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760" activeTab="1"/>
  </bookViews>
  <sheets>
    <sheet name="検証(CHFJPY)1H(MA決済なし)" sheetId="1" r:id="rId1"/>
    <sheet name="検証(CHFJPY)1H" sheetId="2" r:id="rId2"/>
    <sheet name="検証(USDJPY)1H" sheetId="3" r:id="rId3"/>
    <sheet name="検証(CHFJPY)4H" sheetId="4" r:id="rId4"/>
    <sheet name="検証(CHFJPY)日足" sheetId="5" r:id="rId5"/>
    <sheet name="検証(GBPJPY)日足" sheetId="6" r:id="rId6"/>
    <sheet name="検証(USDJPY日足)" sheetId="7" r:id="rId7"/>
    <sheet name="画像" sheetId="8" r:id="rId8"/>
    <sheet name="気づき" sheetId="9" r:id="rId9"/>
    <sheet name="検証終了通貨" sheetId="10" r:id="rId10"/>
    <sheet name="テンプレ" sheetId="11" r:id="rId11"/>
    <sheet name="検証(日足合算)" sheetId="12" r:id="rId12"/>
    <sheet name="Sheet1" sheetId="13" r:id="rId13"/>
  </sheets>
  <definedNames/>
  <calcPr fullCalcOnLoad="1"/>
</workbook>
</file>

<file path=xl/sharedStrings.xml><?xml version="1.0" encoding="utf-8"?>
<sst xmlns="http://schemas.openxmlformats.org/spreadsheetml/2006/main" count="856" uniqueCount="70">
  <si>
    <t>今後</t>
  </si>
  <si>
    <t>通貨ペア</t>
  </si>
  <si>
    <t>時間足</t>
  </si>
  <si>
    <t>当初資金</t>
  </si>
  <si>
    <t>最終資金</t>
  </si>
  <si>
    <t>エントリー理由</t>
  </si>
  <si>
    <t>決済理由</t>
  </si>
  <si>
    <t>損益金額</t>
  </si>
  <si>
    <t>損益pips</t>
  </si>
  <si>
    <t>最大ドローアップ</t>
  </si>
  <si>
    <t>最大ドローダウン</t>
  </si>
  <si>
    <t>勝数</t>
  </si>
  <si>
    <t>負数</t>
  </si>
  <si>
    <t>引分</t>
  </si>
  <si>
    <t>勝率</t>
  </si>
  <si>
    <t>最大連勝</t>
  </si>
  <si>
    <t>最大連敗</t>
  </si>
  <si>
    <t>No.</t>
  </si>
  <si>
    <t>資金</t>
  </si>
  <si>
    <t>エントリー</t>
  </si>
  <si>
    <t>リスク（3%）</t>
  </si>
  <si>
    <t>ロット</t>
  </si>
  <si>
    <t>決済</t>
  </si>
  <si>
    <t>損益</t>
  </si>
  <si>
    <t>西暦</t>
  </si>
  <si>
    <t>日付</t>
  </si>
  <si>
    <t>売買</t>
  </si>
  <si>
    <t>レート</t>
  </si>
  <si>
    <t>pips</t>
  </si>
  <si>
    <t>損失上限</t>
  </si>
  <si>
    <t>金額</t>
  </si>
  <si>
    <t>日足</t>
  </si>
  <si>
    <t>検証終了通貨</t>
  </si>
  <si>
    <t>通貨ペア</t>
  </si>
  <si>
    <t>終了日</t>
  </si>
  <si>
    <t>ルール</t>
  </si>
  <si>
    <t>PB</t>
  </si>
  <si>
    <t>日足</t>
  </si>
  <si>
    <t>4Ｈ足</t>
  </si>
  <si>
    <t>１Ｈ足</t>
  </si>
  <si>
    <t>１．移動平均線の１０SMAと２０SＭＡ、両⽅の上にキャンドルがあれば買
い⽅向、下なら売り⽅向。
２．MAに触って（またいでもOK）、EBが出現したらエントリー待ち。
３．EBのエントリールール成⽴（EB⾼値／安値ブレイク）で、エントリー
４．ストップはEBのストップ（EB安値／⾼値）</t>
  </si>
  <si>
    <t>EB,PB,ダウ理論が出たら動かす</t>
  </si>
  <si>
    <t>売</t>
  </si>
  <si>
    <t>日</t>
  </si>
  <si>
    <t>買売</t>
  </si>
  <si>
    <t>エントリ</t>
  </si>
  <si>
    <t>ストップ</t>
  </si>
  <si>
    <t>価格</t>
  </si>
  <si>
    <t>PIPS</t>
  </si>
  <si>
    <t>コメント</t>
  </si>
  <si>
    <t>決済日</t>
  </si>
  <si>
    <t>検証１１</t>
  </si>
  <si>
    <t>買</t>
  </si>
  <si>
    <t>USDJPY</t>
  </si>
  <si>
    <t>GBPJPY</t>
  </si>
  <si>
    <t>EB</t>
  </si>
  <si>
    <t>EB</t>
  </si>
  <si>
    <t>USDJPY</t>
  </si>
  <si>
    <t>EB</t>
  </si>
  <si>
    <t>CHFJPY</t>
  </si>
  <si>
    <t>CHFJPY</t>
  </si>
  <si>
    <t>4H</t>
  </si>
  <si>
    <t>1H</t>
  </si>
  <si>
    <t>USDJPY</t>
  </si>
  <si>
    <t>1H</t>
  </si>
  <si>
    <t>①　レンジ相場になっていると判断した時は、エントリーしない。　②１H足から新たな決済条件を付けて検証した。1つは10MAをローソクの実体が割ってきたら決済する。もう一つはEB＆PBが出たらストップを上げていくが、1回目のストップではすぐに決済せず様子見し、2回目そのストップに引っかかったら決済する。　　　MAを割ったら決済する方はもう一つの決済方法と比べてマインドに余裕ができる。しかし、利益はそれに比べると少ない。</t>
  </si>
  <si>
    <t>資金は確かに増え続けてはいますが、勝率がすごく低く感じます。PB ＆ EBでもっと勝率を上げるためには、エントリー時にどのような注意をしていけばいいのでしょうか？</t>
  </si>
  <si>
    <t>質問</t>
  </si>
  <si>
    <t>気付き　</t>
  </si>
  <si>
    <t>自分に合った時間足は何なのかを検証していきたい。</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</si>
</sst>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 #,##0_-;_-* &quot;-&quot;_-;_-@_-"/>
    <numFmt numFmtId="177" formatCode="_-&quot;¥&quot;* #,##0_-;\-&quot;¥&quot;* #,##0_-;_-&quot;¥&quot;* &quot;-&quot;_-;_-@_-"/>
    <numFmt numFmtId="178" formatCode="_-* #,##0.00_-;\-* #,##0.00_-;_-* &quot;-&quot;??_-;_-@_-"/>
    <numFmt numFmtId="179" formatCode="_-&quot;¥&quot;* #,##0.00_-;\-&quot;¥&quot;* #,##0.00_-;_-&quot;¥&quot;* &quot;-&quot;??_-;_-@_-"/>
    <numFmt numFmtId="180" formatCode="0.00_ ;[Red]\-0.00\ "/>
    <numFmt numFmtId="181" formatCode="0.00_ "/>
    <numFmt numFmtId="182" formatCode="0.0_);[Red]\(0.0\)"/>
    <numFmt numFmtId="183" formatCode="m/d;@"/>
    <numFmt numFmtId="184" formatCode="&quot;¥&quot;#,##0_);[Red]\(&quot;¥&quot;#,##0\)"/>
    <numFmt numFmtId="185" formatCode="0_);[Red]\(0\)"/>
    <numFmt numFmtId="186" formatCode="#,##0_ ;[Red]\-#,##0\ "/>
    <numFmt numFmtId="187" formatCode="0.0%"/>
    <numFmt numFmtId="188" formatCode="yyyy/m/d;@"/>
    <numFmt numFmtId="189" formatCode="#,##0_ "/>
    <numFmt numFmtId="190" formatCode="0.0_ ;[Red]\-0.0\ "/>
    <numFmt numFmtId="191" formatCode="&quot;Yes&quot;;&quot;Yes&quot;;&quot;No&quot;"/>
    <numFmt numFmtId="192" formatCode="&quot;True&quot;;&quot;True&quot;;&quot;False&quot;"/>
    <numFmt numFmtId="193" formatCode="&quot;On&quot;;&quot;On&quot;;&quot;Off&quot;"/>
    <numFmt numFmtId="194" formatCode="[$€-2]\ #,##0.00_);[Red]\([$€-2]\ #,##0.00\)"/>
  </numFmts>
  <fonts count="51">
    <font>
      <sz val="11"/>
      <color indexed="8"/>
      <name val="ＭＳ Ｐゴシック"/>
      <family val="3"/>
    </font>
    <font>
      <sz val="11"/>
      <name val="ＭＳ Ｐゴシック"/>
      <family val="3"/>
    </font>
    <font>
      <sz val="6"/>
      <name val="ＭＳ Ｐゴシック"/>
      <family val="3"/>
    </font>
    <font>
      <b/>
      <sz val="11"/>
      <color indexed="8"/>
      <name val="ＭＳ Ｐゴシック"/>
      <family val="3"/>
    </font>
    <font>
      <b/>
      <sz val="14"/>
      <color indexed="8"/>
      <name val="ＭＳ Ｐゴシック"/>
      <family val="3"/>
    </font>
    <font>
      <sz val="14"/>
      <color indexed="8"/>
      <name val="ＭＳ Ｐゴシック"/>
      <family val="3"/>
    </font>
    <font>
      <sz val="8"/>
      <color indexed="8"/>
      <name val="ＭＳ Ｐゴシック"/>
      <family val="3"/>
    </font>
    <font>
      <b/>
      <sz val="16"/>
      <color indexed="8"/>
      <name val="ＭＳ Ｐゴシック"/>
      <family val="3"/>
    </font>
    <font>
      <sz val="16"/>
      <color indexed="8"/>
      <name val="ＭＳ Ｐゴシック"/>
      <family val="3"/>
    </font>
    <font>
      <sz val="20"/>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10"/>
      <name val="ＭＳ Ｐゴシック"/>
      <family val="3"/>
    </font>
    <font>
      <sz val="11"/>
      <color indexed="30"/>
      <name val="ＭＳ Ｐゴシック"/>
      <family val="3"/>
    </font>
    <font>
      <b/>
      <sz val="11"/>
      <name val="ＭＳ Ｐゴシック"/>
      <family val="3"/>
    </font>
    <font>
      <b/>
      <i/>
      <sz val="11"/>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b/>
      <sz val="14"/>
      <color rgb="FFFF0000"/>
      <name val="ＭＳ Ｐゴシック"/>
      <family val="3"/>
    </font>
    <font>
      <sz val="11"/>
      <color rgb="FF0070C0"/>
      <name val="Calibri"/>
      <family val="3"/>
    </font>
    <font>
      <b/>
      <sz val="11"/>
      <name val="Calibri"/>
      <family val="3"/>
    </font>
    <font>
      <b/>
      <i/>
      <sz val="11"/>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CC"/>
        <bgColor indexed="64"/>
      </patternFill>
    </fill>
    <fill>
      <patternFill patternType="solid">
        <fgColor rgb="FFCCFFFF"/>
        <bgColor indexed="64"/>
      </patternFill>
    </fill>
    <fill>
      <patternFill patternType="solid">
        <fgColor rgb="FFFFCCFF"/>
        <bgColor indexed="64"/>
      </patternFill>
    </fill>
    <fill>
      <patternFill patternType="solid">
        <fgColor rgb="FFEAEAEA"/>
        <bgColor indexed="64"/>
      </patternFill>
    </fill>
    <fill>
      <patternFill patternType="solid">
        <fgColor rgb="FFCCCCFF"/>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color indexed="63"/>
      </left>
      <right>
        <color indexed="63"/>
      </right>
      <top style="thin"/>
      <bottom style="thin"/>
    </border>
    <border>
      <left>
        <color indexed="63"/>
      </left>
      <right>
        <color indexed="63"/>
      </right>
      <top style="thin"/>
      <bottom>
        <color indexed="63"/>
      </bottom>
    </border>
    <border>
      <left style="thin"/>
      <right style="thin"/>
      <top style="thin"/>
      <bottom>
        <color indexed="63"/>
      </bottom>
    </border>
    <border>
      <left style="thin"/>
      <right>
        <color indexed="63"/>
      </right>
      <top style="thin"/>
      <bottom>
        <color indexed="63"/>
      </bottom>
    </border>
    <border>
      <left style="thin"/>
      <right>
        <color indexed="63"/>
      </right>
      <top style="thin"/>
      <bottom style="thin"/>
    </border>
    <border>
      <left style="thin"/>
      <right style="thin"/>
      <top>
        <color indexed="63"/>
      </top>
      <bottom style="thin"/>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44" fillId="31" borderId="4" applyNumberFormat="0" applyAlignment="0" applyProtection="0"/>
    <xf numFmtId="0" fontId="0" fillId="0" borderId="0">
      <alignment vertical="center"/>
      <protection/>
    </xf>
    <xf numFmtId="0" fontId="0" fillId="0" borderId="0">
      <alignment vertical="center"/>
      <protection/>
    </xf>
    <xf numFmtId="0" fontId="45" fillId="32" borderId="0" applyNumberFormat="0" applyBorder="0" applyAlignment="0" applyProtection="0"/>
  </cellStyleXfs>
  <cellXfs count="114">
    <xf numFmtId="0" fontId="0" fillId="0" borderId="0" xfId="0" applyAlignment="1">
      <alignment vertical="center"/>
    </xf>
    <xf numFmtId="0" fontId="0" fillId="0" borderId="0" xfId="0" applyAlignment="1">
      <alignment horizontal="center" vertical="center"/>
    </xf>
    <xf numFmtId="0" fontId="0" fillId="0" borderId="10" xfId="0" applyBorder="1" applyAlignment="1">
      <alignment horizontal="center" vertical="center"/>
    </xf>
    <xf numFmtId="187" fontId="0" fillId="0" borderId="10" xfId="42" applyNumberFormat="1" applyFont="1" applyBorder="1" applyAlignment="1">
      <alignment horizontal="center" vertical="center"/>
    </xf>
    <xf numFmtId="0" fontId="41" fillId="31" borderId="10" xfId="0" applyFont="1" applyFill="1" applyBorder="1" applyAlignment="1">
      <alignment horizontal="center" vertical="center" shrinkToFit="1"/>
    </xf>
    <xf numFmtId="0" fontId="41" fillId="33" borderId="10" xfId="0" applyFont="1" applyFill="1" applyBorder="1" applyAlignment="1">
      <alignment horizontal="center" vertical="center" shrinkToFit="1"/>
    </xf>
    <xf numFmtId="181" fontId="46" fillId="0" borderId="10" xfId="0" applyNumberFormat="1" applyFont="1" applyFill="1" applyBorder="1" applyAlignment="1">
      <alignment horizontal="center" vertical="center"/>
    </xf>
    <xf numFmtId="0" fontId="0" fillId="0" borderId="11" xfId="0" applyBorder="1" applyAlignment="1">
      <alignment horizontal="center" vertical="center"/>
    </xf>
    <xf numFmtId="183" fontId="46" fillId="0" borderId="10" xfId="0" applyNumberFormat="1" applyFont="1" applyFill="1" applyBorder="1" applyAlignment="1">
      <alignment horizontal="center" vertical="center"/>
    </xf>
    <xf numFmtId="0" fontId="41" fillId="6" borderId="11" xfId="0" applyFont="1" applyFill="1" applyBorder="1" applyAlignment="1">
      <alignment vertical="center"/>
    </xf>
    <xf numFmtId="0" fontId="0" fillId="0" borderId="12" xfId="0" applyBorder="1" applyAlignment="1">
      <alignment horizontal="center" vertical="center"/>
    </xf>
    <xf numFmtId="0" fontId="41" fillId="0" borderId="12" xfId="0" applyFont="1" applyFill="1" applyBorder="1" applyAlignment="1">
      <alignment horizontal="center" vertical="center"/>
    </xf>
    <xf numFmtId="0" fontId="0" fillId="0" borderId="12" xfId="0" applyFill="1" applyBorder="1" applyAlignment="1">
      <alignment horizontal="center" vertical="center"/>
    </xf>
    <xf numFmtId="0" fontId="41" fillId="0" borderId="12" xfId="0" applyFont="1" applyFill="1" applyBorder="1" applyAlignment="1">
      <alignment vertical="center"/>
    </xf>
    <xf numFmtId="0" fontId="0" fillId="0" borderId="13" xfId="0" applyFill="1" applyBorder="1" applyAlignment="1">
      <alignment horizontal="center" vertical="center"/>
    </xf>
    <xf numFmtId="0" fontId="41" fillId="0" borderId="13" xfId="0" applyFont="1" applyFill="1" applyBorder="1" applyAlignment="1">
      <alignment horizontal="center" vertical="center"/>
    </xf>
    <xf numFmtId="0" fontId="0" fillId="0" borderId="14" xfId="0" applyBorder="1" applyAlignment="1">
      <alignment horizontal="center" vertical="center"/>
    </xf>
    <xf numFmtId="187" fontId="0" fillId="0" borderId="12" xfId="42" applyNumberFormat="1" applyFont="1" applyFill="1" applyBorder="1" applyAlignment="1">
      <alignment horizontal="center" vertical="center"/>
    </xf>
    <xf numFmtId="0" fontId="41" fillId="6" borderId="15" xfId="0" applyFont="1" applyFill="1" applyBorder="1" applyAlignment="1">
      <alignment vertical="center"/>
    </xf>
    <xf numFmtId="0" fontId="41" fillId="28" borderId="10" xfId="0" applyFont="1" applyFill="1" applyBorder="1" applyAlignment="1">
      <alignment horizontal="center" vertical="center" shrinkToFit="1"/>
    </xf>
    <xf numFmtId="0" fontId="46" fillId="0" borderId="10" xfId="0" applyFont="1" applyFill="1" applyBorder="1" applyAlignment="1">
      <alignment horizontal="center" vertical="center"/>
    </xf>
    <xf numFmtId="0" fontId="41" fillId="6" borderId="10" xfId="0" applyFont="1" applyFill="1" applyBorder="1" applyAlignment="1">
      <alignment horizontal="center" vertical="center"/>
    </xf>
    <xf numFmtId="0" fontId="41" fillId="6" borderId="14" xfId="0" applyFont="1" applyFill="1" applyBorder="1"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lignment horizontal="left" vertical="center"/>
    </xf>
    <xf numFmtId="0" fontId="5" fillId="0" borderId="0" xfId="0" applyFont="1" applyAlignment="1">
      <alignment horizontal="center" vertical="center"/>
    </xf>
    <xf numFmtId="0" fontId="5" fillId="0" borderId="0" xfId="0" applyFont="1" applyAlignment="1">
      <alignment vertical="center"/>
    </xf>
    <xf numFmtId="0" fontId="4" fillId="0" borderId="10" xfId="0" applyFont="1" applyBorder="1" applyAlignment="1">
      <alignment horizontal="center" vertical="center"/>
    </xf>
    <xf numFmtId="0" fontId="5" fillId="0" borderId="10" xfId="0" applyFont="1" applyBorder="1" applyAlignment="1">
      <alignment horizontal="center" vertical="center"/>
    </xf>
    <xf numFmtId="0" fontId="4" fillId="18" borderId="10" xfId="0" applyFont="1" applyFill="1" applyBorder="1" applyAlignment="1">
      <alignment horizontal="center" vertical="center"/>
    </xf>
    <xf numFmtId="0" fontId="47" fillId="18" borderId="10" xfId="0" applyFont="1" applyFill="1" applyBorder="1" applyAlignment="1">
      <alignment horizontal="center" vertical="center"/>
    </xf>
    <xf numFmtId="0" fontId="47" fillId="0" borderId="0" xfId="0" applyFont="1" applyAlignment="1">
      <alignment horizontal="center" vertical="center"/>
    </xf>
    <xf numFmtId="14" fontId="47" fillId="0" borderId="10" xfId="0" applyNumberFormat="1" applyFont="1" applyBorder="1" applyAlignment="1">
      <alignment horizontal="center" vertical="center"/>
    </xf>
    <xf numFmtId="0" fontId="47" fillId="0" borderId="10" xfId="0" applyFont="1" applyBorder="1" applyAlignment="1">
      <alignment horizontal="center" vertical="center"/>
    </xf>
    <xf numFmtId="0" fontId="46" fillId="0" borderId="10" xfId="0" applyFont="1" applyFill="1" applyBorder="1" applyAlignment="1">
      <alignment horizontal="center" vertical="center"/>
    </xf>
    <xf numFmtId="0" fontId="41" fillId="6" borderId="14" xfId="0" applyFont="1" applyFill="1" applyBorder="1" applyAlignment="1">
      <alignment horizontal="center" vertical="center"/>
    </xf>
    <xf numFmtId="0" fontId="41" fillId="6" borderId="10" xfId="0" applyFont="1" applyFill="1" applyBorder="1" applyAlignment="1">
      <alignment horizontal="center" vertical="center"/>
    </xf>
    <xf numFmtId="0" fontId="46" fillId="0" borderId="10" xfId="0" applyFont="1" applyFill="1" applyBorder="1" applyAlignment="1">
      <alignment horizontal="center" vertical="center"/>
    </xf>
    <xf numFmtId="0" fontId="48" fillId="0" borderId="10" xfId="0" applyFont="1" applyFill="1" applyBorder="1" applyAlignment="1">
      <alignment horizontal="center" vertical="center"/>
    </xf>
    <xf numFmtId="0" fontId="46" fillId="0" borderId="10" xfId="0" applyFont="1" applyFill="1" applyBorder="1" applyAlignment="1">
      <alignment horizontal="center" vertical="center"/>
    </xf>
    <xf numFmtId="0" fontId="0" fillId="0" borderId="10" xfId="0" applyBorder="1" applyAlignment="1">
      <alignment vertical="center"/>
    </xf>
    <xf numFmtId="0" fontId="3" fillId="0" borderId="10" xfId="0" applyFont="1" applyBorder="1" applyAlignment="1">
      <alignment horizontal="center" vertical="center"/>
    </xf>
    <xf numFmtId="0" fontId="7" fillId="0" borderId="0" xfId="0" applyFont="1" applyAlignment="1">
      <alignment horizontal="center" vertical="center"/>
    </xf>
    <xf numFmtId="0" fontId="8" fillId="0" borderId="0" xfId="0" applyFont="1" applyAlignment="1">
      <alignment vertical="center"/>
    </xf>
    <xf numFmtId="0" fontId="7" fillId="0" borderId="0" xfId="0" applyFont="1" applyAlignment="1">
      <alignment vertical="center"/>
    </xf>
    <xf numFmtId="0" fontId="9" fillId="0" borderId="0" xfId="0" applyFont="1" applyAlignment="1">
      <alignment vertical="center"/>
    </xf>
    <xf numFmtId="0" fontId="41" fillId="6" borderId="10" xfId="0" applyFont="1" applyFill="1" applyBorder="1" applyAlignment="1">
      <alignment horizontal="center" vertical="center"/>
    </xf>
    <xf numFmtId="0" fontId="41" fillId="6" borderId="14" xfId="0" applyFont="1" applyFill="1" applyBorder="1" applyAlignment="1">
      <alignment horizontal="center" vertical="center"/>
    </xf>
    <xf numFmtId="0" fontId="46" fillId="0" borderId="10" xfId="0" applyFont="1" applyFill="1" applyBorder="1" applyAlignment="1">
      <alignment horizontal="center" vertical="center"/>
    </xf>
    <xf numFmtId="0" fontId="49" fillId="0" borderId="10" xfId="0" applyFont="1" applyFill="1" applyBorder="1" applyAlignment="1">
      <alignment horizontal="center" vertical="center"/>
    </xf>
    <xf numFmtId="0" fontId="46" fillId="0" borderId="10" xfId="0" applyNumberFormat="1" applyFont="1" applyFill="1" applyBorder="1" applyAlignment="1">
      <alignment horizontal="center" vertical="center"/>
    </xf>
    <xf numFmtId="0" fontId="46" fillId="0" borderId="10" xfId="0" applyFont="1" applyFill="1" applyBorder="1" applyAlignment="1">
      <alignment horizontal="center" vertical="center"/>
    </xf>
    <xf numFmtId="0" fontId="46" fillId="0" borderId="10" xfId="0" applyFont="1" applyFill="1" applyBorder="1" applyAlignment="1">
      <alignment horizontal="center" vertical="center"/>
    </xf>
    <xf numFmtId="0" fontId="41" fillId="6" borderId="14" xfId="0" applyFont="1" applyFill="1" applyBorder="1" applyAlignment="1">
      <alignment horizontal="center" vertical="center"/>
    </xf>
    <xf numFmtId="0" fontId="41" fillId="6" borderId="10" xfId="0" applyFont="1" applyFill="1" applyBorder="1" applyAlignment="1">
      <alignment horizontal="center" vertical="center"/>
    </xf>
    <xf numFmtId="0" fontId="41" fillId="6" borderId="10" xfId="0" applyFont="1" applyFill="1" applyBorder="1" applyAlignment="1">
      <alignment horizontal="center" vertical="center"/>
    </xf>
    <xf numFmtId="0" fontId="41" fillId="6" borderId="14" xfId="0" applyFont="1" applyFill="1" applyBorder="1" applyAlignment="1">
      <alignment horizontal="center" vertical="center"/>
    </xf>
    <xf numFmtId="0" fontId="46" fillId="0" borderId="10" xfId="0" applyFont="1" applyFill="1" applyBorder="1" applyAlignment="1">
      <alignment horizontal="center" vertical="center"/>
    </xf>
    <xf numFmtId="0" fontId="9" fillId="0" borderId="0" xfId="0" applyFont="1" applyFill="1" applyAlignment="1">
      <alignment vertical="center"/>
    </xf>
    <xf numFmtId="0" fontId="9" fillId="0" borderId="0" xfId="0" applyFont="1" applyFill="1" applyAlignment="1">
      <alignment vertical="center" wrapText="1"/>
    </xf>
    <xf numFmtId="0" fontId="46" fillId="0" borderId="10" xfId="0" applyFont="1" applyFill="1" applyBorder="1" applyAlignment="1">
      <alignment horizontal="center" vertical="center"/>
    </xf>
    <xf numFmtId="0" fontId="41" fillId="6" borderId="14" xfId="0" applyFont="1" applyFill="1" applyBorder="1" applyAlignment="1">
      <alignment horizontal="center" vertical="center"/>
    </xf>
    <xf numFmtId="0" fontId="41" fillId="6" borderId="10" xfId="0" applyFont="1" applyFill="1" applyBorder="1" applyAlignment="1">
      <alignment horizontal="center" vertical="center"/>
    </xf>
    <xf numFmtId="0" fontId="46" fillId="0" borderId="10" xfId="0" applyFont="1" applyFill="1" applyBorder="1" applyAlignment="1">
      <alignment horizontal="center" vertical="center"/>
    </xf>
    <xf numFmtId="0" fontId="5" fillId="0" borderId="10" xfId="0" applyNumberFormat="1" applyFont="1" applyBorder="1" applyAlignment="1">
      <alignment horizontal="center" vertical="center"/>
    </xf>
    <xf numFmtId="0" fontId="46" fillId="0" borderId="10" xfId="0" applyFont="1" applyFill="1" applyBorder="1" applyAlignment="1">
      <alignment horizontal="center" vertical="center"/>
    </xf>
    <xf numFmtId="0" fontId="41" fillId="6" borderId="14" xfId="0" applyFont="1" applyFill="1" applyBorder="1" applyAlignment="1">
      <alignment horizontal="center" vertical="center"/>
    </xf>
    <xf numFmtId="0" fontId="41" fillId="6" borderId="10" xfId="0" applyFont="1" applyFill="1" applyBorder="1" applyAlignment="1">
      <alignment horizontal="center" vertical="center"/>
    </xf>
    <xf numFmtId="0" fontId="50" fillId="0" borderId="10" xfId="0" applyFont="1" applyFill="1" applyBorder="1" applyAlignment="1">
      <alignment horizontal="center" vertical="center"/>
    </xf>
    <xf numFmtId="0" fontId="41" fillId="6" borderId="10" xfId="0" applyFont="1" applyFill="1" applyBorder="1" applyAlignment="1">
      <alignment horizontal="center" vertical="center"/>
    </xf>
    <xf numFmtId="189" fontId="0" fillId="0" borderId="10" xfId="0" applyNumberFormat="1" applyBorder="1" applyAlignment="1">
      <alignment horizontal="center" vertical="center"/>
    </xf>
    <xf numFmtId="0" fontId="0" fillId="0" borderId="10" xfId="0" applyBorder="1" applyAlignment="1">
      <alignment horizontal="center" vertical="center"/>
    </xf>
    <xf numFmtId="0" fontId="6" fillId="0" borderId="10" xfId="0" applyFont="1" applyBorder="1" applyAlignment="1">
      <alignment vertical="center" wrapText="1"/>
    </xf>
    <xf numFmtId="0" fontId="0" fillId="0" borderId="10" xfId="0" applyBorder="1" applyAlignment="1">
      <alignment vertical="center" wrapText="1"/>
    </xf>
    <xf numFmtId="0" fontId="0" fillId="0" borderId="10" xfId="0" applyBorder="1" applyAlignment="1">
      <alignment vertical="center"/>
    </xf>
    <xf numFmtId="186" fontId="0" fillId="0" borderId="10" xfId="0" applyNumberFormat="1" applyBorder="1" applyAlignment="1">
      <alignment horizontal="center" vertical="center"/>
    </xf>
    <xf numFmtId="190" fontId="0" fillId="0" borderId="10" xfId="0" applyNumberFormat="1" applyBorder="1" applyAlignment="1">
      <alignment horizontal="center" vertical="center"/>
    </xf>
    <xf numFmtId="0" fontId="41" fillId="6" borderId="10" xfId="0" applyFont="1" applyFill="1" applyBorder="1" applyAlignment="1">
      <alignment horizontal="center" vertical="center" shrinkToFit="1"/>
    </xf>
    <xf numFmtId="0" fontId="41" fillId="6" borderId="14" xfId="0" applyFont="1" applyFill="1" applyBorder="1" applyAlignment="1">
      <alignment horizontal="center" vertical="center"/>
    </xf>
    <xf numFmtId="0" fontId="0" fillId="0" borderId="16" xfId="0" applyBorder="1" applyAlignment="1">
      <alignment horizontal="center" vertical="center"/>
    </xf>
    <xf numFmtId="0" fontId="0" fillId="0" borderId="11" xfId="0" applyBorder="1" applyAlignment="1">
      <alignment horizontal="center" vertical="center"/>
    </xf>
    <xf numFmtId="0" fontId="41" fillId="34" borderId="17" xfId="0" applyFont="1" applyFill="1" applyBorder="1" applyAlignment="1">
      <alignment horizontal="center" vertical="center" shrinkToFit="1"/>
    </xf>
    <xf numFmtId="0" fontId="41" fillId="34" borderId="10" xfId="0" applyFont="1" applyFill="1" applyBorder="1" applyAlignment="1">
      <alignment horizontal="center" vertical="center" shrinkToFit="1"/>
    </xf>
    <xf numFmtId="0" fontId="41" fillId="35" borderId="15" xfId="0" applyFont="1" applyFill="1" applyBorder="1" applyAlignment="1">
      <alignment horizontal="center" vertical="center" shrinkToFit="1"/>
    </xf>
    <xf numFmtId="0" fontId="41" fillId="35" borderId="18" xfId="0" applyFont="1" applyFill="1" applyBorder="1" applyAlignment="1">
      <alignment horizontal="center" vertical="center" shrinkToFit="1"/>
    </xf>
    <xf numFmtId="0" fontId="41" fillId="35" borderId="19" xfId="0" applyFont="1" applyFill="1" applyBorder="1" applyAlignment="1">
      <alignment horizontal="center" vertical="center" shrinkToFit="1"/>
    </xf>
    <xf numFmtId="0" fontId="41" fillId="35" borderId="20" xfId="0" applyFont="1" applyFill="1" applyBorder="1" applyAlignment="1">
      <alignment horizontal="center" vertical="center" shrinkToFit="1"/>
    </xf>
    <xf numFmtId="0" fontId="41" fillId="28" borderId="19" xfId="0" applyFont="1" applyFill="1" applyBorder="1" applyAlignment="1">
      <alignment horizontal="center" vertical="center" shrinkToFit="1"/>
    </xf>
    <xf numFmtId="0" fontId="41" fillId="28" borderId="12" xfId="0" applyFont="1" applyFill="1" applyBorder="1" applyAlignment="1">
      <alignment horizontal="center" vertical="center" shrinkToFit="1"/>
    </xf>
    <xf numFmtId="0" fontId="41" fillId="28" borderId="11" xfId="0" applyFont="1" applyFill="1" applyBorder="1" applyAlignment="1">
      <alignment horizontal="center" vertical="center" shrinkToFit="1"/>
    </xf>
    <xf numFmtId="0" fontId="41" fillId="31" borderId="19" xfId="0" applyFont="1" applyFill="1" applyBorder="1" applyAlignment="1">
      <alignment horizontal="center" vertical="center" shrinkToFit="1"/>
    </xf>
    <xf numFmtId="0" fontId="41" fillId="31" borderId="12" xfId="0" applyFont="1" applyFill="1" applyBorder="1" applyAlignment="1">
      <alignment horizontal="center" vertical="center" shrinkToFit="1"/>
    </xf>
    <xf numFmtId="0" fontId="41" fillId="31" borderId="11" xfId="0" applyFont="1" applyFill="1" applyBorder="1" applyAlignment="1">
      <alignment horizontal="center" vertical="center" shrinkToFit="1"/>
    </xf>
    <xf numFmtId="0" fontId="41" fillId="36" borderId="10" xfId="0" applyFont="1" applyFill="1" applyBorder="1" applyAlignment="1">
      <alignment horizontal="center" vertical="center" shrinkToFit="1"/>
    </xf>
    <xf numFmtId="0" fontId="41" fillId="33" borderId="19" xfId="0" applyFont="1" applyFill="1" applyBorder="1" applyAlignment="1">
      <alignment horizontal="center" vertical="center" shrinkToFit="1"/>
    </xf>
    <xf numFmtId="0" fontId="41" fillId="33" borderId="12" xfId="0" applyFont="1" applyFill="1" applyBorder="1" applyAlignment="1">
      <alignment horizontal="center" vertical="center" shrinkToFit="1"/>
    </xf>
    <xf numFmtId="0" fontId="41" fillId="33" borderId="11" xfId="0" applyFont="1" applyFill="1" applyBorder="1" applyAlignment="1">
      <alignment horizontal="center" vertical="center" shrinkToFit="1"/>
    </xf>
    <xf numFmtId="0" fontId="41" fillId="37" borderId="10" xfId="0" applyFont="1" applyFill="1" applyBorder="1" applyAlignment="1">
      <alignment horizontal="center" vertical="center" shrinkToFit="1"/>
    </xf>
    <xf numFmtId="0" fontId="41" fillId="28" borderId="16" xfId="0" applyFont="1" applyFill="1" applyBorder="1" applyAlignment="1">
      <alignment horizontal="center" vertical="center" shrinkToFit="1"/>
    </xf>
    <xf numFmtId="0" fontId="41" fillId="31" borderId="16" xfId="0" applyFont="1" applyFill="1" applyBorder="1" applyAlignment="1">
      <alignment horizontal="center" vertical="center" shrinkToFit="1"/>
    </xf>
    <xf numFmtId="0" fontId="41" fillId="33" borderId="16" xfId="0" applyFont="1" applyFill="1" applyBorder="1" applyAlignment="1">
      <alignment horizontal="center" vertical="center" shrinkToFit="1"/>
    </xf>
    <xf numFmtId="189" fontId="46" fillId="0" borderId="10" xfId="0" applyNumberFormat="1" applyFont="1" applyFill="1" applyBorder="1" applyAlignment="1">
      <alignment horizontal="center" vertical="center"/>
    </xf>
    <xf numFmtId="0" fontId="46" fillId="0" borderId="10" xfId="0" applyFont="1" applyFill="1" applyBorder="1" applyAlignment="1">
      <alignment horizontal="center" vertical="center"/>
    </xf>
    <xf numFmtId="0" fontId="46" fillId="0" borderId="16" xfId="0" applyFont="1" applyFill="1" applyBorder="1" applyAlignment="1">
      <alignment horizontal="center" vertical="center"/>
    </xf>
    <xf numFmtId="0" fontId="46" fillId="0" borderId="11" xfId="0" applyFont="1" applyFill="1" applyBorder="1" applyAlignment="1">
      <alignment horizontal="center" vertical="center"/>
    </xf>
    <xf numFmtId="186" fontId="46" fillId="0" borderId="10" xfId="0" applyNumberFormat="1" applyFont="1" applyFill="1" applyBorder="1" applyAlignment="1">
      <alignment horizontal="center" vertical="center"/>
    </xf>
    <xf numFmtId="190" fontId="46" fillId="0" borderId="10" xfId="0" applyNumberFormat="1" applyFont="1" applyFill="1" applyBorder="1" applyAlignment="1">
      <alignment horizontal="center" vertical="center"/>
    </xf>
    <xf numFmtId="0" fontId="9" fillId="0" borderId="0" xfId="0" applyFont="1" applyAlignment="1">
      <alignment horizontal="center" vertical="center"/>
    </xf>
    <xf numFmtId="0" fontId="0" fillId="0" borderId="0" xfId="0" applyAlignment="1">
      <alignment horizontal="left" vertical="top" wrapText="1"/>
    </xf>
    <xf numFmtId="0" fontId="0" fillId="0" borderId="0" xfId="0" applyAlignment="1">
      <alignment horizontal="left" vertical="top"/>
    </xf>
    <xf numFmtId="0" fontId="0" fillId="0" borderId="0" xfId="0" applyFont="1" applyAlignment="1">
      <alignment vertical="top" wrapText="1"/>
    </xf>
    <xf numFmtId="0" fontId="0" fillId="0" borderId="0" xfId="0" applyAlignment="1">
      <alignment vertical="top"/>
    </xf>
    <xf numFmtId="0" fontId="0" fillId="0" borderId="0" xfId="0" applyAlignment="1">
      <alignment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良い" xfId="62"/>
  </cellStyles>
  <dxfs count="120">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FF0000"/>
      </font>
      <border/>
    </dxf>
    <dxf>
      <font>
        <b/>
        <i val="0"/>
        <color rgb="FF0000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14</xdr:col>
      <xdr:colOff>38100</xdr:colOff>
      <xdr:row>16</xdr:row>
      <xdr:rowOff>133350</xdr:rowOff>
    </xdr:to>
    <xdr:pic>
      <xdr:nvPicPr>
        <xdr:cNvPr id="1" name="図 1"/>
        <xdr:cNvPicPr preferRelativeResize="1">
          <a:picLocks noChangeAspect="1"/>
        </xdr:cNvPicPr>
      </xdr:nvPicPr>
      <xdr:blipFill>
        <a:blip r:embed="rId1"/>
        <a:stretch>
          <a:fillRect/>
        </a:stretch>
      </xdr:blipFill>
      <xdr:spPr>
        <a:xfrm>
          <a:off x="0" y="0"/>
          <a:ext cx="9458325" cy="4010025"/>
        </a:xfrm>
        <a:prstGeom prst="rect">
          <a:avLst/>
        </a:prstGeom>
        <a:noFill/>
        <a:ln w="9525" cmpd="sng">
          <a:noFill/>
        </a:ln>
      </xdr:spPr>
    </xdr:pic>
    <xdr:clientData/>
  </xdr:twoCellAnchor>
  <xdr:twoCellAnchor editAs="oneCell">
    <xdr:from>
      <xdr:col>0</xdr:col>
      <xdr:colOff>0</xdr:colOff>
      <xdr:row>20</xdr:row>
      <xdr:rowOff>19050</xdr:rowOff>
    </xdr:from>
    <xdr:to>
      <xdr:col>14</xdr:col>
      <xdr:colOff>152400</xdr:colOff>
      <xdr:row>51</xdr:row>
      <xdr:rowOff>57150</xdr:rowOff>
    </xdr:to>
    <xdr:pic>
      <xdr:nvPicPr>
        <xdr:cNvPr id="2" name="図 2"/>
        <xdr:cNvPicPr preferRelativeResize="1">
          <a:picLocks noChangeAspect="1"/>
        </xdr:cNvPicPr>
      </xdr:nvPicPr>
      <xdr:blipFill>
        <a:blip r:embed="rId2"/>
        <a:stretch>
          <a:fillRect/>
        </a:stretch>
      </xdr:blipFill>
      <xdr:spPr>
        <a:xfrm>
          <a:off x="0" y="4714875"/>
          <a:ext cx="9572625" cy="7419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B2:U109"/>
  <sheetViews>
    <sheetView zoomScale="115" zoomScaleNormal="115" zoomScalePageLayoutView="0" workbookViewId="0" topLeftCell="A1">
      <pane ySplit="8" topLeftCell="A9" activePane="bottomLeft" state="frozen"/>
      <selection pane="topLeft" activeCell="A1" sqref="A1"/>
      <selection pane="bottomLeft" activeCell="A6" sqref="A6"/>
    </sheetView>
  </sheetViews>
  <sheetFormatPr defaultColWidth="9.00390625" defaultRowHeight="13.5"/>
  <cols>
    <col min="1" max="1" width="2.875" style="0" customWidth="1"/>
    <col min="2" max="18" width="6.625" style="0" customWidth="1"/>
    <col min="22" max="22" width="10.875" style="23" bestFit="1" customWidth="1"/>
  </cols>
  <sheetData>
    <row r="2" spans="2:20" ht="13.5">
      <c r="B2" s="70" t="s">
        <v>1</v>
      </c>
      <c r="C2" s="70"/>
      <c r="D2" s="72" t="s">
        <v>59</v>
      </c>
      <c r="E2" s="72"/>
      <c r="F2" s="70" t="s">
        <v>2</v>
      </c>
      <c r="G2" s="70"/>
      <c r="H2" s="72" t="s">
        <v>64</v>
      </c>
      <c r="I2" s="72"/>
      <c r="J2" s="70" t="s">
        <v>3</v>
      </c>
      <c r="K2" s="70"/>
      <c r="L2" s="71">
        <f>C9</f>
        <v>500000</v>
      </c>
      <c r="M2" s="72"/>
      <c r="N2" s="70" t="s">
        <v>4</v>
      </c>
      <c r="O2" s="70"/>
      <c r="P2" s="71" t="e">
        <f>C108+R108</f>
        <v>#VALUE!</v>
      </c>
      <c r="Q2" s="72"/>
      <c r="R2" s="1"/>
      <c r="S2" s="1"/>
      <c r="T2" s="1"/>
    </row>
    <row r="3" spans="2:19" ht="57" customHeight="1">
      <c r="B3" s="70" t="s">
        <v>5</v>
      </c>
      <c r="C3" s="70"/>
      <c r="D3" s="73" t="s">
        <v>40</v>
      </c>
      <c r="E3" s="73"/>
      <c r="F3" s="73"/>
      <c r="G3" s="73"/>
      <c r="H3" s="73"/>
      <c r="I3" s="73"/>
      <c r="J3" s="70" t="s">
        <v>6</v>
      </c>
      <c r="K3" s="70"/>
      <c r="L3" s="74" t="s">
        <v>41</v>
      </c>
      <c r="M3" s="75"/>
      <c r="N3" s="75"/>
      <c r="O3" s="75"/>
      <c r="P3" s="75"/>
      <c r="Q3" s="75"/>
      <c r="R3" s="1"/>
      <c r="S3" s="1"/>
    </row>
    <row r="4" spans="2:20" ht="13.5">
      <c r="B4" s="70" t="s">
        <v>7</v>
      </c>
      <c r="C4" s="70"/>
      <c r="D4" s="76">
        <f>SUM($R$9:$S$993)</f>
        <v>8493407.006323207</v>
      </c>
      <c r="E4" s="76"/>
      <c r="F4" s="70" t="s">
        <v>8</v>
      </c>
      <c r="G4" s="70"/>
      <c r="H4" s="77">
        <f>SUM($T$9:$U$108)</f>
        <v>3279.9999999999986</v>
      </c>
      <c r="I4" s="72"/>
      <c r="J4" s="78" t="s">
        <v>9</v>
      </c>
      <c r="K4" s="78"/>
      <c r="L4" s="71">
        <f>MAX($C$9:$D$990)-C9</f>
        <v>8493407.006323207</v>
      </c>
      <c r="M4" s="71"/>
      <c r="N4" s="78" t="s">
        <v>10</v>
      </c>
      <c r="O4" s="78"/>
      <c r="P4" s="76">
        <f>MIN($C$9:$D$990)-C9</f>
        <v>-80738.06990046869</v>
      </c>
      <c r="Q4" s="76"/>
      <c r="R4" s="1"/>
      <c r="S4" s="1"/>
      <c r="T4" s="1"/>
    </row>
    <row r="5" spans="2:20" ht="13.5">
      <c r="B5" s="67" t="s">
        <v>11</v>
      </c>
      <c r="C5" s="2">
        <f>COUNTIF($R$9:$R$990,"&gt;0")</f>
        <v>19</v>
      </c>
      <c r="D5" s="68" t="s">
        <v>12</v>
      </c>
      <c r="E5" s="16">
        <f>COUNTIF($R$9:$R$990,"&lt;0")</f>
        <v>28</v>
      </c>
      <c r="F5" s="68" t="s">
        <v>13</v>
      </c>
      <c r="G5" s="2">
        <f>COUNTIF($R$9:$R$990,"=0")</f>
        <v>13</v>
      </c>
      <c r="H5" s="68" t="s">
        <v>14</v>
      </c>
      <c r="I5" s="3">
        <f>C5/SUM(C5,E5,G5)</f>
        <v>0.31666666666666665</v>
      </c>
      <c r="J5" s="79" t="s">
        <v>15</v>
      </c>
      <c r="K5" s="70"/>
      <c r="L5" s="80"/>
      <c r="M5" s="81"/>
      <c r="N5" s="18" t="s">
        <v>16</v>
      </c>
      <c r="O5" s="9"/>
      <c r="P5" s="80"/>
      <c r="Q5" s="81"/>
      <c r="R5" s="1"/>
      <c r="S5" s="1"/>
      <c r="T5" s="1"/>
    </row>
    <row r="6" spans="2:20" ht="13.5">
      <c r="B6" s="11"/>
      <c r="C6" s="14"/>
      <c r="D6" s="15"/>
      <c r="E6" s="12"/>
      <c r="F6" s="11"/>
      <c r="G6" s="12"/>
      <c r="H6" s="11"/>
      <c r="I6" s="17"/>
      <c r="J6" s="11"/>
      <c r="K6" s="11"/>
      <c r="L6" s="12"/>
      <c r="M6" s="12"/>
      <c r="N6" s="13"/>
      <c r="O6" s="13"/>
      <c r="P6" s="10"/>
      <c r="Q6" s="7"/>
      <c r="R6" s="1"/>
      <c r="S6" s="1"/>
      <c r="T6" s="1"/>
    </row>
    <row r="7" spans="2:21" ht="13.5">
      <c r="B7" s="82" t="s">
        <v>17</v>
      </c>
      <c r="C7" s="84" t="s">
        <v>18</v>
      </c>
      <c r="D7" s="85"/>
      <c r="E7" s="88" t="s">
        <v>19</v>
      </c>
      <c r="F7" s="89"/>
      <c r="G7" s="89"/>
      <c r="H7" s="89"/>
      <c r="I7" s="90"/>
      <c r="J7" s="91" t="s">
        <v>20</v>
      </c>
      <c r="K7" s="92"/>
      <c r="L7" s="93"/>
      <c r="M7" s="94" t="s">
        <v>21</v>
      </c>
      <c r="N7" s="95" t="s">
        <v>22</v>
      </c>
      <c r="O7" s="96"/>
      <c r="P7" s="96"/>
      <c r="Q7" s="97"/>
      <c r="R7" s="98" t="s">
        <v>23</v>
      </c>
      <c r="S7" s="98"/>
      <c r="T7" s="98"/>
      <c r="U7" s="98"/>
    </row>
    <row r="8" spans="2:21" ht="13.5">
      <c r="B8" s="83"/>
      <c r="C8" s="86"/>
      <c r="D8" s="87"/>
      <c r="E8" s="19" t="s">
        <v>24</v>
      </c>
      <c r="F8" s="19" t="s">
        <v>25</v>
      </c>
      <c r="G8" s="19" t="s">
        <v>26</v>
      </c>
      <c r="H8" s="99" t="s">
        <v>27</v>
      </c>
      <c r="I8" s="90"/>
      <c r="J8" s="4" t="s">
        <v>28</v>
      </c>
      <c r="K8" s="100" t="s">
        <v>29</v>
      </c>
      <c r="L8" s="93"/>
      <c r="M8" s="94"/>
      <c r="N8" s="5" t="s">
        <v>24</v>
      </c>
      <c r="O8" s="5" t="s">
        <v>25</v>
      </c>
      <c r="P8" s="101" t="s">
        <v>27</v>
      </c>
      <c r="Q8" s="97"/>
      <c r="R8" s="98" t="s">
        <v>30</v>
      </c>
      <c r="S8" s="98"/>
      <c r="T8" s="98" t="s">
        <v>28</v>
      </c>
      <c r="U8" s="98"/>
    </row>
    <row r="9" spans="2:21" ht="13.5">
      <c r="B9" s="66">
        <v>1</v>
      </c>
      <c r="C9" s="102">
        <v>500000</v>
      </c>
      <c r="D9" s="102"/>
      <c r="E9" s="66">
        <v>2014</v>
      </c>
      <c r="F9" s="8">
        <v>42659</v>
      </c>
      <c r="G9" s="66" t="s">
        <v>52</v>
      </c>
      <c r="H9" s="103">
        <v>112.78</v>
      </c>
      <c r="I9" s="103"/>
      <c r="J9" s="66">
        <v>43</v>
      </c>
      <c r="K9" s="102">
        <f aca="true" t="shared" si="0" ref="K9:K72">IF(F9="","",C9*0.03)</f>
        <v>15000</v>
      </c>
      <c r="L9" s="102"/>
      <c r="M9" s="6">
        <f>IF(J9="","",(K9/J9)/1000)</f>
        <v>0.34883720930232553</v>
      </c>
      <c r="N9" s="66">
        <v>2014</v>
      </c>
      <c r="O9" s="8">
        <v>42663</v>
      </c>
      <c r="P9" s="104">
        <v>113.17</v>
      </c>
      <c r="Q9" s="105"/>
      <c r="R9" s="106">
        <f>IF(O9="","",(IF(G9="売",H9-P9,P9-H9))*M9*100000)</f>
        <v>13604.651162790715</v>
      </c>
      <c r="S9" s="106"/>
      <c r="T9" s="107">
        <f>IF(O9="","",IF(R9&lt;0,J9*(-1),IF(G9="買",(P9-H9)*100,(H9-P9)*100)))</f>
        <v>39.00000000000006</v>
      </c>
      <c r="U9" s="107"/>
    </row>
    <row r="10" spans="2:21" ht="13.5">
      <c r="B10" s="66">
        <v>2</v>
      </c>
      <c r="C10" s="102">
        <f aca="true" t="shared" si="1" ref="C10:C73">IF(R9="","",C9+R9)</f>
        <v>513604.6511627907</v>
      </c>
      <c r="D10" s="102"/>
      <c r="E10" s="66">
        <v>2014</v>
      </c>
      <c r="F10" s="8">
        <v>42659</v>
      </c>
      <c r="G10" s="66" t="s">
        <v>42</v>
      </c>
      <c r="H10" s="103">
        <v>111.83</v>
      </c>
      <c r="I10" s="103"/>
      <c r="J10" s="66">
        <v>61</v>
      </c>
      <c r="K10" s="102">
        <f t="shared" si="0"/>
        <v>15408.139534883721</v>
      </c>
      <c r="L10" s="102"/>
      <c r="M10" s="6">
        <f aca="true" t="shared" si="2" ref="M10:M73">IF(J10="","",(K10/J10)/1000)</f>
        <v>0.2525924513915364</v>
      </c>
      <c r="N10" s="66">
        <v>2014</v>
      </c>
      <c r="O10" s="8">
        <v>42659</v>
      </c>
      <c r="P10" s="104">
        <v>112.44</v>
      </c>
      <c r="Q10" s="105"/>
      <c r="R10" s="106">
        <f aca="true" t="shared" si="3" ref="R10:R73">IF(O10="","",(IF(G10="売",H10-P10,P10-H10))*M10*100000)</f>
        <v>-15408.139534883709</v>
      </c>
      <c r="S10" s="106"/>
      <c r="T10" s="107">
        <f aca="true" t="shared" si="4" ref="T10:T73">IF(O10="","",IF(R10&lt;0,J10*(-1),IF(G10="買",(P10-H10)*100,(H10-P10)*100)))</f>
        <v>-61</v>
      </c>
      <c r="U10" s="107"/>
    </row>
    <row r="11" spans="2:21" ht="13.5">
      <c r="B11" s="66">
        <v>3</v>
      </c>
      <c r="C11" s="102">
        <f t="shared" si="1"/>
        <v>498196.511627907</v>
      </c>
      <c r="D11" s="102"/>
      <c r="E11" s="66">
        <v>2014</v>
      </c>
      <c r="F11" s="8">
        <v>42664</v>
      </c>
      <c r="G11" s="66" t="s">
        <v>52</v>
      </c>
      <c r="H11" s="103"/>
      <c r="I11" s="103"/>
      <c r="J11" s="66">
        <v>25</v>
      </c>
      <c r="K11" s="102">
        <f t="shared" si="0"/>
        <v>14945.89534883721</v>
      </c>
      <c r="L11" s="102"/>
      <c r="M11" s="6">
        <f t="shared" si="2"/>
        <v>0.5978358139534884</v>
      </c>
      <c r="N11" s="66">
        <v>2014</v>
      </c>
      <c r="O11" s="8">
        <v>42664</v>
      </c>
      <c r="P11" s="104"/>
      <c r="Q11" s="105"/>
      <c r="R11" s="106">
        <f t="shared" si="3"/>
        <v>0</v>
      </c>
      <c r="S11" s="106"/>
      <c r="T11" s="107">
        <f t="shared" si="4"/>
        <v>0</v>
      </c>
      <c r="U11" s="107"/>
    </row>
    <row r="12" spans="2:21" ht="13.5">
      <c r="B12" s="66">
        <v>4</v>
      </c>
      <c r="C12" s="102">
        <f t="shared" si="1"/>
        <v>498196.511627907</v>
      </c>
      <c r="D12" s="102"/>
      <c r="E12" s="66">
        <v>2014</v>
      </c>
      <c r="F12" s="8">
        <v>42664</v>
      </c>
      <c r="G12" s="66" t="s">
        <v>42</v>
      </c>
      <c r="H12" s="103">
        <v>113.07</v>
      </c>
      <c r="I12" s="103"/>
      <c r="J12" s="66">
        <v>20</v>
      </c>
      <c r="K12" s="102">
        <f t="shared" si="0"/>
        <v>14945.89534883721</v>
      </c>
      <c r="L12" s="102"/>
      <c r="M12" s="6">
        <f t="shared" si="2"/>
        <v>0.7472947674418605</v>
      </c>
      <c r="N12" s="66">
        <v>2014</v>
      </c>
      <c r="O12" s="8">
        <v>42664</v>
      </c>
      <c r="P12" s="104">
        <v>113.27</v>
      </c>
      <c r="Q12" s="105"/>
      <c r="R12" s="106">
        <f t="shared" si="3"/>
        <v>-14945.895348837423</v>
      </c>
      <c r="S12" s="106"/>
      <c r="T12" s="107">
        <f t="shared" si="4"/>
        <v>-20</v>
      </c>
      <c r="U12" s="107"/>
    </row>
    <row r="13" spans="2:21" ht="13.5">
      <c r="B13" s="66">
        <v>5</v>
      </c>
      <c r="C13" s="102">
        <f t="shared" si="1"/>
        <v>483250.61627906957</v>
      </c>
      <c r="D13" s="102"/>
      <c r="E13" s="66">
        <v>2014</v>
      </c>
      <c r="F13" s="8">
        <v>42665</v>
      </c>
      <c r="G13" s="66" t="s">
        <v>42</v>
      </c>
      <c r="H13" s="103">
        <v>112.65</v>
      </c>
      <c r="I13" s="103"/>
      <c r="J13" s="66">
        <v>6</v>
      </c>
      <c r="K13" s="102">
        <f t="shared" si="0"/>
        <v>14497.518488372087</v>
      </c>
      <c r="L13" s="102"/>
      <c r="M13" s="6">
        <f t="shared" si="2"/>
        <v>2.4162530813953476</v>
      </c>
      <c r="N13" s="66">
        <v>2014</v>
      </c>
      <c r="O13" s="8">
        <v>42665</v>
      </c>
      <c r="P13" s="104">
        <v>112.71</v>
      </c>
      <c r="Q13" s="105"/>
      <c r="R13" s="106">
        <f t="shared" si="3"/>
        <v>-14497.518488369202</v>
      </c>
      <c r="S13" s="106"/>
      <c r="T13" s="107">
        <f t="shared" si="4"/>
        <v>-6</v>
      </c>
      <c r="U13" s="107"/>
    </row>
    <row r="14" spans="2:21" ht="13.5">
      <c r="B14" s="66">
        <v>6</v>
      </c>
      <c r="C14" s="102">
        <f t="shared" si="1"/>
        <v>468753.0977907004</v>
      </c>
      <c r="D14" s="102"/>
      <c r="E14" s="66">
        <v>2014</v>
      </c>
      <c r="F14" s="8">
        <v>42665</v>
      </c>
      <c r="G14" s="66" t="s">
        <v>42</v>
      </c>
      <c r="H14" s="103">
        <v>112.4</v>
      </c>
      <c r="I14" s="103"/>
      <c r="J14" s="66">
        <v>21</v>
      </c>
      <c r="K14" s="102">
        <f t="shared" si="0"/>
        <v>14062.592933721011</v>
      </c>
      <c r="L14" s="102"/>
      <c r="M14" s="6">
        <f t="shared" si="2"/>
        <v>0.6696472825581434</v>
      </c>
      <c r="N14" s="66">
        <v>2014</v>
      </c>
      <c r="O14" s="8">
        <v>42666</v>
      </c>
      <c r="P14" s="104">
        <v>112.61</v>
      </c>
      <c r="Q14" s="105"/>
      <c r="R14" s="106">
        <f t="shared" si="3"/>
        <v>-14062.592933720594</v>
      </c>
      <c r="S14" s="106"/>
      <c r="T14" s="107">
        <f t="shared" si="4"/>
        <v>-21</v>
      </c>
      <c r="U14" s="107"/>
    </row>
    <row r="15" spans="2:21" ht="13.5">
      <c r="B15" s="66">
        <v>7</v>
      </c>
      <c r="C15" s="102">
        <f t="shared" si="1"/>
        <v>454690.50485697977</v>
      </c>
      <c r="D15" s="102"/>
      <c r="E15" s="66">
        <v>2014</v>
      </c>
      <c r="F15" s="8">
        <v>42667</v>
      </c>
      <c r="G15" s="66" t="s">
        <v>52</v>
      </c>
      <c r="H15" s="103">
        <v>113.54</v>
      </c>
      <c r="I15" s="103"/>
      <c r="J15" s="66">
        <v>12</v>
      </c>
      <c r="K15" s="102">
        <f t="shared" si="0"/>
        <v>13640.715145709393</v>
      </c>
      <c r="L15" s="102"/>
      <c r="M15" s="6">
        <f t="shared" si="2"/>
        <v>1.1367262621424494</v>
      </c>
      <c r="N15" s="66">
        <v>2014</v>
      </c>
      <c r="O15" s="8">
        <v>42670</v>
      </c>
      <c r="P15" s="104">
        <v>113.46</v>
      </c>
      <c r="Q15" s="105"/>
      <c r="R15" s="106">
        <f t="shared" si="3"/>
        <v>-9093.810097141017</v>
      </c>
      <c r="S15" s="106"/>
      <c r="T15" s="107">
        <f t="shared" si="4"/>
        <v>-12</v>
      </c>
      <c r="U15" s="107"/>
    </row>
    <row r="16" spans="2:21" ht="13.5">
      <c r="B16" s="66">
        <v>8</v>
      </c>
      <c r="C16" s="102">
        <f t="shared" si="1"/>
        <v>445596.69475983875</v>
      </c>
      <c r="D16" s="102"/>
      <c r="E16" s="66">
        <v>2014</v>
      </c>
      <c r="F16" s="8">
        <v>42671</v>
      </c>
      <c r="G16" s="66" t="s">
        <v>52</v>
      </c>
      <c r="H16" s="103">
        <v>113.62</v>
      </c>
      <c r="I16" s="103"/>
      <c r="J16" s="66">
        <v>6</v>
      </c>
      <c r="K16" s="102">
        <f t="shared" si="0"/>
        <v>13367.900842795161</v>
      </c>
      <c r="L16" s="102"/>
      <c r="M16" s="6">
        <f t="shared" si="2"/>
        <v>2.2279834737991937</v>
      </c>
      <c r="N16" s="66">
        <v>2014</v>
      </c>
      <c r="O16" s="8">
        <v>42671</v>
      </c>
      <c r="P16" s="104">
        <v>113.56</v>
      </c>
      <c r="Q16" s="105"/>
      <c r="R16" s="106">
        <f t="shared" si="3"/>
        <v>-13367.900842795669</v>
      </c>
      <c r="S16" s="106"/>
      <c r="T16" s="107">
        <f t="shared" si="4"/>
        <v>-6</v>
      </c>
      <c r="U16" s="107"/>
    </row>
    <row r="17" spans="2:21" ht="13.5">
      <c r="B17" s="66">
        <v>9</v>
      </c>
      <c r="C17" s="102">
        <f t="shared" si="1"/>
        <v>432228.7939170431</v>
      </c>
      <c r="D17" s="102"/>
      <c r="E17" s="66">
        <v>2014</v>
      </c>
      <c r="F17" s="8">
        <v>42673</v>
      </c>
      <c r="G17" s="66" t="s">
        <v>42</v>
      </c>
      <c r="H17" s="103">
        <v>113.96</v>
      </c>
      <c r="I17" s="103"/>
      <c r="J17" s="66">
        <v>12</v>
      </c>
      <c r="K17" s="102">
        <f t="shared" si="0"/>
        <v>12966.863817511292</v>
      </c>
      <c r="L17" s="102"/>
      <c r="M17" s="6">
        <f t="shared" si="2"/>
        <v>1.0805719847926076</v>
      </c>
      <c r="N17" s="66">
        <v>2014</v>
      </c>
      <c r="O17" s="8">
        <v>42673</v>
      </c>
      <c r="P17" s="104">
        <v>114.08</v>
      </c>
      <c r="Q17" s="105"/>
      <c r="R17" s="106">
        <f t="shared" si="3"/>
        <v>-12966.863817511783</v>
      </c>
      <c r="S17" s="106"/>
      <c r="T17" s="107">
        <f t="shared" si="4"/>
        <v>-12</v>
      </c>
      <c r="U17" s="107"/>
    </row>
    <row r="18" spans="2:21" ht="13.5">
      <c r="B18" s="66">
        <v>10</v>
      </c>
      <c r="C18" s="102">
        <f t="shared" si="1"/>
        <v>419261.9300995313</v>
      </c>
      <c r="D18" s="102"/>
      <c r="E18" s="66">
        <v>2014</v>
      </c>
      <c r="F18" s="8">
        <v>42674</v>
      </c>
      <c r="G18" s="66" t="s">
        <v>52</v>
      </c>
      <c r="H18" s="103">
        <v>116.56</v>
      </c>
      <c r="I18" s="103"/>
      <c r="J18" s="66">
        <v>52</v>
      </c>
      <c r="K18" s="102">
        <f t="shared" si="0"/>
        <v>12577.85790298594</v>
      </c>
      <c r="L18" s="102"/>
      <c r="M18" s="6">
        <f t="shared" si="2"/>
        <v>0.2418818827497296</v>
      </c>
      <c r="N18" s="66">
        <v>2014</v>
      </c>
      <c r="O18" s="8">
        <v>42680</v>
      </c>
      <c r="P18" s="104">
        <v>118.77</v>
      </c>
      <c r="Q18" s="105"/>
      <c r="R18" s="106">
        <f t="shared" si="3"/>
        <v>53455.89608769009</v>
      </c>
      <c r="S18" s="106"/>
      <c r="T18" s="107">
        <f t="shared" si="4"/>
        <v>220.99999999999937</v>
      </c>
      <c r="U18" s="107"/>
    </row>
    <row r="19" spans="2:21" ht="13.5">
      <c r="B19" s="66">
        <v>11</v>
      </c>
      <c r="C19" s="102">
        <f t="shared" si="1"/>
        <v>472717.8261872214</v>
      </c>
      <c r="D19" s="102"/>
      <c r="E19" s="66">
        <v>2014</v>
      </c>
      <c r="F19" s="8">
        <v>42678</v>
      </c>
      <c r="G19" s="66" t="s">
        <v>52</v>
      </c>
      <c r="H19" s="103"/>
      <c r="I19" s="103"/>
      <c r="J19" s="66">
        <v>19</v>
      </c>
      <c r="K19" s="102">
        <f t="shared" si="0"/>
        <v>14181.53478561664</v>
      </c>
      <c r="L19" s="102"/>
      <c r="M19" s="6">
        <f t="shared" si="2"/>
        <v>0.7463965676640337</v>
      </c>
      <c r="N19" s="66">
        <v>2014</v>
      </c>
      <c r="O19" s="8">
        <v>42678</v>
      </c>
      <c r="P19" s="104"/>
      <c r="Q19" s="105"/>
      <c r="R19" s="106">
        <f t="shared" si="3"/>
        <v>0</v>
      </c>
      <c r="S19" s="106"/>
      <c r="T19" s="107">
        <f t="shared" si="4"/>
        <v>0</v>
      </c>
      <c r="U19" s="107"/>
    </row>
    <row r="20" spans="2:21" ht="13.5">
      <c r="B20" s="66">
        <v>12</v>
      </c>
      <c r="C20" s="102">
        <f t="shared" si="1"/>
        <v>472717.8261872214</v>
      </c>
      <c r="D20" s="102"/>
      <c r="E20" s="66">
        <v>2014</v>
      </c>
      <c r="F20" s="8">
        <v>42679</v>
      </c>
      <c r="G20" s="66" t="s">
        <v>52</v>
      </c>
      <c r="H20" s="103"/>
      <c r="I20" s="103"/>
      <c r="J20" s="66">
        <v>15</v>
      </c>
      <c r="K20" s="102">
        <f t="shared" si="0"/>
        <v>14181.53478561664</v>
      </c>
      <c r="L20" s="102"/>
      <c r="M20" s="6">
        <f t="shared" si="2"/>
        <v>0.9454356523744427</v>
      </c>
      <c r="N20" s="66">
        <v>2014</v>
      </c>
      <c r="O20" s="8">
        <v>42680</v>
      </c>
      <c r="P20" s="104"/>
      <c r="Q20" s="105"/>
      <c r="R20" s="106">
        <f t="shared" si="3"/>
        <v>0</v>
      </c>
      <c r="S20" s="106"/>
      <c r="T20" s="107">
        <f t="shared" si="4"/>
        <v>0</v>
      </c>
      <c r="U20" s="107"/>
    </row>
    <row r="21" spans="2:21" ht="13.5">
      <c r="B21" s="66">
        <v>13</v>
      </c>
      <c r="C21" s="102">
        <f t="shared" si="1"/>
        <v>472717.8261872214</v>
      </c>
      <c r="D21" s="102"/>
      <c r="E21" s="66">
        <v>2014</v>
      </c>
      <c r="F21" s="8">
        <v>42681</v>
      </c>
      <c r="G21" s="66" t="s">
        <v>52</v>
      </c>
      <c r="H21" s="103">
        <v>118.7</v>
      </c>
      <c r="I21" s="103"/>
      <c r="J21" s="66">
        <v>18</v>
      </c>
      <c r="K21" s="102">
        <f t="shared" si="0"/>
        <v>14181.53478561664</v>
      </c>
      <c r="L21" s="102"/>
      <c r="M21" s="6">
        <f t="shared" si="2"/>
        <v>0.787863043645369</v>
      </c>
      <c r="N21" s="66">
        <v>2014</v>
      </c>
      <c r="O21" s="8">
        <v>42678</v>
      </c>
      <c r="P21" s="104">
        <v>118.52</v>
      </c>
      <c r="Q21" s="105"/>
      <c r="R21" s="106">
        <f t="shared" si="3"/>
        <v>-14181.534785617177</v>
      </c>
      <c r="S21" s="106"/>
      <c r="T21" s="107">
        <f t="shared" si="4"/>
        <v>-18</v>
      </c>
      <c r="U21" s="107"/>
    </row>
    <row r="22" spans="2:21" ht="13.5">
      <c r="B22" s="66">
        <v>14</v>
      </c>
      <c r="C22" s="102">
        <f t="shared" si="1"/>
        <v>458536.2914016042</v>
      </c>
      <c r="D22" s="102"/>
      <c r="E22" s="66">
        <v>2014</v>
      </c>
      <c r="F22" s="8">
        <v>42684</v>
      </c>
      <c r="G22" s="66" t="s">
        <v>42</v>
      </c>
      <c r="H22" s="103">
        <v>118.34</v>
      </c>
      <c r="I22" s="103"/>
      <c r="J22" s="66">
        <v>15</v>
      </c>
      <c r="K22" s="102">
        <f t="shared" si="0"/>
        <v>13756.088742048125</v>
      </c>
      <c r="L22" s="102"/>
      <c r="M22" s="6">
        <f t="shared" si="2"/>
        <v>0.9170725828032084</v>
      </c>
      <c r="N22" s="66">
        <v>2014</v>
      </c>
      <c r="O22" s="8">
        <v>42684</v>
      </c>
      <c r="P22" s="104">
        <v>118.49</v>
      </c>
      <c r="Q22" s="105"/>
      <c r="R22" s="106">
        <f t="shared" si="3"/>
        <v>-13756.088742047343</v>
      </c>
      <c r="S22" s="106"/>
      <c r="T22" s="107">
        <f t="shared" si="4"/>
        <v>-15</v>
      </c>
      <c r="U22" s="107"/>
    </row>
    <row r="23" spans="2:21" ht="13.5">
      <c r="B23" s="66">
        <v>15</v>
      </c>
      <c r="C23" s="102">
        <f t="shared" si="1"/>
        <v>444780.2026595569</v>
      </c>
      <c r="D23" s="102"/>
      <c r="E23" s="66">
        <v>2014</v>
      </c>
      <c r="F23" s="8">
        <v>42684</v>
      </c>
      <c r="G23" s="66" t="s">
        <v>52</v>
      </c>
      <c r="H23" s="103">
        <v>118.66</v>
      </c>
      <c r="I23" s="103"/>
      <c r="J23" s="66">
        <v>19</v>
      </c>
      <c r="K23" s="102">
        <f t="shared" si="0"/>
        <v>13343.406079786706</v>
      </c>
      <c r="L23" s="102"/>
      <c r="M23" s="6">
        <f t="shared" si="2"/>
        <v>0.7022845305150899</v>
      </c>
      <c r="N23" s="66">
        <v>2014</v>
      </c>
      <c r="O23" s="8">
        <v>42686</v>
      </c>
      <c r="P23" s="103">
        <v>119.44</v>
      </c>
      <c r="Q23" s="103"/>
      <c r="R23" s="106">
        <f t="shared" si="3"/>
        <v>54778.19338017709</v>
      </c>
      <c r="S23" s="106"/>
      <c r="T23" s="107">
        <f t="shared" si="4"/>
        <v>78.00000000000011</v>
      </c>
      <c r="U23" s="107"/>
    </row>
    <row r="24" spans="2:21" ht="13.5">
      <c r="B24" s="66">
        <v>16</v>
      </c>
      <c r="C24" s="102">
        <f t="shared" si="1"/>
        <v>499558.39603973395</v>
      </c>
      <c r="D24" s="102"/>
      <c r="E24" s="66">
        <v>2014</v>
      </c>
      <c r="F24" s="8">
        <v>42685</v>
      </c>
      <c r="G24" s="66" t="s">
        <v>52</v>
      </c>
      <c r="H24" s="103"/>
      <c r="I24" s="103"/>
      <c r="J24" s="66">
        <v>10</v>
      </c>
      <c r="K24" s="102">
        <f t="shared" si="0"/>
        <v>14986.751881192018</v>
      </c>
      <c r="L24" s="102"/>
      <c r="M24" s="6">
        <f t="shared" si="2"/>
        <v>1.4986751881192018</v>
      </c>
      <c r="N24" s="66">
        <v>2014</v>
      </c>
      <c r="O24" s="8">
        <v>42686</v>
      </c>
      <c r="P24" s="103"/>
      <c r="Q24" s="103"/>
      <c r="R24" s="106">
        <f t="shared" si="3"/>
        <v>0</v>
      </c>
      <c r="S24" s="106"/>
      <c r="T24" s="107">
        <f t="shared" si="4"/>
        <v>0</v>
      </c>
      <c r="U24" s="107"/>
    </row>
    <row r="25" spans="2:21" ht="13.5">
      <c r="B25" s="66">
        <v>17</v>
      </c>
      <c r="C25" s="102">
        <f t="shared" si="1"/>
        <v>499558.39603973395</v>
      </c>
      <c r="D25" s="102"/>
      <c r="E25" s="66">
        <v>2014</v>
      </c>
      <c r="F25" s="8">
        <v>42687</v>
      </c>
      <c r="G25" s="66" t="s">
        <v>52</v>
      </c>
      <c r="H25" s="103">
        <v>119.9</v>
      </c>
      <c r="I25" s="103"/>
      <c r="J25" s="66">
        <v>21</v>
      </c>
      <c r="K25" s="102">
        <f t="shared" si="0"/>
        <v>14986.751881192018</v>
      </c>
      <c r="L25" s="102"/>
      <c r="M25" s="6">
        <f t="shared" si="2"/>
        <v>0.7136548514853343</v>
      </c>
      <c r="N25" s="66">
        <v>2014</v>
      </c>
      <c r="O25" s="8">
        <v>42687</v>
      </c>
      <c r="P25" s="103">
        <v>119.69</v>
      </c>
      <c r="Q25" s="103"/>
      <c r="R25" s="106">
        <f t="shared" si="3"/>
        <v>-14986.751881192586</v>
      </c>
      <c r="S25" s="106"/>
      <c r="T25" s="107">
        <f t="shared" si="4"/>
        <v>-21</v>
      </c>
      <c r="U25" s="107"/>
    </row>
    <row r="26" spans="2:21" ht="13.5">
      <c r="B26" s="66">
        <v>18</v>
      </c>
      <c r="C26" s="102">
        <f t="shared" si="1"/>
        <v>484571.64415854134</v>
      </c>
      <c r="D26" s="102"/>
      <c r="E26" s="66">
        <v>2014</v>
      </c>
      <c r="F26" s="8">
        <v>42688</v>
      </c>
      <c r="G26" s="66" t="s">
        <v>52</v>
      </c>
      <c r="H26" s="103">
        <v>120.2</v>
      </c>
      <c r="I26" s="103"/>
      <c r="J26" s="66">
        <v>12</v>
      </c>
      <c r="K26" s="102">
        <f t="shared" si="0"/>
        <v>14537.14932475624</v>
      </c>
      <c r="L26" s="102"/>
      <c r="M26" s="6">
        <f t="shared" si="2"/>
        <v>1.2114291103963533</v>
      </c>
      <c r="N26" s="66">
        <v>2014</v>
      </c>
      <c r="O26" s="8">
        <v>42688</v>
      </c>
      <c r="P26" s="103">
        <v>120.08</v>
      </c>
      <c r="Q26" s="103"/>
      <c r="R26" s="106">
        <f t="shared" si="3"/>
        <v>-14537.14932475679</v>
      </c>
      <c r="S26" s="106"/>
      <c r="T26" s="107">
        <f t="shared" si="4"/>
        <v>-12</v>
      </c>
      <c r="U26" s="107"/>
    </row>
    <row r="27" spans="2:21" ht="13.5">
      <c r="B27" s="66">
        <v>19</v>
      </c>
      <c r="C27" s="102">
        <f t="shared" si="1"/>
        <v>470034.4948337845</v>
      </c>
      <c r="D27" s="102"/>
      <c r="E27" s="66">
        <v>2014</v>
      </c>
      <c r="F27" s="8">
        <v>42688</v>
      </c>
      <c r="G27" s="66" t="s">
        <v>52</v>
      </c>
      <c r="H27" s="103">
        <v>120.25</v>
      </c>
      <c r="I27" s="103"/>
      <c r="J27" s="66">
        <v>17</v>
      </c>
      <c r="K27" s="102">
        <f t="shared" si="0"/>
        <v>14101.034845013535</v>
      </c>
      <c r="L27" s="102"/>
      <c r="M27" s="6">
        <f t="shared" si="2"/>
        <v>0.8294726379419726</v>
      </c>
      <c r="N27" s="66">
        <v>2014</v>
      </c>
      <c r="O27" s="8">
        <v>42694</v>
      </c>
      <c r="P27" s="103">
        <v>123.1</v>
      </c>
      <c r="Q27" s="103"/>
      <c r="R27" s="106">
        <f t="shared" si="3"/>
        <v>236399.70181346172</v>
      </c>
      <c r="S27" s="106"/>
      <c r="T27" s="107">
        <f t="shared" si="4"/>
        <v>284.99999999999943</v>
      </c>
      <c r="U27" s="107"/>
    </row>
    <row r="28" spans="2:21" ht="13.5">
      <c r="B28" s="66">
        <v>20</v>
      </c>
      <c r="C28" s="102">
        <f t="shared" si="1"/>
        <v>706434.1966472463</v>
      </c>
      <c r="D28" s="102"/>
      <c r="E28" s="66">
        <v>2014</v>
      </c>
      <c r="F28" s="8">
        <v>42692</v>
      </c>
      <c r="G28" s="66" t="s">
        <v>52</v>
      </c>
      <c r="H28" s="103"/>
      <c r="I28" s="103"/>
      <c r="J28" s="66">
        <v>26</v>
      </c>
      <c r="K28" s="102">
        <f t="shared" si="0"/>
        <v>21193.025899417386</v>
      </c>
      <c r="L28" s="102"/>
      <c r="M28" s="6">
        <f t="shared" si="2"/>
        <v>0.8151163807468226</v>
      </c>
      <c r="N28" s="66">
        <v>2014</v>
      </c>
      <c r="O28" s="8">
        <v>42694</v>
      </c>
      <c r="P28" s="103"/>
      <c r="Q28" s="103"/>
      <c r="R28" s="106">
        <f t="shared" si="3"/>
        <v>0</v>
      </c>
      <c r="S28" s="106"/>
      <c r="T28" s="107">
        <f t="shared" si="4"/>
        <v>0</v>
      </c>
      <c r="U28" s="107"/>
    </row>
    <row r="29" spans="2:21" ht="13.5">
      <c r="B29" s="66">
        <v>21</v>
      </c>
      <c r="C29" s="102">
        <f t="shared" si="1"/>
        <v>706434.1966472463</v>
      </c>
      <c r="D29" s="102"/>
      <c r="E29" s="66">
        <v>2014</v>
      </c>
      <c r="F29" s="8">
        <v>42694</v>
      </c>
      <c r="G29" s="66" t="s">
        <v>42</v>
      </c>
      <c r="H29" s="103"/>
      <c r="I29" s="103"/>
      <c r="J29" s="66">
        <v>25</v>
      </c>
      <c r="K29" s="102">
        <f t="shared" si="0"/>
        <v>21193.025899417386</v>
      </c>
      <c r="L29" s="102"/>
      <c r="M29" s="6">
        <f t="shared" si="2"/>
        <v>0.8477210359766955</v>
      </c>
      <c r="N29" s="66">
        <v>2014</v>
      </c>
      <c r="O29" s="8">
        <v>42695</v>
      </c>
      <c r="P29" s="103"/>
      <c r="Q29" s="103"/>
      <c r="R29" s="106">
        <f t="shared" si="3"/>
        <v>0</v>
      </c>
      <c r="S29" s="106"/>
      <c r="T29" s="107">
        <f t="shared" si="4"/>
        <v>0</v>
      </c>
      <c r="U29" s="107"/>
    </row>
    <row r="30" spans="2:21" ht="13.5">
      <c r="B30" s="66">
        <v>22</v>
      </c>
      <c r="C30" s="102">
        <f t="shared" si="1"/>
        <v>706434.1966472463</v>
      </c>
      <c r="D30" s="102"/>
      <c r="E30" s="66">
        <v>2014</v>
      </c>
      <c r="F30" s="8">
        <v>42695</v>
      </c>
      <c r="G30" s="66" t="s">
        <v>42</v>
      </c>
      <c r="H30" s="103">
        <v>122.85</v>
      </c>
      <c r="I30" s="103"/>
      <c r="J30" s="66">
        <v>23</v>
      </c>
      <c r="K30" s="102">
        <f t="shared" si="0"/>
        <v>21193.025899417386</v>
      </c>
      <c r="L30" s="102"/>
      <c r="M30" s="6">
        <f t="shared" si="2"/>
        <v>0.9214359086703211</v>
      </c>
      <c r="N30" s="66">
        <v>2014</v>
      </c>
      <c r="O30" s="8">
        <v>42698</v>
      </c>
      <c r="P30" s="103">
        <v>121.87</v>
      </c>
      <c r="Q30" s="103"/>
      <c r="R30" s="106">
        <f t="shared" si="3"/>
        <v>90300.71904969052</v>
      </c>
      <c r="S30" s="106"/>
      <c r="T30" s="107">
        <f t="shared" si="4"/>
        <v>97.99999999999898</v>
      </c>
      <c r="U30" s="107"/>
    </row>
    <row r="31" spans="2:21" ht="13.5">
      <c r="B31" s="66">
        <v>23</v>
      </c>
      <c r="C31" s="102">
        <f t="shared" si="1"/>
        <v>796734.9156969368</v>
      </c>
      <c r="D31" s="102"/>
      <c r="E31" s="66">
        <v>2014</v>
      </c>
      <c r="F31" s="8">
        <v>42701</v>
      </c>
      <c r="G31" s="66" t="s">
        <v>42</v>
      </c>
      <c r="H31" s="103">
        <v>122.03</v>
      </c>
      <c r="I31" s="103"/>
      <c r="J31" s="66">
        <v>21</v>
      </c>
      <c r="K31" s="102">
        <f t="shared" si="0"/>
        <v>23902.047470908103</v>
      </c>
      <c r="L31" s="102"/>
      <c r="M31" s="6">
        <f t="shared" si="2"/>
        <v>1.1381927367099096</v>
      </c>
      <c r="N31" s="66">
        <v>2014</v>
      </c>
      <c r="O31" s="8">
        <v>42701</v>
      </c>
      <c r="P31" s="103">
        <v>122.24</v>
      </c>
      <c r="Q31" s="103"/>
      <c r="R31" s="106">
        <f t="shared" si="3"/>
        <v>-23902.04747090739</v>
      </c>
      <c r="S31" s="106"/>
      <c r="T31" s="107">
        <f t="shared" si="4"/>
        <v>-21</v>
      </c>
      <c r="U31" s="107"/>
    </row>
    <row r="32" spans="2:21" ht="13.5">
      <c r="B32" s="66">
        <v>24</v>
      </c>
      <c r="C32" s="102">
        <f t="shared" si="1"/>
        <v>772832.8682260294</v>
      </c>
      <c r="D32" s="102"/>
      <c r="E32" s="66">
        <v>2014</v>
      </c>
      <c r="F32" s="8">
        <v>42701</v>
      </c>
      <c r="G32" s="66" t="s">
        <v>52</v>
      </c>
      <c r="H32" s="103">
        <v>122.22</v>
      </c>
      <c r="I32" s="103"/>
      <c r="J32" s="66">
        <v>8</v>
      </c>
      <c r="K32" s="102">
        <f t="shared" si="0"/>
        <v>23184.986046780883</v>
      </c>
      <c r="L32" s="102"/>
      <c r="M32" s="6">
        <f t="shared" si="2"/>
        <v>2.89812325584761</v>
      </c>
      <c r="N32" s="66">
        <v>2014</v>
      </c>
      <c r="O32" s="8">
        <v>42702</v>
      </c>
      <c r="P32" s="103">
        <v>122.76</v>
      </c>
      <c r="Q32" s="103"/>
      <c r="R32" s="106">
        <f t="shared" si="3"/>
        <v>156498.65581577277</v>
      </c>
      <c r="S32" s="106"/>
      <c r="T32" s="107">
        <f t="shared" si="4"/>
        <v>54.000000000000625</v>
      </c>
      <c r="U32" s="107"/>
    </row>
    <row r="33" spans="2:21" ht="13.5">
      <c r="B33" s="66">
        <v>25</v>
      </c>
      <c r="C33" s="102">
        <f t="shared" si="1"/>
        <v>929331.5240418022</v>
      </c>
      <c r="D33" s="102"/>
      <c r="E33" s="66">
        <v>2014</v>
      </c>
      <c r="F33" s="8">
        <v>42707</v>
      </c>
      <c r="G33" s="66" t="s">
        <v>42</v>
      </c>
      <c r="H33" s="103">
        <v>122.26</v>
      </c>
      <c r="I33" s="103"/>
      <c r="J33" s="66">
        <v>16</v>
      </c>
      <c r="K33" s="102">
        <f t="shared" si="0"/>
        <v>27879.945721254062</v>
      </c>
      <c r="L33" s="102"/>
      <c r="M33" s="6">
        <f t="shared" si="2"/>
        <v>1.7424966075783788</v>
      </c>
      <c r="N33" s="66">
        <v>2014</v>
      </c>
      <c r="O33" s="8">
        <v>42707</v>
      </c>
      <c r="P33" s="103">
        <v>122.42</v>
      </c>
      <c r="Q33" s="103"/>
      <c r="R33" s="106">
        <f t="shared" si="3"/>
        <v>-27879.94572125347</v>
      </c>
      <c r="S33" s="106"/>
      <c r="T33" s="107">
        <f t="shared" si="4"/>
        <v>-16</v>
      </c>
      <c r="U33" s="107"/>
    </row>
    <row r="34" spans="2:21" ht="13.5">
      <c r="B34" s="66">
        <v>26</v>
      </c>
      <c r="C34" s="102">
        <f t="shared" si="1"/>
        <v>901451.5783205486</v>
      </c>
      <c r="D34" s="102"/>
      <c r="E34" s="66">
        <v>2014</v>
      </c>
      <c r="F34" s="8">
        <v>42707</v>
      </c>
      <c r="G34" s="66" t="s">
        <v>52</v>
      </c>
      <c r="H34" s="103">
        <v>122.59</v>
      </c>
      <c r="I34" s="103"/>
      <c r="J34" s="66">
        <v>12</v>
      </c>
      <c r="K34" s="102">
        <f t="shared" si="0"/>
        <v>27043.54734961646</v>
      </c>
      <c r="L34" s="102"/>
      <c r="M34" s="6">
        <f t="shared" si="2"/>
        <v>2.2536289458013714</v>
      </c>
      <c r="N34" s="66">
        <v>2014</v>
      </c>
      <c r="O34" s="8">
        <v>42708</v>
      </c>
      <c r="P34" s="103">
        <v>122.47</v>
      </c>
      <c r="Q34" s="103"/>
      <c r="R34" s="106">
        <f t="shared" si="3"/>
        <v>-27043.54734961748</v>
      </c>
      <c r="S34" s="106"/>
      <c r="T34" s="107">
        <f t="shared" si="4"/>
        <v>-12</v>
      </c>
      <c r="U34" s="107"/>
    </row>
    <row r="35" spans="2:21" ht="13.5">
      <c r="B35" s="66">
        <v>27</v>
      </c>
      <c r="C35" s="102">
        <f t="shared" si="1"/>
        <v>874408.0309709312</v>
      </c>
      <c r="D35" s="102"/>
      <c r="E35" s="66">
        <v>2014</v>
      </c>
      <c r="F35" s="8">
        <v>42708</v>
      </c>
      <c r="G35" s="66" t="s">
        <v>52</v>
      </c>
      <c r="H35" s="103">
        <v>123.35</v>
      </c>
      <c r="I35" s="103"/>
      <c r="J35" s="66">
        <v>15</v>
      </c>
      <c r="K35" s="102">
        <f t="shared" si="0"/>
        <v>26232.240929127933</v>
      </c>
      <c r="L35" s="102"/>
      <c r="M35" s="6">
        <f t="shared" si="2"/>
        <v>1.7488160619418622</v>
      </c>
      <c r="N35" s="66">
        <v>2014</v>
      </c>
      <c r="O35" s="8">
        <v>42712</v>
      </c>
      <c r="P35" s="103">
        <v>124.02</v>
      </c>
      <c r="Q35" s="103"/>
      <c r="R35" s="106">
        <f t="shared" si="3"/>
        <v>117170.67615010506</v>
      </c>
      <c r="S35" s="106"/>
      <c r="T35" s="107">
        <f t="shared" si="4"/>
        <v>67.00000000000017</v>
      </c>
      <c r="U35" s="107"/>
    </row>
    <row r="36" spans="2:21" ht="13.5">
      <c r="B36" s="66">
        <v>28</v>
      </c>
      <c r="C36" s="102">
        <f t="shared" si="1"/>
        <v>991578.7071210362</v>
      </c>
      <c r="D36" s="102"/>
      <c r="E36" s="66">
        <v>2014</v>
      </c>
      <c r="F36" s="8">
        <v>42713</v>
      </c>
      <c r="G36" s="66" t="s">
        <v>42</v>
      </c>
      <c r="H36" s="103">
        <v>122.76</v>
      </c>
      <c r="I36" s="103"/>
      <c r="J36" s="66">
        <v>64</v>
      </c>
      <c r="K36" s="102">
        <f t="shared" si="0"/>
        <v>29747.361213631088</v>
      </c>
      <c r="L36" s="102"/>
      <c r="M36" s="6">
        <f t="shared" si="2"/>
        <v>0.46480251896298574</v>
      </c>
      <c r="N36" s="66">
        <v>2014</v>
      </c>
      <c r="O36" s="8">
        <v>42713</v>
      </c>
      <c r="P36" s="103">
        <v>123.12</v>
      </c>
      <c r="Q36" s="103"/>
      <c r="R36" s="106">
        <f t="shared" si="3"/>
        <v>-16732.89068266746</v>
      </c>
      <c r="S36" s="106"/>
      <c r="T36" s="107">
        <f t="shared" si="4"/>
        <v>-64</v>
      </c>
      <c r="U36" s="107"/>
    </row>
    <row r="37" spans="2:21" ht="13.5">
      <c r="B37" s="66">
        <v>29</v>
      </c>
      <c r="C37" s="102">
        <f t="shared" si="1"/>
        <v>974845.8164383688</v>
      </c>
      <c r="D37" s="102"/>
      <c r="E37" s="66">
        <v>2014</v>
      </c>
      <c r="F37" s="8">
        <v>42715</v>
      </c>
      <c r="G37" s="66" t="s">
        <v>52</v>
      </c>
      <c r="H37" s="103">
        <v>122.9</v>
      </c>
      <c r="I37" s="103"/>
      <c r="J37" s="66">
        <v>27</v>
      </c>
      <c r="K37" s="102">
        <f t="shared" si="0"/>
        <v>29245.374493151063</v>
      </c>
      <c r="L37" s="102"/>
      <c r="M37" s="6">
        <f t="shared" si="2"/>
        <v>1.0831620182648543</v>
      </c>
      <c r="N37" s="66">
        <v>2014</v>
      </c>
      <c r="O37" s="8">
        <v>42715</v>
      </c>
      <c r="P37" s="103">
        <v>122.63</v>
      </c>
      <c r="Q37" s="103"/>
      <c r="R37" s="106">
        <f t="shared" si="3"/>
        <v>-29245.374493152172</v>
      </c>
      <c r="S37" s="106"/>
      <c r="T37" s="107">
        <f t="shared" si="4"/>
        <v>-27</v>
      </c>
      <c r="U37" s="107"/>
    </row>
    <row r="38" spans="2:21" ht="13.5">
      <c r="B38" s="66">
        <v>30</v>
      </c>
      <c r="C38" s="102">
        <f t="shared" si="1"/>
        <v>945600.4419452166</v>
      </c>
      <c r="D38" s="102"/>
      <c r="E38" s="66">
        <v>2014</v>
      </c>
      <c r="F38" s="8">
        <v>42716</v>
      </c>
      <c r="G38" s="66" t="s">
        <v>52</v>
      </c>
      <c r="H38" s="103">
        <v>123.22</v>
      </c>
      <c r="I38" s="103"/>
      <c r="J38" s="66">
        <v>28</v>
      </c>
      <c r="K38" s="102">
        <f t="shared" si="0"/>
        <v>28368.0132583565</v>
      </c>
      <c r="L38" s="102"/>
      <c r="M38" s="6">
        <f t="shared" si="2"/>
        <v>1.0131433306555893</v>
      </c>
      <c r="N38" s="66">
        <v>2014</v>
      </c>
      <c r="O38" s="8">
        <v>42719</v>
      </c>
      <c r="P38" s="103">
        <v>122.94</v>
      </c>
      <c r="Q38" s="103"/>
      <c r="R38" s="106">
        <f t="shared" si="3"/>
        <v>-28368.013258356616</v>
      </c>
      <c r="S38" s="106"/>
      <c r="T38" s="107">
        <f t="shared" si="4"/>
        <v>-28</v>
      </c>
      <c r="U38" s="107"/>
    </row>
    <row r="39" spans="2:21" ht="13.5">
      <c r="B39" s="66">
        <v>31</v>
      </c>
      <c r="C39" s="102">
        <f t="shared" si="1"/>
        <v>917232.42868686</v>
      </c>
      <c r="D39" s="102"/>
      <c r="E39" s="66">
        <v>2014</v>
      </c>
      <c r="F39" s="8">
        <v>42720</v>
      </c>
      <c r="G39" s="66" t="s">
        <v>42</v>
      </c>
      <c r="H39" s="103">
        <v>121.94</v>
      </c>
      <c r="I39" s="103"/>
      <c r="J39" s="66">
        <v>21</v>
      </c>
      <c r="K39" s="102">
        <f t="shared" si="0"/>
        <v>27516.972860605798</v>
      </c>
      <c r="L39" s="102"/>
      <c r="M39" s="6">
        <f t="shared" si="2"/>
        <v>1.3103320409812285</v>
      </c>
      <c r="N39" s="66">
        <v>2014</v>
      </c>
      <c r="O39" s="8">
        <v>42720</v>
      </c>
      <c r="P39" s="103">
        <v>122.15</v>
      </c>
      <c r="Q39" s="103"/>
      <c r="R39" s="106">
        <f t="shared" si="3"/>
        <v>-27516.972860606842</v>
      </c>
      <c r="S39" s="106"/>
      <c r="T39" s="107">
        <f t="shared" si="4"/>
        <v>-21</v>
      </c>
      <c r="U39" s="107"/>
    </row>
    <row r="40" spans="2:21" ht="13.5">
      <c r="B40" s="66">
        <v>32</v>
      </c>
      <c r="C40" s="102">
        <f t="shared" si="1"/>
        <v>889715.4558262532</v>
      </c>
      <c r="D40" s="102"/>
      <c r="E40" s="66">
        <v>2014</v>
      </c>
      <c r="F40" s="8">
        <v>42720</v>
      </c>
      <c r="G40" s="66" t="s">
        <v>42</v>
      </c>
      <c r="H40" s="103">
        <v>121.89</v>
      </c>
      <c r="I40" s="103"/>
      <c r="J40" s="66">
        <v>24</v>
      </c>
      <c r="K40" s="102">
        <f t="shared" si="0"/>
        <v>26691.463674787596</v>
      </c>
      <c r="L40" s="102"/>
      <c r="M40" s="6">
        <f t="shared" si="2"/>
        <v>1.1121443197828165</v>
      </c>
      <c r="N40" s="66">
        <v>2014</v>
      </c>
      <c r="O40" s="8">
        <v>42720</v>
      </c>
      <c r="P40" s="103">
        <v>121.62</v>
      </c>
      <c r="Q40" s="103"/>
      <c r="R40" s="106">
        <f t="shared" si="3"/>
        <v>30027.896634135603</v>
      </c>
      <c r="S40" s="106"/>
      <c r="T40" s="107">
        <f t="shared" si="4"/>
        <v>26.999999999999602</v>
      </c>
      <c r="U40" s="107"/>
    </row>
    <row r="41" spans="2:21" ht="13.5">
      <c r="B41" s="66">
        <v>33</v>
      </c>
      <c r="C41" s="102">
        <f t="shared" si="1"/>
        <v>919743.3524603888</v>
      </c>
      <c r="D41" s="102"/>
      <c r="E41" s="66">
        <v>2014</v>
      </c>
      <c r="F41" s="8">
        <v>42723</v>
      </c>
      <c r="G41" s="66" t="s">
        <v>52</v>
      </c>
      <c r="H41" s="103">
        <v>121.37</v>
      </c>
      <c r="I41" s="103"/>
      <c r="J41" s="66">
        <v>14</v>
      </c>
      <c r="K41" s="102">
        <f t="shared" si="0"/>
        <v>27592.300573811663</v>
      </c>
      <c r="L41" s="102"/>
      <c r="M41" s="6">
        <f t="shared" si="2"/>
        <v>1.9708786124151187</v>
      </c>
      <c r="N41" s="66">
        <v>2014</v>
      </c>
      <c r="O41" s="8">
        <v>42723</v>
      </c>
      <c r="P41" s="103">
        <v>121.23</v>
      </c>
      <c r="Q41" s="103"/>
      <c r="R41" s="106">
        <f t="shared" si="3"/>
        <v>-27592.30057381177</v>
      </c>
      <c r="S41" s="106"/>
      <c r="T41" s="107">
        <f t="shared" si="4"/>
        <v>-14</v>
      </c>
      <c r="U41" s="107"/>
    </row>
    <row r="42" spans="2:21" ht="13.5">
      <c r="B42" s="66">
        <v>34</v>
      </c>
      <c r="C42" s="102">
        <f t="shared" si="1"/>
        <v>892151.051886577</v>
      </c>
      <c r="D42" s="102"/>
      <c r="E42" s="66">
        <v>2014</v>
      </c>
      <c r="F42" s="8">
        <v>42730</v>
      </c>
      <c r="G42" s="66" t="s">
        <v>42</v>
      </c>
      <c r="H42" s="103">
        <v>121.79</v>
      </c>
      <c r="I42" s="103"/>
      <c r="J42" s="66">
        <v>9</v>
      </c>
      <c r="K42" s="102">
        <f t="shared" si="0"/>
        <v>26764.53155659731</v>
      </c>
      <c r="L42" s="102"/>
      <c r="M42" s="6">
        <f t="shared" si="2"/>
        <v>2.9738368396219235</v>
      </c>
      <c r="N42" s="66">
        <v>2014</v>
      </c>
      <c r="O42" s="8">
        <v>42730</v>
      </c>
      <c r="P42" s="103">
        <v>121.79</v>
      </c>
      <c r="Q42" s="103"/>
      <c r="R42" s="106">
        <f t="shared" si="3"/>
        <v>0</v>
      </c>
      <c r="S42" s="106"/>
      <c r="T42" s="107">
        <f t="shared" si="4"/>
        <v>0</v>
      </c>
      <c r="U42" s="107"/>
    </row>
    <row r="43" spans="2:21" ht="13.5">
      <c r="B43" s="66">
        <v>35</v>
      </c>
      <c r="C43" s="102">
        <f t="shared" si="1"/>
        <v>892151.051886577</v>
      </c>
      <c r="D43" s="102"/>
      <c r="E43" s="66">
        <v>2015</v>
      </c>
      <c r="F43" s="8">
        <v>42375</v>
      </c>
      <c r="G43" s="66" t="s">
        <v>42</v>
      </c>
      <c r="H43" s="103">
        <v>118.42</v>
      </c>
      <c r="I43" s="103"/>
      <c r="J43" s="66">
        <v>32</v>
      </c>
      <c r="K43" s="102">
        <f t="shared" si="0"/>
        <v>26764.53155659731</v>
      </c>
      <c r="L43" s="102"/>
      <c r="M43" s="6">
        <f t="shared" si="2"/>
        <v>0.836391611143666</v>
      </c>
      <c r="N43" s="66">
        <v>2015</v>
      </c>
      <c r="O43" s="8">
        <v>42376</v>
      </c>
      <c r="P43" s="103">
        <v>117.7</v>
      </c>
      <c r="Q43" s="103"/>
      <c r="R43" s="106">
        <f t="shared" si="3"/>
        <v>60220.19600234386</v>
      </c>
      <c r="S43" s="106"/>
      <c r="T43" s="107">
        <f t="shared" si="4"/>
        <v>71.99999999999989</v>
      </c>
      <c r="U43" s="107"/>
    </row>
    <row r="44" spans="2:21" ht="13.5">
      <c r="B44" s="66">
        <v>36</v>
      </c>
      <c r="C44" s="102">
        <f t="shared" si="1"/>
        <v>952371.247888921</v>
      </c>
      <c r="D44" s="102"/>
      <c r="E44" s="66">
        <v>2015</v>
      </c>
      <c r="F44" s="8">
        <v>42378</v>
      </c>
      <c r="G44" s="66" t="s">
        <v>42</v>
      </c>
      <c r="H44" s="103">
        <v>117.2</v>
      </c>
      <c r="I44" s="103"/>
      <c r="J44" s="66">
        <v>21</v>
      </c>
      <c r="K44" s="102">
        <f t="shared" si="0"/>
        <v>28571.13743666763</v>
      </c>
      <c r="L44" s="102"/>
      <c r="M44" s="6">
        <f t="shared" si="2"/>
        <v>1.36053035412703</v>
      </c>
      <c r="N44" s="66">
        <v>2015</v>
      </c>
      <c r="O44" s="8">
        <v>42381</v>
      </c>
      <c r="P44" s="103">
        <v>115.25</v>
      </c>
      <c r="Q44" s="103"/>
      <c r="R44" s="106">
        <f t="shared" si="3"/>
        <v>265303.4190547712</v>
      </c>
      <c r="S44" s="106"/>
      <c r="T44" s="107">
        <f t="shared" si="4"/>
        <v>195.00000000000028</v>
      </c>
      <c r="U44" s="107"/>
    </row>
    <row r="45" spans="2:21" ht="13.5">
      <c r="B45" s="66">
        <v>37</v>
      </c>
      <c r="C45" s="102">
        <f t="shared" si="1"/>
        <v>1217674.6669436921</v>
      </c>
      <c r="D45" s="102"/>
      <c r="E45" s="66">
        <v>2015</v>
      </c>
      <c r="F45" s="8">
        <v>42382</v>
      </c>
      <c r="G45" s="66" t="s">
        <v>42</v>
      </c>
      <c r="H45" s="103">
        <v>0</v>
      </c>
      <c r="I45" s="103"/>
      <c r="J45" s="66">
        <v>39</v>
      </c>
      <c r="K45" s="102">
        <f t="shared" si="0"/>
        <v>36530.240008310764</v>
      </c>
      <c r="L45" s="102"/>
      <c r="M45" s="6">
        <f t="shared" si="2"/>
        <v>0.9366728207259171</v>
      </c>
      <c r="N45" s="66">
        <v>2015</v>
      </c>
      <c r="O45" s="8">
        <v>42383</v>
      </c>
      <c r="P45" s="103">
        <v>0</v>
      </c>
      <c r="Q45" s="103"/>
      <c r="R45" s="106">
        <f t="shared" si="3"/>
        <v>0</v>
      </c>
      <c r="S45" s="106"/>
      <c r="T45" s="107">
        <f t="shared" si="4"/>
        <v>0</v>
      </c>
      <c r="U45" s="107"/>
    </row>
    <row r="46" spans="2:21" ht="13.5">
      <c r="B46" s="66">
        <v>38</v>
      </c>
      <c r="C46" s="102">
        <f t="shared" si="1"/>
        <v>1217674.6669436921</v>
      </c>
      <c r="D46" s="102"/>
      <c r="E46" s="66">
        <v>2015</v>
      </c>
      <c r="F46" s="8">
        <v>42384</v>
      </c>
      <c r="G46" s="66" t="s">
        <v>52</v>
      </c>
      <c r="H46" s="103">
        <v>115.5</v>
      </c>
      <c r="I46" s="103"/>
      <c r="J46" s="66">
        <v>17</v>
      </c>
      <c r="K46" s="102">
        <f t="shared" si="0"/>
        <v>36530.240008310764</v>
      </c>
      <c r="L46" s="102"/>
      <c r="M46" s="6">
        <f t="shared" si="2"/>
        <v>2.1488376475476922</v>
      </c>
      <c r="N46" s="66">
        <v>2015</v>
      </c>
      <c r="O46" s="8">
        <v>42385</v>
      </c>
      <c r="P46" s="103">
        <v>136.5</v>
      </c>
      <c r="Q46" s="103"/>
      <c r="R46" s="106">
        <f t="shared" si="3"/>
        <v>4512559.0598501535</v>
      </c>
      <c r="S46" s="106"/>
      <c r="T46" s="107">
        <f t="shared" si="4"/>
        <v>2100</v>
      </c>
      <c r="U46" s="107"/>
    </row>
    <row r="47" spans="2:21" ht="13.5">
      <c r="B47" s="66">
        <v>39</v>
      </c>
      <c r="C47" s="102">
        <f t="shared" si="1"/>
        <v>5730233.726793846</v>
      </c>
      <c r="D47" s="102"/>
      <c r="E47" s="66">
        <v>2015</v>
      </c>
      <c r="F47" s="8">
        <v>42389</v>
      </c>
      <c r="G47" s="66" t="s">
        <v>52</v>
      </c>
      <c r="H47" s="103">
        <v>0</v>
      </c>
      <c r="I47" s="103"/>
      <c r="J47" s="66">
        <v>18</v>
      </c>
      <c r="K47" s="102">
        <f t="shared" si="0"/>
        <v>171907.01180381537</v>
      </c>
      <c r="L47" s="102"/>
      <c r="M47" s="6">
        <f t="shared" si="2"/>
        <v>9.55038954465641</v>
      </c>
      <c r="N47" s="66">
        <v>2015</v>
      </c>
      <c r="O47" s="8">
        <v>42389</v>
      </c>
      <c r="P47" s="103">
        <v>0</v>
      </c>
      <c r="Q47" s="103"/>
      <c r="R47" s="106">
        <f t="shared" si="3"/>
        <v>0</v>
      </c>
      <c r="S47" s="106"/>
      <c r="T47" s="107">
        <f t="shared" si="4"/>
        <v>0</v>
      </c>
      <c r="U47" s="107"/>
    </row>
    <row r="48" spans="2:21" ht="13.5">
      <c r="B48" s="66">
        <v>40</v>
      </c>
      <c r="C48" s="102">
        <f t="shared" si="1"/>
        <v>5730233.726793846</v>
      </c>
      <c r="D48" s="102"/>
      <c r="E48" s="66">
        <v>2015</v>
      </c>
      <c r="F48" s="8">
        <v>42390</v>
      </c>
      <c r="G48" s="66" t="s">
        <v>52</v>
      </c>
      <c r="H48" s="103">
        <v>0</v>
      </c>
      <c r="I48" s="103"/>
      <c r="J48" s="66">
        <v>73</v>
      </c>
      <c r="K48" s="102">
        <f t="shared" si="0"/>
        <v>171907.01180381537</v>
      </c>
      <c r="L48" s="102"/>
      <c r="M48" s="6">
        <f t="shared" si="2"/>
        <v>2.3548905726550053</v>
      </c>
      <c r="N48" s="66">
        <v>2015</v>
      </c>
      <c r="O48" s="8">
        <v>42391</v>
      </c>
      <c r="P48" s="103">
        <v>0</v>
      </c>
      <c r="Q48" s="103"/>
      <c r="R48" s="106">
        <f t="shared" si="3"/>
        <v>0</v>
      </c>
      <c r="S48" s="106"/>
      <c r="T48" s="107">
        <f t="shared" si="4"/>
        <v>0</v>
      </c>
      <c r="U48" s="107"/>
    </row>
    <row r="49" spans="2:21" ht="13.5">
      <c r="B49" s="66">
        <v>41</v>
      </c>
      <c r="C49" s="102">
        <f t="shared" si="1"/>
        <v>5730233.726793846</v>
      </c>
      <c r="D49" s="102"/>
      <c r="E49" s="66">
        <v>2015</v>
      </c>
      <c r="F49" s="8">
        <v>42391</v>
      </c>
      <c r="G49" s="66" t="s">
        <v>52</v>
      </c>
      <c r="H49" s="103">
        <v>137.5</v>
      </c>
      <c r="I49" s="103"/>
      <c r="J49" s="66">
        <v>57</v>
      </c>
      <c r="K49" s="102">
        <f t="shared" si="0"/>
        <v>171907.01180381537</v>
      </c>
      <c r="L49" s="102"/>
      <c r="M49" s="6">
        <f t="shared" si="2"/>
        <v>3.0159124877862347</v>
      </c>
      <c r="N49" s="66">
        <v>2015</v>
      </c>
      <c r="O49" s="8">
        <v>42391</v>
      </c>
      <c r="P49" s="103">
        <v>136.98</v>
      </c>
      <c r="Q49" s="103"/>
      <c r="R49" s="106">
        <f t="shared" si="3"/>
        <v>-156827.4493648873</v>
      </c>
      <c r="S49" s="106"/>
      <c r="T49" s="107">
        <f t="shared" si="4"/>
        <v>-57</v>
      </c>
      <c r="U49" s="107"/>
    </row>
    <row r="50" spans="2:21" ht="13.5">
      <c r="B50" s="66">
        <v>42</v>
      </c>
      <c r="C50" s="102">
        <f t="shared" si="1"/>
        <v>5573406.277428959</v>
      </c>
      <c r="D50" s="102"/>
      <c r="E50" s="66">
        <v>2015</v>
      </c>
      <c r="F50" s="8">
        <v>42395</v>
      </c>
      <c r="G50" s="66" t="s">
        <v>42</v>
      </c>
      <c r="H50" s="103">
        <v>132.69</v>
      </c>
      <c r="I50" s="103"/>
      <c r="J50" s="66">
        <v>71</v>
      </c>
      <c r="K50" s="102">
        <f t="shared" si="0"/>
        <v>167202.18832286875</v>
      </c>
      <c r="L50" s="102"/>
      <c r="M50" s="6">
        <f t="shared" si="2"/>
        <v>2.3549603989136445</v>
      </c>
      <c r="N50" s="66">
        <v>2015</v>
      </c>
      <c r="O50" s="8">
        <v>42396</v>
      </c>
      <c r="P50" s="103">
        <v>131.63</v>
      </c>
      <c r="Q50" s="103"/>
      <c r="R50" s="106">
        <f t="shared" si="3"/>
        <v>249625.80228484687</v>
      </c>
      <c r="S50" s="106"/>
      <c r="T50" s="107">
        <f t="shared" si="4"/>
        <v>106.00000000000023</v>
      </c>
      <c r="U50" s="107"/>
    </row>
    <row r="51" spans="2:21" ht="13.5">
      <c r="B51" s="66">
        <v>43</v>
      </c>
      <c r="C51" s="102">
        <f t="shared" si="1"/>
        <v>5823032.079713806</v>
      </c>
      <c r="D51" s="102"/>
      <c r="E51" s="66">
        <v>2015</v>
      </c>
      <c r="F51" s="8">
        <v>42398</v>
      </c>
      <c r="G51" s="66" t="s">
        <v>42</v>
      </c>
      <c r="H51" s="103">
        <v>129.33</v>
      </c>
      <c r="I51" s="103"/>
      <c r="J51" s="66">
        <v>23</v>
      </c>
      <c r="K51" s="102">
        <f t="shared" si="0"/>
        <v>174690.96239141416</v>
      </c>
      <c r="L51" s="102"/>
      <c r="M51" s="6">
        <f t="shared" si="2"/>
        <v>7.595259234409311</v>
      </c>
      <c r="N51" s="66">
        <v>2015</v>
      </c>
      <c r="O51" s="8">
        <v>42398</v>
      </c>
      <c r="P51" s="103">
        <v>129.56</v>
      </c>
      <c r="Q51" s="103"/>
      <c r="R51" s="106">
        <f t="shared" si="3"/>
        <v>-174690.96239140638</v>
      </c>
      <c r="S51" s="106"/>
      <c r="T51" s="107">
        <f t="shared" si="4"/>
        <v>-23</v>
      </c>
      <c r="U51" s="107"/>
    </row>
    <row r="52" spans="2:21" ht="13.5">
      <c r="B52" s="66">
        <v>44</v>
      </c>
      <c r="C52" s="102">
        <f t="shared" si="1"/>
        <v>5648341.117322399</v>
      </c>
      <c r="D52" s="102"/>
      <c r="E52" s="66">
        <v>2015</v>
      </c>
      <c r="F52" s="8">
        <v>42398</v>
      </c>
      <c r="G52" s="66" t="s">
        <v>42</v>
      </c>
      <c r="H52" s="103">
        <v>128.83</v>
      </c>
      <c r="I52" s="103"/>
      <c r="J52" s="66">
        <v>49</v>
      </c>
      <c r="K52" s="102">
        <f t="shared" si="0"/>
        <v>169450.23351967198</v>
      </c>
      <c r="L52" s="102"/>
      <c r="M52" s="6">
        <f t="shared" si="2"/>
        <v>3.458168031013714</v>
      </c>
      <c r="N52" s="66">
        <v>2015</v>
      </c>
      <c r="O52" s="8">
        <v>42399</v>
      </c>
      <c r="P52" s="103">
        <v>128.03</v>
      </c>
      <c r="Q52" s="103"/>
      <c r="R52" s="106">
        <f t="shared" si="3"/>
        <v>276653.442481101</v>
      </c>
      <c r="S52" s="106"/>
      <c r="T52" s="107">
        <f t="shared" si="4"/>
        <v>80.00000000000114</v>
      </c>
      <c r="U52" s="107"/>
    </row>
    <row r="53" spans="2:21" ht="13.5">
      <c r="B53" s="66">
        <v>45</v>
      </c>
      <c r="C53" s="102">
        <f t="shared" si="1"/>
        <v>5924994.559803501</v>
      </c>
      <c r="D53" s="102"/>
      <c r="E53" s="66">
        <v>2015</v>
      </c>
      <c r="F53" s="8">
        <v>42402</v>
      </c>
      <c r="G53" s="66" t="s">
        <v>42</v>
      </c>
      <c r="H53" s="103">
        <v>126.74</v>
      </c>
      <c r="I53" s="103"/>
      <c r="J53" s="66">
        <v>66</v>
      </c>
      <c r="K53" s="102">
        <f t="shared" si="0"/>
        <v>177749.836794105</v>
      </c>
      <c r="L53" s="102"/>
      <c r="M53" s="6">
        <f t="shared" si="2"/>
        <v>2.6931793453652277</v>
      </c>
      <c r="N53" s="66">
        <v>2015</v>
      </c>
      <c r="O53" s="8">
        <v>42402</v>
      </c>
      <c r="P53" s="103">
        <v>126.75</v>
      </c>
      <c r="Q53" s="103"/>
      <c r="R53" s="106">
        <f t="shared" si="3"/>
        <v>-2693.1793453666055</v>
      </c>
      <c r="S53" s="106"/>
      <c r="T53" s="107">
        <f t="shared" si="4"/>
        <v>-66</v>
      </c>
      <c r="U53" s="107"/>
    </row>
    <row r="54" spans="2:21" ht="13.5">
      <c r="B54" s="66">
        <v>46</v>
      </c>
      <c r="C54" s="102">
        <f t="shared" si="1"/>
        <v>5922301.380458134</v>
      </c>
      <c r="D54" s="102"/>
      <c r="E54" s="66">
        <v>2015</v>
      </c>
      <c r="F54" s="8">
        <v>42403</v>
      </c>
      <c r="G54" s="66" t="s">
        <v>42</v>
      </c>
      <c r="H54" s="103">
        <v>125.85</v>
      </c>
      <c r="I54" s="103"/>
      <c r="J54" s="66">
        <v>45</v>
      </c>
      <c r="K54" s="102">
        <f t="shared" si="0"/>
        <v>177669.041413744</v>
      </c>
      <c r="L54" s="102"/>
      <c r="M54" s="6">
        <f t="shared" si="2"/>
        <v>3.9482009203054225</v>
      </c>
      <c r="N54" s="66">
        <v>2015</v>
      </c>
      <c r="O54" s="8">
        <v>42403</v>
      </c>
      <c r="P54" s="103">
        <v>125.85</v>
      </c>
      <c r="Q54" s="103"/>
      <c r="R54" s="106">
        <f t="shared" si="3"/>
        <v>0</v>
      </c>
      <c r="S54" s="106"/>
      <c r="T54" s="107">
        <f t="shared" si="4"/>
        <v>0</v>
      </c>
      <c r="U54" s="107"/>
    </row>
    <row r="55" spans="2:21" ht="13.5">
      <c r="B55" s="66">
        <v>47</v>
      </c>
      <c r="C55" s="102">
        <f t="shared" si="1"/>
        <v>5922301.380458134</v>
      </c>
      <c r="D55" s="102"/>
      <c r="E55" s="66">
        <v>2015</v>
      </c>
      <c r="F55" s="8">
        <v>42404</v>
      </c>
      <c r="G55" s="66" t="s">
        <v>42</v>
      </c>
      <c r="H55" s="103">
        <v>126.72</v>
      </c>
      <c r="I55" s="103"/>
      <c r="J55" s="66">
        <v>36</v>
      </c>
      <c r="K55" s="102">
        <f t="shared" si="0"/>
        <v>177669.041413744</v>
      </c>
      <c r="L55" s="102"/>
      <c r="M55" s="6">
        <f t="shared" si="2"/>
        <v>4.935251150381777</v>
      </c>
      <c r="N55" s="66">
        <v>2015</v>
      </c>
      <c r="O55" s="8">
        <v>42404</v>
      </c>
      <c r="P55" s="103">
        <v>127.08</v>
      </c>
      <c r="Q55" s="103"/>
      <c r="R55" s="106">
        <f t="shared" si="3"/>
        <v>-177669.04141374372</v>
      </c>
      <c r="S55" s="106"/>
      <c r="T55" s="107">
        <f t="shared" si="4"/>
        <v>-36</v>
      </c>
      <c r="U55" s="107"/>
    </row>
    <row r="56" spans="2:21" ht="13.5">
      <c r="B56" s="66">
        <v>48</v>
      </c>
      <c r="C56" s="102">
        <f t="shared" si="1"/>
        <v>5744632.33904439</v>
      </c>
      <c r="D56" s="102"/>
      <c r="E56" s="66">
        <v>2015</v>
      </c>
      <c r="F56" s="8">
        <v>42405</v>
      </c>
      <c r="G56" s="66" t="s">
        <v>52</v>
      </c>
      <c r="H56" s="103">
        <v>127.09</v>
      </c>
      <c r="I56" s="103"/>
      <c r="J56" s="66">
        <v>40</v>
      </c>
      <c r="K56" s="102">
        <f t="shared" si="0"/>
        <v>172338.9701713317</v>
      </c>
      <c r="L56" s="102"/>
      <c r="M56" s="6">
        <f t="shared" si="2"/>
        <v>4.308474254283292</v>
      </c>
      <c r="N56" s="66">
        <v>2015</v>
      </c>
      <c r="O56" s="8">
        <v>42406</v>
      </c>
      <c r="P56" s="103">
        <v>128.05</v>
      </c>
      <c r="Q56" s="103"/>
      <c r="R56" s="106">
        <f t="shared" si="3"/>
        <v>413613.52841119946</v>
      </c>
      <c r="S56" s="106"/>
      <c r="T56" s="107">
        <f t="shared" si="4"/>
        <v>96.0000000000008</v>
      </c>
      <c r="U56" s="107"/>
    </row>
    <row r="57" spans="2:21" ht="13.5">
      <c r="B57" s="66">
        <v>49</v>
      </c>
      <c r="C57" s="102">
        <f t="shared" si="1"/>
        <v>6158245.86745559</v>
      </c>
      <c r="D57" s="102"/>
      <c r="E57" s="66">
        <v>2015</v>
      </c>
      <c r="F57" s="8">
        <v>42409</v>
      </c>
      <c r="G57" s="66" t="s">
        <v>52</v>
      </c>
      <c r="H57" s="103">
        <v>0</v>
      </c>
      <c r="I57" s="103"/>
      <c r="J57" s="66">
        <v>45</v>
      </c>
      <c r="K57" s="102">
        <f t="shared" si="0"/>
        <v>184747.3760236677</v>
      </c>
      <c r="L57" s="102"/>
      <c r="M57" s="6">
        <f t="shared" si="2"/>
        <v>4.105497244970393</v>
      </c>
      <c r="N57" s="66">
        <v>2015</v>
      </c>
      <c r="O57" s="8">
        <v>42409</v>
      </c>
      <c r="P57" s="103">
        <v>0</v>
      </c>
      <c r="Q57" s="103"/>
      <c r="R57" s="106">
        <f t="shared" si="3"/>
        <v>0</v>
      </c>
      <c r="S57" s="106"/>
      <c r="T57" s="107">
        <f t="shared" si="4"/>
        <v>0</v>
      </c>
      <c r="U57" s="107"/>
    </row>
    <row r="58" spans="2:21" ht="13.5">
      <c r="B58" s="66">
        <v>50</v>
      </c>
      <c r="C58" s="102">
        <f t="shared" si="1"/>
        <v>6158245.86745559</v>
      </c>
      <c r="D58" s="102"/>
      <c r="E58" s="66">
        <v>2015</v>
      </c>
      <c r="F58" s="8">
        <v>42410</v>
      </c>
      <c r="G58" s="66" t="s">
        <v>52</v>
      </c>
      <c r="H58" s="103">
        <v>128.45</v>
      </c>
      <c r="I58" s="103"/>
      <c r="J58" s="66">
        <v>25</v>
      </c>
      <c r="K58" s="102">
        <f t="shared" si="0"/>
        <v>184747.3760236677</v>
      </c>
      <c r="L58" s="102"/>
      <c r="M58" s="6">
        <f t="shared" si="2"/>
        <v>7.389895040946708</v>
      </c>
      <c r="N58" s="66">
        <v>2015</v>
      </c>
      <c r="O58" s="8">
        <v>42410</v>
      </c>
      <c r="P58" s="103">
        <v>128.2</v>
      </c>
      <c r="Q58" s="103"/>
      <c r="R58" s="106">
        <f t="shared" si="3"/>
        <v>-184747.37602366772</v>
      </c>
      <c r="S58" s="106"/>
      <c r="T58" s="107">
        <f t="shared" si="4"/>
        <v>-25</v>
      </c>
      <c r="U58" s="107"/>
    </row>
    <row r="59" spans="2:21" ht="13.5">
      <c r="B59" s="66">
        <v>51</v>
      </c>
      <c r="C59" s="102">
        <f t="shared" si="1"/>
        <v>5973498.491431922</v>
      </c>
      <c r="D59" s="102"/>
      <c r="E59" s="66">
        <v>2015</v>
      </c>
      <c r="F59" s="8">
        <v>42410</v>
      </c>
      <c r="G59" s="66" t="s">
        <v>52</v>
      </c>
      <c r="H59" s="103">
        <v>128.91</v>
      </c>
      <c r="I59" s="103"/>
      <c r="J59" s="66">
        <v>30</v>
      </c>
      <c r="K59" s="102">
        <f t="shared" si="0"/>
        <v>179204.95474295763</v>
      </c>
      <c r="L59" s="102"/>
      <c r="M59" s="6">
        <f t="shared" si="2"/>
        <v>5.973498491431921</v>
      </c>
      <c r="N59" s="66">
        <v>2015</v>
      </c>
      <c r="O59" s="8">
        <v>42702</v>
      </c>
      <c r="P59" s="103">
        <v>129.13</v>
      </c>
      <c r="Q59" s="103"/>
      <c r="R59" s="106">
        <f t="shared" si="3"/>
        <v>131416.9668115016</v>
      </c>
      <c r="S59" s="106"/>
      <c r="T59" s="107">
        <f t="shared" si="4"/>
        <v>21.999999999999886</v>
      </c>
      <c r="U59" s="107"/>
    </row>
    <row r="60" spans="2:21" ht="13.5">
      <c r="B60" s="66">
        <v>52</v>
      </c>
      <c r="C60" s="102">
        <f t="shared" si="1"/>
        <v>6104915.458243423</v>
      </c>
      <c r="D60" s="102"/>
      <c r="E60" s="66">
        <v>2015</v>
      </c>
      <c r="F60" s="8">
        <v>42410</v>
      </c>
      <c r="G60" s="66" t="s">
        <v>52</v>
      </c>
      <c r="H60" s="103">
        <v>128.88</v>
      </c>
      <c r="I60" s="103"/>
      <c r="J60" s="66">
        <v>20</v>
      </c>
      <c r="K60" s="102">
        <f t="shared" si="0"/>
        <v>183147.46374730268</v>
      </c>
      <c r="L60" s="102"/>
      <c r="M60" s="6">
        <f t="shared" si="2"/>
        <v>9.157373187365135</v>
      </c>
      <c r="N60" s="66">
        <v>2015</v>
      </c>
      <c r="O60" s="8">
        <v>42412</v>
      </c>
      <c r="P60" s="103">
        <v>129.14</v>
      </c>
      <c r="Q60" s="103"/>
      <c r="R60" s="106">
        <f t="shared" si="3"/>
        <v>238091.70287148515</v>
      </c>
      <c r="S60" s="106"/>
      <c r="T60" s="107">
        <f t="shared" si="4"/>
        <v>25.99999999999909</v>
      </c>
      <c r="U60" s="107"/>
    </row>
    <row r="61" spans="2:21" ht="13.5">
      <c r="B61" s="66">
        <v>53</v>
      </c>
      <c r="C61" s="102">
        <f t="shared" si="1"/>
        <v>6343007.161114909</v>
      </c>
      <c r="D61" s="102"/>
      <c r="E61" s="66">
        <v>2015</v>
      </c>
      <c r="F61" s="8">
        <v>42413</v>
      </c>
      <c r="G61" s="66" t="s">
        <v>42</v>
      </c>
      <c r="H61" s="103">
        <v>127.39</v>
      </c>
      <c r="I61" s="103"/>
      <c r="J61" s="66">
        <v>50</v>
      </c>
      <c r="K61" s="102">
        <f t="shared" si="0"/>
        <v>190290.21483344724</v>
      </c>
      <c r="L61" s="102"/>
      <c r="M61" s="6">
        <f t="shared" si="2"/>
        <v>3.805804296668945</v>
      </c>
      <c r="N61" s="66">
        <v>2015</v>
      </c>
      <c r="O61" s="8">
        <v>42416</v>
      </c>
      <c r="P61" s="103">
        <v>127.09</v>
      </c>
      <c r="Q61" s="103"/>
      <c r="R61" s="106">
        <f t="shared" si="3"/>
        <v>114174.12890006726</v>
      </c>
      <c r="S61" s="106"/>
      <c r="T61" s="107">
        <f t="shared" si="4"/>
        <v>29.999999999999716</v>
      </c>
      <c r="U61" s="107"/>
    </row>
    <row r="62" spans="2:21" ht="13.5">
      <c r="B62" s="66">
        <v>54</v>
      </c>
      <c r="C62" s="102">
        <f t="shared" si="1"/>
        <v>6457181.290014976</v>
      </c>
      <c r="D62" s="102"/>
      <c r="E62" s="66">
        <v>2015</v>
      </c>
      <c r="F62" s="8">
        <v>42417</v>
      </c>
      <c r="G62" s="66" t="s">
        <v>52</v>
      </c>
      <c r="H62" s="103">
        <v>127.49</v>
      </c>
      <c r="I62" s="103"/>
      <c r="J62" s="66">
        <v>40</v>
      </c>
      <c r="K62" s="102">
        <f t="shared" si="0"/>
        <v>193715.43870044927</v>
      </c>
      <c r="L62" s="102"/>
      <c r="M62" s="6">
        <f t="shared" si="2"/>
        <v>4.842885967511232</v>
      </c>
      <c r="N62" s="66">
        <v>2015</v>
      </c>
      <c r="O62" s="8">
        <v>42418</v>
      </c>
      <c r="P62" s="103">
        <v>127.09</v>
      </c>
      <c r="Q62" s="103"/>
      <c r="R62" s="106">
        <f t="shared" si="3"/>
        <v>-193715.43870044514</v>
      </c>
      <c r="S62" s="106"/>
      <c r="T62" s="107">
        <f t="shared" si="4"/>
        <v>-40</v>
      </c>
      <c r="U62" s="107"/>
    </row>
    <row r="63" spans="2:21" ht="13.5">
      <c r="B63" s="66">
        <v>55</v>
      </c>
      <c r="C63" s="102">
        <f t="shared" si="1"/>
        <v>6263465.851314531</v>
      </c>
      <c r="D63" s="102"/>
      <c r="E63" s="66">
        <v>2015</v>
      </c>
      <c r="F63" s="8">
        <v>42418</v>
      </c>
      <c r="G63" s="66" t="s">
        <v>42</v>
      </c>
      <c r="H63" s="103">
        <v>126.88</v>
      </c>
      <c r="I63" s="103"/>
      <c r="J63" s="66">
        <v>46</v>
      </c>
      <c r="K63" s="102">
        <f t="shared" si="0"/>
        <v>187903.97553943592</v>
      </c>
      <c r="L63" s="102"/>
      <c r="M63" s="6">
        <f t="shared" si="2"/>
        <v>4.084869033465998</v>
      </c>
      <c r="N63" s="66">
        <v>2015</v>
      </c>
      <c r="O63" s="8">
        <v>42419</v>
      </c>
      <c r="P63" s="103">
        <v>125.49</v>
      </c>
      <c r="Q63" s="103"/>
      <c r="R63" s="106">
        <f t="shared" si="3"/>
        <v>567796.795651774</v>
      </c>
      <c r="S63" s="106"/>
      <c r="T63" s="107">
        <f t="shared" si="4"/>
        <v>139.00000000000006</v>
      </c>
      <c r="U63" s="107"/>
    </row>
    <row r="64" spans="2:21" ht="13.5">
      <c r="B64" s="66">
        <v>56</v>
      </c>
      <c r="C64" s="102">
        <f t="shared" si="1"/>
        <v>6831262.646966305</v>
      </c>
      <c r="D64" s="102"/>
      <c r="E64" s="66">
        <v>2015</v>
      </c>
      <c r="F64" s="8">
        <v>42420</v>
      </c>
      <c r="G64" s="66" t="s">
        <v>42</v>
      </c>
      <c r="H64" s="103">
        <v>0</v>
      </c>
      <c r="I64" s="103"/>
      <c r="J64" s="66">
        <v>32</v>
      </c>
      <c r="K64" s="102">
        <f t="shared" si="0"/>
        <v>204937.87940898913</v>
      </c>
      <c r="L64" s="102"/>
      <c r="M64" s="6">
        <f t="shared" si="2"/>
        <v>6.40430873153091</v>
      </c>
      <c r="N64" s="66">
        <v>2015</v>
      </c>
      <c r="O64" s="8">
        <v>42420</v>
      </c>
      <c r="P64" s="103">
        <v>0</v>
      </c>
      <c r="Q64" s="103"/>
      <c r="R64" s="106">
        <f t="shared" si="3"/>
        <v>0</v>
      </c>
      <c r="S64" s="106"/>
      <c r="T64" s="107">
        <f t="shared" si="4"/>
        <v>0</v>
      </c>
      <c r="U64" s="107"/>
    </row>
    <row r="65" spans="2:21" ht="13.5">
      <c r="B65" s="66">
        <v>57</v>
      </c>
      <c r="C65" s="102">
        <f t="shared" si="1"/>
        <v>6831262.646966305</v>
      </c>
      <c r="D65" s="102"/>
      <c r="E65" s="66">
        <v>2015</v>
      </c>
      <c r="F65" s="8">
        <v>42423</v>
      </c>
      <c r="G65" s="66" t="s">
        <v>42</v>
      </c>
      <c r="H65" s="103">
        <v>125.34</v>
      </c>
      <c r="I65" s="103"/>
      <c r="J65" s="66">
        <v>72</v>
      </c>
      <c r="K65" s="102">
        <f t="shared" si="0"/>
        <v>204937.87940898913</v>
      </c>
      <c r="L65" s="102"/>
      <c r="M65" s="6">
        <f t="shared" si="2"/>
        <v>2.84635943623596</v>
      </c>
      <c r="N65" s="66">
        <v>2015</v>
      </c>
      <c r="O65" s="8">
        <v>42424</v>
      </c>
      <c r="P65" s="103">
        <v>125.49</v>
      </c>
      <c r="Q65" s="103"/>
      <c r="R65" s="106">
        <f t="shared" si="3"/>
        <v>-42695.39154353697</v>
      </c>
      <c r="S65" s="106"/>
      <c r="T65" s="107">
        <f t="shared" si="4"/>
        <v>-72</v>
      </c>
      <c r="U65" s="107"/>
    </row>
    <row r="66" spans="2:21" ht="13.5">
      <c r="B66" s="66">
        <v>58</v>
      </c>
      <c r="C66" s="102">
        <f t="shared" si="1"/>
        <v>6788567.255422767</v>
      </c>
      <c r="D66" s="102"/>
      <c r="E66" s="66">
        <v>2015</v>
      </c>
      <c r="F66" s="8">
        <v>42427</v>
      </c>
      <c r="G66" s="66" t="s">
        <v>52</v>
      </c>
      <c r="H66" s="103">
        <v>126.09</v>
      </c>
      <c r="I66" s="103"/>
      <c r="J66" s="66">
        <v>39</v>
      </c>
      <c r="K66" s="102">
        <f t="shared" si="0"/>
        <v>203657.017662683</v>
      </c>
      <c r="L66" s="102"/>
      <c r="M66" s="6">
        <f t="shared" si="2"/>
        <v>5.221974811863667</v>
      </c>
      <c r="N66" s="66">
        <v>2015</v>
      </c>
      <c r="O66" s="8">
        <v>42427</v>
      </c>
      <c r="P66" s="103">
        <v>125.7</v>
      </c>
      <c r="Q66" s="103"/>
      <c r="R66" s="106">
        <f t="shared" si="3"/>
        <v>-203657.01766268333</v>
      </c>
      <c r="S66" s="106"/>
      <c r="T66" s="107">
        <f t="shared" si="4"/>
        <v>-39</v>
      </c>
      <c r="U66" s="107"/>
    </row>
    <row r="67" spans="2:21" ht="13.5">
      <c r="B67" s="66">
        <v>59</v>
      </c>
      <c r="C67" s="102">
        <f t="shared" si="1"/>
        <v>6584910.237760084</v>
      </c>
      <c r="D67" s="102"/>
      <c r="E67" s="66">
        <v>2015</v>
      </c>
      <c r="F67" s="8">
        <v>42431</v>
      </c>
      <c r="G67" s="66" t="s">
        <v>42</v>
      </c>
      <c r="H67" s="103">
        <v>125.33</v>
      </c>
      <c r="I67" s="103"/>
      <c r="J67" s="66">
        <v>30</v>
      </c>
      <c r="K67" s="102">
        <f t="shared" si="0"/>
        <v>197547.3071328025</v>
      </c>
      <c r="L67" s="102"/>
      <c r="M67" s="6">
        <f t="shared" si="2"/>
        <v>6.5849102377600826</v>
      </c>
      <c r="N67" s="66">
        <v>2015</v>
      </c>
      <c r="O67" s="8">
        <v>42431</v>
      </c>
      <c r="P67" s="103">
        <v>125.63</v>
      </c>
      <c r="Q67" s="103"/>
      <c r="R67" s="106">
        <f t="shared" si="3"/>
        <v>-197547.3071328006</v>
      </c>
      <c r="S67" s="106"/>
      <c r="T67" s="107">
        <f t="shared" si="4"/>
        <v>-30</v>
      </c>
      <c r="U67" s="107"/>
    </row>
    <row r="68" spans="2:21" ht="13.5">
      <c r="B68" s="66">
        <v>60</v>
      </c>
      <c r="C68" s="102">
        <f t="shared" si="1"/>
        <v>6387362.930627283</v>
      </c>
      <c r="D68" s="102"/>
      <c r="E68" s="66">
        <v>2015</v>
      </c>
      <c r="F68" s="8">
        <v>42432</v>
      </c>
      <c r="G68" s="66" t="s">
        <v>42</v>
      </c>
      <c r="H68" s="103">
        <v>124.49</v>
      </c>
      <c r="I68" s="103"/>
      <c r="J68" s="66">
        <v>25</v>
      </c>
      <c r="K68" s="102">
        <f t="shared" si="0"/>
        <v>191620.88791881848</v>
      </c>
      <c r="L68" s="102"/>
      <c r="M68" s="6">
        <f t="shared" si="2"/>
        <v>7.664835516752738</v>
      </c>
      <c r="N68" s="66">
        <v>2015</v>
      </c>
      <c r="O68" s="8">
        <v>42433</v>
      </c>
      <c r="P68" s="103">
        <v>121.09</v>
      </c>
      <c r="Q68" s="103"/>
      <c r="R68" s="106">
        <f t="shared" si="3"/>
        <v>2606044.0756959245</v>
      </c>
      <c r="S68" s="106"/>
      <c r="T68" s="107">
        <f t="shared" si="4"/>
        <v>339.99999999999915</v>
      </c>
      <c r="U68" s="107"/>
    </row>
    <row r="69" spans="2:21" ht="13.5">
      <c r="B69" s="66">
        <v>61</v>
      </c>
      <c r="C69" s="102">
        <f t="shared" si="1"/>
        <v>8993407.006323207</v>
      </c>
      <c r="D69" s="102"/>
      <c r="E69" s="66"/>
      <c r="F69" s="8"/>
      <c r="G69" s="66"/>
      <c r="H69" s="103"/>
      <c r="I69" s="103"/>
      <c r="J69" s="66"/>
      <c r="K69" s="102">
        <f t="shared" si="0"/>
      </c>
      <c r="L69" s="102"/>
      <c r="M69" s="6">
        <f t="shared" si="2"/>
      </c>
      <c r="N69" s="66"/>
      <c r="O69" s="8"/>
      <c r="P69" s="103"/>
      <c r="Q69" s="103"/>
      <c r="R69" s="106">
        <f t="shared" si="3"/>
      </c>
      <c r="S69" s="106"/>
      <c r="T69" s="107">
        <f t="shared" si="4"/>
      </c>
      <c r="U69" s="107"/>
    </row>
    <row r="70" spans="2:21" ht="13.5">
      <c r="B70" s="66">
        <v>62</v>
      </c>
      <c r="C70" s="102">
        <f t="shared" si="1"/>
      </c>
      <c r="D70" s="102"/>
      <c r="E70" s="66"/>
      <c r="F70" s="8"/>
      <c r="G70" s="66"/>
      <c r="H70" s="103"/>
      <c r="I70" s="103"/>
      <c r="J70" s="66"/>
      <c r="K70" s="102">
        <f t="shared" si="0"/>
      </c>
      <c r="L70" s="102"/>
      <c r="M70" s="6">
        <f t="shared" si="2"/>
      </c>
      <c r="N70" s="66"/>
      <c r="O70" s="8"/>
      <c r="P70" s="103"/>
      <c r="Q70" s="103"/>
      <c r="R70" s="106">
        <f t="shared" si="3"/>
      </c>
      <c r="S70" s="106"/>
      <c r="T70" s="107">
        <f t="shared" si="4"/>
      </c>
      <c r="U70" s="107"/>
    </row>
    <row r="71" spans="2:21" ht="13.5">
      <c r="B71" s="66">
        <v>63</v>
      </c>
      <c r="C71" s="102">
        <f t="shared" si="1"/>
      </c>
      <c r="D71" s="102"/>
      <c r="E71" s="66"/>
      <c r="F71" s="8"/>
      <c r="G71" s="66"/>
      <c r="H71" s="103"/>
      <c r="I71" s="103"/>
      <c r="J71" s="66"/>
      <c r="K71" s="102">
        <f t="shared" si="0"/>
      </c>
      <c r="L71" s="102"/>
      <c r="M71" s="6">
        <f t="shared" si="2"/>
      </c>
      <c r="N71" s="66"/>
      <c r="O71" s="8"/>
      <c r="P71" s="103"/>
      <c r="Q71" s="103"/>
      <c r="R71" s="106">
        <f t="shared" si="3"/>
      </c>
      <c r="S71" s="106"/>
      <c r="T71" s="107">
        <f t="shared" si="4"/>
      </c>
      <c r="U71" s="107"/>
    </row>
    <row r="72" spans="2:21" ht="13.5">
      <c r="B72" s="66">
        <v>64</v>
      </c>
      <c r="C72" s="102">
        <f t="shared" si="1"/>
      </c>
      <c r="D72" s="102"/>
      <c r="E72" s="66"/>
      <c r="F72" s="8"/>
      <c r="G72" s="66"/>
      <c r="H72" s="103"/>
      <c r="I72" s="103"/>
      <c r="J72" s="66"/>
      <c r="K72" s="102">
        <f t="shared" si="0"/>
      </c>
      <c r="L72" s="102"/>
      <c r="M72" s="6">
        <f t="shared" si="2"/>
      </c>
      <c r="N72" s="66"/>
      <c r="O72" s="8"/>
      <c r="P72" s="103"/>
      <c r="Q72" s="103"/>
      <c r="R72" s="106">
        <f t="shared" si="3"/>
      </c>
      <c r="S72" s="106"/>
      <c r="T72" s="107">
        <f t="shared" si="4"/>
      </c>
      <c r="U72" s="107"/>
    </row>
    <row r="73" spans="2:21" ht="13.5">
      <c r="B73" s="66">
        <v>65</v>
      </c>
      <c r="C73" s="102">
        <f t="shared" si="1"/>
      </c>
      <c r="D73" s="102"/>
      <c r="E73" s="66"/>
      <c r="F73" s="8"/>
      <c r="G73" s="66"/>
      <c r="H73" s="103"/>
      <c r="I73" s="103"/>
      <c r="J73" s="66"/>
      <c r="K73" s="102">
        <f aca="true" t="shared" si="5" ref="K73:K108">IF(F73="","",C73*0.03)</f>
      </c>
      <c r="L73" s="102"/>
      <c r="M73" s="6">
        <f t="shared" si="2"/>
      </c>
      <c r="N73" s="66"/>
      <c r="O73" s="8"/>
      <c r="P73" s="103"/>
      <c r="Q73" s="103"/>
      <c r="R73" s="106">
        <f t="shared" si="3"/>
      </c>
      <c r="S73" s="106"/>
      <c r="T73" s="107">
        <f t="shared" si="4"/>
      </c>
      <c r="U73" s="107"/>
    </row>
    <row r="74" spans="2:21" ht="13.5">
      <c r="B74" s="66">
        <v>66</v>
      </c>
      <c r="C74" s="102">
        <f aca="true" t="shared" si="6" ref="C74:C108">IF(R73="","",C73+R73)</f>
      </c>
      <c r="D74" s="102"/>
      <c r="E74" s="66"/>
      <c r="F74" s="8"/>
      <c r="G74" s="66"/>
      <c r="H74" s="103"/>
      <c r="I74" s="103"/>
      <c r="J74" s="66"/>
      <c r="K74" s="102">
        <f t="shared" si="5"/>
      </c>
      <c r="L74" s="102"/>
      <c r="M74" s="6">
        <f aca="true" t="shared" si="7" ref="M74:M108">IF(J74="","",(K74/J74)/1000)</f>
      </c>
      <c r="N74" s="66"/>
      <c r="O74" s="8"/>
      <c r="P74" s="103"/>
      <c r="Q74" s="103"/>
      <c r="R74" s="106">
        <f aca="true" t="shared" si="8" ref="R74:R108">IF(O74="","",(IF(G74="売",H74-P74,P74-H74))*M74*100000)</f>
      </c>
      <c r="S74" s="106"/>
      <c r="T74" s="107">
        <f aca="true" t="shared" si="9" ref="T74:T108">IF(O74="","",IF(R74&lt;0,J74*(-1),IF(G74="買",(P74-H74)*100,(H74-P74)*100)))</f>
      </c>
      <c r="U74" s="107"/>
    </row>
    <row r="75" spans="2:21" ht="13.5">
      <c r="B75" s="66">
        <v>67</v>
      </c>
      <c r="C75" s="102">
        <f t="shared" si="6"/>
      </c>
      <c r="D75" s="102"/>
      <c r="E75" s="66"/>
      <c r="F75" s="8"/>
      <c r="G75" s="66"/>
      <c r="H75" s="103"/>
      <c r="I75" s="103"/>
      <c r="J75" s="66"/>
      <c r="K75" s="102">
        <f t="shared" si="5"/>
      </c>
      <c r="L75" s="102"/>
      <c r="M75" s="6">
        <f t="shared" si="7"/>
      </c>
      <c r="N75" s="66"/>
      <c r="O75" s="8"/>
      <c r="P75" s="103"/>
      <c r="Q75" s="103"/>
      <c r="R75" s="106">
        <f t="shared" si="8"/>
      </c>
      <c r="S75" s="106"/>
      <c r="T75" s="107">
        <f t="shared" si="9"/>
      </c>
      <c r="U75" s="107"/>
    </row>
    <row r="76" spans="2:21" ht="13.5">
      <c r="B76" s="66">
        <v>68</v>
      </c>
      <c r="C76" s="102">
        <f t="shared" si="6"/>
      </c>
      <c r="D76" s="102"/>
      <c r="E76" s="66"/>
      <c r="F76" s="8"/>
      <c r="G76" s="66"/>
      <c r="H76" s="103"/>
      <c r="I76" s="103"/>
      <c r="J76" s="66"/>
      <c r="K76" s="102">
        <f t="shared" si="5"/>
      </c>
      <c r="L76" s="102"/>
      <c r="M76" s="6">
        <f t="shared" si="7"/>
      </c>
      <c r="N76" s="66"/>
      <c r="O76" s="8"/>
      <c r="P76" s="103"/>
      <c r="Q76" s="103"/>
      <c r="R76" s="106">
        <f t="shared" si="8"/>
      </c>
      <c r="S76" s="106"/>
      <c r="T76" s="107">
        <f t="shared" si="9"/>
      </c>
      <c r="U76" s="107"/>
    </row>
    <row r="77" spans="2:21" ht="13.5">
      <c r="B77" s="66">
        <v>69</v>
      </c>
      <c r="C77" s="102">
        <f t="shared" si="6"/>
      </c>
      <c r="D77" s="102"/>
      <c r="E77" s="66"/>
      <c r="F77" s="8"/>
      <c r="G77" s="66"/>
      <c r="H77" s="103"/>
      <c r="I77" s="103"/>
      <c r="J77" s="66"/>
      <c r="K77" s="102">
        <f t="shared" si="5"/>
      </c>
      <c r="L77" s="102"/>
      <c r="M77" s="6">
        <f t="shared" si="7"/>
      </c>
      <c r="N77" s="66"/>
      <c r="O77" s="8"/>
      <c r="P77" s="103"/>
      <c r="Q77" s="103"/>
      <c r="R77" s="106">
        <f t="shared" si="8"/>
      </c>
      <c r="S77" s="106"/>
      <c r="T77" s="107">
        <f t="shared" si="9"/>
      </c>
      <c r="U77" s="107"/>
    </row>
    <row r="78" spans="2:21" ht="13.5">
      <c r="B78" s="66">
        <v>70</v>
      </c>
      <c r="C78" s="102">
        <f t="shared" si="6"/>
      </c>
      <c r="D78" s="102"/>
      <c r="E78" s="66"/>
      <c r="F78" s="8"/>
      <c r="G78" s="66"/>
      <c r="H78" s="103"/>
      <c r="I78" s="103"/>
      <c r="J78" s="66"/>
      <c r="K78" s="102">
        <f t="shared" si="5"/>
      </c>
      <c r="L78" s="102"/>
      <c r="M78" s="6">
        <f t="shared" si="7"/>
      </c>
      <c r="N78" s="66"/>
      <c r="O78" s="8"/>
      <c r="P78" s="103"/>
      <c r="Q78" s="103"/>
      <c r="R78" s="106">
        <f t="shared" si="8"/>
      </c>
      <c r="S78" s="106"/>
      <c r="T78" s="107">
        <f t="shared" si="9"/>
      </c>
      <c r="U78" s="107"/>
    </row>
    <row r="79" spans="2:21" ht="13.5">
      <c r="B79" s="66">
        <v>71</v>
      </c>
      <c r="C79" s="102">
        <f t="shared" si="6"/>
      </c>
      <c r="D79" s="102"/>
      <c r="E79" s="66"/>
      <c r="F79" s="8"/>
      <c r="G79" s="66"/>
      <c r="H79" s="103"/>
      <c r="I79" s="103"/>
      <c r="J79" s="66"/>
      <c r="K79" s="102">
        <f t="shared" si="5"/>
      </c>
      <c r="L79" s="102"/>
      <c r="M79" s="6">
        <f t="shared" si="7"/>
      </c>
      <c r="N79" s="66"/>
      <c r="O79" s="8"/>
      <c r="P79" s="103"/>
      <c r="Q79" s="103"/>
      <c r="R79" s="106">
        <f t="shared" si="8"/>
      </c>
      <c r="S79" s="106"/>
      <c r="T79" s="107">
        <f t="shared" si="9"/>
      </c>
      <c r="U79" s="107"/>
    </row>
    <row r="80" spans="2:21" ht="13.5">
      <c r="B80" s="66">
        <v>72</v>
      </c>
      <c r="C80" s="102">
        <f t="shared" si="6"/>
      </c>
      <c r="D80" s="102"/>
      <c r="E80" s="66"/>
      <c r="F80" s="8"/>
      <c r="G80" s="66"/>
      <c r="H80" s="103"/>
      <c r="I80" s="103"/>
      <c r="J80" s="66"/>
      <c r="K80" s="102">
        <f t="shared" si="5"/>
      </c>
      <c r="L80" s="102"/>
      <c r="M80" s="6">
        <f t="shared" si="7"/>
      </c>
      <c r="N80" s="66"/>
      <c r="O80" s="8"/>
      <c r="P80" s="103"/>
      <c r="Q80" s="103"/>
      <c r="R80" s="106">
        <f t="shared" si="8"/>
      </c>
      <c r="S80" s="106"/>
      <c r="T80" s="107">
        <f t="shared" si="9"/>
      </c>
      <c r="U80" s="107"/>
    </row>
    <row r="81" spans="2:21" ht="13.5">
      <c r="B81" s="66">
        <v>73</v>
      </c>
      <c r="C81" s="102">
        <f t="shared" si="6"/>
      </c>
      <c r="D81" s="102"/>
      <c r="E81" s="66"/>
      <c r="F81" s="8"/>
      <c r="G81" s="66"/>
      <c r="H81" s="103"/>
      <c r="I81" s="103"/>
      <c r="J81" s="66"/>
      <c r="K81" s="102">
        <f t="shared" si="5"/>
      </c>
      <c r="L81" s="102"/>
      <c r="M81" s="6">
        <f t="shared" si="7"/>
      </c>
      <c r="N81" s="66"/>
      <c r="O81" s="8"/>
      <c r="P81" s="103"/>
      <c r="Q81" s="103"/>
      <c r="R81" s="106">
        <f t="shared" si="8"/>
      </c>
      <c r="S81" s="106"/>
      <c r="T81" s="107">
        <f t="shared" si="9"/>
      </c>
      <c r="U81" s="107"/>
    </row>
    <row r="82" spans="2:21" ht="13.5">
      <c r="B82" s="66">
        <v>74</v>
      </c>
      <c r="C82" s="102">
        <f t="shared" si="6"/>
      </c>
      <c r="D82" s="102"/>
      <c r="E82" s="66"/>
      <c r="F82" s="8"/>
      <c r="G82" s="66"/>
      <c r="H82" s="103"/>
      <c r="I82" s="103"/>
      <c r="J82" s="66"/>
      <c r="K82" s="102">
        <f t="shared" si="5"/>
      </c>
      <c r="L82" s="102"/>
      <c r="M82" s="6">
        <f t="shared" si="7"/>
      </c>
      <c r="N82" s="66"/>
      <c r="O82" s="8"/>
      <c r="P82" s="103"/>
      <c r="Q82" s="103"/>
      <c r="R82" s="106">
        <f t="shared" si="8"/>
      </c>
      <c r="S82" s="106"/>
      <c r="T82" s="107">
        <f t="shared" si="9"/>
      </c>
      <c r="U82" s="107"/>
    </row>
    <row r="83" spans="2:21" ht="13.5">
      <c r="B83" s="66">
        <v>75</v>
      </c>
      <c r="C83" s="102">
        <f t="shared" si="6"/>
      </c>
      <c r="D83" s="102"/>
      <c r="E83" s="66"/>
      <c r="F83" s="8"/>
      <c r="G83" s="66"/>
      <c r="H83" s="103"/>
      <c r="I83" s="103"/>
      <c r="J83" s="66"/>
      <c r="K83" s="102">
        <f t="shared" si="5"/>
      </c>
      <c r="L83" s="102"/>
      <c r="M83" s="6">
        <f t="shared" si="7"/>
      </c>
      <c r="N83" s="66"/>
      <c r="O83" s="8"/>
      <c r="P83" s="103"/>
      <c r="Q83" s="103"/>
      <c r="R83" s="106">
        <f t="shared" si="8"/>
      </c>
      <c r="S83" s="106"/>
      <c r="T83" s="107">
        <f t="shared" si="9"/>
      </c>
      <c r="U83" s="107"/>
    </row>
    <row r="84" spans="2:21" ht="13.5">
      <c r="B84" s="66">
        <v>76</v>
      </c>
      <c r="C84" s="102">
        <f t="shared" si="6"/>
      </c>
      <c r="D84" s="102"/>
      <c r="E84" s="66"/>
      <c r="F84" s="8"/>
      <c r="G84" s="66"/>
      <c r="H84" s="103"/>
      <c r="I84" s="103"/>
      <c r="J84" s="66"/>
      <c r="K84" s="102">
        <f t="shared" si="5"/>
      </c>
      <c r="L84" s="102"/>
      <c r="M84" s="6">
        <f t="shared" si="7"/>
      </c>
      <c r="N84" s="66"/>
      <c r="O84" s="8"/>
      <c r="P84" s="103"/>
      <c r="Q84" s="103"/>
      <c r="R84" s="106">
        <f t="shared" si="8"/>
      </c>
      <c r="S84" s="106"/>
      <c r="T84" s="107">
        <f t="shared" si="9"/>
      </c>
      <c r="U84" s="107"/>
    </row>
    <row r="85" spans="2:21" ht="13.5">
      <c r="B85" s="66">
        <v>77</v>
      </c>
      <c r="C85" s="102">
        <f t="shared" si="6"/>
      </c>
      <c r="D85" s="102"/>
      <c r="E85" s="66"/>
      <c r="F85" s="8"/>
      <c r="G85" s="66"/>
      <c r="H85" s="103"/>
      <c r="I85" s="103"/>
      <c r="J85" s="66"/>
      <c r="K85" s="102">
        <f t="shared" si="5"/>
      </c>
      <c r="L85" s="102"/>
      <c r="M85" s="6">
        <f t="shared" si="7"/>
      </c>
      <c r="N85" s="66"/>
      <c r="O85" s="8"/>
      <c r="P85" s="103"/>
      <c r="Q85" s="103"/>
      <c r="R85" s="106">
        <f t="shared" si="8"/>
      </c>
      <c r="S85" s="106"/>
      <c r="T85" s="107">
        <f t="shared" si="9"/>
      </c>
      <c r="U85" s="107"/>
    </row>
    <row r="86" spans="2:21" ht="13.5">
      <c r="B86" s="66">
        <v>78</v>
      </c>
      <c r="C86" s="102">
        <f t="shared" si="6"/>
      </c>
      <c r="D86" s="102"/>
      <c r="E86" s="66"/>
      <c r="F86" s="8"/>
      <c r="G86" s="66"/>
      <c r="H86" s="103"/>
      <c r="I86" s="103"/>
      <c r="J86" s="66"/>
      <c r="K86" s="102">
        <f t="shared" si="5"/>
      </c>
      <c r="L86" s="102"/>
      <c r="M86" s="6">
        <f t="shared" si="7"/>
      </c>
      <c r="N86" s="66"/>
      <c r="O86" s="8"/>
      <c r="P86" s="103"/>
      <c r="Q86" s="103"/>
      <c r="R86" s="106">
        <f t="shared" si="8"/>
      </c>
      <c r="S86" s="106"/>
      <c r="T86" s="107">
        <f t="shared" si="9"/>
      </c>
      <c r="U86" s="107"/>
    </row>
    <row r="87" spans="2:21" ht="13.5">
      <c r="B87" s="66">
        <v>79</v>
      </c>
      <c r="C87" s="102">
        <f t="shared" si="6"/>
      </c>
      <c r="D87" s="102"/>
      <c r="E87" s="66"/>
      <c r="F87" s="8"/>
      <c r="G87" s="66"/>
      <c r="H87" s="103"/>
      <c r="I87" s="103"/>
      <c r="J87" s="66"/>
      <c r="K87" s="102">
        <f t="shared" si="5"/>
      </c>
      <c r="L87" s="102"/>
      <c r="M87" s="6">
        <f t="shared" si="7"/>
      </c>
      <c r="N87" s="66"/>
      <c r="O87" s="8"/>
      <c r="P87" s="103"/>
      <c r="Q87" s="103"/>
      <c r="R87" s="106">
        <f t="shared" si="8"/>
      </c>
      <c r="S87" s="106"/>
      <c r="T87" s="107">
        <f t="shared" si="9"/>
      </c>
      <c r="U87" s="107"/>
    </row>
    <row r="88" spans="2:21" ht="13.5">
      <c r="B88" s="66">
        <v>80</v>
      </c>
      <c r="C88" s="102">
        <f t="shared" si="6"/>
      </c>
      <c r="D88" s="102"/>
      <c r="E88" s="66"/>
      <c r="F88" s="8"/>
      <c r="G88" s="66"/>
      <c r="H88" s="103"/>
      <c r="I88" s="103"/>
      <c r="J88" s="66"/>
      <c r="K88" s="102">
        <f t="shared" si="5"/>
      </c>
      <c r="L88" s="102"/>
      <c r="M88" s="6">
        <f t="shared" si="7"/>
      </c>
      <c r="N88" s="66"/>
      <c r="O88" s="8"/>
      <c r="P88" s="103"/>
      <c r="Q88" s="103"/>
      <c r="R88" s="106">
        <f t="shared" si="8"/>
      </c>
      <c r="S88" s="106"/>
      <c r="T88" s="107">
        <f t="shared" si="9"/>
      </c>
      <c r="U88" s="107"/>
    </row>
    <row r="89" spans="2:21" ht="13.5">
      <c r="B89" s="66">
        <v>81</v>
      </c>
      <c r="C89" s="102">
        <f t="shared" si="6"/>
      </c>
      <c r="D89" s="102"/>
      <c r="E89" s="66"/>
      <c r="F89" s="8"/>
      <c r="G89" s="66"/>
      <c r="H89" s="103"/>
      <c r="I89" s="103"/>
      <c r="J89" s="66"/>
      <c r="K89" s="102">
        <f t="shared" si="5"/>
      </c>
      <c r="L89" s="102"/>
      <c r="M89" s="6">
        <f t="shared" si="7"/>
      </c>
      <c r="N89" s="66"/>
      <c r="O89" s="8"/>
      <c r="P89" s="103"/>
      <c r="Q89" s="103"/>
      <c r="R89" s="106">
        <f t="shared" si="8"/>
      </c>
      <c r="S89" s="106"/>
      <c r="T89" s="107">
        <f t="shared" si="9"/>
      </c>
      <c r="U89" s="107"/>
    </row>
    <row r="90" spans="2:21" ht="13.5">
      <c r="B90" s="66">
        <v>82</v>
      </c>
      <c r="C90" s="102">
        <f t="shared" si="6"/>
      </c>
      <c r="D90" s="102"/>
      <c r="E90" s="66"/>
      <c r="F90" s="8"/>
      <c r="G90" s="66"/>
      <c r="H90" s="103"/>
      <c r="I90" s="103"/>
      <c r="J90" s="66"/>
      <c r="K90" s="102">
        <f t="shared" si="5"/>
      </c>
      <c r="L90" s="102"/>
      <c r="M90" s="6">
        <f t="shared" si="7"/>
      </c>
      <c r="N90" s="66"/>
      <c r="O90" s="8"/>
      <c r="P90" s="103"/>
      <c r="Q90" s="103"/>
      <c r="R90" s="106">
        <f t="shared" si="8"/>
      </c>
      <c r="S90" s="106"/>
      <c r="T90" s="107">
        <f t="shared" si="9"/>
      </c>
      <c r="U90" s="107"/>
    </row>
    <row r="91" spans="2:21" ht="13.5">
      <c r="B91" s="66">
        <v>83</v>
      </c>
      <c r="C91" s="102">
        <f t="shared" si="6"/>
      </c>
      <c r="D91" s="102"/>
      <c r="E91" s="66"/>
      <c r="F91" s="8"/>
      <c r="G91" s="66"/>
      <c r="H91" s="103"/>
      <c r="I91" s="103"/>
      <c r="J91" s="66"/>
      <c r="K91" s="102">
        <f t="shared" si="5"/>
      </c>
      <c r="L91" s="102"/>
      <c r="M91" s="6">
        <f t="shared" si="7"/>
      </c>
      <c r="N91" s="66"/>
      <c r="O91" s="8"/>
      <c r="P91" s="103"/>
      <c r="Q91" s="103"/>
      <c r="R91" s="106">
        <f t="shared" si="8"/>
      </c>
      <c r="S91" s="106"/>
      <c r="T91" s="107">
        <f t="shared" si="9"/>
      </c>
      <c r="U91" s="107"/>
    </row>
    <row r="92" spans="2:21" ht="13.5">
      <c r="B92" s="66">
        <v>84</v>
      </c>
      <c r="C92" s="102">
        <f t="shared" si="6"/>
      </c>
      <c r="D92" s="102"/>
      <c r="E92" s="66"/>
      <c r="F92" s="8"/>
      <c r="G92" s="66"/>
      <c r="H92" s="103"/>
      <c r="I92" s="103"/>
      <c r="J92" s="66"/>
      <c r="K92" s="102">
        <f t="shared" si="5"/>
      </c>
      <c r="L92" s="102"/>
      <c r="M92" s="6">
        <f t="shared" si="7"/>
      </c>
      <c r="N92" s="66"/>
      <c r="O92" s="8"/>
      <c r="P92" s="103"/>
      <c r="Q92" s="103"/>
      <c r="R92" s="106">
        <f t="shared" si="8"/>
      </c>
      <c r="S92" s="106"/>
      <c r="T92" s="107">
        <f t="shared" si="9"/>
      </c>
      <c r="U92" s="107"/>
    </row>
    <row r="93" spans="2:21" ht="13.5">
      <c r="B93" s="66">
        <v>85</v>
      </c>
      <c r="C93" s="102">
        <f t="shared" si="6"/>
      </c>
      <c r="D93" s="102"/>
      <c r="E93" s="66"/>
      <c r="F93" s="8"/>
      <c r="G93" s="66"/>
      <c r="H93" s="103"/>
      <c r="I93" s="103"/>
      <c r="J93" s="66"/>
      <c r="K93" s="102">
        <f t="shared" si="5"/>
      </c>
      <c r="L93" s="102"/>
      <c r="M93" s="6">
        <f t="shared" si="7"/>
      </c>
      <c r="N93" s="66"/>
      <c r="O93" s="8"/>
      <c r="P93" s="103"/>
      <c r="Q93" s="103"/>
      <c r="R93" s="106">
        <f t="shared" si="8"/>
      </c>
      <c r="S93" s="106"/>
      <c r="T93" s="107">
        <f t="shared" si="9"/>
      </c>
      <c r="U93" s="107"/>
    </row>
    <row r="94" spans="2:21" ht="13.5">
      <c r="B94" s="66">
        <v>86</v>
      </c>
      <c r="C94" s="102">
        <f t="shared" si="6"/>
      </c>
      <c r="D94" s="102"/>
      <c r="E94" s="66"/>
      <c r="F94" s="8"/>
      <c r="G94" s="66"/>
      <c r="H94" s="103"/>
      <c r="I94" s="103"/>
      <c r="J94" s="66"/>
      <c r="K94" s="102">
        <f t="shared" si="5"/>
      </c>
      <c r="L94" s="102"/>
      <c r="M94" s="6">
        <f t="shared" si="7"/>
      </c>
      <c r="N94" s="66"/>
      <c r="O94" s="8"/>
      <c r="P94" s="103"/>
      <c r="Q94" s="103"/>
      <c r="R94" s="106">
        <f t="shared" si="8"/>
      </c>
      <c r="S94" s="106"/>
      <c r="T94" s="107">
        <f t="shared" si="9"/>
      </c>
      <c r="U94" s="107"/>
    </row>
    <row r="95" spans="2:21" ht="13.5">
      <c r="B95" s="66">
        <v>87</v>
      </c>
      <c r="C95" s="102">
        <f t="shared" si="6"/>
      </c>
      <c r="D95" s="102"/>
      <c r="E95" s="66"/>
      <c r="F95" s="8"/>
      <c r="G95" s="66"/>
      <c r="H95" s="103"/>
      <c r="I95" s="103"/>
      <c r="J95" s="66"/>
      <c r="K95" s="102">
        <f t="shared" si="5"/>
      </c>
      <c r="L95" s="102"/>
      <c r="M95" s="6">
        <f t="shared" si="7"/>
      </c>
      <c r="N95" s="66"/>
      <c r="O95" s="8"/>
      <c r="P95" s="103"/>
      <c r="Q95" s="103"/>
      <c r="R95" s="106">
        <f t="shared" si="8"/>
      </c>
      <c r="S95" s="106"/>
      <c r="T95" s="107">
        <f t="shared" si="9"/>
      </c>
      <c r="U95" s="107"/>
    </row>
    <row r="96" spans="2:21" ht="13.5">
      <c r="B96" s="66">
        <v>88</v>
      </c>
      <c r="C96" s="102">
        <f t="shared" si="6"/>
      </c>
      <c r="D96" s="102"/>
      <c r="E96" s="66"/>
      <c r="F96" s="8"/>
      <c r="G96" s="66"/>
      <c r="H96" s="103"/>
      <c r="I96" s="103"/>
      <c r="J96" s="66"/>
      <c r="K96" s="102">
        <f t="shared" si="5"/>
      </c>
      <c r="L96" s="102"/>
      <c r="M96" s="6">
        <f t="shared" si="7"/>
      </c>
      <c r="N96" s="66"/>
      <c r="O96" s="8"/>
      <c r="P96" s="103"/>
      <c r="Q96" s="103"/>
      <c r="R96" s="106">
        <f t="shared" si="8"/>
      </c>
      <c r="S96" s="106"/>
      <c r="T96" s="107">
        <f t="shared" si="9"/>
      </c>
      <c r="U96" s="107"/>
    </row>
    <row r="97" spans="2:21" ht="13.5">
      <c r="B97" s="66">
        <v>89</v>
      </c>
      <c r="C97" s="102">
        <f t="shared" si="6"/>
      </c>
      <c r="D97" s="102"/>
      <c r="E97" s="66"/>
      <c r="F97" s="8"/>
      <c r="G97" s="66"/>
      <c r="H97" s="103"/>
      <c r="I97" s="103"/>
      <c r="J97" s="66"/>
      <c r="K97" s="102">
        <f t="shared" si="5"/>
      </c>
      <c r="L97" s="102"/>
      <c r="M97" s="6">
        <f t="shared" si="7"/>
      </c>
      <c r="N97" s="66"/>
      <c r="O97" s="8"/>
      <c r="P97" s="103"/>
      <c r="Q97" s="103"/>
      <c r="R97" s="106">
        <f t="shared" si="8"/>
      </c>
      <c r="S97" s="106"/>
      <c r="T97" s="107">
        <f t="shared" si="9"/>
      </c>
      <c r="U97" s="107"/>
    </row>
    <row r="98" spans="2:21" ht="13.5">
      <c r="B98" s="66">
        <v>90</v>
      </c>
      <c r="C98" s="102">
        <f t="shared" si="6"/>
      </c>
      <c r="D98" s="102"/>
      <c r="E98" s="66"/>
      <c r="F98" s="8"/>
      <c r="G98" s="66"/>
      <c r="H98" s="103"/>
      <c r="I98" s="103"/>
      <c r="J98" s="66"/>
      <c r="K98" s="102">
        <f t="shared" si="5"/>
      </c>
      <c r="L98" s="102"/>
      <c r="M98" s="6">
        <f t="shared" si="7"/>
      </c>
      <c r="N98" s="66"/>
      <c r="O98" s="8"/>
      <c r="P98" s="103"/>
      <c r="Q98" s="103"/>
      <c r="R98" s="106">
        <f t="shared" si="8"/>
      </c>
      <c r="S98" s="106"/>
      <c r="T98" s="107">
        <f t="shared" si="9"/>
      </c>
      <c r="U98" s="107"/>
    </row>
    <row r="99" spans="2:21" ht="13.5">
      <c r="B99" s="66">
        <v>91</v>
      </c>
      <c r="C99" s="102">
        <f t="shared" si="6"/>
      </c>
      <c r="D99" s="102"/>
      <c r="E99" s="66"/>
      <c r="F99" s="8"/>
      <c r="G99" s="66"/>
      <c r="H99" s="103"/>
      <c r="I99" s="103"/>
      <c r="J99" s="66"/>
      <c r="K99" s="102">
        <f t="shared" si="5"/>
      </c>
      <c r="L99" s="102"/>
      <c r="M99" s="6">
        <f t="shared" si="7"/>
      </c>
      <c r="N99" s="66"/>
      <c r="O99" s="8"/>
      <c r="P99" s="103"/>
      <c r="Q99" s="103"/>
      <c r="R99" s="106">
        <f t="shared" si="8"/>
      </c>
      <c r="S99" s="106"/>
      <c r="T99" s="107">
        <f t="shared" si="9"/>
      </c>
      <c r="U99" s="107"/>
    </row>
    <row r="100" spans="2:21" ht="13.5">
      <c r="B100" s="66">
        <v>92</v>
      </c>
      <c r="C100" s="102">
        <f t="shared" si="6"/>
      </c>
      <c r="D100" s="102"/>
      <c r="E100" s="66"/>
      <c r="F100" s="8"/>
      <c r="G100" s="66"/>
      <c r="H100" s="103"/>
      <c r="I100" s="103"/>
      <c r="J100" s="66"/>
      <c r="K100" s="102">
        <f t="shared" si="5"/>
      </c>
      <c r="L100" s="102"/>
      <c r="M100" s="6">
        <f t="shared" si="7"/>
      </c>
      <c r="N100" s="66"/>
      <c r="O100" s="8"/>
      <c r="P100" s="103"/>
      <c r="Q100" s="103"/>
      <c r="R100" s="106">
        <f t="shared" si="8"/>
      </c>
      <c r="S100" s="106"/>
      <c r="T100" s="107">
        <f t="shared" si="9"/>
      </c>
      <c r="U100" s="107"/>
    </row>
    <row r="101" spans="2:21" ht="13.5">
      <c r="B101" s="66">
        <v>93</v>
      </c>
      <c r="C101" s="102">
        <f t="shared" si="6"/>
      </c>
      <c r="D101" s="102"/>
      <c r="E101" s="66"/>
      <c r="F101" s="8"/>
      <c r="G101" s="66"/>
      <c r="H101" s="103"/>
      <c r="I101" s="103"/>
      <c r="J101" s="66"/>
      <c r="K101" s="102">
        <f t="shared" si="5"/>
      </c>
      <c r="L101" s="102"/>
      <c r="M101" s="6">
        <f t="shared" si="7"/>
      </c>
      <c r="N101" s="66"/>
      <c r="O101" s="8"/>
      <c r="P101" s="103"/>
      <c r="Q101" s="103"/>
      <c r="R101" s="106">
        <f t="shared" si="8"/>
      </c>
      <c r="S101" s="106"/>
      <c r="T101" s="107">
        <f t="shared" si="9"/>
      </c>
      <c r="U101" s="107"/>
    </row>
    <row r="102" spans="2:21" ht="13.5">
      <c r="B102" s="66">
        <v>94</v>
      </c>
      <c r="C102" s="102">
        <f t="shared" si="6"/>
      </c>
      <c r="D102" s="102"/>
      <c r="E102" s="66"/>
      <c r="F102" s="8"/>
      <c r="G102" s="66"/>
      <c r="H102" s="103"/>
      <c r="I102" s="103"/>
      <c r="J102" s="66"/>
      <c r="K102" s="102">
        <f t="shared" si="5"/>
      </c>
      <c r="L102" s="102"/>
      <c r="M102" s="6">
        <f t="shared" si="7"/>
      </c>
      <c r="N102" s="66"/>
      <c r="O102" s="8"/>
      <c r="P102" s="103"/>
      <c r="Q102" s="103"/>
      <c r="R102" s="106">
        <f t="shared" si="8"/>
      </c>
      <c r="S102" s="106"/>
      <c r="T102" s="107">
        <f t="shared" si="9"/>
      </c>
      <c r="U102" s="107"/>
    </row>
    <row r="103" spans="2:21" ht="13.5">
      <c r="B103" s="66">
        <v>95</v>
      </c>
      <c r="C103" s="102">
        <f t="shared" si="6"/>
      </c>
      <c r="D103" s="102"/>
      <c r="E103" s="66"/>
      <c r="F103" s="8"/>
      <c r="G103" s="66"/>
      <c r="H103" s="103"/>
      <c r="I103" s="103"/>
      <c r="J103" s="66"/>
      <c r="K103" s="102">
        <f t="shared" si="5"/>
      </c>
      <c r="L103" s="102"/>
      <c r="M103" s="6">
        <f t="shared" si="7"/>
      </c>
      <c r="N103" s="66"/>
      <c r="O103" s="8"/>
      <c r="P103" s="103"/>
      <c r="Q103" s="103"/>
      <c r="R103" s="106">
        <f t="shared" si="8"/>
      </c>
      <c r="S103" s="106"/>
      <c r="T103" s="107">
        <f t="shared" si="9"/>
      </c>
      <c r="U103" s="107"/>
    </row>
    <row r="104" spans="2:21" ht="13.5">
      <c r="B104" s="66">
        <v>96</v>
      </c>
      <c r="C104" s="102">
        <f t="shared" si="6"/>
      </c>
      <c r="D104" s="102"/>
      <c r="E104" s="66"/>
      <c r="F104" s="8"/>
      <c r="G104" s="66"/>
      <c r="H104" s="103"/>
      <c r="I104" s="103"/>
      <c r="J104" s="66"/>
      <c r="K104" s="102">
        <f t="shared" si="5"/>
      </c>
      <c r="L104" s="102"/>
      <c r="M104" s="6">
        <f t="shared" si="7"/>
      </c>
      <c r="N104" s="66"/>
      <c r="O104" s="8"/>
      <c r="P104" s="103"/>
      <c r="Q104" s="103"/>
      <c r="R104" s="106">
        <f t="shared" si="8"/>
      </c>
      <c r="S104" s="106"/>
      <c r="T104" s="107">
        <f t="shared" si="9"/>
      </c>
      <c r="U104" s="107"/>
    </row>
    <row r="105" spans="2:21" ht="13.5">
      <c r="B105" s="66">
        <v>97</v>
      </c>
      <c r="C105" s="102">
        <f t="shared" si="6"/>
      </c>
      <c r="D105" s="102"/>
      <c r="E105" s="66"/>
      <c r="F105" s="8"/>
      <c r="G105" s="66"/>
      <c r="H105" s="103"/>
      <c r="I105" s="103"/>
      <c r="J105" s="66"/>
      <c r="K105" s="102">
        <f t="shared" si="5"/>
      </c>
      <c r="L105" s="102"/>
      <c r="M105" s="6">
        <f t="shared" si="7"/>
      </c>
      <c r="N105" s="66"/>
      <c r="O105" s="8"/>
      <c r="P105" s="103"/>
      <c r="Q105" s="103"/>
      <c r="R105" s="106">
        <f t="shared" si="8"/>
      </c>
      <c r="S105" s="106"/>
      <c r="T105" s="107">
        <f t="shared" si="9"/>
      </c>
      <c r="U105" s="107"/>
    </row>
    <row r="106" spans="2:21" ht="13.5">
      <c r="B106" s="66">
        <v>98</v>
      </c>
      <c r="C106" s="102">
        <f t="shared" si="6"/>
      </c>
      <c r="D106" s="102"/>
      <c r="E106" s="66"/>
      <c r="F106" s="8"/>
      <c r="G106" s="66"/>
      <c r="H106" s="103"/>
      <c r="I106" s="103"/>
      <c r="J106" s="66"/>
      <c r="K106" s="102">
        <f t="shared" si="5"/>
      </c>
      <c r="L106" s="102"/>
      <c r="M106" s="6">
        <f t="shared" si="7"/>
      </c>
      <c r="N106" s="66"/>
      <c r="O106" s="8"/>
      <c r="P106" s="103"/>
      <c r="Q106" s="103"/>
      <c r="R106" s="106">
        <f t="shared" si="8"/>
      </c>
      <c r="S106" s="106"/>
      <c r="T106" s="107">
        <f t="shared" si="9"/>
      </c>
      <c r="U106" s="107"/>
    </row>
    <row r="107" spans="2:21" ht="13.5">
      <c r="B107" s="66">
        <v>99</v>
      </c>
      <c r="C107" s="102">
        <f t="shared" si="6"/>
      </c>
      <c r="D107" s="102"/>
      <c r="E107" s="66"/>
      <c r="F107" s="8"/>
      <c r="G107" s="66"/>
      <c r="H107" s="103"/>
      <c r="I107" s="103"/>
      <c r="J107" s="66"/>
      <c r="K107" s="102">
        <f t="shared" si="5"/>
      </c>
      <c r="L107" s="102"/>
      <c r="M107" s="6">
        <f t="shared" si="7"/>
      </c>
      <c r="N107" s="66"/>
      <c r="O107" s="8"/>
      <c r="P107" s="103"/>
      <c r="Q107" s="103"/>
      <c r="R107" s="106">
        <f t="shared" si="8"/>
      </c>
      <c r="S107" s="106"/>
      <c r="T107" s="107">
        <f t="shared" si="9"/>
      </c>
      <c r="U107" s="107"/>
    </row>
    <row r="108" spans="2:21" ht="13.5">
      <c r="B108" s="66">
        <v>100</v>
      </c>
      <c r="C108" s="102">
        <f t="shared" si="6"/>
      </c>
      <c r="D108" s="102"/>
      <c r="E108" s="66"/>
      <c r="F108" s="8"/>
      <c r="G108" s="66"/>
      <c r="H108" s="103"/>
      <c r="I108" s="103"/>
      <c r="J108" s="66"/>
      <c r="K108" s="102">
        <f t="shared" si="5"/>
      </c>
      <c r="L108" s="102"/>
      <c r="M108" s="6">
        <f t="shared" si="7"/>
      </c>
      <c r="N108" s="66"/>
      <c r="O108" s="8"/>
      <c r="P108" s="103"/>
      <c r="Q108" s="103"/>
      <c r="R108" s="106">
        <f t="shared" si="8"/>
      </c>
      <c r="S108" s="106"/>
      <c r="T108" s="107">
        <f t="shared" si="9"/>
      </c>
      <c r="U108" s="107"/>
    </row>
    <row r="109" spans="2:18" ht="13.5">
      <c r="B109" s="1"/>
      <c r="C109" s="1"/>
      <c r="D109" s="1"/>
      <c r="E109" s="1"/>
      <c r="F109" s="1"/>
      <c r="G109" s="1"/>
      <c r="H109" s="1"/>
      <c r="I109" s="1"/>
      <c r="J109" s="1"/>
      <c r="K109" s="1"/>
      <c r="L109" s="1"/>
      <c r="M109" s="1"/>
      <c r="N109" s="1"/>
      <c r="O109" s="1"/>
      <c r="P109" s="1"/>
      <c r="Q109" s="1"/>
      <c r="R109" s="1"/>
    </row>
  </sheetData>
  <sheetProtection/>
  <mergeCells count="635">
    <mergeCell ref="C108:D108"/>
    <mergeCell ref="H108:I108"/>
    <mergeCell ref="K108:L108"/>
    <mergeCell ref="P108:Q108"/>
    <mergeCell ref="R108:S108"/>
    <mergeCell ref="T108:U108"/>
    <mergeCell ref="C107:D107"/>
    <mergeCell ref="H107:I107"/>
    <mergeCell ref="K107:L107"/>
    <mergeCell ref="P107:Q107"/>
    <mergeCell ref="R107:S107"/>
    <mergeCell ref="T107:U107"/>
    <mergeCell ref="C106:D106"/>
    <mergeCell ref="H106:I106"/>
    <mergeCell ref="K106:L106"/>
    <mergeCell ref="P106:Q106"/>
    <mergeCell ref="R106:S106"/>
    <mergeCell ref="T106:U106"/>
    <mergeCell ref="C105:D105"/>
    <mergeCell ref="H105:I105"/>
    <mergeCell ref="K105:L105"/>
    <mergeCell ref="P105:Q105"/>
    <mergeCell ref="R105:S105"/>
    <mergeCell ref="T105:U105"/>
    <mergeCell ref="C104:D104"/>
    <mergeCell ref="H104:I104"/>
    <mergeCell ref="K104:L104"/>
    <mergeCell ref="P104:Q104"/>
    <mergeCell ref="R104:S104"/>
    <mergeCell ref="T104:U104"/>
    <mergeCell ref="C103:D103"/>
    <mergeCell ref="H103:I103"/>
    <mergeCell ref="K103:L103"/>
    <mergeCell ref="P103:Q103"/>
    <mergeCell ref="R103:S103"/>
    <mergeCell ref="T103:U103"/>
    <mergeCell ref="C102:D102"/>
    <mergeCell ref="H102:I102"/>
    <mergeCell ref="K102:L102"/>
    <mergeCell ref="P102:Q102"/>
    <mergeCell ref="R102:S102"/>
    <mergeCell ref="T102:U102"/>
    <mergeCell ref="C101:D101"/>
    <mergeCell ref="H101:I101"/>
    <mergeCell ref="K101:L101"/>
    <mergeCell ref="P101:Q101"/>
    <mergeCell ref="R101:S101"/>
    <mergeCell ref="T101:U101"/>
    <mergeCell ref="C100:D100"/>
    <mergeCell ref="H100:I100"/>
    <mergeCell ref="K100:L100"/>
    <mergeCell ref="P100:Q100"/>
    <mergeCell ref="R100:S100"/>
    <mergeCell ref="T100:U100"/>
    <mergeCell ref="C99:D99"/>
    <mergeCell ref="H99:I99"/>
    <mergeCell ref="K99:L99"/>
    <mergeCell ref="P99:Q99"/>
    <mergeCell ref="R99:S99"/>
    <mergeCell ref="T99:U99"/>
    <mergeCell ref="C98:D98"/>
    <mergeCell ref="H98:I98"/>
    <mergeCell ref="K98:L98"/>
    <mergeCell ref="P98:Q98"/>
    <mergeCell ref="R98:S98"/>
    <mergeCell ref="T98:U98"/>
    <mergeCell ref="C97:D97"/>
    <mergeCell ref="H97:I97"/>
    <mergeCell ref="K97:L97"/>
    <mergeCell ref="P97:Q97"/>
    <mergeCell ref="R97:S97"/>
    <mergeCell ref="T97:U97"/>
    <mergeCell ref="C96:D96"/>
    <mergeCell ref="H96:I96"/>
    <mergeCell ref="K96:L96"/>
    <mergeCell ref="P96:Q96"/>
    <mergeCell ref="R96:S96"/>
    <mergeCell ref="T96:U96"/>
    <mergeCell ref="C95:D95"/>
    <mergeCell ref="H95:I95"/>
    <mergeCell ref="K95:L95"/>
    <mergeCell ref="P95:Q95"/>
    <mergeCell ref="R95:S95"/>
    <mergeCell ref="T95:U95"/>
    <mergeCell ref="C94:D94"/>
    <mergeCell ref="H94:I94"/>
    <mergeCell ref="K94:L94"/>
    <mergeCell ref="P94:Q94"/>
    <mergeCell ref="R94:S94"/>
    <mergeCell ref="T94:U94"/>
    <mergeCell ref="C93:D93"/>
    <mergeCell ref="H93:I93"/>
    <mergeCell ref="K93:L93"/>
    <mergeCell ref="P93:Q93"/>
    <mergeCell ref="R93:S93"/>
    <mergeCell ref="T93:U93"/>
    <mergeCell ref="C92:D92"/>
    <mergeCell ref="H92:I92"/>
    <mergeCell ref="K92:L92"/>
    <mergeCell ref="P92:Q92"/>
    <mergeCell ref="R92:S92"/>
    <mergeCell ref="T92:U92"/>
    <mergeCell ref="C91:D91"/>
    <mergeCell ref="H91:I91"/>
    <mergeCell ref="K91:L91"/>
    <mergeCell ref="P91:Q91"/>
    <mergeCell ref="R91:S91"/>
    <mergeCell ref="T91:U91"/>
    <mergeCell ref="C90:D90"/>
    <mergeCell ref="H90:I90"/>
    <mergeCell ref="K90:L90"/>
    <mergeCell ref="P90:Q90"/>
    <mergeCell ref="R90:S90"/>
    <mergeCell ref="T90:U90"/>
    <mergeCell ref="C89:D89"/>
    <mergeCell ref="H89:I89"/>
    <mergeCell ref="K89:L89"/>
    <mergeCell ref="P89:Q89"/>
    <mergeCell ref="R89:S89"/>
    <mergeCell ref="T89:U89"/>
    <mergeCell ref="C88:D88"/>
    <mergeCell ref="H88:I88"/>
    <mergeCell ref="K88:L88"/>
    <mergeCell ref="P88:Q88"/>
    <mergeCell ref="R88:S88"/>
    <mergeCell ref="T88:U88"/>
    <mergeCell ref="C87:D87"/>
    <mergeCell ref="H87:I87"/>
    <mergeCell ref="K87:L87"/>
    <mergeCell ref="P87:Q87"/>
    <mergeCell ref="R87:S87"/>
    <mergeCell ref="T87:U87"/>
    <mergeCell ref="C86:D86"/>
    <mergeCell ref="H86:I86"/>
    <mergeCell ref="K86:L86"/>
    <mergeCell ref="P86:Q86"/>
    <mergeCell ref="R86:S86"/>
    <mergeCell ref="T86:U86"/>
    <mergeCell ref="C85:D85"/>
    <mergeCell ref="H85:I85"/>
    <mergeCell ref="K85:L85"/>
    <mergeCell ref="P85:Q85"/>
    <mergeCell ref="R85:S85"/>
    <mergeCell ref="T85:U85"/>
    <mergeCell ref="C84:D84"/>
    <mergeCell ref="H84:I84"/>
    <mergeCell ref="K84:L84"/>
    <mergeCell ref="P84:Q84"/>
    <mergeCell ref="R84:S84"/>
    <mergeCell ref="T84:U84"/>
    <mergeCell ref="C83:D83"/>
    <mergeCell ref="H83:I83"/>
    <mergeCell ref="K83:L83"/>
    <mergeCell ref="P83:Q83"/>
    <mergeCell ref="R83:S83"/>
    <mergeCell ref="T83:U83"/>
    <mergeCell ref="C82:D82"/>
    <mergeCell ref="H82:I82"/>
    <mergeCell ref="K82:L82"/>
    <mergeCell ref="P82:Q82"/>
    <mergeCell ref="R82:S82"/>
    <mergeCell ref="T82:U82"/>
    <mergeCell ref="C81:D81"/>
    <mergeCell ref="H81:I81"/>
    <mergeCell ref="K81:L81"/>
    <mergeCell ref="P81:Q81"/>
    <mergeCell ref="R81:S81"/>
    <mergeCell ref="T81:U81"/>
    <mergeCell ref="C80:D80"/>
    <mergeCell ref="H80:I80"/>
    <mergeCell ref="K80:L80"/>
    <mergeCell ref="P80:Q80"/>
    <mergeCell ref="R80:S80"/>
    <mergeCell ref="T80:U80"/>
    <mergeCell ref="C79:D79"/>
    <mergeCell ref="H79:I79"/>
    <mergeCell ref="K79:L79"/>
    <mergeCell ref="P79:Q79"/>
    <mergeCell ref="R79:S79"/>
    <mergeCell ref="T79:U79"/>
    <mergeCell ref="C78:D78"/>
    <mergeCell ref="H78:I78"/>
    <mergeCell ref="K78:L78"/>
    <mergeCell ref="P78:Q78"/>
    <mergeCell ref="R78:S78"/>
    <mergeCell ref="T78:U78"/>
    <mergeCell ref="C77:D77"/>
    <mergeCell ref="H77:I77"/>
    <mergeCell ref="K77:L77"/>
    <mergeCell ref="P77:Q77"/>
    <mergeCell ref="R77:S77"/>
    <mergeCell ref="T77:U77"/>
    <mergeCell ref="C76:D76"/>
    <mergeCell ref="H76:I76"/>
    <mergeCell ref="K76:L76"/>
    <mergeCell ref="P76:Q76"/>
    <mergeCell ref="R76:S76"/>
    <mergeCell ref="T76:U76"/>
    <mergeCell ref="C75:D75"/>
    <mergeCell ref="H75:I75"/>
    <mergeCell ref="K75:L75"/>
    <mergeCell ref="P75:Q75"/>
    <mergeCell ref="R75:S75"/>
    <mergeCell ref="T75:U75"/>
    <mergeCell ref="C74:D74"/>
    <mergeCell ref="H74:I74"/>
    <mergeCell ref="K74:L74"/>
    <mergeCell ref="P74:Q74"/>
    <mergeCell ref="R74:S74"/>
    <mergeCell ref="T74:U74"/>
    <mergeCell ref="C73:D73"/>
    <mergeCell ref="H73:I73"/>
    <mergeCell ref="K73:L73"/>
    <mergeCell ref="P73:Q73"/>
    <mergeCell ref="R73:S73"/>
    <mergeCell ref="T73:U73"/>
    <mergeCell ref="C72:D72"/>
    <mergeCell ref="H72:I72"/>
    <mergeCell ref="K72:L72"/>
    <mergeCell ref="P72:Q72"/>
    <mergeCell ref="R72:S72"/>
    <mergeCell ref="T72:U72"/>
    <mergeCell ref="C71:D71"/>
    <mergeCell ref="H71:I71"/>
    <mergeCell ref="K71:L71"/>
    <mergeCell ref="P71:Q71"/>
    <mergeCell ref="R71:S71"/>
    <mergeCell ref="T71:U71"/>
    <mergeCell ref="C70:D70"/>
    <mergeCell ref="H70:I70"/>
    <mergeCell ref="K70:L70"/>
    <mergeCell ref="P70:Q70"/>
    <mergeCell ref="R70:S70"/>
    <mergeCell ref="T70:U70"/>
    <mergeCell ref="C69:D69"/>
    <mergeCell ref="H69:I69"/>
    <mergeCell ref="K69:L69"/>
    <mergeCell ref="P69:Q69"/>
    <mergeCell ref="R69:S69"/>
    <mergeCell ref="T69:U69"/>
    <mergeCell ref="C68:D68"/>
    <mergeCell ref="H68:I68"/>
    <mergeCell ref="K68:L68"/>
    <mergeCell ref="P68:Q68"/>
    <mergeCell ref="R68:S68"/>
    <mergeCell ref="T68:U68"/>
    <mergeCell ref="C67:D67"/>
    <mergeCell ref="H67:I67"/>
    <mergeCell ref="K67:L67"/>
    <mergeCell ref="P67:Q67"/>
    <mergeCell ref="R67:S67"/>
    <mergeCell ref="T67:U67"/>
    <mergeCell ref="C66:D66"/>
    <mergeCell ref="H66:I66"/>
    <mergeCell ref="K66:L66"/>
    <mergeCell ref="P66:Q66"/>
    <mergeCell ref="R66:S66"/>
    <mergeCell ref="T66:U66"/>
    <mergeCell ref="C65:D65"/>
    <mergeCell ref="H65:I65"/>
    <mergeCell ref="K65:L65"/>
    <mergeCell ref="P65:Q65"/>
    <mergeCell ref="R65:S65"/>
    <mergeCell ref="T65:U65"/>
    <mergeCell ref="C64:D64"/>
    <mergeCell ref="H64:I64"/>
    <mergeCell ref="K64:L64"/>
    <mergeCell ref="P64:Q64"/>
    <mergeCell ref="R64:S64"/>
    <mergeCell ref="T64:U64"/>
    <mergeCell ref="C63:D63"/>
    <mergeCell ref="H63:I63"/>
    <mergeCell ref="K63:L63"/>
    <mergeCell ref="P63:Q63"/>
    <mergeCell ref="R63:S63"/>
    <mergeCell ref="T63:U63"/>
    <mergeCell ref="C62:D62"/>
    <mergeCell ref="H62:I62"/>
    <mergeCell ref="K62:L62"/>
    <mergeCell ref="P62:Q62"/>
    <mergeCell ref="R62:S62"/>
    <mergeCell ref="T62:U62"/>
    <mergeCell ref="C61:D61"/>
    <mergeCell ref="H61:I61"/>
    <mergeCell ref="K61:L61"/>
    <mergeCell ref="P61:Q61"/>
    <mergeCell ref="R61:S61"/>
    <mergeCell ref="T61:U61"/>
    <mergeCell ref="C60:D60"/>
    <mergeCell ref="H60:I60"/>
    <mergeCell ref="K60:L60"/>
    <mergeCell ref="P60:Q60"/>
    <mergeCell ref="R60:S60"/>
    <mergeCell ref="T60:U60"/>
    <mergeCell ref="C59:D59"/>
    <mergeCell ref="H59:I59"/>
    <mergeCell ref="K59:L59"/>
    <mergeCell ref="P59:Q59"/>
    <mergeCell ref="R59:S59"/>
    <mergeCell ref="T59:U59"/>
    <mergeCell ref="C58:D58"/>
    <mergeCell ref="H58:I58"/>
    <mergeCell ref="K58:L58"/>
    <mergeCell ref="P58:Q58"/>
    <mergeCell ref="R58:S58"/>
    <mergeCell ref="T58:U58"/>
    <mergeCell ref="C57:D57"/>
    <mergeCell ref="H57:I57"/>
    <mergeCell ref="K57:L57"/>
    <mergeCell ref="P57:Q57"/>
    <mergeCell ref="R57:S57"/>
    <mergeCell ref="T57:U57"/>
    <mergeCell ref="C56:D56"/>
    <mergeCell ref="H56:I56"/>
    <mergeCell ref="K56:L56"/>
    <mergeCell ref="P56:Q56"/>
    <mergeCell ref="R56:S56"/>
    <mergeCell ref="T56:U56"/>
    <mergeCell ref="C55:D55"/>
    <mergeCell ref="H55:I55"/>
    <mergeCell ref="K55:L55"/>
    <mergeCell ref="P55:Q55"/>
    <mergeCell ref="R55:S55"/>
    <mergeCell ref="T55:U55"/>
    <mergeCell ref="C54:D54"/>
    <mergeCell ref="H54:I54"/>
    <mergeCell ref="K54:L54"/>
    <mergeCell ref="P54:Q54"/>
    <mergeCell ref="R54:S54"/>
    <mergeCell ref="T54:U54"/>
    <mergeCell ref="C53:D53"/>
    <mergeCell ref="H53:I53"/>
    <mergeCell ref="K53:L53"/>
    <mergeCell ref="P53:Q53"/>
    <mergeCell ref="R53:S53"/>
    <mergeCell ref="T53:U53"/>
    <mergeCell ref="C52:D52"/>
    <mergeCell ref="H52:I52"/>
    <mergeCell ref="K52:L52"/>
    <mergeCell ref="P52:Q52"/>
    <mergeCell ref="R52:S52"/>
    <mergeCell ref="T52:U52"/>
    <mergeCell ref="C51:D51"/>
    <mergeCell ref="H51:I51"/>
    <mergeCell ref="K51:L51"/>
    <mergeCell ref="P51:Q51"/>
    <mergeCell ref="R51:S51"/>
    <mergeCell ref="T51:U51"/>
    <mergeCell ref="C50:D50"/>
    <mergeCell ref="H50:I50"/>
    <mergeCell ref="K50:L50"/>
    <mergeCell ref="P50:Q50"/>
    <mergeCell ref="R50:S50"/>
    <mergeCell ref="T50:U50"/>
    <mergeCell ref="C49:D49"/>
    <mergeCell ref="H49:I49"/>
    <mergeCell ref="K49:L49"/>
    <mergeCell ref="P49:Q49"/>
    <mergeCell ref="R49:S49"/>
    <mergeCell ref="T49:U49"/>
    <mergeCell ref="C48:D48"/>
    <mergeCell ref="H48:I48"/>
    <mergeCell ref="K48:L48"/>
    <mergeCell ref="P48:Q48"/>
    <mergeCell ref="R48:S48"/>
    <mergeCell ref="T48:U48"/>
    <mergeCell ref="C47:D47"/>
    <mergeCell ref="H47:I47"/>
    <mergeCell ref="K47:L47"/>
    <mergeCell ref="P47:Q47"/>
    <mergeCell ref="R47:S47"/>
    <mergeCell ref="T47:U47"/>
    <mergeCell ref="C46:D46"/>
    <mergeCell ref="H46:I46"/>
    <mergeCell ref="K46:L46"/>
    <mergeCell ref="P46:Q46"/>
    <mergeCell ref="R46:S46"/>
    <mergeCell ref="T46:U46"/>
    <mergeCell ref="C45:D45"/>
    <mergeCell ref="H45:I45"/>
    <mergeCell ref="K45:L45"/>
    <mergeCell ref="P45:Q45"/>
    <mergeCell ref="R45:S45"/>
    <mergeCell ref="T45:U45"/>
    <mergeCell ref="C44:D44"/>
    <mergeCell ref="H44:I44"/>
    <mergeCell ref="K44:L44"/>
    <mergeCell ref="P44:Q44"/>
    <mergeCell ref="R44:S44"/>
    <mergeCell ref="T44:U44"/>
    <mergeCell ref="C43:D43"/>
    <mergeCell ref="H43:I43"/>
    <mergeCell ref="K43:L43"/>
    <mergeCell ref="P43:Q43"/>
    <mergeCell ref="R43:S43"/>
    <mergeCell ref="T43:U43"/>
    <mergeCell ref="C42:D42"/>
    <mergeCell ref="H42:I42"/>
    <mergeCell ref="K42:L42"/>
    <mergeCell ref="P42:Q42"/>
    <mergeCell ref="R42:S42"/>
    <mergeCell ref="T42:U42"/>
    <mergeCell ref="C41:D41"/>
    <mergeCell ref="H41:I41"/>
    <mergeCell ref="K41:L41"/>
    <mergeCell ref="P41:Q41"/>
    <mergeCell ref="R41:S41"/>
    <mergeCell ref="T41:U41"/>
    <mergeCell ref="C40:D40"/>
    <mergeCell ref="H40:I40"/>
    <mergeCell ref="K40:L40"/>
    <mergeCell ref="P40:Q40"/>
    <mergeCell ref="R40:S40"/>
    <mergeCell ref="T40:U40"/>
    <mergeCell ref="C39:D39"/>
    <mergeCell ref="H39:I39"/>
    <mergeCell ref="K39:L39"/>
    <mergeCell ref="P39:Q39"/>
    <mergeCell ref="R39:S39"/>
    <mergeCell ref="T39:U39"/>
    <mergeCell ref="C38:D38"/>
    <mergeCell ref="H38:I38"/>
    <mergeCell ref="K38:L38"/>
    <mergeCell ref="P38:Q38"/>
    <mergeCell ref="R38:S38"/>
    <mergeCell ref="T38:U38"/>
    <mergeCell ref="C37:D37"/>
    <mergeCell ref="H37:I37"/>
    <mergeCell ref="K37:L37"/>
    <mergeCell ref="P37:Q37"/>
    <mergeCell ref="R37:S37"/>
    <mergeCell ref="T37:U37"/>
    <mergeCell ref="C36:D36"/>
    <mergeCell ref="H36:I36"/>
    <mergeCell ref="K36:L36"/>
    <mergeCell ref="P36:Q36"/>
    <mergeCell ref="R36:S36"/>
    <mergeCell ref="T36:U36"/>
    <mergeCell ref="C35:D35"/>
    <mergeCell ref="H35:I35"/>
    <mergeCell ref="K35:L35"/>
    <mergeCell ref="P35:Q35"/>
    <mergeCell ref="R35:S35"/>
    <mergeCell ref="T35:U35"/>
    <mergeCell ref="C34:D34"/>
    <mergeCell ref="H34:I34"/>
    <mergeCell ref="K34:L34"/>
    <mergeCell ref="P34:Q34"/>
    <mergeCell ref="R34:S34"/>
    <mergeCell ref="T34:U34"/>
    <mergeCell ref="C33:D33"/>
    <mergeCell ref="H33:I33"/>
    <mergeCell ref="K33:L33"/>
    <mergeCell ref="P33:Q33"/>
    <mergeCell ref="R33:S33"/>
    <mergeCell ref="T33:U33"/>
    <mergeCell ref="C32:D32"/>
    <mergeCell ref="H32:I32"/>
    <mergeCell ref="K32:L32"/>
    <mergeCell ref="P32:Q32"/>
    <mergeCell ref="R32:S32"/>
    <mergeCell ref="T32:U32"/>
    <mergeCell ref="C31:D31"/>
    <mergeCell ref="H31:I31"/>
    <mergeCell ref="K31:L31"/>
    <mergeCell ref="P31:Q31"/>
    <mergeCell ref="R31:S31"/>
    <mergeCell ref="T31:U31"/>
    <mergeCell ref="C30:D30"/>
    <mergeCell ref="H30:I30"/>
    <mergeCell ref="K30:L30"/>
    <mergeCell ref="P30:Q30"/>
    <mergeCell ref="R30:S30"/>
    <mergeCell ref="T30:U30"/>
    <mergeCell ref="C29:D29"/>
    <mergeCell ref="H29:I29"/>
    <mergeCell ref="K29:L29"/>
    <mergeCell ref="P29:Q29"/>
    <mergeCell ref="R29:S29"/>
    <mergeCell ref="T29:U29"/>
    <mergeCell ref="C28:D28"/>
    <mergeCell ref="H28:I28"/>
    <mergeCell ref="K28:L28"/>
    <mergeCell ref="P28:Q28"/>
    <mergeCell ref="R28:S28"/>
    <mergeCell ref="T28:U28"/>
    <mergeCell ref="C27:D27"/>
    <mergeCell ref="H27:I27"/>
    <mergeCell ref="K27:L27"/>
    <mergeCell ref="P27:Q27"/>
    <mergeCell ref="R27:S27"/>
    <mergeCell ref="T27:U27"/>
    <mergeCell ref="C26:D26"/>
    <mergeCell ref="H26:I26"/>
    <mergeCell ref="K26:L26"/>
    <mergeCell ref="P26:Q26"/>
    <mergeCell ref="R26:S26"/>
    <mergeCell ref="T26:U26"/>
    <mergeCell ref="C25:D25"/>
    <mergeCell ref="H25:I25"/>
    <mergeCell ref="K25:L25"/>
    <mergeCell ref="P25:Q25"/>
    <mergeCell ref="R25:S25"/>
    <mergeCell ref="T25:U25"/>
    <mergeCell ref="C24:D24"/>
    <mergeCell ref="H24:I24"/>
    <mergeCell ref="K24:L24"/>
    <mergeCell ref="P24:Q24"/>
    <mergeCell ref="R24:S24"/>
    <mergeCell ref="T24:U24"/>
    <mergeCell ref="C23:D23"/>
    <mergeCell ref="H23:I23"/>
    <mergeCell ref="K23:L23"/>
    <mergeCell ref="P23:Q23"/>
    <mergeCell ref="R23:S23"/>
    <mergeCell ref="T23:U23"/>
    <mergeCell ref="C22:D22"/>
    <mergeCell ref="H22:I22"/>
    <mergeCell ref="K22:L22"/>
    <mergeCell ref="P22:Q22"/>
    <mergeCell ref="R22:S22"/>
    <mergeCell ref="T22:U22"/>
    <mergeCell ref="C21:D21"/>
    <mergeCell ref="H21:I21"/>
    <mergeCell ref="K21:L21"/>
    <mergeCell ref="P21:Q21"/>
    <mergeCell ref="R21:S21"/>
    <mergeCell ref="T21:U21"/>
    <mergeCell ref="C20:D20"/>
    <mergeCell ref="H20:I20"/>
    <mergeCell ref="K20:L20"/>
    <mergeCell ref="P20:Q20"/>
    <mergeCell ref="R20:S20"/>
    <mergeCell ref="T20:U20"/>
    <mergeCell ref="C19:D19"/>
    <mergeCell ref="H19:I19"/>
    <mergeCell ref="K19:L19"/>
    <mergeCell ref="P19:Q19"/>
    <mergeCell ref="R19:S19"/>
    <mergeCell ref="T19:U19"/>
    <mergeCell ref="C18:D18"/>
    <mergeCell ref="H18:I18"/>
    <mergeCell ref="K18:L18"/>
    <mergeCell ref="P18:Q18"/>
    <mergeCell ref="R18:S18"/>
    <mergeCell ref="T18:U18"/>
    <mergeCell ref="C17:D17"/>
    <mergeCell ref="H17:I17"/>
    <mergeCell ref="K17:L17"/>
    <mergeCell ref="P17:Q17"/>
    <mergeCell ref="R17:S17"/>
    <mergeCell ref="T17:U17"/>
    <mergeCell ref="C16:D16"/>
    <mergeCell ref="H16:I16"/>
    <mergeCell ref="K16:L16"/>
    <mergeCell ref="P16:Q16"/>
    <mergeCell ref="R16:S16"/>
    <mergeCell ref="T16:U16"/>
    <mergeCell ref="C15:D15"/>
    <mergeCell ref="H15:I15"/>
    <mergeCell ref="K15:L15"/>
    <mergeCell ref="P15:Q15"/>
    <mergeCell ref="R15:S15"/>
    <mergeCell ref="T15:U15"/>
    <mergeCell ref="C14:D14"/>
    <mergeCell ref="H14:I14"/>
    <mergeCell ref="K14:L14"/>
    <mergeCell ref="P14:Q14"/>
    <mergeCell ref="R14:S14"/>
    <mergeCell ref="T14:U14"/>
    <mergeCell ref="C13:D13"/>
    <mergeCell ref="H13:I13"/>
    <mergeCell ref="K13:L13"/>
    <mergeCell ref="P13:Q13"/>
    <mergeCell ref="R13:S13"/>
    <mergeCell ref="T13:U13"/>
    <mergeCell ref="C12:D12"/>
    <mergeCell ref="H12:I12"/>
    <mergeCell ref="K12:L12"/>
    <mergeCell ref="P12:Q12"/>
    <mergeCell ref="R12:S12"/>
    <mergeCell ref="T12:U12"/>
    <mergeCell ref="C11:D11"/>
    <mergeCell ref="H11:I11"/>
    <mergeCell ref="K11:L11"/>
    <mergeCell ref="P11:Q11"/>
    <mergeCell ref="R11:S11"/>
    <mergeCell ref="T11:U11"/>
    <mergeCell ref="C10:D10"/>
    <mergeCell ref="H10:I10"/>
    <mergeCell ref="K10:L10"/>
    <mergeCell ref="P10:Q10"/>
    <mergeCell ref="R10:S10"/>
    <mergeCell ref="T10:U10"/>
    <mergeCell ref="C9:D9"/>
    <mergeCell ref="H9:I9"/>
    <mergeCell ref="K9:L9"/>
    <mergeCell ref="P9:Q9"/>
    <mergeCell ref="R9:S9"/>
    <mergeCell ref="T9:U9"/>
    <mergeCell ref="R7:U7"/>
    <mergeCell ref="H8:I8"/>
    <mergeCell ref="K8:L8"/>
    <mergeCell ref="P8:Q8"/>
    <mergeCell ref="R8:S8"/>
    <mergeCell ref="T8:U8"/>
    <mergeCell ref="B7:B8"/>
    <mergeCell ref="C7:D8"/>
    <mergeCell ref="E7:I7"/>
    <mergeCell ref="J7:L7"/>
    <mergeCell ref="M7:M8"/>
    <mergeCell ref="N7:Q7"/>
    <mergeCell ref="J4:K4"/>
    <mergeCell ref="L4:M4"/>
    <mergeCell ref="N4:O4"/>
    <mergeCell ref="P4:Q4"/>
    <mergeCell ref="J5:K5"/>
    <mergeCell ref="L5:M5"/>
    <mergeCell ref="P5:Q5"/>
    <mergeCell ref="F2:G2"/>
    <mergeCell ref="H2:I2"/>
    <mergeCell ref="B4:C4"/>
    <mergeCell ref="D4:E4"/>
    <mergeCell ref="F4:G4"/>
    <mergeCell ref="H4:I4"/>
    <mergeCell ref="J2:K2"/>
    <mergeCell ref="L2:M2"/>
    <mergeCell ref="N2:O2"/>
    <mergeCell ref="P2:Q2"/>
    <mergeCell ref="B3:C3"/>
    <mergeCell ref="D3:I3"/>
    <mergeCell ref="J3:K3"/>
    <mergeCell ref="L3:Q3"/>
    <mergeCell ref="B2:C2"/>
    <mergeCell ref="D2:E2"/>
  </mergeCells>
  <conditionalFormatting sqref="G9 G11">
    <cfRule type="cellIs" priority="9" dxfId="118" operator="equal" stopIfTrue="1">
      <formula>"買"</formula>
    </cfRule>
    <cfRule type="cellIs" priority="10" dxfId="119" operator="equal" stopIfTrue="1">
      <formula>"売"</formula>
    </cfRule>
  </conditionalFormatting>
  <conditionalFormatting sqref="G36 G33 G29:G31 G22 G17 G69:G108">
    <cfRule type="cellIs" priority="7" dxfId="118" operator="equal" stopIfTrue="1">
      <formula>"買"</formula>
    </cfRule>
    <cfRule type="cellIs" priority="8" dxfId="119" operator="equal" stopIfTrue="1">
      <formula>"売"</formula>
    </cfRule>
  </conditionalFormatting>
  <conditionalFormatting sqref="G37:G38 G34:G35 G32 G23:G28 G18:G21 G15:G16">
    <cfRule type="cellIs" priority="5" dxfId="118" operator="equal" stopIfTrue="1">
      <formula>"買"</formula>
    </cfRule>
    <cfRule type="cellIs" priority="6" dxfId="119" operator="equal" stopIfTrue="1">
      <formula>"売"</formula>
    </cfRule>
  </conditionalFormatting>
  <conditionalFormatting sqref="G10 G12:G14">
    <cfRule type="cellIs" priority="3" dxfId="118" operator="equal" stopIfTrue="1">
      <formula>"買"</formula>
    </cfRule>
    <cfRule type="cellIs" priority="4" dxfId="119" operator="equal" stopIfTrue="1">
      <formula>"売"</formula>
    </cfRule>
  </conditionalFormatting>
  <conditionalFormatting sqref="G39:G68">
    <cfRule type="cellIs" priority="1" dxfId="118" operator="equal" stopIfTrue="1">
      <formula>"買"</formula>
    </cfRule>
    <cfRule type="cellIs" priority="2" dxfId="119" operator="equal" stopIfTrue="1">
      <formula>"売"</formula>
    </cfRule>
  </conditionalFormatting>
  <dataValidations count="1">
    <dataValidation type="list" allowBlank="1" showInputMessage="1" showErrorMessage="1" sqref="G9:G108">
      <formula1>"買,売"</formula1>
    </dataValidation>
  </dataValidation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B2:I12"/>
  <sheetViews>
    <sheetView zoomScaleSheetLayoutView="100" zoomScalePageLayoutView="0" workbookViewId="0" topLeftCell="A1">
      <selection activeCell="I8" sqref="I8"/>
    </sheetView>
  </sheetViews>
  <sheetFormatPr defaultColWidth="8.875" defaultRowHeight="13.5"/>
  <cols>
    <col min="1" max="1" width="3.125" style="27" customWidth="1"/>
    <col min="2" max="2" width="13.25390625" style="24" customWidth="1"/>
    <col min="3" max="3" width="15.75390625" style="26" customWidth="1"/>
    <col min="4" max="4" width="13.00390625" style="26" customWidth="1"/>
    <col min="5" max="5" width="15.875" style="32" customWidth="1"/>
    <col min="6" max="6" width="15.875" style="26" customWidth="1"/>
    <col min="7" max="7" width="15.875" style="32" customWidth="1"/>
    <col min="8" max="8" width="15.875" style="26" customWidth="1"/>
    <col min="9" max="9" width="15.875" style="32" customWidth="1"/>
    <col min="10" max="16384" width="8.875" style="27" customWidth="1"/>
  </cols>
  <sheetData>
    <row r="2" spans="2:3" ht="17.25">
      <c r="B2" s="25" t="s">
        <v>32</v>
      </c>
      <c r="C2" s="27"/>
    </row>
    <row r="4" spans="2:9" ht="17.25">
      <c r="B4" s="30" t="s">
        <v>35</v>
      </c>
      <c r="C4" s="30" t="s">
        <v>33</v>
      </c>
      <c r="D4" s="30" t="s">
        <v>37</v>
      </c>
      <c r="E4" s="31" t="s">
        <v>34</v>
      </c>
      <c r="F4" s="30" t="s">
        <v>38</v>
      </c>
      <c r="G4" s="31" t="s">
        <v>34</v>
      </c>
      <c r="H4" s="30" t="s">
        <v>39</v>
      </c>
      <c r="I4" s="31" t="s">
        <v>34</v>
      </c>
    </row>
    <row r="5" spans="2:9" ht="17.25">
      <c r="B5" s="28" t="s">
        <v>55</v>
      </c>
      <c r="C5" s="29" t="s">
        <v>57</v>
      </c>
      <c r="D5" s="29">
        <v>49</v>
      </c>
      <c r="E5" s="33">
        <v>42474</v>
      </c>
      <c r="F5" s="29"/>
      <c r="G5" s="33"/>
      <c r="H5" s="29">
        <v>60</v>
      </c>
      <c r="I5" s="33">
        <v>42480</v>
      </c>
    </row>
    <row r="6" spans="2:9" ht="17.25">
      <c r="B6" s="28" t="s">
        <v>56</v>
      </c>
      <c r="C6" s="29" t="s">
        <v>54</v>
      </c>
      <c r="D6" s="29">
        <v>41</v>
      </c>
      <c r="E6" s="33">
        <v>42478</v>
      </c>
      <c r="F6" s="29"/>
      <c r="G6" s="34"/>
      <c r="H6" s="29"/>
      <c r="I6" s="34"/>
    </row>
    <row r="7" spans="2:9" ht="17.25">
      <c r="B7" s="28" t="s">
        <v>58</v>
      </c>
      <c r="C7" s="29" t="s">
        <v>59</v>
      </c>
      <c r="D7" s="29">
        <v>11</v>
      </c>
      <c r="E7" s="33">
        <v>42478</v>
      </c>
      <c r="F7" s="65">
        <v>100</v>
      </c>
      <c r="G7" s="33">
        <v>42479</v>
      </c>
      <c r="H7" s="29">
        <v>60</v>
      </c>
      <c r="I7" s="33">
        <v>42481</v>
      </c>
    </row>
    <row r="8" spans="2:9" ht="17.25">
      <c r="B8" s="28" t="s">
        <v>36</v>
      </c>
      <c r="C8" s="29"/>
      <c r="D8" s="29"/>
      <c r="E8" s="34"/>
      <c r="F8" s="29"/>
      <c r="G8" s="34"/>
      <c r="H8" s="29"/>
      <c r="I8" s="34"/>
    </row>
    <row r="9" spans="2:9" ht="17.25">
      <c r="B9" s="28" t="s">
        <v>36</v>
      </c>
      <c r="C9" s="29"/>
      <c r="D9" s="29"/>
      <c r="E9" s="34"/>
      <c r="F9" s="29"/>
      <c r="G9" s="34"/>
      <c r="H9" s="29"/>
      <c r="I9" s="34"/>
    </row>
    <row r="10" spans="2:9" ht="17.25">
      <c r="B10" s="28" t="s">
        <v>36</v>
      </c>
      <c r="C10" s="29"/>
      <c r="D10" s="29"/>
      <c r="E10" s="34"/>
      <c r="F10" s="29"/>
      <c r="G10" s="34"/>
      <c r="H10" s="29"/>
      <c r="I10" s="34"/>
    </row>
    <row r="11" spans="2:9" ht="17.25">
      <c r="B11" s="28" t="s">
        <v>36</v>
      </c>
      <c r="C11" s="29"/>
      <c r="D11" s="29"/>
      <c r="E11" s="34"/>
      <c r="F11" s="29"/>
      <c r="G11" s="34"/>
      <c r="H11" s="29"/>
      <c r="I11" s="34"/>
    </row>
    <row r="12" spans="2:9" ht="17.25">
      <c r="B12" s="28" t="s">
        <v>36</v>
      </c>
      <c r="C12" s="29"/>
      <c r="D12" s="29"/>
      <c r="E12" s="34"/>
      <c r="F12" s="29"/>
      <c r="G12" s="34"/>
      <c r="H12" s="29"/>
      <c r="I12" s="34"/>
    </row>
  </sheetData>
  <sheetProtection/>
  <printOptions/>
  <pageMargins left="0.75" right="0.75" top="1" bottom="1" header="0.5111111111111111" footer="0.5111111111111111"/>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B2:U109"/>
  <sheetViews>
    <sheetView zoomScale="115" zoomScaleNormal="115" zoomScalePageLayoutView="0" workbookViewId="0" topLeftCell="A1">
      <pane ySplit="8" topLeftCell="A9" activePane="bottomLeft" state="frozen"/>
      <selection pane="topLeft" activeCell="A1" sqref="A1"/>
      <selection pane="bottomLeft" activeCell="B9" sqref="B9"/>
    </sheetView>
  </sheetViews>
  <sheetFormatPr defaultColWidth="9.00390625" defaultRowHeight="13.5"/>
  <cols>
    <col min="1" max="1" width="2.875" style="0" customWidth="1"/>
    <col min="2" max="18" width="6.625" style="0" customWidth="1"/>
    <col min="22" max="22" width="10.875" style="23" bestFit="1" customWidth="1"/>
  </cols>
  <sheetData>
    <row r="2" spans="2:20" ht="13.5">
      <c r="B2" s="70" t="s">
        <v>1</v>
      </c>
      <c r="C2" s="70"/>
      <c r="D2" s="72"/>
      <c r="E2" s="72"/>
      <c r="F2" s="70" t="s">
        <v>2</v>
      </c>
      <c r="G2" s="70"/>
      <c r="H2" s="72" t="s">
        <v>31</v>
      </c>
      <c r="I2" s="72"/>
      <c r="J2" s="70" t="s">
        <v>3</v>
      </c>
      <c r="K2" s="70"/>
      <c r="L2" s="71">
        <f>C9</f>
        <v>0</v>
      </c>
      <c r="M2" s="72"/>
      <c r="N2" s="70" t="s">
        <v>4</v>
      </c>
      <c r="O2" s="70"/>
      <c r="P2" s="71" t="e">
        <f>C108+R108</f>
        <v>#VALUE!</v>
      </c>
      <c r="Q2" s="72"/>
      <c r="R2" s="1"/>
      <c r="S2" s="1"/>
      <c r="T2" s="1"/>
    </row>
    <row r="3" spans="2:19" ht="57" customHeight="1">
      <c r="B3" s="70" t="s">
        <v>5</v>
      </c>
      <c r="C3" s="70"/>
      <c r="D3" s="73" t="s">
        <v>40</v>
      </c>
      <c r="E3" s="73"/>
      <c r="F3" s="73"/>
      <c r="G3" s="73"/>
      <c r="H3" s="73"/>
      <c r="I3" s="73"/>
      <c r="J3" s="70" t="s">
        <v>6</v>
      </c>
      <c r="K3" s="70"/>
      <c r="L3" s="74" t="s">
        <v>41</v>
      </c>
      <c r="M3" s="75"/>
      <c r="N3" s="75"/>
      <c r="O3" s="75"/>
      <c r="P3" s="75"/>
      <c r="Q3" s="75"/>
      <c r="R3" s="1"/>
      <c r="S3" s="1"/>
    </row>
    <row r="4" spans="2:20" ht="13.5">
      <c r="B4" s="70" t="s">
        <v>7</v>
      </c>
      <c r="C4" s="70"/>
      <c r="D4" s="76">
        <f>SUM($R$9:$S$993)</f>
        <v>0</v>
      </c>
      <c r="E4" s="76"/>
      <c r="F4" s="70" t="s">
        <v>8</v>
      </c>
      <c r="G4" s="70"/>
      <c r="H4" s="77">
        <f>SUM($T$9:$U$108)</f>
        <v>0</v>
      </c>
      <c r="I4" s="72"/>
      <c r="J4" s="78" t="s">
        <v>9</v>
      </c>
      <c r="K4" s="78"/>
      <c r="L4" s="71">
        <f>MAX($C$9:$D$990)-C9</f>
        <v>0</v>
      </c>
      <c r="M4" s="71"/>
      <c r="N4" s="78" t="s">
        <v>10</v>
      </c>
      <c r="O4" s="78"/>
      <c r="P4" s="76">
        <f>MIN($C$9:$D$990)-C9</f>
        <v>0</v>
      </c>
      <c r="Q4" s="76"/>
      <c r="R4" s="1"/>
      <c r="S4" s="1"/>
      <c r="T4" s="1"/>
    </row>
    <row r="5" spans="2:20" ht="13.5">
      <c r="B5" s="22" t="s">
        <v>11</v>
      </c>
      <c r="C5" s="2">
        <f>COUNTIF($R$9:$R$990,"&gt;0")</f>
        <v>0</v>
      </c>
      <c r="D5" s="21" t="s">
        <v>12</v>
      </c>
      <c r="E5" s="16">
        <f>COUNTIF($R$9:$R$990,"&lt;0")</f>
        <v>0</v>
      </c>
      <c r="F5" s="21" t="s">
        <v>13</v>
      </c>
      <c r="G5" s="2">
        <f>COUNTIF($R$9:$R$990,"=0")</f>
        <v>0</v>
      </c>
      <c r="H5" s="21" t="s">
        <v>14</v>
      </c>
      <c r="I5" s="3" t="e">
        <f>C5/SUM(C5,E5,G5)</f>
        <v>#DIV/0!</v>
      </c>
      <c r="J5" s="79" t="s">
        <v>15</v>
      </c>
      <c r="K5" s="70"/>
      <c r="L5" s="80"/>
      <c r="M5" s="81"/>
      <c r="N5" s="18" t="s">
        <v>16</v>
      </c>
      <c r="O5" s="9"/>
      <c r="P5" s="80"/>
      <c r="Q5" s="81"/>
      <c r="R5" s="1"/>
      <c r="S5" s="1"/>
      <c r="T5" s="1"/>
    </row>
    <row r="6" spans="2:20" ht="13.5">
      <c r="B6" s="11"/>
      <c r="C6" s="14"/>
      <c r="D6" s="15"/>
      <c r="E6" s="12"/>
      <c r="F6" s="11"/>
      <c r="G6" s="12"/>
      <c r="H6" s="11"/>
      <c r="I6" s="17"/>
      <c r="J6" s="11"/>
      <c r="K6" s="11"/>
      <c r="L6" s="12"/>
      <c r="M6" s="12"/>
      <c r="N6" s="13"/>
      <c r="O6" s="13"/>
      <c r="P6" s="10"/>
      <c r="Q6" s="7"/>
      <c r="R6" s="1"/>
      <c r="S6" s="1"/>
      <c r="T6" s="1"/>
    </row>
    <row r="7" spans="2:21" ht="13.5">
      <c r="B7" s="82" t="s">
        <v>17</v>
      </c>
      <c r="C7" s="84" t="s">
        <v>18</v>
      </c>
      <c r="D7" s="85"/>
      <c r="E7" s="88" t="s">
        <v>19</v>
      </c>
      <c r="F7" s="89"/>
      <c r="G7" s="89"/>
      <c r="H7" s="89"/>
      <c r="I7" s="90"/>
      <c r="J7" s="91" t="s">
        <v>20</v>
      </c>
      <c r="K7" s="92"/>
      <c r="L7" s="93"/>
      <c r="M7" s="94" t="s">
        <v>21</v>
      </c>
      <c r="N7" s="95" t="s">
        <v>22</v>
      </c>
      <c r="O7" s="96"/>
      <c r="P7" s="96"/>
      <c r="Q7" s="97"/>
      <c r="R7" s="98" t="s">
        <v>23</v>
      </c>
      <c r="S7" s="98"/>
      <c r="T7" s="98"/>
      <c r="U7" s="98"/>
    </row>
    <row r="8" spans="2:21" ht="13.5">
      <c r="B8" s="83"/>
      <c r="C8" s="86"/>
      <c r="D8" s="87"/>
      <c r="E8" s="19" t="s">
        <v>24</v>
      </c>
      <c r="F8" s="19" t="s">
        <v>25</v>
      </c>
      <c r="G8" s="19" t="s">
        <v>26</v>
      </c>
      <c r="H8" s="99" t="s">
        <v>27</v>
      </c>
      <c r="I8" s="90"/>
      <c r="J8" s="4" t="s">
        <v>28</v>
      </c>
      <c r="K8" s="100" t="s">
        <v>29</v>
      </c>
      <c r="L8" s="93"/>
      <c r="M8" s="94"/>
      <c r="N8" s="5" t="s">
        <v>24</v>
      </c>
      <c r="O8" s="5" t="s">
        <v>25</v>
      </c>
      <c r="P8" s="101" t="s">
        <v>27</v>
      </c>
      <c r="Q8" s="97"/>
      <c r="R8" s="98" t="s">
        <v>30</v>
      </c>
      <c r="S8" s="98"/>
      <c r="T8" s="98" t="s">
        <v>28</v>
      </c>
      <c r="U8" s="98"/>
    </row>
    <row r="9" spans="2:21" ht="13.5">
      <c r="B9" s="20">
        <v>1</v>
      </c>
      <c r="C9" s="102"/>
      <c r="D9" s="102"/>
      <c r="E9" s="20"/>
      <c r="F9" s="8"/>
      <c r="G9" s="20"/>
      <c r="H9" s="103"/>
      <c r="I9" s="103"/>
      <c r="J9" s="20"/>
      <c r="K9" s="102">
        <f aca="true" t="shared" si="0" ref="K9:K72">IF(F9="","",C9*0.03)</f>
      </c>
      <c r="L9" s="102"/>
      <c r="M9" s="6">
        <f>IF(J9="","",(K9/J9)/1000)</f>
      </c>
      <c r="N9" s="20"/>
      <c r="O9" s="8"/>
      <c r="P9" s="103"/>
      <c r="Q9" s="103"/>
      <c r="R9" s="106">
        <f>IF(O9="","",(IF(G9="売",H9-P9,P9-H9))*M9*100000)</f>
      </c>
      <c r="S9" s="106"/>
      <c r="T9" s="107">
        <f>IF(O9="","",IF(R9&lt;0,J9*(-1),IF(G9="買",(P9-H9)*100,(H9-P9)*100)))</f>
      </c>
      <c r="U9" s="107"/>
    </row>
    <row r="10" spans="2:21" ht="13.5">
      <c r="B10" s="20">
        <v>2</v>
      </c>
      <c r="C10" s="102">
        <f aca="true" t="shared" si="1" ref="C10:C73">IF(R9="","",C9+R9)</f>
      </c>
      <c r="D10" s="102"/>
      <c r="E10" s="20"/>
      <c r="F10" s="8"/>
      <c r="G10" s="20"/>
      <c r="H10" s="103"/>
      <c r="I10" s="103"/>
      <c r="J10" s="20"/>
      <c r="K10" s="102">
        <f t="shared" si="0"/>
      </c>
      <c r="L10" s="102"/>
      <c r="M10" s="6">
        <f aca="true" t="shared" si="2" ref="M10:M73">IF(J10="","",(K10/J10)/1000)</f>
      </c>
      <c r="N10" s="20"/>
      <c r="O10" s="8"/>
      <c r="P10" s="103"/>
      <c r="Q10" s="103"/>
      <c r="R10" s="106">
        <f aca="true" t="shared" si="3" ref="R10:R73">IF(O10="","",(IF(G10="売",H10-P10,P10-H10))*M10*100000)</f>
      </c>
      <c r="S10" s="106"/>
      <c r="T10" s="107">
        <f aca="true" t="shared" si="4" ref="T10:T73">IF(O10="","",IF(R10&lt;0,J10*(-1),IF(G10="買",(P10-H10)*100,(H10-P10)*100)))</f>
      </c>
      <c r="U10" s="107"/>
    </row>
    <row r="11" spans="2:21" ht="13.5">
      <c r="B11" s="20">
        <v>3</v>
      </c>
      <c r="C11" s="102">
        <f t="shared" si="1"/>
      </c>
      <c r="D11" s="102"/>
      <c r="E11" s="20"/>
      <c r="F11" s="8"/>
      <c r="G11" s="39"/>
      <c r="H11" s="103"/>
      <c r="I11" s="103"/>
      <c r="J11" s="20"/>
      <c r="K11" s="102">
        <f t="shared" si="0"/>
      </c>
      <c r="L11" s="102"/>
      <c r="M11" s="6">
        <f t="shared" si="2"/>
      </c>
      <c r="N11" s="20"/>
      <c r="O11" s="8"/>
      <c r="P11" s="103"/>
      <c r="Q11" s="103"/>
      <c r="R11" s="106">
        <f t="shared" si="3"/>
      </c>
      <c r="S11" s="106"/>
      <c r="T11" s="107">
        <f t="shared" si="4"/>
      </c>
      <c r="U11" s="107"/>
    </row>
    <row r="12" spans="2:21" ht="13.5">
      <c r="B12" s="20">
        <v>4</v>
      </c>
      <c r="C12" s="102">
        <f t="shared" si="1"/>
      </c>
      <c r="D12" s="102"/>
      <c r="E12" s="20"/>
      <c r="F12" s="8"/>
      <c r="G12" s="20"/>
      <c r="H12" s="103"/>
      <c r="I12" s="103"/>
      <c r="J12" s="20"/>
      <c r="K12" s="102">
        <f t="shared" si="0"/>
      </c>
      <c r="L12" s="102"/>
      <c r="M12" s="6">
        <f t="shared" si="2"/>
      </c>
      <c r="N12" s="20"/>
      <c r="O12" s="8"/>
      <c r="P12" s="103"/>
      <c r="Q12" s="103"/>
      <c r="R12" s="106">
        <f t="shared" si="3"/>
      </c>
      <c r="S12" s="106"/>
      <c r="T12" s="107">
        <f t="shared" si="4"/>
      </c>
      <c r="U12" s="107"/>
    </row>
    <row r="13" spans="2:21" ht="13.5">
      <c r="B13" s="20">
        <v>5</v>
      </c>
      <c r="C13" s="102">
        <f t="shared" si="1"/>
      </c>
      <c r="D13" s="102"/>
      <c r="E13" s="20"/>
      <c r="F13" s="8"/>
      <c r="G13" s="20"/>
      <c r="H13" s="103"/>
      <c r="I13" s="103"/>
      <c r="J13" s="20"/>
      <c r="K13" s="102">
        <f t="shared" si="0"/>
      </c>
      <c r="L13" s="102"/>
      <c r="M13" s="6">
        <f t="shared" si="2"/>
      </c>
      <c r="N13" s="20"/>
      <c r="O13" s="8"/>
      <c r="P13" s="103"/>
      <c r="Q13" s="103"/>
      <c r="R13" s="106">
        <f t="shared" si="3"/>
      </c>
      <c r="S13" s="106"/>
      <c r="T13" s="107">
        <f t="shared" si="4"/>
      </c>
      <c r="U13" s="107"/>
    </row>
    <row r="14" spans="2:21" ht="13.5">
      <c r="B14" s="20">
        <v>6</v>
      </c>
      <c r="C14" s="102">
        <f t="shared" si="1"/>
      </c>
      <c r="D14" s="102"/>
      <c r="E14" s="20"/>
      <c r="F14" s="8"/>
      <c r="G14" s="35"/>
      <c r="H14" s="103"/>
      <c r="I14" s="103"/>
      <c r="J14" s="20"/>
      <c r="K14" s="102">
        <f t="shared" si="0"/>
      </c>
      <c r="L14" s="102"/>
      <c r="M14" s="6">
        <f t="shared" si="2"/>
      </c>
      <c r="N14" s="20"/>
      <c r="O14" s="8"/>
      <c r="P14" s="103"/>
      <c r="Q14" s="103"/>
      <c r="R14" s="106">
        <f t="shared" si="3"/>
      </c>
      <c r="S14" s="106"/>
      <c r="T14" s="107">
        <f t="shared" si="4"/>
      </c>
      <c r="U14" s="107"/>
    </row>
    <row r="15" spans="2:21" ht="13.5">
      <c r="B15" s="20">
        <v>7</v>
      </c>
      <c r="C15" s="102">
        <f t="shared" si="1"/>
      </c>
      <c r="D15" s="102"/>
      <c r="E15" s="20"/>
      <c r="F15" s="8"/>
      <c r="G15" s="35"/>
      <c r="H15" s="103"/>
      <c r="I15" s="103"/>
      <c r="J15" s="20"/>
      <c r="K15" s="102">
        <f t="shared" si="0"/>
      </c>
      <c r="L15" s="102"/>
      <c r="M15" s="6">
        <f t="shared" si="2"/>
      </c>
      <c r="N15" s="20"/>
      <c r="O15" s="8"/>
      <c r="P15" s="103"/>
      <c r="Q15" s="103"/>
      <c r="R15" s="106">
        <f t="shared" si="3"/>
      </c>
      <c r="S15" s="106"/>
      <c r="T15" s="107">
        <f t="shared" si="4"/>
      </c>
      <c r="U15" s="107"/>
    </row>
    <row r="16" spans="2:21" ht="13.5">
      <c r="B16" s="20">
        <v>8</v>
      </c>
      <c r="C16" s="102">
        <f t="shared" si="1"/>
      </c>
      <c r="D16" s="102"/>
      <c r="E16" s="20"/>
      <c r="F16" s="8"/>
      <c r="G16" s="35"/>
      <c r="H16" s="103"/>
      <c r="I16" s="103"/>
      <c r="J16" s="20"/>
      <c r="K16" s="102">
        <f t="shared" si="0"/>
      </c>
      <c r="L16" s="102"/>
      <c r="M16" s="6">
        <f t="shared" si="2"/>
      </c>
      <c r="N16" s="20"/>
      <c r="O16" s="8"/>
      <c r="P16" s="103"/>
      <c r="Q16" s="103"/>
      <c r="R16" s="106">
        <f t="shared" si="3"/>
      </c>
      <c r="S16" s="106"/>
      <c r="T16" s="107">
        <f t="shared" si="4"/>
      </c>
      <c r="U16" s="107"/>
    </row>
    <row r="17" spans="2:21" ht="13.5">
      <c r="B17" s="20">
        <v>9</v>
      </c>
      <c r="C17" s="102">
        <f t="shared" si="1"/>
      </c>
      <c r="D17" s="102"/>
      <c r="E17" s="20"/>
      <c r="F17" s="8"/>
      <c r="G17" s="35"/>
      <c r="H17" s="103"/>
      <c r="I17" s="103"/>
      <c r="J17" s="20"/>
      <c r="K17" s="102">
        <f t="shared" si="0"/>
      </c>
      <c r="L17" s="102"/>
      <c r="M17" s="6">
        <f t="shared" si="2"/>
      </c>
      <c r="N17" s="20"/>
      <c r="O17" s="8"/>
      <c r="P17" s="103"/>
      <c r="Q17" s="103"/>
      <c r="R17" s="106">
        <f t="shared" si="3"/>
      </c>
      <c r="S17" s="106"/>
      <c r="T17" s="107">
        <f t="shared" si="4"/>
      </c>
      <c r="U17" s="107"/>
    </row>
    <row r="18" spans="2:21" ht="13.5">
      <c r="B18" s="20">
        <v>10</v>
      </c>
      <c r="C18" s="102">
        <f t="shared" si="1"/>
      </c>
      <c r="D18" s="102"/>
      <c r="E18" s="20"/>
      <c r="F18" s="8"/>
      <c r="G18" s="35"/>
      <c r="H18" s="103"/>
      <c r="I18" s="103"/>
      <c r="J18" s="20"/>
      <c r="K18" s="102">
        <f t="shared" si="0"/>
      </c>
      <c r="L18" s="102"/>
      <c r="M18" s="6">
        <f t="shared" si="2"/>
      </c>
      <c r="N18" s="20"/>
      <c r="O18" s="8"/>
      <c r="P18" s="103"/>
      <c r="Q18" s="103"/>
      <c r="R18" s="106">
        <f t="shared" si="3"/>
      </c>
      <c r="S18" s="106"/>
      <c r="T18" s="107">
        <f t="shared" si="4"/>
      </c>
      <c r="U18" s="107"/>
    </row>
    <row r="19" spans="2:21" ht="13.5">
      <c r="B19" s="20">
        <v>11</v>
      </c>
      <c r="C19" s="102">
        <f t="shared" si="1"/>
      </c>
      <c r="D19" s="102"/>
      <c r="E19" s="20"/>
      <c r="F19" s="8"/>
      <c r="G19" s="35"/>
      <c r="H19" s="103"/>
      <c r="I19" s="103"/>
      <c r="J19" s="20"/>
      <c r="K19" s="102">
        <f t="shared" si="0"/>
      </c>
      <c r="L19" s="102"/>
      <c r="M19" s="6">
        <f t="shared" si="2"/>
      </c>
      <c r="N19" s="20"/>
      <c r="O19" s="8"/>
      <c r="P19" s="103"/>
      <c r="Q19" s="103"/>
      <c r="R19" s="106">
        <f t="shared" si="3"/>
      </c>
      <c r="S19" s="106"/>
      <c r="T19" s="107">
        <f t="shared" si="4"/>
      </c>
      <c r="U19" s="107"/>
    </row>
    <row r="20" spans="2:21" ht="13.5">
      <c r="B20" s="20">
        <v>12</v>
      </c>
      <c r="C20" s="102">
        <f t="shared" si="1"/>
      </c>
      <c r="D20" s="102"/>
      <c r="E20" s="20"/>
      <c r="F20" s="8"/>
      <c r="G20" s="35"/>
      <c r="H20" s="103"/>
      <c r="I20" s="103"/>
      <c r="J20" s="20"/>
      <c r="K20" s="102">
        <f t="shared" si="0"/>
      </c>
      <c r="L20" s="102"/>
      <c r="M20" s="6">
        <f t="shared" si="2"/>
      </c>
      <c r="N20" s="20"/>
      <c r="O20" s="8"/>
      <c r="P20" s="103"/>
      <c r="Q20" s="103"/>
      <c r="R20" s="106">
        <f t="shared" si="3"/>
      </c>
      <c r="S20" s="106"/>
      <c r="T20" s="107">
        <f t="shared" si="4"/>
      </c>
      <c r="U20" s="107"/>
    </row>
    <row r="21" spans="2:21" ht="13.5">
      <c r="B21" s="20">
        <v>13</v>
      </c>
      <c r="C21" s="102">
        <f t="shared" si="1"/>
      </c>
      <c r="D21" s="102"/>
      <c r="E21" s="20"/>
      <c r="F21" s="8"/>
      <c r="G21" s="35"/>
      <c r="H21" s="103"/>
      <c r="I21" s="103"/>
      <c r="J21" s="20"/>
      <c r="K21" s="102">
        <f t="shared" si="0"/>
      </c>
      <c r="L21" s="102"/>
      <c r="M21" s="6">
        <f t="shared" si="2"/>
      </c>
      <c r="N21" s="20"/>
      <c r="O21" s="8"/>
      <c r="P21" s="103"/>
      <c r="Q21" s="103"/>
      <c r="R21" s="106">
        <f t="shared" si="3"/>
      </c>
      <c r="S21" s="106"/>
      <c r="T21" s="107">
        <f t="shared" si="4"/>
      </c>
      <c r="U21" s="107"/>
    </row>
    <row r="22" spans="2:21" ht="13.5">
      <c r="B22" s="20">
        <v>14</v>
      </c>
      <c r="C22" s="102">
        <f t="shared" si="1"/>
      </c>
      <c r="D22" s="102"/>
      <c r="E22" s="20"/>
      <c r="F22" s="8"/>
      <c r="G22" s="35"/>
      <c r="H22" s="103"/>
      <c r="I22" s="103"/>
      <c r="J22" s="20"/>
      <c r="K22" s="102">
        <f t="shared" si="0"/>
      </c>
      <c r="L22" s="102"/>
      <c r="M22" s="6">
        <f t="shared" si="2"/>
      </c>
      <c r="N22" s="20"/>
      <c r="O22" s="8"/>
      <c r="P22" s="103"/>
      <c r="Q22" s="103"/>
      <c r="R22" s="106">
        <f t="shared" si="3"/>
      </c>
      <c r="S22" s="106"/>
      <c r="T22" s="107">
        <f t="shared" si="4"/>
      </c>
      <c r="U22" s="107"/>
    </row>
    <row r="23" spans="2:21" ht="13.5">
      <c r="B23" s="20">
        <v>15</v>
      </c>
      <c r="C23" s="102">
        <f t="shared" si="1"/>
      </c>
      <c r="D23" s="102"/>
      <c r="E23" s="20"/>
      <c r="F23" s="8"/>
      <c r="G23" s="35"/>
      <c r="H23" s="103"/>
      <c r="I23" s="103"/>
      <c r="J23" s="20"/>
      <c r="K23" s="102">
        <f t="shared" si="0"/>
      </c>
      <c r="L23" s="102"/>
      <c r="M23" s="6">
        <f t="shared" si="2"/>
      </c>
      <c r="N23" s="20"/>
      <c r="O23" s="8"/>
      <c r="P23" s="103"/>
      <c r="Q23" s="103"/>
      <c r="R23" s="106">
        <f t="shared" si="3"/>
      </c>
      <c r="S23" s="106"/>
      <c r="T23" s="107">
        <f t="shared" si="4"/>
      </c>
      <c r="U23" s="107"/>
    </row>
    <row r="24" spans="2:21" ht="13.5">
      <c r="B24" s="20">
        <v>16</v>
      </c>
      <c r="C24" s="102">
        <f t="shared" si="1"/>
      </c>
      <c r="D24" s="102"/>
      <c r="E24" s="20"/>
      <c r="F24" s="8"/>
      <c r="G24" s="35"/>
      <c r="H24" s="103"/>
      <c r="I24" s="103"/>
      <c r="J24" s="20"/>
      <c r="K24" s="102">
        <f t="shared" si="0"/>
      </c>
      <c r="L24" s="102"/>
      <c r="M24" s="6">
        <f t="shared" si="2"/>
      </c>
      <c r="N24" s="20"/>
      <c r="O24" s="8"/>
      <c r="P24" s="103"/>
      <c r="Q24" s="103"/>
      <c r="R24" s="106">
        <f t="shared" si="3"/>
      </c>
      <c r="S24" s="106"/>
      <c r="T24" s="107">
        <f t="shared" si="4"/>
      </c>
      <c r="U24" s="107"/>
    </row>
    <row r="25" spans="2:21" ht="13.5">
      <c r="B25" s="20">
        <v>17</v>
      </c>
      <c r="C25" s="102">
        <f t="shared" si="1"/>
      </c>
      <c r="D25" s="102"/>
      <c r="E25" s="20"/>
      <c r="F25" s="8"/>
      <c r="G25" s="35"/>
      <c r="H25" s="103"/>
      <c r="I25" s="103"/>
      <c r="J25" s="20"/>
      <c r="K25" s="102">
        <f t="shared" si="0"/>
      </c>
      <c r="L25" s="102"/>
      <c r="M25" s="6">
        <f t="shared" si="2"/>
      </c>
      <c r="N25" s="20"/>
      <c r="O25" s="8"/>
      <c r="P25" s="103"/>
      <c r="Q25" s="103"/>
      <c r="R25" s="106">
        <f t="shared" si="3"/>
      </c>
      <c r="S25" s="106"/>
      <c r="T25" s="107">
        <f t="shared" si="4"/>
      </c>
      <c r="U25" s="107"/>
    </row>
    <row r="26" spans="2:21" ht="13.5">
      <c r="B26" s="20">
        <v>18</v>
      </c>
      <c r="C26" s="102">
        <f t="shared" si="1"/>
      </c>
      <c r="D26" s="102"/>
      <c r="E26" s="20"/>
      <c r="F26" s="8"/>
      <c r="G26" s="35"/>
      <c r="H26" s="103"/>
      <c r="I26" s="103"/>
      <c r="J26" s="20"/>
      <c r="K26" s="102">
        <f t="shared" si="0"/>
      </c>
      <c r="L26" s="102"/>
      <c r="M26" s="6">
        <f t="shared" si="2"/>
      </c>
      <c r="N26" s="20"/>
      <c r="O26" s="8"/>
      <c r="P26" s="103"/>
      <c r="Q26" s="103"/>
      <c r="R26" s="106">
        <f t="shared" si="3"/>
      </c>
      <c r="S26" s="106"/>
      <c r="T26" s="107">
        <f t="shared" si="4"/>
      </c>
      <c r="U26" s="107"/>
    </row>
    <row r="27" spans="2:21" ht="13.5">
      <c r="B27" s="20">
        <v>19</v>
      </c>
      <c r="C27" s="102">
        <f t="shared" si="1"/>
      </c>
      <c r="D27" s="102"/>
      <c r="E27" s="20"/>
      <c r="F27" s="8"/>
      <c r="G27" s="35"/>
      <c r="H27" s="103"/>
      <c r="I27" s="103"/>
      <c r="J27" s="20"/>
      <c r="K27" s="102">
        <f t="shared" si="0"/>
      </c>
      <c r="L27" s="102"/>
      <c r="M27" s="6">
        <f t="shared" si="2"/>
      </c>
      <c r="N27" s="20"/>
      <c r="O27" s="8"/>
      <c r="P27" s="103"/>
      <c r="Q27" s="103"/>
      <c r="R27" s="106">
        <f t="shared" si="3"/>
      </c>
      <c r="S27" s="106"/>
      <c r="T27" s="107">
        <f t="shared" si="4"/>
      </c>
      <c r="U27" s="107"/>
    </row>
    <row r="28" spans="2:21" ht="13.5">
      <c r="B28" s="20">
        <v>20</v>
      </c>
      <c r="C28" s="102">
        <f t="shared" si="1"/>
      </c>
      <c r="D28" s="102"/>
      <c r="E28" s="20"/>
      <c r="F28" s="8"/>
      <c r="G28" s="35"/>
      <c r="H28" s="103"/>
      <c r="I28" s="103"/>
      <c r="J28" s="20"/>
      <c r="K28" s="102">
        <f t="shared" si="0"/>
      </c>
      <c r="L28" s="102"/>
      <c r="M28" s="6">
        <f t="shared" si="2"/>
      </c>
      <c r="N28" s="20"/>
      <c r="O28" s="8"/>
      <c r="P28" s="103"/>
      <c r="Q28" s="103"/>
      <c r="R28" s="106">
        <f t="shared" si="3"/>
      </c>
      <c r="S28" s="106"/>
      <c r="T28" s="107">
        <f t="shared" si="4"/>
      </c>
      <c r="U28" s="107"/>
    </row>
    <row r="29" spans="2:21" ht="13.5">
      <c r="B29" s="20">
        <v>21</v>
      </c>
      <c r="C29" s="102">
        <f t="shared" si="1"/>
      </c>
      <c r="D29" s="102"/>
      <c r="E29" s="20"/>
      <c r="F29" s="8"/>
      <c r="G29" s="35"/>
      <c r="H29" s="103"/>
      <c r="I29" s="103"/>
      <c r="J29" s="20"/>
      <c r="K29" s="102">
        <f t="shared" si="0"/>
      </c>
      <c r="L29" s="102"/>
      <c r="M29" s="6">
        <f t="shared" si="2"/>
      </c>
      <c r="N29" s="20"/>
      <c r="O29" s="8"/>
      <c r="P29" s="103"/>
      <c r="Q29" s="103"/>
      <c r="R29" s="106">
        <f t="shared" si="3"/>
      </c>
      <c r="S29" s="106"/>
      <c r="T29" s="107">
        <f t="shared" si="4"/>
      </c>
      <c r="U29" s="107"/>
    </row>
    <row r="30" spans="2:21" ht="13.5">
      <c r="B30" s="20">
        <v>22</v>
      </c>
      <c r="C30" s="102">
        <f t="shared" si="1"/>
      </c>
      <c r="D30" s="102"/>
      <c r="E30" s="20"/>
      <c r="F30" s="8"/>
      <c r="G30" s="35"/>
      <c r="H30" s="103"/>
      <c r="I30" s="103"/>
      <c r="J30" s="20"/>
      <c r="K30" s="102">
        <f t="shared" si="0"/>
      </c>
      <c r="L30" s="102"/>
      <c r="M30" s="6">
        <f t="shared" si="2"/>
      </c>
      <c r="N30" s="20"/>
      <c r="O30" s="8"/>
      <c r="P30" s="103"/>
      <c r="Q30" s="103"/>
      <c r="R30" s="106">
        <f t="shared" si="3"/>
      </c>
      <c r="S30" s="106"/>
      <c r="T30" s="107">
        <f t="shared" si="4"/>
      </c>
      <c r="U30" s="107"/>
    </row>
    <row r="31" spans="2:21" ht="13.5">
      <c r="B31" s="20">
        <v>23</v>
      </c>
      <c r="C31" s="102">
        <f t="shared" si="1"/>
      </c>
      <c r="D31" s="102"/>
      <c r="E31" s="20"/>
      <c r="F31" s="8"/>
      <c r="G31" s="35"/>
      <c r="H31" s="103"/>
      <c r="I31" s="103"/>
      <c r="J31" s="20"/>
      <c r="K31" s="102">
        <f t="shared" si="0"/>
      </c>
      <c r="L31" s="102"/>
      <c r="M31" s="6">
        <f t="shared" si="2"/>
      </c>
      <c r="N31" s="20"/>
      <c r="O31" s="8"/>
      <c r="P31" s="103"/>
      <c r="Q31" s="103"/>
      <c r="R31" s="106">
        <f t="shared" si="3"/>
      </c>
      <c r="S31" s="106"/>
      <c r="T31" s="107">
        <f t="shared" si="4"/>
      </c>
      <c r="U31" s="107"/>
    </row>
    <row r="32" spans="2:21" ht="13.5">
      <c r="B32" s="20">
        <v>24</v>
      </c>
      <c r="C32" s="102">
        <f t="shared" si="1"/>
      </c>
      <c r="D32" s="102"/>
      <c r="E32" s="20"/>
      <c r="F32" s="8"/>
      <c r="G32" s="35"/>
      <c r="H32" s="103"/>
      <c r="I32" s="103"/>
      <c r="J32" s="20"/>
      <c r="K32" s="102">
        <f t="shared" si="0"/>
      </c>
      <c r="L32" s="102"/>
      <c r="M32" s="6">
        <f t="shared" si="2"/>
      </c>
      <c r="N32" s="20"/>
      <c r="O32" s="8"/>
      <c r="P32" s="103"/>
      <c r="Q32" s="103"/>
      <c r="R32" s="106">
        <f t="shared" si="3"/>
      </c>
      <c r="S32" s="106"/>
      <c r="T32" s="107">
        <f t="shared" si="4"/>
      </c>
      <c r="U32" s="107"/>
    </row>
    <row r="33" spans="2:21" ht="13.5">
      <c r="B33" s="20">
        <v>25</v>
      </c>
      <c r="C33" s="102">
        <f t="shared" si="1"/>
      </c>
      <c r="D33" s="102"/>
      <c r="E33" s="20"/>
      <c r="F33" s="8"/>
      <c r="G33" s="35"/>
      <c r="H33" s="103"/>
      <c r="I33" s="103"/>
      <c r="J33" s="20"/>
      <c r="K33" s="102">
        <f t="shared" si="0"/>
      </c>
      <c r="L33" s="102"/>
      <c r="M33" s="6">
        <f t="shared" si="2"/>
      </c>
      <c r="N33" s="20"/>
      <c r="O33" s="8"/>
      <c r="P33" s="103"/>
      <c r="Q33" s="103"/>
      <c r="R33" s="106">
        <f t="shared" si="3"/>
      </c>
      <c r="S33" s="106"/>
      <c r="T33" s="107">
        <f t="shared" si="4"/>
      </c>
      <c r="U33" s="107"/>
    </row>
    <row r="34" spans="2:21" ht="13.5">
      <c r="B34" s="20">
        <v>26</v>
      </c>
      <c r="C34" s="102">
        <f t="shared" si="1"/>
      </c>
      <c r="D34" s="102"/>
      <c r="E34" s="20"/>
      <c r="F34" s="8"/>
      <c r="G34" s="35"/>
      <c r="H34" s="103"/>
      <c r="I34" s="103"/>
      <c r="J34" s="20"/>
      <c r="K34" s="102">
        <f t="shared" si="0"/>
      </c>
      <c r="L34" s="102"/>
      <c r="M34" s="6">
        <f t="shared" si="2"/>
      </c>
      <c r="N34" s="20"/>
      <c r="O34" s="8"/>
      <c r="P34" s="103"/>
      <c r="Q34" s="103"/>
      <c r="R34" s="106">
        <f t="shared" si="3"/>
      </c>
      <c r="S34" s="106"/>
      <c r="T34" s="107">
        <f t="shared" si="4"/>
      </c>
      <c r="U34" s="107"/>
    </row>
    <row r="35" spans="2:21" ht="13.5">
      <c r="B35" s="20">
        <v>27</v>
      </c>
      <c r="C35" s="102">
        <f t="shared" si="1"/>
      </c>
      <c r="D35" s="102"/>
      <c r="E35" s="20"/>
      <c r="F35" s="8"/>
      <c r="G35" s="35"/>
      <c r="H35" s="103"/>
      <c r="I35" s="103"/>
      <c r="J35" s="20"/>
      <c r="K35" s="102">
        <f t="shared" si="0"/>
      </c>
      <c r="L35" s="102"/>
      <c r="M35" s="6">
        <f t="shared" si="2"/>
      </c>
      <c r="N35" s="20"/>
      <c r="O35" s="8"/>
      <c r="P35" s="103"/>
      <c r="Q35" s="103"/>
      <c r="R35" s="106">
        <f t="shared" si="3"/>
      </c>
      <c r="S35" s="106"/>
      <c r="T35" s="107">
        <f t="shared" si="4"/>
      </c>
      <c r="U35" s="107"/>
    </row>
    <row r="36" spans="2:21" ht="13.5">
      <c r="B36" s="20">
        <v>28</v>
      </c>
      <c r="C36" s="102">
        <f t="shared" si="1"/>
      </c>
      <c r="D36" s="102"/>
      <c r="E36" s="20"/>
      <c r="F36" s="8"/>
      <c r="G36" s="35"/>
      <c r="H36" s="103"/>
      <c r="I36" s="103"/>
      <c r="J36" s="20"/>
      <c r="K36" s="102">
        <f t="shared" si="0"/>
      </c>
      <c r="L36" s="102"/>
      <c r="M36" s="6">
        <f t="shared" si="2"/>
      </c>
      <c r="N36" s="20"/>
      <c r="O36" s="8"/>
      <c r="P36" s="103"/>
      <c r="Q36" s="103"/>
      <c r="R36" s="106">
        <f t="shared" si="3"/>
      </c>
      <c r="S36" s="106"/>
      <c r="T36" s="107">
        <f t="shared" si="4"/>
      </c>
      <c r="U36" s="107"/>
    </row>
    <row r="37" spans="2:21" ht="13.5">
      <c r="B37" s="20">
        <v>29</v>
      </c>
      <c r="C37" s="102">
        <f t="shared" si="1"/>
      </c>
      <c r="D37" s="102"/>
      <c r="E37" s="20"/>
      <c r="F37" s="8"/>
      <c r="G37" s="35"/>
      <c r="H37" s="103"/>
      <c r="I37" s="103"/>
      <c r="J37" s="20"/>
      <c r="K37" s="102">
        <f t="shared" si="0"/>
      </c>
      <c r="L37" s="102"/>
      <c r="M37" s="6">
        <f t="shared" si="2"/>
      </c>
      <c r="N37" s="20"/>
      <c r="O37" s="8"/>
      <c r="P37" s="103"/>
      <c r="Q37" s="103"/>
      <c r="R37" s="106">
        <f t="shared" si="3"/>
      </c>
      <c r="S37" s="106"/>
      <c r="T37" s="107">
        <f t="shared" si="4"/>
      </c>
      <c r="U37" s="107"/>
    </row>
    <row r="38" spans="2:21" ht="13.5">
      <c r="B38" s="20">
        <v>30</v>
      </c>
      <c r="C38" s="102">
        <f t="shared" si="1"/>
      </c>
      <c r="D38" s="102"/>
      <c r="E38" s="20"/>
      <c r="F38" s="8"/>
      <c r="G38" s="35"/>
      <c r="H38" s="103"/>
      <c r="I38" s="103"/>
      <c r="J38" s="20"/>
      <c r="K38" s="102">
        <f t="shared" si="0"/>
      </c>
      <c r="L38" s="102"/>
      <c r="M38" s="6">
        <f t="shared" si="2"/>
      </c>
      <c r="N38" s="20"/>
      <c r="O38" s="8"/>
      <c r="P38" s="103"/>
      <c r="Q38" s="103"/>
      <c r="R38" s="106">
        <f t="shared" si="3"/>
      </c>
      <c r="S38" s="106"/>
      <c r="T38" s="107">
        <f t="shared" si="4"/>
      </c>
      <c r="U38" s="107"/>
    </row>
    <row r="39" spans="2:21" ht="13.5">
      <c r="B39" s="20">
        <v>31</v>
      </c>
      <c r="C39" s="102">
        <f t="shared" si="1"/>
      </c>
      <c r="D39" s="102"/>
      <c r="E39" s="20"/>
      <c r="F39" s="8"/>
      <c r="G39" s="35"/>
      <c r="H39" s="103"/>
      <c r="I39" s="103"/>
      <c r="J39" s="20"/>
      <c r="K39" s="102">
        <f t="shared" si="0"/>
      </c>
      <c r="L39" s="102"/>
      <c r="M39" s="6">
        <f t="shared" si="2"/>
      </c>
      <c r="N39" s="20"/>
      <c r="O39" s="8"/>
      <c r="P39" s="103"/>
      <c r="Q39" s="103"/>
      <c r="R39" s="106">
        <f t="shared" si="3"/>
      </c>
      <c r="S39" s="106"/>
      <c r="T39" s="107">
        <f t="shared" si="4"/>
      </c>
      <c r="U39" s="107"/>
    </row>
    <row r="40" spans="2:21" ht="13.5">
      <c r="B40" s="20">
        <v>32</v>
      </c>
      <c r="C40" s="102">
        <f t="shared" si="1"/>
      </c>
      <c r="D40" s="102"/>
      <c r="E40" s="20"/>
      <c r="F40" s="8"/>
      <c r="G40" s="35"/>
      <c r="H40" s="103"/>
      <c r="I40" s="103"/>
      <c r="J40" s="20"/>
      <c r="K40" s="102">
        <f t="shared" si="0"/>
      </c>
      <c r="L40" s="102"/>
      <c r="M40" s="6">
        <f t="shared" si="2"/>
      </c>
      <c r="N40" s="20"/>
      <c r="O40" s="8"/>
      <c r="P40" s="103"/>
      <c r="Q40" s="103"/>
      <c r="R40" s="106">
        <f t="shared" si="3"/>
      </c>
      <c r="S40" s="106"/>
      <c r="T40" s="107">
        <f t="shared" si="4"/>
      </c>
      <c r="U40" s="107"/>
    </row>
    <row r="41" spans="2:21" ht="13.5">
      <c r="B41" s="20">
        <v>33</v>
      </c>
      <c r="C41" s="102">
        <f t="shared" si="1"/>
      </c>
      <c r="D41" s="102"/>
      <c r="E41" s="20"/>
      <c r="F41" s="8"/>
      <c r="G41" s="35"/>
      <c r="H41" s="103"/>
      <c r="I41" s="103"/>
      <c r="J41" s="20"/>
      <c r="K41" s="102">
        <f t="shared" si="0"/>
      </c>
      <c r="L41" s="102"/>
      <c r="M41" s="6">
        <f t="shared" si="2"/>
      </c>
      <c r="N41" s="20"/>
      <c r="O41" s="8"/>
      <c r="P41" s="103"/>
      <c r="Q41" s="103"/>
      <c r="R41" s="106">
        <f t="shared" si="3"/>
      </c>
      <c r="S41" s="106"/>
      <c r="T41" s="107">
        <f t="shared" si="4"/>
      </c>
      <c r="U41" s="107"/>
    </row>
    <row r="42" spans="2:21" ht="13.5">
      <c r="B42" s="20">
        <v>34</v>
      </c>
      <c r="C42" s="102">
        <f t="shared" si="1"/>
      </c>
      <c r="D42" s="102"/>
      <c r="E42" s="20"/>
      <c r="F42" s="8"/>
      <c r="G42" s="35"/>
      <c r="H42" s="103"/>
      <c r="I42" s="103"/>
      <c r="J42" s="20"/>
      <c r="K42" s="102">
        <f t="shared" si="0"/>
      </c>
      <c r="L42" s="102"/>
      <c r="M42" s="6">
        <f t="shared" si="2"/>
      </c>
      <c r="N42" s="20"/>
      <c r="O42" s="8"/>
      <c r="P42" s="103"/>
      <c r="Q42" s="103"/>
      <c r="R42" s="106">
        <f t="shared" si="3"/>
      </c>
      <c r="S42" s="106"/>
      <c r="T42" s="107">
        <f t="shared" si="4"/>
      </c>
      <c r="U42" s="107"/>
    </row>
    <row r="43" spans="2:21" ht="13.5">
      <c r="B43" s="20">
        <v>35</v>
      </c>
      <c r="C43" s="102">
        <f t="shared" si="1"/>
      </c>
      <c r="D43" s="102"/>
      <c r="E43" s="20"/>
      <c r="F43" s="8"/>
      <c r="G43" s="35"/>
      <c r="H43" s="103"/>
      <c r="I43" s="103"/>
      <c r="J43" s="20"/>
      <c r="K43" s="102">
        <f t="shared" si="0"/>
      </c>
      <c r="L43" s="102"/>
      <c r="M43" s="6">
        <f t="shared" si="2"/>
      </c>
      <c r="N43" s="20"/>
      <c r="O43" s="8"/>
      <c r="P43" s="103"/>
      <c r="Q43" s="103"/>
      <c r="R43" s="106">
        <f t="shared" si="3"/>
      </c>
      <c r="S43" s="106"/>
      <c r="T43" s="107">
        <f t="shared" si="4"/>
      </c>
      <c r="U43" s="107"/>
    </row>
    <row r="44" spans="2:21" ht="13.5">
      <c r="B44" s="20">
        <v>36</v>
      </c>
      <c r="C44" s="102">
        <f t="shared" si="1"/>
      </c>
      <c r="D44" s="102"/>
      <c r="E44" s="20"/>
      <c r="F44" s="8"/>
      <c r="G44" s="35"/>
      <c r="H44" s="103"/>
      <c r="I44" s="103"/>
      <c r="J44" s="20"/>
      <c r="K44" s="102">
        <f t="shared" si="0"/>
      </c>
      <c r="L44" s="102"/>
      <c r="M44" s="6">
        <f t="shared" si="2"/>
      </c>
      <c r="N44" s="20"/>
      <c r="O44" s="8"/>
      <c r="P44" s="103"/>
      <c r="Q44" s="103"/>
      <c r="R44" s="106">
        <f t="shared" si="3"/>
      </c>
      <c r="S44" s="106"/>
      <c r="T44" s="107">
        <f t="shared" si="4"/>
      </c>
      <c r="U44" s="107"/>
    </row>
    <row r="45" spans="2:21" ht="13.5">
      <c r="B45" s="20">
        <v>37</v>
      </c>
      <c r="C45" s="102">
        <f t="shared" si="1"/>
      </c>
      <c r="D45" s="102"/>
      <c r="E45" s="20"/>
      <c r="F45" s="8"/>
      <c r="G45" s="35"/>
      <c r="H45" s="103"/>
      <c r="I45" s="103"/>
      <c r="J45" s="20"/>
      <c r="K45" s="102">
        <f t="shared" si="0"/>
      </c>
      <c r="L45" s="102"/>
      <c r="M45" s="6">
        <f t="shared" si="2"/>
      </c>
      <c r="N45" s="20"/>
      <c r="O45" s="8"/>
      <c r="P45" s="103"/>
      <c r="Q45" s="103"/>
      <c r="R45" s="106">
        <f t="shared" si="3"/>
      </c>
      <c r="S45" s="106"/>
      <c r="T45" s="107">
        <f t="shared" si="4"/>
      </c>
      <c r="U45" s="107"/>
    </row>
    <row r="46" spans="2:21" ht="13.5">
      <c r="B46" s="20">
        <v>38</v>
      </c>
      <c r="C46" s="102">
        <f t="shared" si="1"/>
      </c>
      <c r="D46" s="102"/>
      <c r="E46" s="20"/>
      <c r="F46" s="8"/>
      <c r="G46" s="35"/>
      <c r="H46" s="103"/>
      <c r="I46" s="103"/>
      <c r="J46" s="20"/>
      <c r="K46" s="102">
        <f t="shared" si="0"/>
      </c>
      <c r="L46" s="102"/>
      <c r="M46" s="6">
        <f t="shared" si="2"/>
      </c>
      <c r="N46" s="20"/>
      <c r="O46" s="8"/>
      <c r="P46" s="103"/>
      <c r="Q46" s="103"/>
      <c r="R46" s="106">
        <f t="shared" si="3"/>
      </c>
      <c r="S46" s="106"/>
      <c r="T46" s="107">
        <f t="shared" si="4"/>
      </c>
      <c r="U46" s="107"/>
    </row>
    <row r="47" spans="2:21" ht="13.5">
      <c r="B47" s="20">
        <v>39</v>
      </c>
      <c r="C47" s="102">
        <f t="shared" si="1"/>
      </c>
      <c r="D47" s="102"/>
      <c r="E47" s="20"/>
      <c r="F47" s="8"/>
      <c r="G47" s="35"/>
      <c r="H47" s="103"/>
      <c r="I47" s="103"/>
      <c r="J47" s="20"/>
      <c r="K47" s="102">
        <f t="shared" si="0"/>
      </c>
      <c r="L47" s="102"/>
      <c r="M47" s="6">
        <f t="shared" si="2"/>
      </c>
      <c r="N47" s="20"/>
      <c r="O47" s="8"/>
      <c r="P47" s="103"/>
      <c r="Q47" s="103"/>
      <c r="R47" s="106">
        <f t="shared" si="3"/>
      </c>
      <c r="S47" s="106"/>
      <c r="T47" s="107">
        <f t="shared" si="4"/>
      </c>
      <c r="U47" s="107"/>
    </row>
    <row r="48" spans="2:21" ht="13.5">
      <c r="B48" s="20">
        <v>40</v>
      </c>
      <c r="C48" s="102">
        <f t="shared" si="1"/>
      </c>
      <c r="D48" s="102"/>
      <c r="E48" s="20"/>
      <c r="F48" s="8"/>
      <c r="G48" s="35"/>
      <c r="H48" s="103"/>
      <c r="I48" s="103"/>
      <c r="J48" s="20"/>
      <c r="K48" s="102">
        <f t="shared" si="0"/>
      </c>
      <c r="L48" s="102"/>
      <c r="M48" s="6">
        <f t="shared" si="2"/>
      </c>
      <c r="N48" s="20"/>
      <c r="O48" s="8"/>
      <c r="P48" s="103"/>
      <c r="Q48" s="103"/>
      <c r="R48" s="106">
        <f t="shared" si="3"/>
      </c>
      <c r="S48" s="106"/>
      <c r="T48" s="107">
        <f t="shared" si="4"/>
      </c>
      <c r="U48" s="107"/>
    </row>
    <row r="49" spans="2:21" ht="13.5">
      <c r="B49" s="20">
        <v>41</v>
      </c>
      <c r="C49" s="102">
        <f t="shared" si="1"/>
      </c>
      <c r="D49" s="102"/>
      <c r="E49" s="20"/>
      <c r="F49" s="8"/>
      <c r="G49" s="35"/>
      <c r="H49" s="103"/>
      <c r="I49" s="103"/>
      <c r="J49" s="20"/>
      <c r="K49" s="102">
        <f t="shared" si="0"/>
      </c>
      <c r="L49" s="102"/>
      <c r="M49" s="6">
        <f t="shared" si="2"/>
      </c>
      <c r="N49" s="20"/>
      <c r="O49" s="8"/>
      <c r="P49" s="103"/>
      <c r="Q49" s="103"/>
      <c r="R49" s="106">
        <f t="shared" si="3"/>
      </c>
      <c r="S49" s="106"/>
      <c r="T49" s="107">
        <f t="shared" si="4"/>
      </c>
      <c r="U49" s="107"/>
    </row>
    <row r="50" spans="2:21" ht="13.5">
      <c r="B50" s="20">
        <v>42</v>
      </c>
      <c r="C50" s="102">
        <f t="shared" si="1"/>
      </c>
      <c r="D50" s="102"/>
      <c r="E50" s="20"/>
      <c r="F50" s="8"/>
      <c r="G50" s="35"/>
      <c r="H50" s="103"/>
      <c r="I50" s="103"/>
      <c r="J50" s="20"/>
      <c r="K50" s="102">
        <f t="shared" si="0"/>
      </c>
      <c r="L50" s="102"/>
      <c r="M50" s="6">
        <f t="shared" si="2"/>
      </c>
      <c r="N50" s="20"/>
      <c r="O50" s="8"/>
      <c r="P50" s="103"/>
      <c r="Q50" s="103"/>
      <c r="R50" s="106">
        <f t="shared" si="3"/>
      </c>
      <c r="S50" s="106"/>
      <c r="T50" s="107">
        <f t="shared" si="4"/>
      </c>
      <c r="U50" s="107"/>
    </row>
    <row r="51" spans="2:21" ht="13.5">
      <c r="B51" s="20">
        <v>43</v>
      </c>
      <c r="C51" s="102">
        <f t="shared" si="1"/>
      </c>
      <c r="D51" s="102"/>
      <c r="E51" s="20"/>
      <c r="F51" s="8"/>
      <c r="G51" s="35"/>
      <c r="H51" s="103"/>
      <c r="I51" s="103"/>
      <c r="J51" s="20"/>
      <c r="K51" s="102">
        <f t="shared" si="0"/>
      </c>
      <c r="L51" s="102"/>
      <c r="M51" s="6">
        <f t="shared" si="2"/>
      </c>
      <c r="N51" s="20"/>
      <c r="O51" s="8"/>
      <c r="P51" s="103"/>
      <c r="Q51" s="103"/>
      <c r="R51" s="106">
        <f t="shared" si="3"/>
      </c>
      <c r="S51" s="106"/>
      <c r="T51" s="107">
        <f t="shared" si="4"/>
      </c>
      <c r="U51" s="107"/>
    </row>
    <row r="52" spans="2:21" ht="13.5">
      <c r="B52" s="20">
        <v>44</v>
      </c>
      <c r="C52" s="102">
        <f t="shared" si="1"/>
      </c>
      <c r="D52" s="102"/>
      <c r="E52" s="20"/>
      <c r="F52" s="8"/>
      <c r="G52" s="35"/>
      <c r="H52" s="103"/>
      <c r="I52" s="103"/>
      <c r="J52" s="20"/>
      <c r="K52" s="102">
        <f t="shared" si="0"/>
      </c>
      <c r="L52" s="102"/>
      <c r="M52" s="6">
        <f t="shared" si="2"/>
      </c>
      <c r="N52" s="20"/>
      <c r="O52" s="8"/>
      <c r="P52" s="103"/>
      <c r="Q52" s="103"/>
      <c r="R52" s="106">
        <f t="shared" si="3"/>
      </c>
      <c r="S52" s="106"/>
      <c r="T52" s="107">
        <f t="shared" si="4"/>
      </c>
      <c r="U52" s="107"/>
    </row>
    <row r="53" spans="2:21" ht="13.5">
      <c r="B53" s="20">
        <v>45</v>
      </c>
      <c r="C53" s="102">
        <f t="shared" si="1"/>
      </c>
      <c r="D53" s="102"/>
      <c r="E53" s="20"/>
      <c r="F53" s="8"/>
      <c r="G53" s="35"/>
      <c r="H53" s="103"/>
      <c r="I53" s="103"/>
      <c r="J53" s="20"/>
      <c r="K53" s="102">
        <f t="shared" si="0"/>
      </c>
      <c r="L53" s="102"/>
      <c r="M53" s="6">
        <f t="shared" si="2"/>
      </c>
      <c r="N53" s="20"/>
      <c r="O53" s="8"/>
      <c r="P53" s="103"/>
      <c r="Q53" s="103"/>
      <c r="R53" s="106">
        <f t="shared" si="3"/>
      </c>
      <c r="S53" s="106"/>
      <c r="T53" s="107">
        <f t="shared" si="4"/>
      </c>
      <c r="U53" s="107"/>
    </row>
    <row r="54" spans="2:21" ht="13.5">
      <c r="B54" s="20">
        <v>46</v>
      </c>
      <c r="C54" s="102">
        <f t="shared" si="1"/>
      </c>
      <c r="D54" s="102"/>
      <c r="E54" s="20"/>
      <c r="F54" s="8"/>
      <c r="G54" s="35"/>
      <c r="H54" s="103"/>
      <c r="I54" s="103"/>
      <c r="J54" s="20"/>
      <c r="K54" s="102">
        <f t="shared" si="0"/>
      </c>
      <c r="L54" s="102"/>
      <c r="M54" s="6">
        <f t="shared" si="2"/>
      </c>
      <c r="N54" s="20"/>
      <c r="O54" s="8"/>
      <c r="P54" s="103"/>
      <c r="Q54" s="103"/>
      <c r="R54" s="106">
        <f t="shared" si="3"/>
      </c>
      <c r="S54" s="106"/>
      <c r="T54" s="107">
        <f t="shared" si="4"/>
      </c>
      <c r="U54" s="107"/>
    </row>
    <row r="55" spans="2:21" ht="13.5">
      <c r="B55" s="20">
        <v>47</v>
      </c>
      <c r="C55" s="102">
        <f t="shared" si="1"/>
      </c>
      <c r="D55" s="102"/>
      <c r="E55" s="20"/>
      <c r="F55" s="8"/>
      <c r="G55" s="35"/>
      <c r="H55" s="103"/>
      <c r="I55" s="103"/>
      <c r="J55" s="20"/>
      <c r="K55" s="102">
        <f t="shared" si="0"/>
      </c>
      <c r="L55" s="102"/>
      <c r="M55" s="6">
        <f t="shared" si="2"/>
      </c>
      <c r="N55" s="20"/>
      <c r="O55" s="8"/>
      <c r="P55" s="103"/>
      <c r="Q55" s="103"/>
      <c r="R55" s="106">
        <f t="shared" si="3"/>
      </c>
      <c r="S55" s="106"/>
      <c r="T55" s="107">
        <f t="shared" si="4"/>
      </c>
      <c r="U55" s="107"/>
    </row>
    <row r="56" spans="2:21" ht="13.5">
      <c r="B56" s="20">
        <v>48</v>
      </c>
      <c r="C56" s="102">
        <f t="shared" si="1"/>
      </c>
      <c r="D56" s="102"/>
      <c r="E56" s="20"/>
      <c r="F56" s="8"/>
      <c r="G56" s="35"/>
      <c r="H56" s="103"/>
      <c r="I56" s="103"/>
      <c r="J56" s="20"/>
      <c r="K56" s="102">
        <f t="shared" si="0"/>
      </c>
      <c r="L56" s="102"/>
      <c r="M56" s="6">
        <f t="shared" si="2"/>
      </c>
      <c r="N56" s="20"/>
      <c r="O56" s="8"/>
      <c r="P56" s="103"/>
      <c r="Q56" s="103"/>
      <c r="R56" s="106">
        <f t="shared" si="3"/>
      </c>
      <c r="S56" s="106"/>
      <c r="T56" s="107">
        <f t="shared" si="4"/>
      </c>
      <c r="U56" s="107"/>
    </row>
    <row r="57" spans="2:21" ht="13.5">
      <c r="B57" s="20">
        <v>49</v>
      </c>
      <c r="C57" s="102">
        <f t="shared" si="1"/>
      </c>
      <c r="D57" s="102"/>
      <c r="E57" s="20"/>
      <c r="F57" s="8"/>
      <c r="G57" s="35"/>
      <c r="H57" s="103"/>
      <c r="I57" s="103"/>
      <c r="J57" s="20"/>
      <c r="K57" s="102">
        <f t="shared" si="0"/>
      </c>
      <c r="L57" s="102"/>
      <c r="M57" s="6">
        <f t="shared" si="2"/>
      </c>
      <c r="N57" s="20"/>
      <c r="O57" s="8"/>
      <c r="P57" s="103"/>
      <c r="Q57" s="103"/>
      <c r="R57" s="106">
        <f t="shared" si="3"/>
      </c>
      <c r="S57" s="106"/>
      <c r="T57" s="107">
        <f t="shared" si="4"/>
      </c>
      <c r="U57" s="107"/>
    </row>
    <row r="58" spans="2:21" ht="13.5">
      <c r="B58" s="20">
        <v>50</v>
      </c>
      <c r="C58" s="102">
        <f t="shared" si="1"/>
      </c>
      <c r="D58" s="102"/>
      <c r="E58" s="20"/>
      <c r="F58" s="8"/>
      <c r="G58" s="35"/>
      <c r="H58" s="103"/>
      <c r="I58" s="103"/>
      <c r="J58" s="20"/>
      <c r="K58" s="102">
        <f t="shared" si="0"/>
      </c>
      <c r="L58" s="102"/>
      <c r="M58" s="6">
        <f t="shared" si="2"/>
      </c>
      <c r="N58" s="20"/>
      <c r="O58" s="8"/>
      <c r="P58" s="103"/>
      <c r="Q58" s="103"/>
      <c r="R58" s="106">
        <f t="shared" si="3"/>
      </c>
      <c r="S58" s="106"/>
      <c r="T58" s="107">
        <f t="shared" si="4"/>
      </c>
      <c r="U58" s="107"/>
    </row>
    <row r="59" spans="2:21" ht="13.5">
      <c r="B59" s="20">
        <v>51</v>
      </c>
      <c r="C59" s="102">
        <f t="shared" si="1"/>
      </c>
      <c r="D59" s="102"/>
      <c r="E59" s="20"/>
      <c r="F59" s="8"/>
      <c r="G59" s="35"/>
      <c r="H59" s="103"/>
      <c r="I59" s="103"/>
      <c r="J59" s="20"/>
      <c r="K59" s="102">
        <f t="shared" si="0"/>
      </c>
      <c r="L59" s="102"/>
      <c r="M59" s="6">
        <f t="shared" si="2"/>
      </c>
      <c r="N59" s="20"/>
      <c r="O59" s="8"/>
      <c r="P59" s="103"/>
      <c r="Q59" s="103"/>
      <c r="R59" s="106">
        <f t="shared" si="3"/>
      </c>
      <c r="S59" s="106"/>
      <c r="T59" s="107">
        <f t="shared" si="4"/>
      </c>
      <c r="U59" s="107"/>
    </row>
    <row r="60" spans="2:21" ht="13.5">
      <c r="B60" s="20">
        <v>52</v>
      </c>
      <c r="C60" s="102">
        <f t="shared" si="1"/>
      </c>
      <c r="D60" s="102"/>
      <c r="E60" s="20"/>
      <c r="F60" s="8"/>
      <c r="G60" s="35"/>
      <c r="H60" s="103"/>
      <c r="I60" s="103"/>
      <c r="J60" s="20"/>
      <c r="K60" s="102">
        <f t="shared" si="0"/>
      </c>
      <c r="L60" s="102"/>
      <c r="M60" s="6">
        <f t="shared" si="2"/>
      </c>
      <c r="N60" s="20"/>
      <c r="O60" s="8"/>
      <c r="P60" s="103"/>
      <c r="Q60" s="103"/>
      <c r="R60" s="106">
        <f t="shared" si="3"/>
      </c>
      <c r="S60" s="106"/>
      <c r="T60" s="107">
        <f t="shared" si="4"/>
      </c>
      <c r="U60" s="107"/>
    </row>
    <row r="61" spans="2:21" ht="13.5">
      <c r="B61" s="20">
        <v>53</v>
      </c>
      <c r="C61" s="102">
        <f t="shared" si="1"/>
      </c>
      <c r="D61" s="102"/>
      <c r="E61" s="20"/>
      <c r="F61" s="8"/>
      <c r="G61" s="35"/>
      <c r="H61" s="103"/>
      <c r="I61" s="103"/>
      <c r="J61" s="20"/>
      <c r="K61" s="102">
        <f t="shared" si="0"/>
      </c>
      <c r="L61" s="102"/>
      <c r="M61" s="6">
        <f t="shared" si="2"/>
      </c>
      <c r="N61" s="20"/>
      <c r="O61" s="8"/>
      <c r="P61" s="103"/>
      <c r="Q61" s="103"/>
      <c r="R61" s="106">
        <f t="shared" si="3"/>
      </c>
      <c r="S61" s="106"/>
      <c r="T61" s="107">
        <f t="shared" si="4"/>
      </c>
      <c r="U61" s="107"/>
    </row>
    <row r="62" spans="2:21" ht="13.5">
      <c r="B62" s="20">
        <v>54</v>
      </c>
      <c r="C62" s="102">
        <f t="shared" si="1"/>
      </c>
      <c r="D62" s="102"/>
      <c r="E62" s="20"/>
      <c r="F62" s="8"/>
      <c r="G62" s="35"/>
      <c r="H62" s="103"/>
      <c r="I62" s="103"/>
      <c r="J62" s="20"/>
      <c r="K62" s="102">
        <f t="shared" si="0"/>
      </c>
      <c r="L62" s="102"/>
      <c r="M62" s="6">
        <f t="shared" si="2"/>
      </c>
      <c r="N62" s="20"/>
      <c r="O62" s="8"/>
      <c r="P62" s="103"/>
      <c r="Q62" s="103"/>
      <c r="R62" s="106">
        <f t="shared" si="3"/>
      </c>
      <c r="S62" s="106"/>
      <c r="T62" s="107">
        <f t="shared" si="4"/>
      </c>
      <c r="U62" s="107"/>
    </row>
    <row r="63" spans="2:21" ht="13.5">
      <c r="B63" s="20">
        <v>55</v>
      </c>
      <c r="C63" s="102">
        <f t="shared" si="1"/>
      </c>
      <c r="D63" s="102"/>
      <c r="E63" s="20"/>
      <c r="F63" s="8"/>
      <c r="G63" s="35"/>
      <c r="H63" s="103"/>
      <c r="I63" s="103"/>
      <c r="J63" s="20"/>
      <c r="K63" s="102">
        <f t="shared" si="0"/>
      </c>
      <c r="L63" s="102"/>
      <c r="M63" s="6">
        <f t="shared" si="2"/>
      </c>
      <c r="N63" s="20"/>
      <c r="O63" s="8"/>
      <c r="P63" s="103"/>
      <c r="Q63" s="103"/>
      <c r="R63" s="106">
        <f t="shared" si="3"/>
      </c>
      <c r="S63" s="106"/>
      <c r="T63" s="107">
        <f t="shared" si="4"/>
      </c>
      <c r="U63" s="107"/>
    </row>
    <row r="64" spans="2:21" ht="13.5">
      <c r="B64" s="20">
        <v>56</v>
      </c>
      <c r="C64" s="102">
        <f t="shared" si="1"/>
      </c>
      <c r="D64" s="102"/>
      <c r="E64" s="20"/>
      <c r="F64" s="8"/>
      <c r="G64" s="35"/>
      <c r="H64" s="103"/>
      <c r="I64" s="103"/>
      <c r="J64" s="20"/>
      <c r="K64" s="102">
        <f t="shared" si="0"/>
      </c>
      <c r="L64" s="102"/>
      <c r="M64" s="6">
        <f t="shared" si="2"/>
      </c>
      <c r="N64" s="20"/>
      <c r="O64" s="8"/>
      <c r="P64" s="103"/>
      <c r="Q64" s="103"/>
      <c r="R64" s="106">
        <f t="shared" si="3"/>
      </c>
      <c r="S64" s="106"/>
      <c r="T64" s="107">
        <f t="shared" si="4"/>
      </c>
      <c r="U64" s="107"/>
    </row>
    <row r="65" spans="2:21" ht="13.5">
      <c r="B65" s="20">
        <v>57</v>
      </c>
      <c r="C65" s="102">
        <f t="shared" si="1"/>
      </c>
      <c r="D65" s="102"/>
      <c r="E65" s="20"/>
      <c r="F65" s="8"/>
      <c r="G65" s="35"/>
      <c r="H65" s="103"/>
      <c r="I65" s="103"/>
      <c r="J65" s="20"/>
      <c r="K65" s="102">
        <f t="shared" si="0"/>
      </c>
      <c r="L65" s="102"/>
      <c r="M65" s="6">
        <f t="shared" si="2"/>
      </c>
      <c r="N65" s="20"/>
      <c r="O65" s="8"/>
      <c r="P65" s="103"/>
      <c r="Q65" s="103"/>
      <c r="R65" s="106">
        <f t="shared" si="3"/>
      </c>
      <c r="S65" s="106"/>
      <c r="T65" s="107">
        <f t="shared" si="4"/>
      </c>
      <c r="U65" s="107"/>
    </row>
    <row r="66" spans="2:21" ht="13.5">
      <c r="B66" s="20">
        <v>58</v>
      </c>
      <c r="C66" s="102">
        <f t="shared" si="1"/>
      </c>
      <c r="D66" s="102"/>
      <c r="E66" s="20"/>
      <c r="F66" s="8"/>
      <c r="G66" s="35"/>
      <c r="H66" s="103"/>
      <c r="I66" s="103"/>
      <c r="J66" s="20"/>
      <c r="K66" s="102">
        <f t="shared" si="0"/>
      </c>
      <c r="L66" s="102"/>
      <c r="M66" s="6">
        <f t="shared" si="2"/>
      </c>
      <c r="N66" s="20"/>
      <c r="O66" s="8"/>
      <c r="P66" s="103"/>
      <c r="Q66" s="103"/>
      <c r="R66" s="106">
        <f t="shared" si="3"/>
      </c>
      <c r="S66" s="106"/>
      <c r="T66" s="107">
        <f t="shared" si="4"/>
      </c>
      <c r="U66" s="107"/>
    </row>
    <row r="67" spans="2:21" ht="13.5">
      <c r="B67" s="20">
        <v>59</v>
      </c>
      <c r="C67" s="102">
        <f t="shared" si="1"/>
      </c>
      <c r="D67" s="102"/>
      <c r="E67" s="20"/>
      <c r="F67" s="8"/>
      <c r="G67" s="35"/>
      <c r="H67" s="103"/>
      <c r="I67" s="103"/>
      <c r="J67" s="20"/>
      <c r="K67" s="102">
        <f t="shared" si="0"/>
      </c>
      <c r="L67" s="102"/>
      <c r="M67" s="6">
        <f t="shared" si="2"/>
      </c>
      <c r="N67" s="20"/>
      <c r="O67" s="8"/>
      <c r="P67" s="103"/>
      <c r="Q67" s="103"/>
      <c r="R67" s="106">
        <f t="shared" si="3"/>
      </c>
      <c r="S67" s="106"/>
      <c r="T67" s="107">
        <f t="shared" si="4"/>
      </c>
      <c r="U67" s="107"/>
    </row>
    <row r="68" spans="2:21" ht="13.5">
      <c r="B68" s="20">
        <v>60</v>
      </c>
      <c r="C68" s="102">
        <f t="shared" si="1"/>
      </c>
      <c r="D68" s="102"/>
      <c r="E68" s="20"/>
      <c r="F68" s="8"/>
      <c r="G68" s="35"/>
      <c r="H68" s="103"/>
      <c r="I68" s="103"/>
      <c r="J68" s="20"/>
      <c r="K68" s="102">
        <f t="shared" si="0"/>
      </c>
      <c r="L68" s="102"/>
      <c r="M68" s="6">
        <f t="shared" si="2"/>
      </c>
      <c r="N68" s="20"/>
      <c r="O68" s="8"/>
      <c r="P68" s="103"/>
      <c r="Q68" s="103"/>
      <c r="R68" s="106">
        <f t="shared" si="3"/>
      </c>
      <c r="S68" s="106"/>
      <c r="T68" s="107">
        <f t="shared" si="4"/>
      </c>
      <c r="U68" s="107"/>
    </row>
    <row r="69" spans="2:21" ht="13.5">
      <c r="B69" s="20">
        <v>61</v>
      </c>
      <c r="C69" s="102">
        <f t="shared" si="1"/>
      </c>
      <c r="D69" s="102"/>
      <c r="E69" s="20"/>
      <c r="F69" s="8"/>
      <c r="G69" s="35"/>
      <c r="H69" s="103"/>
      <c r="I69" s="103"/>
      <c r="J69" s="20"/>
      <c r="K69" s="102">
        <f t="shared" si="0"/>
      </c>
      <c r="L69" s="102"/>
      <c r="M69" s="6">
        <f t="shared" si="2"/>
      </c>
      <c r="N69" s="20"/>
      <c r="O69" s="8"/>
      <c r="P69" s="103"/>
      <c r="Q69" s="103"/>
      <c r="R69" s="106">
        <f t="shared" si="3"/>
      </c>
      <c r="S69" s="106"/>
      <c r="T69" s="107">
        <f t="shared" si="4"/>
      </c>
      <c r="U69" s="107"/>
    </row>
    <row r="70" spans="2:21" ht="13.5">
      <c r="B70" s="20">
        <v>62</v>
      </c>
      <c r="C70" s="102">
        <f t="shared" si="1"/>
      </c>
      <c r="D70" s="102"/>
      <c r="E70" s="20"/>
      <c r="F70" s="8"/>
      <c r="G70" s="35"/>
      <c r="H70" s="103"/>
      <c r="I70" s="103"/>
      <c r="J70" s="20"/>
      <c r="K70" s="102">
        <f t="shared" si="0"/>
      </c>
      <c r="L70" s="102"/>
      <c r="M70" s="6">
        <f t="shared" si="2"/>
      </c>
      <c r="N70" s="20"/>
      <c r="O70" s="8"/>
      <c r="P70" s="103"/>
      <c r="Q70" s="103"/>
      <c r="R70" s="106">
        <f t="shared" si="3"/>
      </c>
      <c r="S70" s="106"/>
      <c r="T70" s="107">
        <f t="shared" si="4"/>
      </c>
      <c r="U70" s="107"/>
    </row>
    <row r="71" spans="2:21" ht="13.5">
      <c r="B71" s="20">
        <v>63</v>
      </c>
      <c r="C71" s="102">
        <f t="shared" si="1"/>
      </c>
      <c r="D71" s="102"/>
      <c r="E71" s="20"/>
      <c r="F71" s="8"/>
      <c r="G71" s="35"/>
      <c r="H71" s="103"/>
      <c r="I71" s="103"/>
      <c r="J71" s="20"/>
      <c r="K71" s="102">
        <f t="shared" si="0"/>
      </c>
      <c r="L71" s="102"/>
      <c r="M71" s="6">
        <f t="shared" si="2"/>
      </c>
      <c r="N71" s="20"/>
      <c r="O71" s="8"/>
      <c r="P71" s="103"/>
      <c r="Q71" s="103"/>
      <c r="R71" s="106">
        <f t="shared" si="3"/>
      </c>
      <c r="S71" s="106"/>
      <c r="T71" s="107">
        <f t="shared" si="4"/>
      </c>
      <c r="U71" s="107"/>
    </row>
    <row r="72" spans="2:21" ht="13.5">
      <c r="B72" s="20">
        <v>64</v>
      </c>
      <c r="C72" s="102">
        <f t="shared" si="1"/>
      </c>
      <c r="D72" s="102"/>
      <c r="E72" s="20"/>
      <c r="F72" s="8"/>
      <c r="G72" s="35"/>
      <c r="H72" s="103"/>
      <c r="I72" s="103"/>
      <c r="J72" s="20"/>
      <c r="K72" s="102">
        <f t="shared" si="0"/>
      </c>
      <c r="L72" s="102"/>
      <c r="M72" s="6">
        <f t="shared" si="2"/>
      </c>
      <c r="N72" s="20"/>
      <c r="O72" s="8"/>
      <c r="P72" s="103"/>
      <c r="Q72" s="103"/>
      <c r="R72" s="106">
        <f t="shared" si="3"/>
      </c>
      <c r="S72" s="106"/>
      <c r="T72" s="107">
        <f t="shared" si="4"/>
      </c>
      <c r="U72" s="107"/>
    </row>
    <row r="73" spans="2:21" ht="13.5">
      <c r="B73" s="20">
        <v>65</v>
      </c>
      <c r="C73" s="102">
        <f t="shared" si="1"/>
      </c>
      <c r="D73" s="102"/>
      <c r="E73" s="20"/>
      <c r="F73" s="8"/>
      <c r="G73" s="35"/>
      <c r="H73" s="103"/>
      <c r="I73" s="103"/>
      <c r="J73" s="20"/>
      <c r="K73" s="102">
        <f aca="true" t="shared" si="5" ref="K73:K108">IF(F73="","",C73*0.03)</f>
      </c>
      <c r="L73" s="102"/>
      <c r="M73" s="6">
        <f t="shared" si="2"/>
      </c>
      <c r="N73" s="20"/>
      <c r="O73" s="8"/>
      <c r="P73" s="103"/>
      <c r="Q73" s="103"/>
      <c r="R73" s="106">
        <f t="shared" si="3"/>
      </c>
      <c r="S73" s="106"/>
      <c r="T73" s="107">
        <f t="shared" si="4"/>
      </c>
      <c r="U73" s="107"/>
    </row>
    <row r="74" spans="2:21" ht="13.5">
      <c r="B74" s="20">
        <v>66</v>
      </c>
      <c r="C74" s="102">
        <f aca="true" t="shared" si="6" ref="C74:C108">IF(R73="","",C73+R73)</f>
      </c>
      <c r="D74" s="102"/>
      <c r="E74" s="20"/>
      <c r="F74" s="8"/>
      <c r="G74" s="35"/>
      <c r="H74" s="103"/>
      <c r="I74" s="103"/>
      <c r="J74" s="20"/>
      <c r="K74" s="102">
        <f t="shared" si="5"/>
      </c>
      <c r="L74" s="102"/>
      <c r="M74" s="6">
        <f aca="true" t="shared" si="7" ref="M74:M108">IF(J74="","",(K74/J74)/1000)</f>
      </c>
      <c r="N74" s="20"/>
      <c r="O74" s="8"/>
      <c r="P74" s="103"/>
      <c r="Q74" s="103"/>
      <c r="R74" s="106">
        <f aca="true" t="shared" si="8" ref="R74:R108">IF(O74="","",(IF(G74="売",H74-P74,P74-H74))*M74*100000)</f>
      </c>
      <c r="S74" s="106"/>
      <c r="T74" s="107">
        <f aca="true" t="shared" si="9" ref="T74:T108">IF(O74="","",IF(R74&lt;0,J74*(-1),IF(G74="買",(P74-H74)*100,(H74-P74)*100)))</f>
      </c>
      <c r="U74" s="107"/>
    </row>
    <row r="75" spans="2:21" ht="13.5">
      <c r="B75" s="20">
        <v>67</v>
      </c>
      <c r="C75" s="102">
        <f t="shared" si="6"/>
      </c>
      <c r="D75" s="102"/>
      <c r="E75" s="20"/>
      <c r="F75" s="8"/>
      <c r="G75" s="35"/>
      <c r="H75" s="103"/>
      <c r="I75" s="103"/>
      <c r="J75" s="20"/>
      <c r="K75" s="102">
        <f t="shared" si="5"/>
      </c>
      <c r="L75" s="102"/>
      <c r="M75" s="6">
        <f t="shared" si="7"/>
      </c>
      <c r="N75" s="20"/>
      <c r="O75" s="8"/>
      <c r="P75" s="103"/>
      <c r="Q75" s="103"/>
      <c r="R75" s="106">
        <f t="shared" si="8"/>
      </c>
      <c r="S75" s="106"/>
      <c r="T75" s="107">
        <f t="shared" si="9"/>
      </c>
      <c r="U75" s="107"/>
    </row>
    <row r="76" spans="2:21" ht="13.5">
      <c r="B76" s="20">
        <v>68</v>
      </c>
      <c r="C76" s="102">
        <f t="shared" si="6"/>
      </c>
      <c r="D76" s="102"/>
      <c r="E76" s="20"/>
      <c r="F76" s="8"/>
      <c r="G76" s="35"/>
      <c r="H76" s="103"/>
      <c r="I76" s="103"/>
      <c r="J76" s="20"/>
      <c r="K76" s="102">
        <f t="shared" si="5"/>
      </c>
      <c r="L76" s="102"/>
      <c r="M76" s="6">
        <f t="shared" si="7"/>
      </c>
      <c r="N76" s="20"/>
      <c r="O76" s="8"/>
      <c r="P76" s="103"/>
      <c r="Q76" s="103"/>
      <c r="R76" s="106">
        <f t="shared" si="8"/>
      </c>
      <c r="S76" s="106"/>
      <c r="T76" s="107">
        <f t="shared" si="9"/>
      </c>
      <c r="U76" s="107"/>
    </row>
    <row r="77" spans="2:21" ht="13.5">
      <c r="B77" s="20">
        <v>69</v>
      </c>
      <c r="C77" s="102">
        <f t="shared" si="6"/>
      </c>
      <c r="D77" s="102"/>
      <c r="E77" s="20"/>
      <c r="F77" s="8"/>
      <c r="G77" s="35"/>
      <c r="H77" s="103"/>
      <c r="I77" s="103"/>
      <c r="J77" s="20"/>
      <c r="K77" s="102">
        <f t="shared" si="5"/>
      </c>
      <c r="L77" s="102"/>
      <c r="M77" s="6">
        <f t="shared" si="7"/>
      </c>
      <c r="N77" s="20"/>
      <c r="O77" s="8"/>
      <c r="P77" s="103"/>
      <c r="Q77" s="103"/>
      <c r="R77" s="106">
        <f t="shared" si="8"/>
      </c>
      <c r="S77" s="106"/>
      <c r="T77" s="107">
        <f t="shared" si="9"/>
      </c>
      <c r="U77" s="107"/>
    </row>
    <row r="78" spans="2:21" ht="13.5">
      <c r="B78" s="20">
        <v>70</v>
      </c>
      <c r="C78" s="102">
        <f t="shared" si="6"/>
      </c>
      <c r="D78" s="102"/>
      <c r="E78" s="20"/>
      <c r="F78" s="8"/>
      <c r="G78" s="35"/>
      <c r="H78" s="103"/>
      <c r="I78" s="103"/>
      <c r="J78" s="20"/>
      <c r="K78" s="102">
        <f t="shared" si="5"/>
      </c>
      <c r="L78" s="102"/>
      <c r="M78" s="6">
        <f t="shared" si="7"/>
      </c>
      <c r="N78" s="20"/>
      <c r="O78" s="8"/>
      <c r="P78" s="103"/>
      <c r="Q78" s="103"/>
      <c r="R78" s="106">
        <f t="shared" si="8"/>
      </c>
      <c r="S78" s="106"/>
      <c r="T78" s="107">
        <f t="shared" si="9"/>
      </c>
      <c r="U78" s="107"/>
    </row>
    <row r="79" spans="2:21" ht="13.5">
      <c r="B79" s="20">
        <v>71</v>
      </c>
      <c r="C79" s="102">
        <f t="shared" si="6"/>
      </c>
      <c r="D79" s="102"/>
      <c r="E79" s="20"/>
      <c r="F79" s="8"/>
      <c r="G79" s="35"/>
      <c r="H79" s="103"/>
      <c r="I79" s="103"/>
      <c r="J79" s="20"/>
      <c r="K79" s="102">
        <f t="shared" si="5"/>
      </c>
      <c r="L79" s="102"/>
      <c r="M79" s="6">
        <f t="shared" si="7"/>
      </c>
      <c r="N79" s="20"/>
      <c r="O79" s="8"/>
      <c r="P79" s="103"/>
      <c r="Q79" s="103"/>
      <c r="R79" s="106">
        <f t="shared" si="8"/>
      </c>
      <c r="S79" s="106"/>
      <c r="T79" s="107">
        <f t="shared" si="9"/>
      </c>
      <c r="U79" s="107"/>
    </row>
    <row r="80" spans="2:21" ht="13.5">
      <c r="B80" s="20">
        <v>72</v>
      </c>
      <c r="C80" s="102">
        <f t="shared" si="6"/>
      </c>
      <c r="D80" s="102"/>
      <c r="E80" s="20"/>
      <c r="F80" s="8"/>
      <c r="G80" s="35"/>
      <c r="H80" s="103"/>
      <c r="I80" s="103"/>
      <c r="J80" s="20"/>
      <c r="K80" s="102">
        <f t="shared" si="5"/>
      </c>
      <c r="L80" s="102"/>
      <c r="M80" s="6">
        <f t="shared" si="7"/>
      </c>
      <c r="N80" s="20"/>
      <c r="O80" s="8"/>
      <c r="P80" s="103"/>
      <c r="Q80" s="103"/>
      <c r="R80" s="106">
        <f t="shared" si="8"/>
      </c>
      <c r="S80" s="106"/>
      <c r="T80" s="107">
        <f t="shared" si="9"/>
      </c>
      <c r="U80" s="107"/>
    </row>
    <row r="81" spans="2:21" ht="13.5">
      <c r="B81" s="20">
        <v>73</v>
      </c>
      <c r="C81" s="102">
        <f t="shared" si="6"/>
      </c>
      <c r="D81" s="102"/>
      <c r="E81" s="20"/>
      <c r="F81" s="8"/>
      <c r="G81" s="35"/>
      <c r="H81" s="103"/>
      <c r="I81" s="103"/>
      <c r="J81" s="20"/>
      <c r="K81" s="102">
        <f t="shared" si="5"/>
      </c>
      <c r="L81" s="102"/>
      <c r="M81" s="6">
        <f t="shared" si="7"/>
      </c>
      <c r="N81" s="20"/>
      <c r="O81" s="8"/>
      <c r="P81" s="103"/>
      <c r="Q81" s="103"/>
      <c r="R81" s="106">
        <f t="shared" si="8"/>
      </c>
      <c r="S81" s="106"/>
      <c r="T81" s="107">
        <f t="shared" si="9"/>
      </c>
      <c r="U81" s="107"/>
    </row>
    <row r="82" spans="2:21" ht="13.5">
      <c r="B82" s="20">
        <v>74</v>
      </c>
      <c r="C82" s="102">
        <f t="shared" si="6"/>
      </c>
      <c r="D82" s="102"/>
      <c r="E82" s="20"/>
      <c r="F82" s="8"/>
      <c r="G82" s="35"/>
      <c r="H82" s="103"/>
      <c r="I82" s="103"/>
      <c r="J82" s="20"/>
      <c r="K82" s="102">
        <f t="shared" si="5"/>
      </c>
      <c r="L82" s="102"/>
      <c r="M82" s="6">
        <f t="shared" si="7"/>
      </c>
      <c r="N82" s="20"/>
      <c r="O82" s="8"/>
      <c r="P82" s="103"/>
      <c r="Q82" s="103"/>
      <c r="R82" s="106">
        <f t="shared" si="8"/>
      </c>
      <c r="S82" s="106"/>
      <c r="T82" s="107">
        <f t="shared" si="9"/>
      </c>
      <c r="U82" s="107"/>
    </row>
    <row r="83" spans="2:21" ht="13.5">
      <c r="B83" s="20">
        <v>75</v>
      </c>
      <c r="C83" s="102">
        <f t="shared" si="6"/>
      </c>
      <c r="D83" s="102"/>
      <c r="E83" s="20"/>
      <c r="F83" s="8"/>
      <c r="G83" s="35"/>
      <c r="H83" s="103"/>
      <c r="I83" s="103"/>
      <c r="J83" s="20"/>
      <c r="K83" s="102">
        <f t="shared" si="5"/>
      </c>
      <c r="L83" s="102"/>
      <c r="M83" s="6">
        <f t="shared" si="7"/>
      </c>
      <c r="N83" s="20"/>
      <c r="O83" s="8"/>
      <c r="P83" s="103"/>
      <c r="Q83" s="103"/>
      <c r="R83" s="106">
        <f t="shared" si="8"/>
      </c>
      <c r="S83" s="106"/>
      <c r="T83" s="107">
        <f t="shared" si="9"/>
      </c>
      <c r="U83" s="107"/>
    </row>
    <row r="84" spans="2:21" ht="13.5">
      <c r="B84" s="20">
        <v>76</v>
      </c>
      <c r="C84" s="102">
        <f t="shared" si="6"/>
      </c>
      <c r="D84" s="102"/>
      <c r="E84" s="20"/>
      <c r="F84" s="8"/>
      <c r="G84" s="35"/>
      <c r="H84" s="103"/>
      <c r="I84" s="103"/>
      <c r="J84" s="20"/>
      <c r="K84" s="102">
        <f t="shared" si="5"/>
      </c>
      <c r="L84" s="102"/>
      <c r="M84" s="6">
        <f t="shared" si="7"/>
      </c>
      <c r="N84" s="20"/>
      <c r="O84" s="8"/>
      <c r="P84" s="103"/>
      <c r="Q84" s="103"/>
      <c r="R84" s="106">
        <f t="shared" si="8"/>
      </c>
      <c r="S84" s="106"/>
      <c r="T84" s="107">
        <f t="shared" si="9"/>
      </c>
      <c r="U84" s="107"/>
    </row>
    <row r="85" spans="2:21" ht="13.5">
      <c r="B85" s="20">
        <v>77</v>
      </c>
      <c r="C85" s="102">
        <f t="shared" si="6"/>
      </c>
      <c r="D85" s="102"/>
      <c r="E85" s="20"/>
      <c r="F85" s="8"/>
      <c r="G85" s="35"/>
      <c r="H85" s="103"/>
      <c r="I85" s="103"/>
      <c r="J85" s="20"/>
      <c r="K85" s="102">
        <f t="shared" si="5"/>
      </c>
      <c r="L85" s="102"/>
      <c r="M85" s="6">
        <f t="shared" si="7"/>
      </c>
      <c r="N85" s="20"/>
      <c r="O85" s="8"/>
      <c r="P85" s="103"/>
      <c r="Q85" s="103"/>
      <c r="R85" s="106">
        <f t="shared" si="8"/>
      </c>
      <c r="S85" s="106"/>
      <c r="T85" s="107">
        <f t="shared" si="9"/>
      </c>
      <c r="U85" s="107"/>
    </row>
    <row r="86" spans="2:21" ht="13.5">
      <c r="B86" s="20">
        <v>78</v>
      </c>
      <c r="C86" s="102">
        <f t="shared" si="6"/>
      </c>
      <c r="D86" s="102"/>
      <c r="E86" s="20"/>
      <c r="F86" s="8"/>
      <c r="G86" s="35"/>
      <c r="H86" s="103"/>
      <c r="I86" s="103"/>
      <c r="J86" s="20"/>
      <c r="K86" s="102">
        <f t="shared" si="5"/>
      </c>
      <c r="L86" s="102"/>
      <c r="M86" s="6">
        <f t="shared" si="7"/>
      </c>
      <c r="N86" s="20"/>
      <c r="O86" s="8"/>
      <c r="P86" s="103"/>
      <c r="Q86" s="103"/>
      <c r="R86" s="106">
        <f t="shared" si="8"/>
      </c>
      <c r="S86" s="106"/>
      <c r="T86" s="107">
        <f t="shared" si="9"/>
      </c>
      <c r="U86" s="107"/>
    </row>
    <row r="87" spans="2:21" ht="13.5">
      <c r="B87" s="20">
        <v>79</v>
      </c>
      <c r="C87" s="102">
        <f t="shared" si="6"/>
      </c>
      <c r="D87" s="102"/>
      <c r="E87" s="20"/>
      <c r="F87" s="8"/>
      <c r="G87" s="35"/>
      <c r="H87" s="103"/>
      <c r="I87" s="103"/>
      <c r="J87" s="20"/>
      <c r="K87" s="102">
        <f t="shared" si="5"/>
      </c>
      <c r="L87" s="102"/>
      <c r="M87" s="6">
        <f t="shared" si="7"/>
      </c>
      <c r="N87" s="20"/>
      <c r="O87" s="8"/>
      <c r="P87" s="103"/>
      <c r="Q87" s="103"/>
      <c r="R87" s="106">
        <f t="shared" si="8"/>
      </c>
      <c r="S87" s="106"/>
      <c r="T87" s="107">
        <f t="shared" si="9"/>
      </c>
      <c r="U87" s="107"/>
    </row>
    <row r="88" spans="2:21" ht="13.5">
      <c r="B88" s="20">
        <v>80</v>
      </c>
      <c r="C88" s="102">
        <f t="shared" si="6"/>
      </c>
      <c r="D88" s="102"/>
      <c r="E88" s="20"/>
      <c r="F88" s="8"/>
      <c r="G88" s="35"/>
      <c r="H88" s="103"/>
      <c r="I88" s="103"/>
      <c r="J88" s="20"/>
      <c r="K88" s="102">
        <f t="shared" si="5"/>
      </c>
      <c r="L88" s="102"/>
      <c r="M88" s="6">
        <f t="shared" si="7"/>
      </c>
      <c r="N88" s="20"/>
      <c r="O88" s="8"/>
      <c r="P88" s="103"/>
      <c r="Q88" s="103"/>
      <c r="R88" s="106">
        <f t="shared" si="8"/>
      </c>
      <c r="S88" s="106"/>
      <c r="T88" s="107">
        <f t="shared" si="9"/>
      </c>
      <c r="U88" s="107"/>
    </row>
    <row r="89" spans="2:21" ht="13.5">
      <c r="B89" s="20">
        <v>81</v>
      </c>
      <c r="C89" s="102">
        <f t="shared" si="6"/>
      </c>
      <c r="D89" s="102"/>
      <c r="E89" s="20"/>
      <c r="F89" s="8"/>
      <c r="G89" s="35"/>
      <c r="H89" s="103"/>
      <c r="I89" s="103"/>
      <c r="J89" s="20"/>
      <c r="K89" s="102">
        <f t="shared" si="5"/>
      </c>
      <c r="L89" s="102"/>
      <c r="M89" s="6">
        <f t="shared" si="7"/>
      </c>
      <c r="N89" s="20"/>
      <c r="O89" s="8"/>
      <c r="P89" s="103"/>
      <c r="Q89" s="103"/>
      <c r="R89" s="106">
        <f t="shared" si="8"/>
      </c>
      <c r="S89" s="106"/>
      <c r="T89" s="107">
        <f t="shared" si="9"/>
      </c>
      <c r="U89" s="107"/>
    </row>
    <row r="90" spans="2:21" ht="13.5">
      <c r="B90" s="20">
        <v>82</v>
      </c>
      <c r="C90" s="102">
        <f t="shared" si="6"/>
      </c>
      <c r="D90" s="102"/>
      <c r="E90" s="20"/>
      <c r="F90" s="8"/>
      <c r="G90" s="35"/>
      <c r="H90" s="103"/>
      <c r="I90" s="103"/>
      <c r="J90" s="20"/>
      <c r="K90" s="102">
        <f t="shared" si="5"/>
      </c>
      <c r="L90" s="102"/>
      <c r="M90" s="6">
        <f t="shared" si="7"/>
      </c>
      <c r="N90" s="20"/>
      <c r="O90" s="8"/>
      <c r="P90" s="103"/>
      <c r="Q90" s="103"/>
      <c r="R90" s="106">
        <f t="shared" si="8"/>
      </c>
      <c r="S90" s="106"/>
      <c r="T90" s="107">
        <f t="shared" si="9"/>
      </c>
      <c r="U90" s="107"/>
    </row>
    <row r="91" spans="2:21" ht="13.5">
      <c r="B91" s="20">
        <v>83</v>
      </c>
      <c r="C91" s="102">
        <f t="shared" si="6"/>
      </c>
      <c r="D91" s="102"/>
      <c r="E91" s="20"/>
      <c r="F91" s="8"/>
      <c r="G91" s="35"/>
      <c r="H91" s="103"/>
      <c r="I91" s="103"/>
      <c r="J91" s="20"/>
      <c r="K91" s="102">
        <f t="shared" si="5"/>
      </c>
      <c r="L91" s="102"/>
      <c r="M91" s="6">
        <f t="shared" si="7"/>
      </c>
      <c r="N91" s="20"/>
      <c r="O91" s="8"/>
      <c r="P91" s="103"/>
      <c r="Q91" s="103"/>
      <c r="R91" s="106">
        <f t="shared" si="8"/>
      </c>
      <c r="S91" s="106"/>
      <c r="T91" s="107">
        <f t="shared" si="9"/>
      </c>
      <c r="U91" s="107"/>
    </row>
    <row r="92" spans="2:21" ht="13.5">
      <c r="B92" s="20">
        <v>84</v>
      </c>
      <c r="C92" s="102">
        <f t="shared" si="6"/>
      </c>
      <c r="D92" s="102"/>
      <c r="E92" s="20"/>
      <c r="F92" s="8"/>
      <c r="G92" s="35"/>
      <c r="H92" s="103"/>
      <c r="I92" s="103"/>
      <c r="J92" s="20"/>
      <c r="K92" s="102">
        <f t="shared" si="5"/>
      </c>
      <c r="L92" s="102"/>
      <c r="M92" s="6">
        <f t="shared" si="7"/>
      </c>
      <c r="N92" s="20"/>
      <c r="O92" s="8"/>
      <c r="P92" s="103"/>
      <c r="Q92" s="103"/>
      <c r="R92" s="106">
        <f t="shared" si="8"/>
      </c>
      <c r="S92" s="106"/>
      <c r="T92" s="107">
        <f t="shared" si="9"/>
      </c>
      <c r="U92" s="107"/>
    </row>
    <row r="93" spans="2:21" ht="13.5">
      <c r="B93" s="20">
        <v>85</v>
      </c>
      <c r="C93" s="102">
        <f t="shared" si="6"/>
      </c>
      <c r="D93" s="102"/>
      <c r="E93" s="20"/>
      <c r="F93" s="8"/>
      <c r="G93" s="35"/>
      <c r="H93" s="103"/>
      <c r="I93" s="103"/>
      <c r="J93" s="20"/>
      <c r="K93" s="102">
        <f t="shared" si="5"/>
      </c>
      <c r="L93" s="102"/>
      <c r="M93" s="6">
        <f t="shared" si="7"/>
      </c>
      <c r="N93" s="20"/>
      <c r="O93" s="8"/>
      <c r="P93" s="103"/>
      <c r="Q93" s="103"/>
      <c r="R93" s="106">
        <f t="shared" si="8"/>
      </c>
      <c r="S93" s="106"/>
      <c r="T93" s="107">
        <f t="shared" si="9"/>
      </c>
      <c r="U93" s="107"/>
    </row>
    <row r="94" spans="2:21" ht="13.5">
      <c r="B94" s="20">
        <v>86</v>
      </c>
      <c r="C94" s="102">
        <f t="shared" si="6"/>
      </c>
      <c r="D94" s="102"/>
      <c r="E94" s="20"/>
      <c r="F94" s="8"/>
      <c r="G94" s="35"/>
      <c r="H94" s="103"/>
      <c r="I94" s="103"/>
      <c r="J94" s="20"/>
      <c r="K94" s="102">
        <f t="shared" si="5"/>
      </c>
      <c r="L94" s="102"/>
      <c r="M94" s="6">
        <f t="shared" si="7"/>
      </c>
      <c r="N94" s="20"/>
      <c r="O94" s="8"/>
      <c r="P94" s="103"/>
      <c r="Q94" s="103"/>
      <c r="R94" s="106">
        <f t="shared" si="8"/>
      </c>
      <c r="S94" s="106"/>
      <c r="T94" s="107">
        <f t="shared" si="9"/>
      </c>
      <c r="U94" s="107"/>
    </row>
    <row r="95" spans="2:21" ht="13.5">
      <c r="B95" s="20">
        <v>87</v>
      </c>
      <c r="C95" s="102">
        <f t="shared" si="6"/>
      </c>
      <c r="D95" s="102"/>
      <c r="E95" s="20"/>
      <c r="F95" s="8"/>
      <c r="G95" s="35"/>
      <c r="H95" s="103"/>
      <c r="I95" s="103"/>
      <c r="J95" s="20"/>
      <c r="K95" s="102">
        <f t="shared" si="5"/>
      </c>
      <c r="L95" s="102"/>
      <c r="M95" s="6">
        <f t="shared" si="7"/>
      </c>
      <c r="N95" s="20"/>
      <c r="O95" s="8"/>
      <c r="P95" s="103"/>
      <c r="Q95" s="103"/>
      <c r="R95" s="106">
        <f t="shared" si="8"/>
      </c>
      <c r="S95" s="106"/>
      <c r="T95" s="107">
        <f t="shared" si="9"/>
      </c>
      <c r="U95" s="107"/>
    </row>
    <row r="96" spans="2:21" ht="13.5">
      <c r="B96" s="20">
        <v>88</v>
      </c>
      <c r="C96" s="102">
        <f t="shared" si="6"/>
      </c>
      <c r="D96" s="102"/>
      <c r="E96" s="20"/>
      <c r="F96" s="8"/>
      <c r="G96" s="35"/>
      <c r="H96" s="103"/>
      <c r="I96" s="103"/>
      <c r="J96" s="20"/>
      <c r="K96" s="102">
        <f t="shared" si="5"/>
      </c>
      <c r="L96" s="102"/>
      <c r="M96" s="6">
        <f t="shared" si="7"/>
      </c>
      <c r="N96" s="20"/>
      <c r="O96" s="8"/>
      <c r="P96" s="103"/>
      <c r="Q96" s="103"/>
      <c r="R96" s="106">
        <f t="shared" si="8"/>
      </c>
      <c r="S96" s="106"/>
      <c r="T96" s="107">
        <f t="shared" si="9"/>
      </c>
      <c r="U96" s="107"/>
    </row>
    <row r="97" spans="2:21" ht="13.5">
      <c r="B97" s="20">
        <v>89</v>
      </c>
      <c r="C97" s="102">
        <f t="shared" si="6"/>
      </c>
      <c r="D97" s="102"/>
      <c r="E97" s="20"/>
      <c r="F97" s="8"/>
      <c r="G97" s="35"/>
      <c r="H97" s="103"/>
      <c r="I97" s="103"/>
      <c r="J97" s="20"/>
      <c r="K97" s="102">
        <f t="shared" si="5"/>
      </c>
      <c r="L97" s="102"/>
      <c r="M97" s="6">
        <f t="shared" si="7"/>
      </c>
      <c r="N97" s="20"/>
      <c r="O97" s="8"/>
      <c r="P97" s="103"/>
      <c r="Q97" s="103"/>
      <c r="R97" s="106">
        <f t="shared" si="8"/>
      </c>
      <c r="S97" s="106"/>
      <c r="T97" s="107">
        <f t="shared" si="9"/>
      </c>
      <c r="U97" s="107"/>
    </row>
    <row r="98" spans="2:21" ht="13.5">
      <c r="B98" s="20">
        <v>90</v>
      </c>
      <c r="C98" s="102">
        <f t="shared" si="6"/>
      </c>
      <c r="D98" s="102"/>
      <c r="E98" s="20"/>
      <c r="F98" s="8"/>
      <c r="G98" s="35"/>
      <c r="H98" s="103"/>
      <c r="I98" s="103"/>
      <c r="J98" s="20"/>
      <c r="K98" s="102">
        <f t="shared" si="5"/>
      </c>
      <c r="L98" s="102"/>
      <c r="M98" s="6">
        <f t="shared" si="7"/>
      </c>
      <c r="N98" s="20"/>
      <c r="O98" s="8"/>
      <c r="P98" s="103"/>
      <c r="Q98" s="103"/>
      <c r="R98" s="106">
        <f t="shared" si="8"/>
      </c>
      <c r="S98" s="106"/>
      <c r="T98" s="107">
        <f t="shared" si="9"/>
      </c>
      <c r="U98" s="107"/>
    </row>
    <row r="99" spans="2:21" ht="13.5">
      <c r="B99" s="20">
        <v>91</v>
      </c>
      <c r="C99" s="102">
        <f t="shared" si="6"/>
      </c>
      <c r="D99" s="102"/>
      <c r="E99" s="20"/>
      <c r="F99" s="8"/>
      <c r="G99" s="35"/>
      <c r="H99" s="103"/>
      <c r="I99" s="103"/>
      <c r="J99" s="20"/>
      <c r="K99" s="102">
        <f t="shared" si="5"/>
      </c>
      <c r="L99" s="102"/>
      <c r="M99" s="6">
        <f t="shared" si="7"/>
      </c>
      <c r="N99" s="20"/>
      <c r="O99" s="8"/>
      <c r="P99" s="103"/>
      <c r="Q99" s="103"/>
      <c r="R99" s="106">
        <f t="shared" si="8"/>
      </c>
      <c r="S99" s="106"/>
      <c r="T99" s="107">
        <f t="shared" si="9"/>
      </c>
      <c r="U99" s="107"/>
    </row>
    <row r="100" spans="2:21" ht="13.5">
      <c r="B100" s="20">
        <v>92</v>
      </c>
      <c r="C100" s="102">
        <f t="shared" si="6"/>
      </c>
      <c r="D100" s="102"/>
      <c r="E100" s="20"/>
      <c r="F100" s="8"/>
      <c r="G100" s="35"/>
      <c r="H100" s="103"/>
      <c r="I100" s="103"/>
      <c r="J100" s="20"/>
      <c r="K100" s="102">
        <f t="shared" si="5"/>
      </c>
      <c r="L100" s="102"/>
      <c r="M100" s="6">
        <f t="shared" si="7"/>
      </c>
      <c r="N100" s="20"/>
      <c r="O100" s="8"/>
      <c r="P100" s="103"/>
      <c r="Q100" s="103"/>
      <c r="R100" s="106">
        <f t="shared" si="8"/>
      </c>
      <c r="S100" s="106"/>
      <c r="T100" s="107">
        <f t="shared" si="9"/>
      </c>
      <c r="U100" s="107"/>
    </row>
    <row r="101" spans="2:21" ht="13.5">
      <c r="B101" s="20">
        <v>93</v>
      </c>
      <c r="C101" s="102">
        <f t="shared" si="6"/>
      </c>
      <c r="D101" s="102"/>
      <c r="E101" s="20"/>
      <c r="F101" s="8"/>
      <c r="G101" s="35"/>
      <c r="H101" s="103"/>
      <c r="I101" s="103"/>
      <c r="J101" s="20"/>
      <c r="K101" s="102">
        <f t="shared" si="5"/>
      </c>
      <c r="L101" s="102"/>
      <c r="M101" s="6">
        <f t="shared" si="7"/>
      </c>
      <c r="N101" s="20"/>
      <c r="O101" s="8"/>
      <c r="P101" s="103"/>
      <c r="Q101" s="103"/>
      <c r="R101" s="106">
        <f t="shared" si="8"/>
      </c>
      <c r="S101" s="106"/>
      <c r="T101" s="107">
        <f t="shared" si="9"/>
      </c>
      <c r="U101" s="107"/>
    </row>
    <row r="102" spans="2:21" ht="13.5">
      <c r="B102" s="20">
        <v>94</v>
      </c>
      <c r="C102" s="102">
        <f t="shared" si="6"/>
      </c>
      <c r="D102" s="102"/>
      <c r="E102" s="20"/>
      <c r="F102" s="8"/>
      <c r="G102" s="35"/>
      <c r="H102" s="103"/>
      <c r="I102" s="103"/>
      <c r="J102" s="20"/>
      <c r="K102" s="102">
        <f t="shared" si="5"/>
      </c>
      <c r="L102" s="102"/>
      <c r="M102" s="6">
        <f t="shared" si="7"/>
      </c>
      <c r="N102" s="20"/>
      <c r="O102" s="8"/>
      <c r="P102" s="103"/>
      <c r="Q102" s="103"/>
      <c r="R102" s="106">
        <f t="shared" si="8"/>
      </c>
      <c r="S102" s="106"/>
      <c r="T102" s="107">
        <f t="shared" si="9"/>
      </c>
      <c r="U102" s="107"/>
    </row>
    <row r="103" spans="2:21" ht="13.5">
      <c r="B103" s="20">
        <v>95</v>
      </c>
      <c r="C103" s="102">
        <f t="shared" si="6"/>
      </c>
      <c r="D103" s="102"/>
      <c r="E103" s="20"/>
      <c r="F103" s="8"/>
      <c r="G103" s="35"/>
      <c r="H103" s="103"/>
      <c r="I103" s="103"/>
      <c r="J103" s="20"/>
      <c r="K103" s="102">
        <f t="shared" si="5"/>
      </c>
      <c r="L103" s="102"/>
      <c r="M103" s="6">
        <f t="shared" si="7"/>
      </c>
      <c r="N103" s="20"/>
      <c r="O103" s="8"/>
      <c r="P103" s="103"/>
      <c r="Q103" s="103"/>
      <c r="R103" s="106">
        <f t="shared" si="8"/>
      </c>
      <c r="S103" s="106"/>
      <c r="T103" s="107">
        <f t="shared" si="9"/>
      </c>
      <c r="U103" s="107"/>
    </row>
    <row r="104" spans="2:21" ht="13.5">
      <c r="B104" s="20">
        <v>96</v>
      </c>
      <c r="C104" s="102">
        <f t="shared" si="6"/>
      </c>
      <c r="D104" s="102"/>
      <c r="E104" s="20"/>
      <c r="F104" s="8"/>
      <c r="G104" s="35"/>
      <c r="H104" s="103"/>
      <c r="I104" s="103"/>
      <c r="J104" s="20"/>
      <c r="K104" s="102">
        <f t="shared" si="5"/>
      </c>
      <c r="L104" s="102"/>
      <c r="M104" s="6">
        <f t="shared" si="7"/>
      </c>
      <c r="N104" s="20"/>
      <c r="O104" s="8"/>
      <c r="P104" s="103"/>
      <c r="Q104" s="103"/>
      <c r="R104" s="106">
        <f t="shared" si="8"/>
      </c>
      <c r="S104" s="106"/>
      <c r="T104" s="107">
        <f t="shared" si="9"/>
      </c>
      <c r="U104" s="107"/>
    </row>
    <row r="105" spans="2:21" ht="13.5">
      <c r="B105" s="20">
        <v>97</v>
      </c>
      <c r="C105" s="102">
        <f t="shared" si="6"/>
      </c>
      <c r="D105" s="102"/>
      <c r="E105" s="20"/>
      <c r="F105" s="8"/>
      <c r="G105" s="35"/>
      <c r="H105" s="103"/>
      <c r="I105" s="103"/>
      <c r="J105" s="20"/>
      <c r="K105" s="102">
        <f t="shared" si="5"/>
      </c>
      <c r="L105" s="102"/>
      <c r="M105" s="6">
        <f t="shared" si="7"/>
      </c>
      <c r="N105" s="20"/>
      <c r="O105" s="8"/>
      <c r="P105" s="103"/>
      <c r="Q105" s="103"/>
      <c r="R105" s="106">
        <f t="shared" si="8"/>
      </c>
      <c r="S105" s="106"/>
      <c r="T105" s="107">
        <f t="shared" si="9"/>
      </c>
      <c r="U105" s="107"/>
    </row>
    <row r="106" spans="2:21" ht="13.5">
      <c r="B106" s="20">
        <v>98</v>
      </c>
      <c r="C106" s="102">
        <f t="shared" si="6"/>
      </c>
      <c r="D106" s="102"/>
      <c r="E106" s="20"/>
      <c r="F106" s="8"/>
      <c r="G106" s="35"/>
      <c r="H106" s="103"/>
      <c r="I106" s="103"/>
      <c r="J106" s="20"/>
      <c r="K106" s="102">
        <f t="shared" si="5"/>
      </c>
      <c r="L106" s="102"/>
      <c r="M106" s="6">
        <f t="shared" si="7"/>
      </c>
      <c r="N106" s="20"/>
      <c r="O106" s="8"/>
      <c r="P106" s="103"/>
      <c r="Q106" s="103"/>
      <c r="R106" s="106">
        <f t="shared" si="8"/>
      </c>
      <c r="S106" s="106"/>
      <c r="T106" s="107">
        <f t="shared" si="9"/>
      </c>
      <c r="U106" s="107"/>
    </row>
    <row r="107" spans="2:21" ht="13.5">
      <c r="B107" s="20">
        <v>99</v>
      </c>
      <c r="C107" s="102">
        <f t="shared" si="6"/>
      </c>
      <c r="D107" s="102"/>
      <c r="E107" s="20"/>
      <c r="F107" s="8"/>
      <c r="G107" s="35"/>
      <c r="H107" s="103"/>
      <c r="I107" s="103"/>
      <c r="J107" s="20"/>
      <c r="K107" s="102">
        <f t="shared" si="5"/>
      </c>
      <c r="L107" s="102"/>
      <c r="M107" s="6">
        <f t="shared" si="7"/>
      </c>
      <c r="N107" s="20"/>
      <c r="O107" s="8"/>
      <c r="P107" s="103"/>
      <c r="Q107" s="103"/>
      <c r="R107" s="106">
        <f t="shared" si="8"/>
      </c>
      <c r="S107" s="106"/>
      <c r="T107" s="107">
        <f t="shared" si="9"/>
      </c>
      <c r="U107" s="107"/>
    </row>
    <row r="108" spans="2:21" ht="13.5">
      <c r="B108" s="20">
        <v>100</v>
      </c>
      <c r="C108" s="102">
        <f t="shared" si="6"/>
      </c>
      <c r="D108" s="102"/>
      <c r="E108" s="20"/>
      <c r="F108" s="8"/>
      <c r="G108" s="35"/>
      <c r="H108" s="103"/>
      <c r="I108" s="103"/>
      <c r="J108" s="20"/>
      <c r="K108" s="102">
        <f t="shared" si="5"/>
      </c>
      <c r="L108" s="102"/>
      <c r="M108" s="6">
        <f t="shared" si="7"/>
      </c>
      <c r="N108" s="20"/>
      <c r="O108" s="8"/>
      <c r="P108" s="103"/>
      <c r="Q108" s="103"/>
      <c r="R108" s="106">
        <f t="shared" si="8"/>
      </c>
      <c r="S108" s="106"/>
      <c r="T108" s="107">
        <f t="shared" si="9"/>
      </c>
      <c r="U108" s="107"/>
    </row>
    <row r="109" spans="2:18" ht="13.5">
      <c r="B109" s="1"/>
      <c r="C109" s="1"/>
      <c r="D109" s="1"/>
      <c r="E109" s="1"/>
      <c r="F109" s="1"/>
      <c r="G109" s="1"/>
      <c r="H109" s="1"/>
      <c r="I109" s="1"/>
      <c r="J109" s="1"/>
      <c r="K109" s="1"/>
      <c r="L109" s="1"/>
      <c r="M109" s="1"/>
      <c r="N109" s="1"/>
      <c r="O109" s="1"/>
      <c r="P109" s="1"/>
      <c r="Q109" s="1"/>
      <c r="R109" s="1"/>
    </row>
  </sheetData>
  <sheetProtection/>
  <mergeCells count="635">
    <mergeCell ref="J2:K2"/>
    <mergeCell ref="L2:M2"/>
    <mergeCell ref="N2:O2"/>
    <mergeCell ref="P2:Q2"/>
    <mergeCell ref="B3:C3"/>
    <mergeCell ref="D3:I3"/>
    <mergeCell ref="J3:K3"/>
    <mergeCell ref="L3:Q3"/>
    <mergeCell ref="B2:C2"/>
    <mergeCell ref="D2:E2"/>
    <mergeCell ref="F2:G2"/>
    <mergeCell ref="H2:I2"/>
    <mergeCell ref="B4:C4"/>
    <mergeCell ref="D4:E4"/>
    <mergeCell ref="F4:G4"/>
    <mergeCell ref="H4:I4"/>
    <mergeCell ref="J4:K4"/>
    <mergeCell ref="L4:M4"/>
    <mergeCell ref="N4:O4"/>
    <mergeCell ref="P4:Q4"/>
    <mergeCell ref="J5:K5"/>
    <mergeCell ref="L5:M5"/>
    <mergeCell ref="P5:Q5"/>
    <mergeCell ref="B7:B8"/>
    <mergeCell ref="C7:D8"/>
    <mergeCell ref="E7:I7"/>
    <mergeCell ref="J7:L7"/>
    <mergeCell ref="M7:M8"/>
    <mergeCell ref="N7:Q7"/>
    <mergeCell ref="R7:U7"/>
    <mergeCell ref="H8:I8"/>
    <mergeCell ref="K8:L8"/>
    <mergeCell ref="P8:Q8"/>
    <mergeCell ref="R8:S8"/>
    <mergeCell ref="T8:U8"/>
    <mergeCell ref="C9:D9"/>
    <mergeCell ref="H9:I9"/>
    <mergeCell ref="K9:L9"/>
    <mergeCell ref="P9:Q9"/>
    <mergeCell ref="R9:S9"/>
    <mergeCell ref="T9:U9"/>
    <mergeCell ref="C10:D10"/>
    <mergeCell ref="H10:I10"/>
    <mergeCell ref="K10:L10"/>
    <mergeCell ref="P10:Q10"/>
    <mergeCell ref="R10:S10"/>
    <mergeCell ref="T10:U10"/>
    <mergeCell ref="C11:D11"/>
    <mergeCell ref="H11:I11"/>
    <mergeCell ref="K11:L11"/>
    <mergeCell ref="P11:Q11"/>
    <mergeCell ref="R11:S11"/>
    <mergeCell ref="T11:U11"/>
    <mergeCell ref="C12:D12"/>
    <mergeCell ref="H12:I12"/>
    <mergeCell ref="K12:L12"/>
    <mergeCell ref="P12:Q12"/>
    <mergeCell ref="R12:S12"/>
    <mergeCell ref="T12:U12"/>
    <mergeCell ref="C13:D13"/>
    <mergeCell ref="H13:I13"/>
    <mergeCell ref="K13:L13"/>
    <mergeCell ref="P13:Q13"/>
    <mergeCell ref="R13:S13"/>
    <mergeCell ref="T13:U13"/>
    <mergeCell ref="C14:D14"/>
    <mergeCell ref="H14:I14"/>
    <mergeCell ref="K14:L14"/>
    <mergeCell ref="P14:Q14"/>
    <mergeCell ref="R14:S14"/>
    <mergeCell ref="T14:U14"/>
    <mergeCell ref="C15:D15"/>
    <mergeCell ref="H15:I15"/>
    <mergeCell ref="K15:L15"/>
    <mergeCell ref="P15:Q15"/>
    <mergeCell ref="R15:S15"/>
    <mergeCell ref="T15:U15"/>
    <mergeCell ref="C16:D16"/>
    <mergeCell ref="H16:I16"/>
    <mergeCell ref="K16:L16"/>
    <mergeCell ref="P16:Q16"/>
    <mergeCell ref="R16:S16"/>
    <mergeCell ref="T16:U16"/>
    <mergeCell ref="C17:D17"/>
    <mergeCell ref="H17:I17"/>
    <mergeCell ref="K17:L17"/>
    <mergeCell ref="P17:Q17"/>
    <mergeCell ref="R17:S17"/>
    <mergeCell ref="T17:U17"/>
    <mergeCell ref="C18:D18"/>
    <mergeCell ref="H18:I18"/>
    <mergeCell ref="K18:L18"/>
    <mergeCell ref="P18:Q18"/>
    <mergeCell ref="R18:S18"/>
    <mergeCell ref="T18:U18"/>
    <mergeCell ref="C19:D19"/>
    <mergeCell ref="H19:I19"/>
    <mergeCell ref="K19:L19"/>
    <mergeCell ref="P19:Q19"/>
    <mergeCell ref="R19:S19"/>
    <mergeCell ref="T19:U19"/>
    <mergeCell ref="C20:D20"/>
    <mergeCell ref="H20:I20"/>
    <mergeCell ref="K20:L20"/>
    <mergeCell ref="P20:Q20"/>
    <mergeCell ref="R20:S20"/>
    <mergeCell ref="T20:U20"/>
    <mergeCell ref="C21:D21"/>
    <mergeCell ref="H21:I21"/>
    <mergeCell ref="K21:L21"/>
    <mergeCell ref="P21:Q21"/>
    <mergeCell ref="R21:S21"/>
    <mergeCell ref="T21:U21"/>
    <mergeCell ref="C22:D22"/>
    <mergeCell ref="H22:I22"/>
    <mergeCell ref="K22:L22"/>
    <mergeCell ref="P22:Q22"/>
    <mergeCell ref="R22:S22"/>
    <mergeCell ref="T22:U22"/>
    <mergeCell ref="C23:D23"/>
    <mergeCell ref="H23:I23"/>
    <mergeCell ref="K23:L23"/>
    <mergeCell ref="P23:Q23"/>
    <mergeCell ref="R23:S23"/>
    <mergeCell ref="T23:U23"/>
    <mergeCell ref="C24:D24"/>
    <mergeCell ref="H24:I24"/>
    <mergeCell ref="K24:L24"/>
    <mergeCell ref="P24:Q24"/>
    <mergeCell ref="R24:S24"/>
    <mergeCell ref="T24:U24"/>
    <mergeCell ref="C25:D25"/>
    <mergeCell ref="H25:I25"/>
    <mergeCell ref="K25:L25"/>
    <mergeCell ref="P25:Q25"/>
    <mergeCell ref="R25:S25"/>
    <mergeCell ref="T25:U25"/>
    <mergeCell ref="C26:D26"/>
    <mergeCell ref="H26:I26"/>
    <mergeCell ref="K26:L26"/>
    <mergeCell ref="P26:Q26"/>
    <mergeCell ref="R26:S26"/>
    <mergeCell ref="T26:U26"/>
    <mergeCell ref="C27:D27"/>
    <mergeCell ref="H27:I27"/>
    <mergeCell ref="K27:L27"/>
    <mergeCell ref="P27:Q27"/>
    <mergeCell ref="R27:S27"/>
    <mergeCell ref="T27:U27"/>
    <mergeCell ref="C28:D28"/>
    <mergeCell ref="H28:I28"/>
    <mergeCell ref="K28:L28"/>
    <mergeCell ref="P28:Q28"/>
    <mergeCell ref="R28:S28"/>
    <mergeCell ref="T28:U28"/>
    <mergeCell ref="C29:D29"/>
    <mergeCell ref="H29:I29"/>
    <mergeCell ref="K29:L29"/>
    <mergeCell ref="P29:Q29"/>
    <mergeCell ref="R29:S29"/>
    <mergeCell ref="T29:U29"/>
    <mergeCell ref="C30:D30"/>
    <mergeCell ref="H30:I30"/>
    <mergeCell ref="K30:L30"/>
    <mergeCell ref="P30:Q30"/>
    <mergeCell ref="R30:S30"/>
    <mergeCell ref="T30:U30"/>
    <mergeCell ref="C31:D31"/>
    <mergeCell ref="H31:I31"/>
    <mergeCell ref="K31:L31"/>
    <mergeCell ref="P31:Q31"/>
    <mergeCell ref="R31:S31"/>
    <mergeCell ref="T31:U31"/>
    <mergeCell ref="C32:D32"/>
    <mergeCell ref="H32:I32"/>
    <mergeCell ref="K32:L32"/>
    <mergeCell ref="P32:Q32"/>
    <mergeCell ref="R32:S32"/>
    <mergeCell ref="T32:U32"/>
    <mergeCell ref="C33:D33"/>
    <mergeCell ref="H33:I33"/>
    <mergeCell ref="K33:L33"/>
    <mergeCell ref="P33:Q33"/>
    <mergeCell ref="R33:S33"/>
    <mergeCell ref="T33:U33"/>
    <mergeCell ref="C34:D34"/>
    <mergeCell ref="H34:I34"/>
    <mergeCell ref="K34:L34"/>
    <mergeCell ref="P34:Q34"/>
    <mergeCell ref="R34:S34"/>
    <mergeCell ref="T34:U34"/>
    <mergeCell ref="C35:D35"/>
    <mergeCell ref="H35:I35"/>
    <mergeCell ref="K35:L35"/>
    <mergeCell ref="P35:Q35"/>
    <mergeCell ref="R35:S35"/>
    <mergeCell ref="T35:U35"/>
    <mergeCell ref="C36:D36"/>
    <mergeCell ref="H36:I36"/>
    <mergeCell ref="K36:L36"/>
    <mergeCell ref="P36:Q36"/>
    <mergeCell ref="R36:S36"/>
    <mergeCell ref="T36:U36"/>
    <mergeCell ref="C37:D37"/>
    <mergeCell ref="H37:I37"/>
    <mergeCell ref="K37:L37"/>
    <mergeCell ref="P37:Q37"/>
    <mergeCell ref="R37:S37"/>
    <mergeCell ref="T37:U37"/>
    <mergeCell ref="C38:D38"/>
    <mergeCell ref="H38:I38"/>
    <mergeCell ref="K38:L38"/>
    <mergeCell ref="P38:Q38"/>
    <mergeCell ref="R38:S38"/>
    <mergeCell ref="T38:U38"/>
    <mergeCell ref="C39:D39"/>
    <mergeCell ref="H39:I39"/>
    <mergeCell ref="K39:L39"/>
    <mergeCell ref="P39:Q39"/>
    <mergeCell ref="R39:S39"/>
    <mergeCell ref="T39:U39"/>
    <mergeCell ref="C40:D40"/>
    <mergeCell ref="H40:I40"/>
    <mergeCell ref="K40:L40"/>
    <mergeCell ref="P40:Q40"/>
    <mergeCell ref="R40:S40"/>
    <mergeCell ref="T40:U40"/>
    <mergeCell ref="C41:D41"/>
    <mergeCell ref="H41:I41"/>
    <mergeCell ref="K41:L41"/>
    <mergeCell ref="P41:Q41"/>
    <mergeCell ref="R41:S41"/>
    <mergeCell ref="T41:U41"/>
    <mergeCell ref="C42:D42"/>
    <mergeCell ref="H42:I42"/>
    <mergeCell ref="K42:L42"/>
    <mergeCell ref="P42:Q42"/>
    <mergeCell ref="R42:S42"/>
    <mergeCell ref="T42:U42"/>
    <mergeCell ref="C43:D43"/>
    <mergeCell ref="H43:I43"/>
    <mergeCell ref="K43:L43"/>
    <mergeCell ref="P43:Q43"/>
    <mergeCell ref="R43:S43"/>
    <mergeCell ref="T43:U43"/>
    <mergeCell ref="C44:D44"/>
    <mergeCell ref="H44:I44"/>
    <mergeCell ref="K44:L44"/>
    <mergeCell ref="P44:Q44"/>
    <mergeCell ref="R44:S44"/>
    <mergeCell ref="T44:U44"/>
    <mergeCell ref="C45:D45"/>
    <mergeCell ref="H45:I45"/>
    <mergeCell ref="K45:L45"/>
    <mergeCell ref="P45:Q45"/>
    <mergeCell ref="R45:S45"/>
    <mergeCell ref="T45:U45"/>
    <mergeCell ref="C46:D46"/>
    <mergeCell ref="H46:I46"/>
    <mergeCell ref="K46:L46"/>
    <mergeCell ref="P46:Q46"/>
    <mergeCell ref="R46:S46"/>
    <mergeCell ref="T46:U46"/>
    <mergeCell ref="C47:D47"/>
    <mergeCell ref="H47:I47"/>
    <mergeCell ref="K47:L47"/>
    <mergeCell ref="P47:Q47"/>
    <mergeCell ref="R47:S47"/>
    <mergeCell ref="T47:U47"/>
    <mergeCell ref="C48:D48"/>
    <mergeCell ref="H48:I48"/>
    <mergeCell ref="K48:L48"/>
    <mergeCell ref="P48:Q48"/>
    <mergeCell ref="R48:S48"/>
    <mergeCell ref="T48:U48"/>
    <mergeCell ref="C49:D49"/>
    <mergeCell ref="H49:I49"/>
    <mergeCell ref="K49:L49"/>
    <mergeCell ref="P49:Q49"/>
    <mergeCell ref="R49:S49"/>
    <mergeCell ref="T49:U49"/>
    <mergeCell ref="C50:D50"/>
    <mergeCell ref="H50:I50"/>
    <mergeCell ref="K50:L50"/>
    <mergeCell ref="P50:Q50"/>
    <mergeCell ref="R50:S50"/>
    <mergeCell ref="T50:U50"/>
    <mergeCell ref="C51:D51"/>
    <mergeCell ref="H51:I51"/>
    <mergeCell ref="K51:L51"/>
    <mergeCell ref="P51:Q51"/>
    <mergeCell ref="R51:S51"/>
    <mergeCell ref="T51:U51"/>
    <mergeCell ref="C52:D52"/>
    <mergeCell ref="H52:I52"/>
    <mergeCell ref="K52:L52"/>
    <mergeCell ref="P52:Q52"/>
    <mergeCell ref="R52:S52"/>
    <mergeCell ref="T52:U52"/>
    <mergeCell ref="C53:D53"/>
    <mergeCell ref="H53:I53"/>
    <mergeCell ref="K53:L53"/>
    <mergeCell ref="P53:Q53"/>
    <mergeCell ref="R53:S53"/>
    <mergeCell ref="T53:U53"/>
    <mergeCell ref="C54:D54"/>
    <mergeCell ref="H54:I54"/>
    <mergeCell ref="K54:L54"/>
    <mergeCell ref="P54:Q54"/>
    <mergeCell ref="R54:S54"/>
    <mergeCell ref="T54:U54"/>
    <mergeCell ref="C55:D55"/>
    <mergeCell ref="H55:I55"/>
    <mergeCell ref="K55:L55"/>
    <mergeCell ref="P55:Q55"/>
    <mergeCell ref="R55:S55"/>
    <mergeCell ref="T55:U55"/>
    <mergeCell ref="C56:D56"/>
    <mergeCell ref="H56:I56"/>
    <mergeCell ref="K56:L56"/>
    <mergeCell ref="P56:Q56"/>
    <mergeCell ref="R56:S56"/>
    <mergeCell ref="T56:U56"/>
    <mergeCell ref="C57:D57"/>
    <mergeCell ref="H57:I57"/>
    <mergeCell ref="K57:L57"/>
    <mergeCell ref="P57:Q57"/>
    <mergeCell ref="R57:S57"/>
    <mergeCell ref="T57:U57"/>
    <mergeCell ref="C58:D58"/>
    <mergeCell ref="H58:I58"/>
    <mergeCell ref="K58:L58"/>
    <mergeCell ref="P58:Q58"/>
    <mergeCell ref="R58:S58"/>
    <mergeCell ref="T58:U58"/>
    <mergeCell ref="C59:D59"/>
    <mergeCell ref="H59:I59"/>
    <mergeCell ref="K59:L59"/>
    <mergeCell ref="P59:Q59"/>
    <mergeCell ref="R59:S59"/>
    <mergeCell ref="T59:U59"/>
    <mergeCell ref="C60:D60"/>
    <mergeCell ref="H60:I60"/>
    <mergeCell ref="K60:L60"/>
    <mergeCell ref="P60:Q60"/>
    <mergeCell ref="R60:S60"/>
    <mergeCell ref="T60:U60"/>
    <mergeCell ref="C61:D61"/>
    <mergeCell ref="H61:I61"/>
    <mergeCell ref="K61:L61"/>
    <mergeCell ref="P61:Q61"/>
    <mergeCell ref="R61:S61"/>
    <mergeCell ref="T61:U61"/>
    <mergeCell ref="C62:D62"/>
    <mergeCell ref="H62:I62"/>
    <mergeCell ref="K62:L62"/>
    <mergeCell ref="P62:Q62"/>
    <mergeCell ref="R62:S62"/>
    <mergeCell ref="T62:U62"/>
    <mergeCell ref="C63:D63"/>
    <mergeCell ref="H63:I63"/>
    <mergeCell ref="K63:L63"/>
    <mergeCell ref="P63:Q63"/>
    <mergeCell ref="R63:S63"/>
    <mergeCell ref="T63:U63"/>
    <mergeCell ref="C64:D64"/>
    <mergeCell ref="H64:I64"/>
    <mergeCell ref="K64:L64"/>
    <mergeCell ref="P64:Q64"/>
    <mergeCell ref="R64:S64"/>
    <mergeCell ref="T64:U64"/>
    <mergeCell ref="C65:D65"/>
    <mergeCell ref="H65:I65"/>
    <mergeCell ref="K65:L65"/>
    <mergeCell ref="P65:Q65"/>
    <mergeCell ref="R65:S65"/>
    <mergeCell ref="T65:U65"/>
    <mergeCell ref="C66:D66"/>
    <mergeCell ref="H66:I66"/>
    <mergeCell ref="K66:L66"/>
    <mergeCell ref="P66:Q66"/>
    <mergeCell ref="R66:S66"/>
    <mergeCell ref="T66:U66"/>
    <mergeCell ref="C67:D67"/>
    <mergeCell ref="H67:I67"/>
    <mergeCell ref="K67:L67"/>
    <mergeCell ref="P67:Q67"/>
    <mergeCell ref="R67:S67"/>
    <mergeCell ref="T67:U67"/>
    <mergeCell ref="C68:D68"/>
    <mergeCell ref="H68:I68"/>
    <mergeCell ref="K68:L68"/>
    <mergeCell ref="P68:Q68"/>
    <mergeCell ref="R68:S68"/>
    <mergeCell ref="T68:U68"/>
    <mergeCell ref="C69:D69"/>
    <mergeCell ref="H69:I69"/>
    <mergeCell ref="K69:L69"/>
    <mergeCell ref="P69:Q69"/>
    <mergeCell ref="R69:S69"/>
    <mergeCell ref="T69:U69"/>
    <mergeCell ref="C70:D70"/>
    <mergeCell ref="H70:I70"/>
    <mergeCell ref="K70:L70"/>
    <mergeCell ref="P70:Q70"/>
    <mergeCell ref="R70:S70"/>
    <mergeCell ref="T70:U70"/>
    <mergeCell ref="C71:D71"/>
    <mergeCell ref="H71:I71"/>
    <mergeCell ref="K71:L71"/>
    <mergeCell ref="P71:Q71"/>
    <mergeCell ref="R71:S71"/>
    <mergeCell ref="T71:U71"/>
    <mergeCell ref="C72:D72"/>
    <mergeCell ref="H72:I72"/>
    <mergeCell ref="K72:L72"/>
    <mergeCell ref="P72:Q72"/>
    <mergeCell ref="R72:S72"/>
    <mergeCell ref="T72:U72"/>
    <mergeCell ref="C73:D73"/>
    <mergeCell ref="H73:I73"/>
    <mergeCell ref="K73:L73"/>
    <mergeCell ref="P73:Q73"/>
    <mergeCell ref="R73:S73"/>
    <mergeCell ref="T73:U73"/>
    <mergeCell ref="C74:D74"/>
    <mergeCell ref="H74:I74"/>
    <mergeCell ref="K74:L74"/>
    <mergeCell ref="P74:Q74"/>
    <mergeCell ref="R74:S74"/>
    <mergeCell ref="T74:U74"/>
    <mergeCell ref="C75:D75"/>
    <mergeCell ref="H75:I75"/>
    <mergeCell ref="K75:L75"/>
    <mergeCell ref="P75:Q75"/>
    <mergeCell ref="R75:S75"/>
    <mergeCell ref="T75:U75"/>
    <mergeCell ref="C76:D76"/>
    <mergeCell ref="H76:I76"/>
    <mergeCell ref="K76:L76"/>
    <mergeCell ref="P76:Q76"/>
    <mergeCell ref="R76:S76"/>
    <mergeCell ref="T76:U76"/>
    <mergeCell ref="C77:D77"/>
    <mergeCell ref="H77:I77"/>
    <mergeCell ref="K77:L77"/>
    <mergeCell ref="P77:Q77"/>
    <mergeCell ref="R77:S77"/>
    <mergeCell ref="T77:U77"/>
    <mergeCell ref="C78:D78"/>
    <mergeCell ref="H78:I78"/>
    <mergeCell ref="K78:L78"/>
    <mergeCell ref="P78:Q78"/>
    <mergeCell ref="R78:S78"/>
    <mergeCell ref="T78:U78"/>
    <mergeCell ref="C79:D79"/>
    <mergeCell ref="H79:I79"/>
    <mergeCell ref="K79:L79"/>
    <mergeCell ref="P79:Q79"/>
    <mergeCell ref="R79:S79"/>
    <mergeCell ref="T79:U79"/>
    <mergeCell ref="C80:D80"/>
    <mergeCell ref="H80:I80"/>
    <mergeCell ref="K80:L80"/>
    <mergeCell ref="P80:Q80"/>
    <mergeCell ref="R80:S80"/>
    <mergeCell ref="T80:U80"/>
    <mergeCell ref="C81:D81"/>
    <mergeCell ref="H81:I81"/>
    <mergeCell ref="K81:L81"/>
    <mergeCell ref="P81:Q81"/>
    <mergeCell ref="R81:S81"/>
    <mergeCell ref="T81:U81"/>
    <mergeCell ref="C82:D82"/>
    <mergeCell ref="H82:I82"/>
    <mergeCell ref="K82:L82"/>
    <mergeCell ref="P82:Q82"/>
    <mergeCell ref="R82:S82"/>
    <mergeCell ref="T82:U82"/>
    <mergeCell ref="C83:D83"/>
    <mergeCell ref="H83:I83"/>
    <mergeCell ref="K83:L83"/>
    <mergeCell ref="P83:Q83"/>
    <mergeCell ref="R83:S83"/>
    <mergeCell ref="T83:U83"/>
    <mergeCell ref="C84:D84"/>
    <mergeCell ref="H84:I84"/>
    <mergeCell ref="K84:L84"/>
    <mergeCell ref="P84:Q84"/>
    <mergeCell ref="R84:S84"/>
    <mergeCell ref="T84:U84"/>
    <mergeCell ref="C85:D85"/>
    <mergeCell ref="H85:I85"/>
    <mergeCell ref="K85:L85"/>
    <mergeCell ref="P85:Q85"/>
    <mergeCell ref="R85:S85"/>
    <mergeCell ref="T85:U85"/>
    <mergeCell ref="C86:D86"/>
    <mergeCell ref="H86:I86"/>
    <mergeCell ref="K86:L86"/>
    <mergeCell ref="P86:Q86"/>
    <mergeCell ref="R86:S86"/>
    <mergeCell ref="T86:U86"/>
    <mergeCell ref="C87:D87"/>
    <mergeCell ref="H87:I87"/>
    <mergeCell ref="K87:L87"/>
    <mergeCell ref="P87:Q87"/>
    <mergeCell ref="R87:S87"/>
    <mergeCell ref="T87:U87"/>
    <mergeCell ref="C88:D88"/>
    <mergeCell ref="H88:I88"/>
    <mergeCell ref="K88:L88"/>
    <mergeCell ref="P88:Q88"/>
    <mergeCell ref="R88:S88"/>
    <mergeCell ref="T88:U88"/>
    <mergeCell ref="C89:D89"/>
    <mergeCell ref="H89:I89"/>
    <mergeCell ref="K89:L89"/>
    <mergeCell ref="P89:Q89"/>
    <mergeCell ref="R89:S89"/>
    <mergeCell ref="T89:U89"/>
    <mergeCell ref="C90:D90"/>
    <mergeCell ref="H90:I90"/>
    <mergeCell ref="K90:L90"/>
    <mergeCell ref="P90:Q90"/>
    <mergeCell ref="R90:S90"/>
    <mergeCell ref="T90:U90"/>
    <mergeCell ref="C91:D91"/>
    <mergeCell ref="H91:I91"/>
    <mergeCell ref="K91:L91"/>
    <mergeCell ref="P91:Q91"/>
    <mergeCell ref="R91:S91"/>
    <mergeCell ref="T91:U91"/>
    <mergeCell ref="C92:D92"/>
    <mergeCell ref="H92:I92"/>
    <mergeCell ref="K92:L92"/>
    <mergeCell ref="P92:Q92"/>
    <mergeCell ref="R92:S92"/>
    <mergeCell ref="T92:U92"/>
    <mergeCell ref="C93:D93"/>
    <mergeCell ref="H93:I93"/>
    <mergeCell ref="K93:L93"/>
    <mergeCell ref="P93:Q93"/>
    <mergeCell ref="R93:S93"/>
    <mergeCell ref="T93:U93"/>
    <mergeCell ref="C94:D94"/>
    <mergeCell ref="H94:I94"/>
    <mergeCell ref="K94:L94"/>
    <mergeCell ref="P94:Q94"/>
    <mergeCell ref="R94:S94"/>
    <mergeCell ref="T94:U94"/>
    <mergeCell ref="C95:D95"/>
    <mergeCell ref="H95:I95"/>
    <mergeCell ref="K95:L95"/>
    <mergeCell ref="P95:Q95"/>
    <mergeCell ref="R95:S95"/>
    <mergeCell ref="T95:U95"/>
    <mergeCell ref="C96:D96"/>
    <mergeCell ref="H96:I96"/>
    <mergeCell ref="K96:L96"/>
    <mergeCell ref="P96:Q96"/>
    <mergeCell ref="R96:S96"/>
    <mergeCell ref="T96:U96"/>
    <mergeCell ref="C97:D97"/>
    <mergeCell ref="H97:I97"/>
    <mergeCell ref="K97:L97"/>
    <mergeCell ref="P97:Q97"/>
    <mergeCell ref="R97:S97"/>
    <mergeCell ref="T97:U97"/>
    <mergeCell ref="C98:D98"/>
    <mergeCell ref="H98:I98"/>
    <mergeCell ref="K98:L98"/>
    <mergeCell ref="P98:Q98"/>
    <mergeCell ref="R98:S98"/>
    <mergeCell ref="T98:U98"/>
    <mergeCell ref="C99:D99"/>
    <mergeCell ref="H99:I99"/>
    <mergeCell ref="K99:L99"/>
    <mergeCell ref="P99:Q99"/>
    <mergeCell ref="R99:S99"/>
    <mergeCell ref="T99:U99"/>
    <mergeCell ref="C100:D100"/>
    <mergeCell ref="H100:I100"/>
    <mergeCell ref="K100:L100"/>
    <mergeCell ref="P100:Q100"/>
    <mergeCell ref="R100:S100"/>
    <mergeCell ref="T100:U100"/>
    <mergeCell ref="C101:D101"/>
    <mergeCell ref="H101:I101"/>
    <mergeCell ref="K101:L101"/>
    <mergeCell ref="P101:Q101"/>
    <mergeCell ref="R101:S101"/>
    <mergeCell ref="T101:U101"/>
    <mergeCell ref="C102:D102"/>
    <mergeCell ref="H102:I102"/>
    <mergeCell ref="K102:L102"/>
    <mergeCell ref="P102:Q102"/>
    <mergeCell ref="R102:S102"/>
    <mergeCell ref="T102:U102"/>
    <mergeCell ref="C103:D103"/>
    <mergeCell ref="H103:I103"/>
    <mergeCell ref="K103:L103"/>
    <mergeCell ref="P103:Q103"/>
    <mergeCell ref="R103:S103"/>
    <mergeCell ref="T103:U103"/>
    <mergeCell ref="C104:D104"/>
    <mergeCell ref="H104:I104"/>
    <mergeCell ref="K104:L104"/>
    <mergeCell ref="P104:Q104"/>
    <mergeCell ref="R104:S104"/>
    <mergeCell ref="T104:U104"/>
    <mergeCell ref="C105:D105"/>
    <mergeCell ref="H105:I105"/>
    <mergeCell ref="K105:L105"/>
    <mergeCell ref="P105:Q105"/>
    <mergeCell ref="R105:S105"/>
    <mergeCell ref="T105:U105"/>
    <mergeCell ref="C106:D106"/>
    <mergeCell ref="H106:I106"/>
    <mergeCell ref="K106:L106"/>
    <mergeCell ref="P106:Q106"/>
    <mergeCell ref="R106:S106"/>
    <mergeCell ref="T106:U106"/>
    <mergeCell ref="C107:D107"/>
    <mergeCell ref="H107:I107"/>
    <mergeCell ref="K107:L107"/>
    <mergeCell ref="P107:Q107"/>
    <mergeCell ref="R107:S107"/>
    <mergeCell ref="T107:U107"/>
    <mergeCell ref="C108:D108"/>
    <mergeCell ref="H108:I108"/>
    <mergeCell ref="K108:L108"/>
    <mergeCell ref="P108:Q108"/>
    <mergeCell ref="R108:S108"/>
    <mergeCell ref="T108:U108"/>
  </mergeCells>
  <conditionalFormatting sqref="G9:G11">
    <cfRule type="cellIs" priority="7" dxfId="118" operator="equal" stopIfTrue="1">
      <formula>"買"</formula>
    </cfRule>
    <cfRule type="cellIs" priority="8" dxfId="119" operator="equal" stopIfTrue="1">
      <formula>"売"</formula>
    </cfRule>
  </conditionalFormatting>
  <conditionalFormatting sqref="G12">
    <cfRule type="cellIs" priority="5" dxfId="118" operator="equal" stopIfTrue="1">
      <formula>"買"</formula>
    </cfRule>
    <cfRule type="cellIs" priority="6" dxfId="119" operator="equal" stopIfTrue="1">
      <formula>"売"</formula>
    </cfRule>
  </conditionalFormatting>
  <conditionalFormatting sqref="G13:G108">
    <cfRule type="cellIs" priority="3" dxfId="118" operator="equal" stopIfTrue="1">
      <formula>"買"</formula>
    </cfRule>
    <cfRule type="cellIs" priority="4" dxfId="119" operator="equal" stopIfTrue="1">
      <formula>"売"</formula>
    </cfRule>
  </conditionalFormatting>
  <dataValidations count="1">
    <dataValidation type="list" allowBlank="1" showInputMessage="1" showErrorMessage="1" sqref="G9:G108">
      <formula1>"買,売"</formula1>
    </dataValidation>
  </dataValidations>
  <printOptions/>
  <pageMargins left="0.7" right="0.7" top="0.75" bottom="0.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B2:V109"/>
  <sheetViews>
    <sheetView zoomScale="115" zoomScaleNormal="115" zoomScalePageLayoutView="0" workbookViewId="0" topLeftCell="A1">
      <pane ySplit="8" topLeftCell="A96" activePane="bottomLeft" state="frozen"/>
      <selection pane="topLeft" activeCell="A1" sqref="A1"/>
      <selection pane="bottomLeft" activeCell="P2" sqref="P2:Q2"/>
    </sheetView>
  </sheetViews>
  <sheetFormatPr defaultColWidth="9.00390625" defaultRowHeight="13.5"/>
  <cols>
    <col min="1" max="1" width="2.875" style="0" customWidth="1"/>
    <col min="2" max="18" width="6.625" style="0" customWidth="1"/>
    <col min="22" max="22" width="10.875" style="23" bestFit="1" customWidth="1"/>
  </cols>
  <sheetData>
    <row r="2" spans="2:20" ht="13.5">
      <c r="B2" s="70" t="s">
        <v>1</v>
      </c>
      <c r="C2" s="70"/>
      <c r="D2" s="72" t="s">
        <v>53</v>
      </c>
      <c r="E2" s="72"/>
      <c r="F2" s="70" t="s">
        <v>2</v>
      </c>
      <c r="G2" s="70"/>
      <c r="H2" s="72" t="s">
        <v>31</v>
      </c>
      <c r="I2" s="72"/>
      <c r="J2" s="70" t="s">
        <v>3</v>
      </c>
      <c r="K2" s="70"/>
      <c r="L2" s="71">
        <f>C9</f>
        <v>500000</v>
      </c>
      <c r="M2" s="72"/>
      <c r="N2" s="70" t="s">
        <v>4</v>
      </c>
      <c r="O2" s="70"/>
      <c r="P2" s="71">
        <f>C108+R108</f>
        <v>2154521.454878016</v>
      </c>
      <c r="Q2" s="72"/>
      <c r="R2" s="1"/>
      <c r="S2" s="1"/>
      <c r="T2" s="1"/>
    </row>
    <row r="3" spans="2:19" ht="57" customHeight="1">
      <c r="B3" s="70" t="s">
        <v>5</v>
      </c>
      <c r="C3" s="70"/>
      <c r="D3" s="73" t="s">
        <v>40</v>
      </c>
      <c r="E3" s="73"/>
      <c r="F3" s="73"/>
      <c r="G3" s="73"/>
      <c r="H3" s="73"/>
      <c r="I3" s="73"/>
      <c r="J3" s="70" t="s">
        <v>6</v>
      </c>
      <c r="K3" s="70"/>
      <c r="L3" s="74" t="s">
        <v>41</v>
      </c>
      <c r="M3" s="75"/>
      <c r="N3" s="75"/>
      <c r="O3" s="75"/>
      <c r="P3" s="75"/>
      <c r="Q3" s="75"/>
      <c r="R3" s="1"/>
      <c r="S3" s="1"/>
    </row>
    <row r="4" spans="2:20" ht="13.5">
      <c r="B4" s="70" t="s">
        <v>7</v>
      </c>
      <c r="C4" s="70"/>
      <c r="D4" s="76">
        <f>SUM($R$9:$S$993)</f>
        <v>1654521.454878016</v>
      </c>
      <c r="E4" s="76"/>
      <c r="F4" s="70" t="s">
        <v>8</v>
      </c>
      <c r="G4" s="70"/>
      <c r="H4" s="77">
        <f>SUM($T$9:$U$108)</f>
        <v>11651.000000000011</v>
      </c>
      <c r="I4" s="72"/>
      <c r="J4" s="78" t="s">
        <v>9</v>
      </c>
      <c r="K4" s="78"/>
      <c r="L4" s="71">
        <f>MAX($C$9:$D$990)-C9</f>
        <v>1834304.975802693</v>
      </c>
      <c r="M4" s="71"/>
      <c r="N4" s="78" t="s">
        <v>10</v>
      </c>
      <c r="O4" s="78"/>
      <c r="P4" s="76">
        <f>MIN($C$9:$D$990)-C9</f>
        <v>-70359.52680188086</v>
      </c>
      <c r="Q4" s="76"/>
      <c r="R4" s="1"/>
      <c r="S4" s="1"/>
      <c r="T4" s="1"/>
    </row>
    <row r="5" spans="2:20" ht="13.5">
      <c r="B5" s="62" t="s">
        <v>11</v>
      </c>
      <c r="C5" s="2">
        <f>COUNTIF($R$9:$R$990,"&gt;0")</f>
        <v>43</v>
      </c>
      <c r="D5" s="63" t="s">
        <v>12</v>
      </c>
      <c r="E5" s="16">
        <f>COUNTIF($R$9:$R$990,"&lt;0")</f>
        <v>53</v>
      </c>
      <c r="F5" s="63" t="s">
        <v>13</v>
      </c>
      <c r="G5" s="2">
        <f>COUNTIF($R$9:$R$990,"=0")</f>
        <v>4</v>
      </c>
      <c r="H5" s="63" t="s">
        <v>14</v>
      </c>
      <c r="I5" s="3">
        <f>C5/SUM(C5,E5,G5)</f>
        <v>0.43</v>
      </c>
      <c r="J5" s="79" t="s">
        <v>15</v>
      </c>
      <c r="K5" s="70"/>
      <c r="L5" s="80"/>
      <c r="M5" s="81"/>
      <c r="N5" s="18" t="s">
        <v>16</v>
      </c>
      <c r="O5" s="9"/>
      <c r="P5" s="80"/>
      <c r="Q5" s="81"/>
      <c r="R5" s="1"/>
      <c r="S5" s="1"/>
      <c r="T5" s="1"/>
    </row>
    <row r="6" spans="2:20" ht="13.5">
      <c r="B6" s="11"/>
      <c r="C6" s="14"/>
      <c r="D6" s="15"/>
      <c r="E6" s="12"/>
      <c r="F6" s="11"/>
      <c r="G6" s="12"/>
      <c r="H6" s="11"/>
      <c r="I6" s="17"/>
      <c r="J6" s="11"/>
      <c r="K6" s="11"/>
      <c r="L6" s="12"/>
      <c r="M6" s="12"/>
      <c r="N6" s="13"/>
      <c r="O6" s="13"/>
      <c r="P6" s="10"/>
      <c r="Q6" s="7"/>
      <c r="R6" s="1"/>
      <c r="S6" s="1"/>
      <c r="T6" s="1"/>
    </row>
    <row r="7" spans="2:21" ht="13.5">
      <c r="B7" s="82" t="s">
        <v>17</v>
      </c>
      <c r="C7" s="84" t="s">
        <v>18</v>
      </c>
      <c r="D7" s="85"/>
      <c r="E7" s="88" t="s">
        <v>19</v>
      </c>
      <c r="F7" s="89"/>
      <c r="G7" s="89"/>
      <c r="H7" s="89"/>
      <c r="I7" s="90"/>
      <c r="J7" s="91" t="s">
        <v>20</v>
      </c>
      <c r="K7" s="92"/>
      <c r="L7" s="93"/>
      <c r="M7" s="94" t="s">
        <v>21</v>
      </c>
      <c r="N7" s="95" t="s">
        <v>22</v>
      </c>
      <c r="O7" s="96"/>
      <c r="P7" s="96"/>
      <c r="Q7" s="97"/>
      <c r="R7" s="98" t="s">
        <v>23</v>
      </c>
      <c r="S7" s="98"/>
      <c r="T7" s="98"/>
      <c r="U7" s="98"/>
    </row>
    <row r="8" spans="2:21" ht="13.5">
      <c r="B8" s="83"/>
      <c r="C8" s="86"/>
      <c r="D8" s="87"/>
      <c r="E8" s="19" t="s">
        <v>24</v>
      </c>
      <c r="F8" s="19" t="s">
        <v>25</v>
      </c>
      <c r="G8" s="19" t="s">
        <v>26</v>
      </c>
      <c r="H8" s="99" t="s">
        <v>27</v>
      </c>
      <c r="I8" s="90"/>
      <c r="J8" s="4" t="s">
        <v>28</v>
      </c>
      <c r="K8" s="100" t="s">
        <v>29</v>
      </c>
      <c r="L8" s="93"/>
      <c r="M8" s="94"/>
      <c r="N8" s="5" t="s">
        <v>24</v>
      </c>
      <c r="O8" s="5" t="s">
        <v>25</v>
      </c>
      <c r="P8" s="101" t="s">
        <v>27</v>
      </c>
      <c r="Q8" s="97"/>
      <c r="R8" s="98" t="s">
        <v>30</v>
      </c>
      <c r="S8" s="98"/>
      <c r="T8" s="98" t="s">
        <v>28</v>
      </c>
      <c r="U8" s="98"/>
    </row>
    <row r="9" spans="2:21" ht="13.5">
      <c r="B9" s="61">
        <v>1</v>
      </c>
      <c r="C9" s="102">
        <v>500000</v>
      </c>
      <c r="D9" s="102"/>
      <c r="E9" s="61">
        <v>2005</v>
      </c>
      <c r="F9" s="8">
        <v>42403</v>
      </c>
      <c r="G9" s="61" t="s">
        <v>52</v>
      </c>
      <c r="H9" s="103">
        <v>104.74</v>
      </c>
      <c r="I9" s="103"/>
      <c r="J9" s="61">
        <v>116</v>
      </c>
      <c r="K9" s="102">
        <f aca="true" t="shared" si="0" ref="K9:K72">IF(F9="","",C9*0.03)</f>
        <v>15000</v>
      </c>
      <c r="L9" s="102"/>
      <c r="M9" s="6">
        <f>IF(J9="","",(K9/J9)/1000)</f>
        <v>0.12931034482758622</v>
      </c>
      <c r="N9" s="61">
        <v>2005</v>
      </c>
      <c r="O9" s="8">
        <v>42478</v>
      </c>
      <c r="P9" s="103">
        <v>107.13</v>
      </c>
      <c r="Q9" s="103"/>
      <c r="R9" s="106">
        <f>IF(O9="","",(IF(G9="売",H9-P9,P9-H9))*M9*100000)</f>
        <v>30905.172413793112</v>
      </c>
      <c r="S9" s="106"/>
      <c r="T9" s="107">
        <f>IF(O9="","",IF(R9&lt;0,J9*(-1),IF(G9="買",(P9-H9)*100,(H9-P9)*100)))</f>
        <v>239.00000000000006</v>
      </c>
      <c r="U9" s="107"/>
    </row>
    <row r="10" spans="2:21" ht="13.5">
      <c r="B10" s="61">
        <v>2</v>
      </c>
      <c r="C10" s="102">
        <f aca="true" t="shared" si="1" ref="C10:C73">IF(R9="","",C9+R9)</f>
        <v>530905.1724137932</v>
      </c>
      <c r="D10" s="102"/>
      <c r="E10" s="61">
        <v>2005</v>
      </c>
      <c r="F10" s="8">
        <v>42416</v>
      </c>
      <c r="G10" s="61" t="s">
        <v>52</v>
      </c>
      <c r="H10" s="103">
        <v>105.74</v>
      </c>
      <c r="I10" s="103"/>
      <c r="J10" s="61">
        <v>134</v>
      </c>
      <c r="K10" s="102">
        <f t="shared" si="0"/>
        <v>15927.155172413793</v>
      </c>
      <c r="L10" s="102"/>
      <c r="M10" s="6">
        <f aca="true" t="shared" si="2" ref="M10:M73">IF(J10="","",(K10/J10)/1000)</f>
        <v>0.1188593669583119</v>
      </c>
      <c r="N10" s="61">
        <v>2005</v>
      </c>
      <c r="O10" s="8">
        <v>42422</v>
      </c>
      <c r="P10" s="103">
        <v>104.4</v>
      </c>
      <c r="Q10" s="103"/>
      <c r="R10" s="106">
        <f aca="true" t="shared" si="3" ref="R10:R73">IF(O10="","",(IF(G10="売",H10-P10,P10-H10))*M10*100000)</f>
        <v>-15927.155172413664</v>
      </c>
      <c r="S10" s="106"/>
      <c r="T10" s="107">
        <f aca="true" t="shared" si="4" ref="T10:T73">IF(O10="","",IF(R10&lt;0,J10*(-1),IF(G10="買",(P10-H10)*100,(H10-P10)*100)))</f>
        <v>-134</v>
      </c>
      <c r="U10" s="107"/>
    </row>
    <row r="11" spans="2:21" ht="13.5">
      <c r="B11" s="61">
        <v>3</v>
      </c>
      <c r="C11" s="102">
        <f t="shared" si="1"/>
        <v>514978.0172413795</v>
      </c>
      <c r="D11" s="102"/>
      <c r="E11" s="61">
        <v>2005</v>
      </c>
      <c r="F11" s="8">
        <v>42461</v>
      </c>
      <c r="G11" s="61" t="s">
        <v>52</v>
      </c>
      <c r="H11" s="103">
        <v>107.81</v>
      </c>
      <c r="I11" s="103"/>
      <c r="J11" s="61">
        <v>108</v>
      </c>
      <c r="K11" s="102">
        <f t="shared" si="0"/>
        <v>15449.340517241384</v>
      </c>
      <c r="L11" s="102"/>
      <c r="M11" s="6">
        <f t="shared" si="2"/>
        <v>0.14304944923371654</v>
      </c>
      <c r="N11" s="61">
        <v>2005</v>
      </c>
      <c r="O11" s="8">
        <v>42479</v>
      </c>
      <c r="P11" s="103">
        <v>107.13</v>
      </c>
      <c r="Q11" s="103"/>
      <c r="R11" s="106">
        <f t="shared" si="3"/>
        <v>-9727.362547892822</v>
      </c>
      <c r="S11" s="106"/>
      <c r="T11" s="107">
        <f t="shared" si="4"/>
        <v>-108</v>
      </c>
      <c r="U11" s="107"/>
    </row>
    <row r="12" spans="2:21" ht="13.5">
      <c r="B12" s="61">
        <v>4</v>
      </c>
      <c r="C12" s="102">
        <f t="shared" si="1"/>
        <v>505250.65469348663</v>
      </c>
      <c r="D12" s="102"/>
      <c r="E12" s="61">
        <v>2005</v>
      </c>
      <c r="F12" s="8">
        <v>42474</v>
      </c>
      <c r="G12" s="61" t="s">
        <v>52</v>
      </c>
      <c r="H12" s="103">
        <v>108.44</v>
      </c>
      <c r="I12" s="103"/>
      <c r="J12" s="61">
        <v>120</v>
      </c>
      <c r="K12" s="102">
        <f t="shared" si="0"/>
        <v>15157.519640804598</v>
      </c>
      <c r="L12" s="102"/>
      <c r="M12" s="6">
        <f t="shared" si="2"/>
        <v>0.12631266367337166</v>
      </c>
      <c r="N12" s="61">
        <v>2005</v>
      </c>
      <c r="O12" s="8">
        <v>42479</v>
      </c>
      <c r="P12" s="103">
        <v>107.24</v>
      </c>
      <c r="Q12" s="103"/>
      <c r="R12" s="106">
        <f t="shared" si="3"/>
        <v>-15157.519640804634</v>
      </c>
      <c r="S12" s="106"/>
      <c r="T12" s="107">
        <f t="shared" si="4"/>
        <v>-120</v>
      </c>
      <c r="U12" s="107"/>
    </row>
    <row r="13" spans="2:21" ht="13.5">
      <c r="B13" s="61">
        <v>5</v>
      </c>
      <c r="C13" s="102">
        <f t="shared" si="1"/>
        <v>490093.135052682</v>
      </c>
      <c r="D13" s="102"/>
      <c r="E13" s="61">
        <v>2005</v>
      </c>
      <c r="F13" s="8">
        <v>42482</v>
      </c>
      <c r="G13" s="61" t="s">
        <v>42</v>
      </c>
      <c r="H13" s="103">
        <v>105.74</v>
      </c>
      <c r="I13" s="103"/>
      <c r="J13" s="61">
        <v>126</v>
      </c>
      <c r="K13" s="102">
        <f t="shared" si="0"/>
        <v>14702.79405158046</v>
      </c>
      <c r="L13" s="102"/>
      <c r="M13" s="6">
        <f t="shared" si="2"/>
        <v>0.11668884167921</v>
      </c>
      <c r="N13" s="61">
        <v>2005</v>
      </c>
      <c r="O13" s="8">
        <v>42489</v>
      </c>
      <c r="P13" s="103">
        <v>106.15</v>
      </c>
      <c r="Q13" s="103"/>
      <c r="R13" s="106">
        <f t="shared" si="3"/>
        <v>-4784.242508847736</v>
      </c>
      <c r="S13" s="106"/>
      <c r="T13" s="107">
        <f t="shared" si="4"/>
        <v>-126</v>
      </c>
      <c r="U13" s="107"/>
    </row>
    <row r="14" spans="2:21" ht="13.5">
      <c r="B14" s="61">
        <v>6</v>
      </c>
      <c r="C14" s="102">
        <f t="shared" si="1"/>
        <v>485308.8925438343</v>
      </c>
      <c r="D14" s="102"/>
      <c r="E14" s="61">
        <v>2005</v>
      </c>
      <c r="F14" s="8">
        <v>42489</v>
      </c>
      <c r="G14" s="61" t="s">
        <v>42</v>
      </c>
      <c r="H14" s="103">
        <v>104.6</v>
      </c>
      <c r="I14" s="103"/>
      <c r="J14" s="61">
        <v>155</v>
      </c>
      <c r="K14" s="102">
        <f t="shared" si="0"/>
        <v>14559.266776315028</v>
      </c>
      <c r="L14" s="102"/>
      <c r="M14" s="6">
        <f t="shared" si="2"/>
        <v>0.09393075339558082</v>
      </c>
      <c r="N14" s="61">
        <v>2005</v>
      </c>
      <c r="O14" s="8">
        <v>42502</v>
      </c>
      <c r="P14" s="103">
        <v>106.15</v>
      </c>
      <c r="Q14" s="103"/>
      <c r="R14" s="106">
        <f t="shared" si="3"/>
        <v>-14559.266776315135</v>
      </c>
      <c r="S14" s="106"/>
      <c r="T14" s="107">
        <f t="shared" si="4"/>
        <v>-155</v>
      </c>
      <c r="U14" s="107"/>
    </row>
    <row r="15" spans="2:21" ht="13.5">
      <c r="B15" s="61">
        <v>7</v>
      </c>
      <c r="C15" s="102">
        <f t="shared" si="1"/>
        <v>470749.6257675192</v>
      </c>
      <c r="D15" s="102"/>
      <c r="E15" s="61">
        <v>2005</v>
      </c>
      <c r="F15" s="8">
        <v>42515</v>
      </c>
      <c r="G15" s="61" t="s">
        <v>52</v>
      </c>
      <c r="H15" s="103">
        <v>107.9</v>
      </c>
      <c r="I15" s="103"/>
      <c r="J15" s="61">
        <v>65</v>
      </c>
      <c r="K15" s="102">
        <f t="shared" si="0"/>
        <v>14122.488773025574</v>
      </c>
      <c r="L15" s="102"/>
      <c r="M15" s="6">
        <f t="shared" si="2"/>
        <v>0.21726905804654728</v>
      </c>
      <c r="N15" s="61">
        <v>2005</v>
      </c>
      <c r="O15" s="8">
        <v>42527</v>
      </c>
      <c r="P15" s="103">
        <v>107.25</v>
      </c>
      <c r="Q15" s="103"/>
      <c r="R15" s="106">
        <f t="shared" si="3"/>
        <v>-14122.488773025696</v>
      </c>
      <c r="S15" s="106"/>
      <c r="T15" s="107">
        <f t="shared" si="4"/>
        <v>-65</v>
      </c>
      <c r="U15" s="107"/>
    </row>
    <row r="16" spans="2:21" ht="13.5">
      <c r="B16" s="61">
        <v>8</v>
      </c>
      <c r="C16" s="102">
        <f t="shared" si="1"/>
        <v>456627.1369944935</v>
      </c>
      <c r="D16" s="102"/>
      <c r="E16" s="61">
        <v>2005</v>
      </c>
      <c r="F16" s="8">
        <v>42521</v>
      </c>
      <c r="G16" s="61" t="s">
        <v>52</v>
      </c>
      <c r="H16" s="103">
        <v>108.6</v>
      </c>
      <c r="I16" s="103"/>
      <c r="J16" s="61">
        <v>92</v>
      </c>
      <c r="K16" s="102">
        <f t="shared" si="0"/>
        <v>13698.814109834804</v>
      </c>
      <c r="L16" s="102"/>
      <c r="M16" s="6">
        <f t="shared" si="2"/>
        <v>0.1489001533677696</v>
      </c>
      <c r="N16" s="61">
        <v>2005</v>
      </c>
      <c r="O16" s="8">
        <v>42524</v>
      </c>
      <c r="P16" s="103">
        <v>107.68</v>
      </c>
      <c r="Q16" s="103"/>
      <c r="R16" s="106">
        <f t="shared" si="3"/>
        <v>-13698.814109834617</v>
      </c>
      <c r="S16" s="106"/>
      <c r="T16" s="107">
        <f t="shared" si="4"/>
        <v>-92</v>
      </c>
      <c r="U16" s="107"/>
    </row>
    <row r="17" spans="2:21" ht="13.5">
      <c r="B17" s="61">
        <v>9</v>
      </c>
      <c r="C17" s="102">
        <f t="shared" si="1"/>
        <v>442928.3228846589</v>
      </c>
      <c r="D17" s="102"/>
      <c r="E17" s="61">
        <v>2005</v>
      </c>
      <c r="F17" s="8">
        <v>42570</v>
      </c>
      <c r="G17" s="61" t="s">
        <v>52</v>
      </c>
      <c r="H17" s="103">
        <v>112.99</v>
      </c>
      <c r="I17" s="103"/>
      <c r="J17" s="61">
        <v>116</v>
      </c>
      <c r="K17" s="102">
        <f t="shared" si="0"/>
        <v>13287.849686539766</v>
      </c>
      <c r="L17" s="102"/>
      <c r="M17" s="6">
        <f t="shared" si="2"/>
        <v>0.11455042833223936</v>
      </c>
      <c r="N17" s="61">
        <v>2005</v>
      </c>
      <c r="O17" s="8">
        <v>42571</v>
      </c>
      <c r="P17" s="103">
        <v>112.99</v>
      </c>
      <c r="Q17" s="103"/>
      <c r="R17" s="106">
        <f t="shared" si="3"/>
        <v>0</v>
      </c>
      <c r="S17" s="106"/>
      <c r="T17" s="107">
        <f t="shared" si="4"/>
        <v>0</v>
      </c>
      <c r="U17" s="107"/>
    </row>
    <row r="18" spans="2:21" ht="13.5">
      <c r="B18" s="61">
        <v>10</v>
      </c>
      <c r="C18" s="102">
        <f t="shared" si="1"/>
        <v>442928.3228846589</v>
      </c>
      <c r="D18" s="102"/>
      <c r="E18" s="61">
        <v>2005</v>
      </c>
      <c r="F18" s="8">
        <v>42580</v>
      </c>
      <c r="G18" s="61" t="s">
        <v>52</v>
      </c>
      <c r="H18" s="103">
        <v>112.55</v>
      </c>
      <c r="I18" s="103"/>
      <c r="J18" s="61">
        <v>61</v>
      </c>
      <c r="K18" s="102">
        <f t="shared" si="0"/>
        <v>13287.849686539766</v>
      </c>
      <c r="L18" s="102"/>
      <c r="M18" s="6">
        <f t="shared" si="2"/>
        <v>0.2178336014186847</v>
      </c>
      <c r="N18" s="61">
        <v>2005</v>
      </c>
      <c r="O18" s="8">
        <v>42583</v>
      </c>
      <c r="P18" s="103">
        <v>111.94</v>
      </c>
      <c r="Q18" s="103"/>
      <c r="R18" s="106">
        <f t="shared" si="3"/>
        <v>-13287.849686539754</v>
      </c>
      <c r="S18" s="106"/>
      <c r="T18" s="107">
        <f t="shared" si="4"/>
        <v>-61</v>
      </c>
      <c r="U18" s="107"/>
    </row>
    <row r="19" spans="2:21" ht="13.5">
      <c r="B19" s="61">
        <v>11</v>
      </c>
      <c r="C19" s="102">
        <f t="shared" si="1"/>
        <v>429640.47319811914</v>
      </c>
      <c r="D19" s="102"/>
      <c r="E19" s="61">
        <v>2005</v>
      </c>
      <c r="F19" s="8">
        <v>42660</v>
      </c>
      <c r="G19" s="61" t="s">
        <v>52</v>
      </c>
      <c r="H19" s="103">
        <v>114.95</v>
      </c>
      <c r="I19" s="103"/>
      <c r="J19" s="61">
        <v>120</v>
      </c>
      <c r="K19" s="102">
        <f t="shared" si="0"/>
        <v>12889.214195943574</v>
      </c>
      <c r="L19" s="102"/>
      <c r="M19" s="6">
        <f t="shared" si="2"/>
        <v>0.10741011829952979</v>
      </c>
      <c r="N19" s="61">
        <v>2005</v>
      </c>
      <c r="O19" s="8">
        <v>42718</v>
      </c>
      <c r="P19" s="103">
        <v>118.2</v>
      </c>
      <c r="Q19" s="103"/>
      <c r="R19" s="106">
        <f t="shared" si="3"/>
        <v>34908.28844734718</v>
      </c>
      <c r="S19" s="106"/>
      <c r="T19" s="107">
        <f t="shared" si="4"/>
        <v>325</v>
      </c>
      <c r="U19" s="107"/>
    </row>
    <row r="20" spans="2:21" ht="13.5">
      <c r="B20" s="61">
        <v>12</v>
      </c>
      <c r="C20" s="102">
        <f t="shared" si="1"/>
        <v>464548.7616454663</v>
      </c>
      <c r="D20" s="102"/>
      <c r="E20" s="61">
        <v>2006</v>
      </c>
      <c r="F20" s="8">
        <v>42421</v>
      </c>
      <c r="G20" s="61" t="s">
        <v>52</v>
      </c>
      <c r="H20" s="103">
        <v>118.98</v>
      </c>
      <c r="I20" s="103"/>
      <c r="J20" s="61">
        <v>75</v>
      </c>
      <c r="K20" s="102">
        <f t="shared" si="0"/>
        <v>13936.462849363988</v>
      </c>
      <c r="L20" s="102"/>
      <c r="M20" s="6">
        <f t="shared" si="2"/>
        <v>0.1858195046581865</v>
      </c>
      <c r="N20" s="61">
        <v>2006</v>
      </c>
      <c r="O20" s="8">
        <v>118.98</v>
      </c>
      <c r="P20" s="103">
        <v>118.98</v>
      </c>
      <c r="Q20" s="103"/>
      <c r="R20" s="106">
        <f t="shared" si="3"/>
        <v>0</v>
      </c>
      <c r="S20" s="106"/>
      <c r="T20" s="107">
        <f t="shared" si="4"/>
        <v>0</v>
      </c>
      <c r="U20" s="107"/>
    </row>
    <row r="21" spans="2:21" ht="13.5">
      <c r="B21" s="61">
        <v>13</v>
      </c>
      <c r="C21" s="102">
        <f t="shared" si="1"/>
        <v>464548.7616454663</v>
      </c>
      <c r="D21" s="102"/>
      <c r="E21" s="61">
        <v>2006</v>
      </c>
      <c r="F21" s="8">
        <v>42438</v>
      </c>
      <c r="G21" s="61" t="s">
        <v>52</v>
      </c>
      <c r="H21" s="103">
        <v>118.42</v>
      </c>
      <c r="I21" s="103"/>
      <c r="J21" s="61">
        <v>134</v>
      </c>
      <c r="K21" s="102">
        <f t="shared" si="0"/>
        <v>13936.462849363988</v>
      </c>
      <c r="L21" s="102"/>
      <c r="M21" s="6">
        <f t="shared" si="2"/>
        <v>0.10400345409973126</v>
      </c>
      <c r="N21" s="61">
        <v>2006</v>
      </c>
      <c r="O21" s="8">
        <v>42443</v>
      </c>
      <c r="P21" s="103">
        <v>117.08</v>
      </c>
      <c r="Q21" s="103"/>
      <c r="R21" s="106">
        <f t="shared" si="3"/>
        <v>-13936.462849364023</v>
      </c>
      <c r="S21" s="106"/>
      <c r="T21" s="107">
        <f t="shared" si="4"/>
        <v>-134</v>
      </c>
      <c r="U21" s="107"/>
    </row>
    <row r="22" spans="2:21" ht="13.5">
      <c r="B22" s="61">
        <v>14</v>
      </c>
      <c r="C22" s="102">
        <f t="shared" si="1"/>
        <v>450612.2987961023</v>
      </c>
      <c r="D22" s="102"/>
      <c r="E22" s="51">
        <v>2006</v>
      </c>
      <c r="F22" s="8">
        <v>42543</v>
      </c>
      <c r="G22" s="61" t="s">
        <v>52</v>
      </c>
      <c r="H22" s="103">
        <v>116.26</v>
      </c>
      <c r="I22" s="103"/>
      <c r="J22" s="61">
        <v>160</v>
      </c>
      <c r="K22" s="102">
        <f t="shared" si="0"/>
        <v>13518.368963883067</v>
      </c>
      <c r="L22" s="102"/>
      <c r="M22" s="6">
        <f t="shared" si="2"/>
        <v>0.08448980602426917</v>
      </c>
      <c r="N22" s="51">
        <v>2006</v>
      </c>
      <c r="O22" s="8">
        <v>42551</v>
      </c>
      <c r="P22" s="103">
        <v>114.66</v>
      </c>
      <c r="Q22" s="103"/>
      <c r="R22" s="106">
        <f t="shared" si="3"/>
        <v>-13518.36896388314</v>
      </c>
      <c r="S22" s="106"/>
      <c r="T22" s="107">
        <f t="shared" si="4"/>
        <v>-160</v>
      </c>
      <c r="U22" s="107"/>
    </row>
    <row r="23" spans="2:21" ht="13.5">
      <c r="B23" s="61">
        <v>15</v>
      </c>
      <c r="C23" s="102">
        <f t="shared" si="1"/>
        <v>437093.92983221915</v>
      </c>
      <c r="D23" s="102"/>
      <c r="E23" s="61">
        <v>2006</v>
      </c>
      <c r="F23" s="8">
        <v>42572</v>
      </c>
      <c r="G23" s="50" t="s">
        <v>42</v>
      </c>
      <c r="H23" s="103">
        <v>117.11</v>
      </c>
      <c r="I23" s="103"/>
      <c r="J23" s="61">
        <v>130</v>
      </c>
      <c r="K23" s="102">
        <f t="shared" si="0"/>
        <v>13112.817894966574</v>
      </c>
      <c r="L23" s="102"/>
      <c r="M23" s="6">
        <f t="shared" si="2"/>
        <v>0.10086782996128134</v>
      </c>
      <c r="N23" s="61">
        <v>2006</v>
      </c>
      <c r="O23" s="8">
        <v>42592</v>
      </c>
      <c r="P23" s="103">
        <v>115.53</v>
      </c>
      <c r="Q23" s="103"/>
      <c r="R23" s="106">
        <f t="shared" si="3"/>
        <v>15937.117133882433</v>
      </c>
      <c r="S23" s="106"/>
      <c r="T23" s="107">
        <f t="shared" si="4"/>
        <v>157.99999999999983</v>
      </c>
      <c r="U23" s="107"/>
    </row>
    <row r="24" spans="2:21" ht="13.5">
      <c r="B24" s="61">
        <v>16</v>
      </c>
      <c r="C24" s="102">
        <f t="shared" si="1"/>
        <v>453031.04696610157</v>
      </c>
      <c r="D24" s="102"/>
      <c r="E24" s="61">
        <v>2006</v>
      </c>
      <c r="F24" s="8">
        <v>42606</v>
      </c>
      <c r="G24" s="61" t="s">
        <v>52</v>
      </c>
      <c r="H24" s="103">
        <v>116.57</v>
      </c>
      <c r="I24" s="103"/>
      <c r="J24" s="61">
        <v>41</v>
      </c>
      <c r="K24" s="102">
        <f t="shared" si="0"/>
        <v>13590.931408983046</v>
      </c>
      <c r="L24" s="102"/>
      <c r="M24" s="6">
        <f t="shared" si="2"/>
        <v>0.33148613192641574</v>
      </c>
      <c r="N24" s="61">
        <v>2006</v>
      </c>
      <c r="O24" s="8">
        <v>42611</v>
      </c>
      <c r="P24" s="103">
        <v>116.5</v>
      </c>
      <c r="Q24" s="103"/>
      <c r="R24" s="106">
        <f t="shared" si="3"/>
        <v>-2320.402923484684</v>
      </c>
      <c r="S24" s="106"/>
      <c r="T24" s="107">
        <f t="shared" si="4"/>
        <v>-41</v>
      </c>
      <c r="U24" s="107"/>
    </row>
    <row r="25" spans="2:21" ht="13.5">
      <c r="B25" s="61">
        <v>17</v>
      </c>
      <c r="C25" s="102">
        <f t="shared" si="1"/>
        <v>450710.6440426169</v>
      </c>
      <c r="D25" s="102"/>
      <c r="E25" s="61">
        <v>2006</v>
      </c>
      <c r="F25" s="8">
        <v>42649</v>
      </c>
      <c r="G25" s="61" t="s">
        <v>52</v>
      </c>
      <c r="H25" s="103">
        <v>119.09</v>
      </c>
      <c r="I25" s="103"/>
      <c r="J25" s="61">
        <v>148</v>
      </c>
      <c r="K25" s="102">
        <f t="shared" si="0"/>
        <v>13521.319321278506</v>
      </c>
      <c r="L25" s="102"/>
      <c r="M25" s="6">
        <f t="shared" si="2"/>
        <v>0.09136026568431423</v>
      </c>
      <c r="N25" s="61">
        <v>2006</v>
      </c>
      <c r="O25" s="8">
        <v>42662</v>
      </c>
      <c r="P25" s="103">
        <v>118.04</v>
      </c>
      <c r="Q25" s="103"/>
      <c r="R25" s="106">
        <f t="shared" si="3"/>
        <v>-9592.827896852968</v>
      </c>
      <c r="S25" s="106"/>
      <c r="T25" s="107">
        <f t="shared" si="4"/>
        <v>-148</v>
      </c>
      <c r="U25" s="107"/>
    </row>
    <row r="26" spans="2:21" ht="13.5">
      <c r="B26" s="61">
        <v>18</v>
      </c>
      <c r="C26" s="102">
        <f t="shared" si="1"/>
        <v>441117.8161457639</v>
      </c>
      <c r="D26" s="102"/>
      <c r="E26" s="61">
        <v>2007</v>
      </c>
      <c r="F26" s="8">
        <v>42477</v>
      </c>
      <c r="G26" s="61" t="s">
        <v>52</v>
      </c>
      <c r="H26" s="103">
        <v>119.85</v>
      </c>
      <c r="I26" s="103"/>
      <c r="J26" s="61">
        <v>87</v>
      </c>
      <c r="K26" s="102">
        <f t="shared" si="0"/>
        <v>13233.534484372916</v>
      </c>
      <c r="L26" s="102"/>
      <c r="M26" s="6">
        <f t="shared" si="2"/>
        <v>0.15210959177440134</v>
      </c>
      <c r="N26" s="61">
        <v>2007</v>
      </c>
      <c r="O26" s="8">
        <v>42552</v>
      </c>
      <c r="P26" s="103">
        <v>122.22</v>
      </c>
      <c r="Q26" s="103"/>
      <c r="R26" s="106">
        <f t="shared" si="3"/>
        <v>36049.973250533185</v>
      </c>
      <c r="S26" s="106"/>
      <c r="T26" s="107">
        <f t="shared" si="4"/>
        <v>237.00000000000045</v>
      </c>
      <c r="U26" s="107"/>
    </row>
    <row r="27" spans="2:21" ht="13.5">
      <c r="B27" s="61">
        <v>19</v>
      </c>
      <c r="C27" s="102">
        <f t="shared" si="1"/>
        <v>477167.78939629707</v>
      </c>
      <c r="D27" s="102"/>
      <c r="E27" s="61">
        <v>2007</v>
      </c>
      <c r="F27" s="8">
        <v>42585</v>
      </c>
      <c r="G27" s="50" t="s">
        <v>42</v>
      </c>
      <c r="H27" s="103">
        <v>117.94</v>
      </c>
      <c r="I27" s="103"/>
      <c r="J27" s="61">
        <v>137</v>
      </c>
      <c r="K27" s="102">
        <f t="shared" si="0"/>
        <v>14315.033681888912</v>
      </c>
      <c r="L27" s="102"/>
      <c r="M27" s="6">
        <f t="shared" si="2"/>
        <v>0.10448929694809425</v>
      </c>
      <c r="N27" s="61">
        <v>2007</v>
      </c>
      <c r="O27" s="8">
        <v>42590</v>
      </c>
      <c r="P27" s="103">
        <v>119.31</v>
      </c>
      <c r="Q27" s="103"/>
      <c r="R27" s="106">
        <f t="shared" si="3"/>
        <v>-14315.033681888961</v>
      </c>
      <c r="S27" s="106"/>
      <c r="T27" s="107">
        <f t="shared" si="4"/>
        <v>-137</v>
      </c>
      <c r="U27" s="107"/>
    </row>
    <row r="28" spans="2:21" ht="13.5">
      <c r="B28" s="61">
        <v>20</v>
      </c>
      <c r="C28" s="102">
        <f t="shared" si="1"/>
        <v>462852.7557144081</v>
      </c>
      <c r="D28" s="102"/>
      <c r="E28" s="61">
        <v>2007</v>
      </c>
      <c r="F28" s="8">
        <v>42704</v>
      </c>
      <c r="G28" s="61" t="s">
        <v>52</v>
      </c>
      <c r="H28" s="103">
        <v>111.22</v>
      </c>
      <c r="I28" s="103"/>
      <c r="J28" s="61">
        <v>157</v>
      </c>
      <c r="K28" s="102">
        <f t="shared" si="0"/>
        <v>13885.582671432243</v>
      </c>
      <c r="L28" s="102"/>
      <c r="M28" s="6">
        <f t="shared" si="2"/>
        <v>0.08844320172886778</v>
      </c>
      <c r="N28" s="61">
        <v>2007</v>
      </c>
      <c r="O28" s="8">
        <v>42732</v>
      </c>
      <c r="P28" s="103">
        <v>112.73</v>
      </c>
      <c r="Q28" s="103"/>
      <c r="R28" s="106">
        <f t="shared" si="3"/>
        <v>13354.923461059081</v>
      </c>
      <c r="S28" s="106"/>
      <c r="T28" s="107">
        <f t="shared" si="4"/>
        <v>151.0000000000005</v>
      </c>
      <c r="U28" s="107"/>
    </row>
    <row r="29" spans="2:21" ht="13.5">
      <c r="B29" s="61">
        <v>21</v>
      </c>
      <c r="C29" s="102">
        <f t="shared" si="1"/>
        <v>476207.67917546723</v>
      </c>
      <c r="D29" s="102"/>
      <c r="E29" s="61">
        <v>2008</v>
      </c>
      <c r="F29" s="8">
        <v>42441</v>
      </c>
      <c r="G29" s="50" t="s">
        <v>42</v>
      </c>
      <c r="H29" s="103">
        <v>101.08</v>
      </c>
      <c r="I29" s="103"/>
      <c r="J29" s="61">
        <v>55</v>
      </c>
      <c r="K29" s="102">
        <f t="shared" si="0"/>
        <v>14286.230375264016</v>
      </c>
      <c r="L29" s="102"/>
      <c r="M29" s="6">
        <f t="shared" si="2"/>
        <v>0.2597496431866185</v>
      </c>
      <c r="N29" s="61">
        <v>2008</v>
      </c>
      <c r="O29" s="8">
        <v>42448</v>
      </c>
      <c r="P29" s="103">
        <v>100.45</v>
      </c>
      <c r="Q29" s="103"/>
      <c r="R29" s="106">
        <f t="shared" si="3"/>
        <v>16364.227520756847</v>
      </c>
      <c r="S29" s="106"/>
      <c r="T29" s="107">
        <f t="shared" si="4"/>
        <v>62.999999999999545</v>
      </c>
      <c r="U29" s="107"/>
    </row>
    <row r="30" spans="2:21" ht="13.5">
      <c r="B30" s="61">
        <v>22</v>
      </c>
      <c r="C30" s="102">
        <f t="shared" si="1"/>
        <v>492571.90669622406</v>
      </c>
      <c r="D30" s="102"/>
      <c r="E30" s="61">
        <v>2008</v>
      </c>
      <c r="F30" s="8">
        <v>42540</v>
      </c>
      <c r="G30" s="61" t="s">
        <v>52</v>
      </c>
      <c r="H30" s="103">
        <v>108.06</v>
      </c>
      <c r="I30" s="103"/>
      <c r="J30" s="61">
        <v>65</v>
      </c>
      <c r="K30" s="102">
        <f t="shared" si="0"/>
        <v>14777.15720088672</v>
      </c>
      <c r="L30" s="102"/>
      <c r="M30" s="6">
        <f t="shared" si="2"/>
        <v>0.22734088001364186</v>
      </c>
      <c r="N30" s="61">
        <v>2008</v>
      </c>
      <c r="O30" s="8">
        <v>42545</v>
      </c>
      <c r="P30" s="103">
        <v>107.64</v>
      </c>
      <c r="Q30" s="103"/>
      <c r="R30" s="106">
        <f t="shared" si="3"/>
        <v>-9548.316960572998</v>
      </c>
      <c r="S30" s="106"/>
      <c r="T30" s="107">
        <f t="shared" si="4"/>
        <v>-65</v>
      </c>
      <c r="U30" s="107"/>
    </row>
    <row r="31" spans="2:21" ht="13.5">
      <c r="B31" s="61">
        <v>23</v>
      </c>
      <c r="C31" s="102">
        <f t="shared" si="1"/>
        <v>483023.58973565104</v>
      </c>
      <c r="D31" s="102"/>
      <c r="E31" s="61">
        <v>2008</v>
      </c>
      <c r="F31" s="8">
        <v>42580</v>
      </c>
      <c r="G31" s="61" t="s">
        <v>52</v>
      </c>
      <c r="H31" s="103">
        <v>108.31</v>
      </c>
      <c r="I31" s="103"/>
      <c r="J31" s="61">
        <v>103</v>
      </c>
      <c r="K31" s="102">
        <f t="shared" si="0"/>
        <v>14490.70769206953</v>
      </c>
      <c r="L31" s="102"/>
      <c r="M31" s="6">
        <f t="shared" si="2"/>
        <v>0.140686482447277</v>
      </c>
      <c r="N31" s="61">
        <v>2008</v>
      </c>
      <c r="O31" s="8">
        <v>42603</v>
      </c>
      <c r="P31" s="103">
        <v>109.17</v>
      </c>
      <c r="Q31" s="103"/>
      <c r="R31" s="106">
        <f t="shared" si="3"/>
        <v>12099.037490465813</v>
      </c>
      <c r="S31" s="106"/>
      <c r="T31" s="107">
        <f t="shared" si="4"/>
        <v>85.99999999999994</v>
      </c>
      <c r="U31" s="107"/>
    </row>
    <row r="32" spans="2:21" ht="13.5">
      <c r="B32" s="61">
        <v>24</v>
      </c>
      <c r="C32" s="102">
        <f t="shared" si="1"/>
        <v>495122.62722611683</v>
      </c>
      <c r="D32" s="102"/>
      <c r="E32" s="61">
        <v>2008</v>
      </c>
      <c r="F32" s="8">
        <v>42611</v>
      </c>
      <c r="G32" s="50" t="s">
        <v>42</v>
      </c>
      <c r="H32" s="103">
        <v>108.41</v>
      </c>
      <c r="I32" s="103"/>
      <c r="J32" s="61">
        <v>112</v>
      </c>
      <c r="K32" s="102">
        <f t="shared" si="0"/>
        <v>14853.678816783504</v>
      </c>
      <c r="L32" s="102"/>
      <c r="M32" s="6">
        <f t="shared" si="2"/>
        <v>0.13262213229270986</v>
      </c>
      <c r="N32" s="61">
        <v>2009</v>
      </c>
      <c r="O32" s="8">
        <v>42405</v>
      </c>
      <c r="P32" s="103">
        <v>99.72</v>
      </c>
      <c r="Q32" s="103"/>
      <c r="R32" s="106">
        <f t="shared" si="3"/>
        <v>115248.63296236483</v>
      </c>
      <c r="S32" s="106"/>
      <c r="T32" s="107">
        <f t="shared" si="4"/>
        <v>868.9999999999998</v>
      </c>
      <c r="U32" s="107"/>
    </row>
    <row r="33" spans="2:21" ht="13.5">
      <c r="B33" s="61">
        <v>25</v>
      </c>
      <c r="C33" s="102">
        <f t="shared" si="1"/>
        <v>610371.2601884817</v>
      </c>
      <c r="D33" s="102"/>
      <c r="E33" s="61">
        <v>2009</v>
      </c>
      <c r="F33" s="8">
        <v>42455</v>
      </c>
      <c r="G33" s="61" t="s">
        <v>52</v>
      </c>
      <c r="H33" s="103">
        <v>98.86</v>
      </c>
      <c r="I33" s="103"/>
      <c r="J33" s="61">
        <v>143</v>
      </c>
      <c r="K33" s="102">
        <f t="shared" si="0"/>
        <v>18311.13780565445</v>
      </c>
      <c r="L33" s="102"/>
      <c r="M33" s="6">
        <f t="shared" si="2"/>
        <v>0.12804991472485627</v>
      </c>
      <c r="N33" s="61">
        <v>2009</v>
      </c>
      <c r="O33" s="8">
        <v>42474</v>
      </c>
      <c r="P33" s="103">
        <v>99.63</v>
      </c>
      <c r="Q33" s="103"/>
      <c r="R33" s="106">
        <f t="shared" si="3"/>
        <v>9859.843433813881</v>
      </c>
      <c r="S33" s="106"/>
      <c r="T33" s="107">
        <f t="shared" si="4"/>
        <v>76.9999999999996</v>
      </c>
      <c r="U33" s="107"/>
    </row>
    <row r="34" spans="2:21" ht="13.5">
      <c r="B34" s="61">
        <v>26</v>
      </c>
      <c r="C34" s="102">
        <f t="shared" si="1"/>
        <v>620231.1036222955</v>
      </c>
      <c r="D34" s="102"/>
      <c r="E34" s="61">
        <v>2009</v>
      </c>
      <c r="F34" s="8">
        <v>42557</v>
      </c>
      <c r="G34" s="50" t="s">
        <v>42</v>
      </c>
      <c r="H34" s="103">
        <v>94.66</v>
      </c>
      <c r="I34" s="103"/>
      <c r="J34" s="61">
        <v>147</v>
      </c>
      <c r="K34" s="102">
        <f t="shared" si="0"/>
        <v>18606.933108668865</v>
      </c>
      <c r="L34" s="102"/>
      <c r="M34" s="6">
        <f t="shared" si="2"/>
        <v>0.12657777624944808</v>
      </c>
      <c r="N34" s="61">
        <v>2009</v>
      </c>
      <c r="O34" s="8">
        <v>42574</v>
      </c>
      <c r="P34" s="103">
        <v>94.77</v>
      </c>
      <c r="Q34" s="103"/>
      <c r="R34" s="106">
        <f t="shared" si="3"/>
        <v>-1392.3555387439217</v>
      </c>
      <c r="S34" s="106"/>
      <c r="T34" s="107">
        <f t="shared" si="4"/>
        <v>-147</v>
      </c>
      <c r="U34" s="107"/>
    </row>
    <row r="35" spans="2:21" ht="13.5">
      <c r="B35" s="61">
        <v>27</v>
      </c>
      <c r="C35" s="102">
        <f t="shared" si="1"/>
        <v>618838.7480835516</v>
      </c>
      <c r="D35" s="102"/>
      <c r="E35" s="61">
        <v>2009</v>
      </c>
      <c r="F35" s="8">
        <v>42607</v>
      </c>
      <c r="G35" s="50" t="s">
        <v>42</v>
      </c>
      <c r="H35" s="103">
        <v>93.78</v>
      </c>
      <c r="I35" s="103"/>
      <c r="J35" s="61">
        <v>82</v>
      </c>
      <c r="K35" s="102">
        <f t="shared" si="0"/>
        <v>18565.16244250655</v>
      </c>
      <c r="L35" s="102"/>
      <c r="M35" s="6">
        <f t="shared" si="2"/>
        <v>0.22640442003056768</v>
      </c>
      <c r="N35" s="61">
        <v>2009</v>
      </c>
      <c r="O35" s="8">
        <v>42722</v>
      </c>
      <c r="P35" s="103">
        <v>90.74</v>
      </c>
      <c r="Q35" s="103"/>
      <c r="R35" s="106">
        <f t="shared" si="3"/>
        <v>68826.94368929272</v>
      </c>
      <c r="S35" s="106"/>
      <c r="T35" s="107">
        <f t="shared" si="4"/>
        <v>304.0000000000006</v>
      </c>
      <c r="U35" s="107"/>
    </row>
    <row r="36" spans="2:21" ht="13.5">
      <c r="B36" s="61">
        <v>28</v>
      </c>
      <c r="C36" s="102">
        <f t="shared" si="1"/>
        <v>687665.6917728444</v>
      </c>
      <c r="D36" s="102"/>
      <c r="E36" s="61">
        <v>2010</v>
      </c>
      <c r="F36" s="8">
        <v>42508</v>
      </c>
      <c r="G36" s="50" t="s">
        <v>42</v>
      </c>
      <c r="H36" s="103">
        <v>92.09</v>
      </c>
      <c r="I36" s="103"/>
      <c r="J36" s="61">
        <v>86</v>
      </c>
      <c r="K36" s="102">
        <f t="shared" si="0"/>
        <v>20629.97075318533</v>
      </c>
      <c r="L36" s="102"/>
      <c r="M36" s="6">
        <f t="shared" si="2"/>
        <v>0.2398833808509922</v>
      </c>
      <c r="N36" s="61">
        <v>2010</v>
      </c>
      <c r="O36" s="8">
        <v>42628</v>
      </c>
      <c r="P36" s="103">
        <v>84.35</v>
      </c>
      <c r="Q36" s="103"/>
      <c r="R36" s="106">
        <f t="shared" si="3"/>
        <v>185669.7367786682</v>
      </c>
      <c r="S36" s="106"/>
      <c r="T36" s="107">
        <f t="shared" si="4"/>
        <v>774.0000000000009</v>
      </c>
      <c r="U36" s="107"/>
    </row>
    <row r="37" spans="2:21" ht="13.5">
      <c r="B37" s="61">
        <v>29</v>
      </c>
      <c r="C37" s="102">
        <f t="shared" si="1"/>
        <v>873335.4285515125</v>
      </c>
      <c r="D37" s="102"/>
      <c r="E37" s="61">
        <v>2010</v>
      </c>
      <c r="F37" s="8">
        <v>42648</v>
      </c>
      <c r="G37" s="50" t="s">
        <v>42</v>
      </c>
      <c r="H37" s="103">
        <v>82.94</v>
      </c>
      <c r="I37" s="103"/>
      <c r="J37" s="61">
        <v>103</v>
      </c>
      <c r="K37" s="102">
        <f t="shared" si="0"/>
        <v>26200.062856545374</v>
      </c>
      <c r="L37" s="102"/>
      <c r="M37" s="6">
        <f t="shared" si="2"/>
        <v>0.254369542296557</v>
      </c>
      <c r="N37" s="61">
        <v>2010</v>
      </c>
      <c r="O37" s="8">
        <v>42669</v>
      </c>
      <c r="P37" s="103">
        <v>80.83</v>
      </c>
      <c r="Q37" s="103"/>
      <c r="R37" s="106">
        <f t="shared" si="3"/>
        <v>53671.973424573516</v>
      </c>
      <c r="S37" s="106"/>
      <c r="T37" s="107">
        <f t="shared" si="4"/>
        <v>210.99999999999994</v>
      </c>
      <c r="U37" s="107"/>
    </row>
    <row r="38" spans="2:21" ht="13.5">
      <c r="B38" s="61">
        <v>30</v>
      </c>
      <c r="C38" s="102">
        <f t="shared" si="1"/>
        <v>927007.4019760861</v>
      </c>
      <c r="D38" s="102"/>
      <c r="E38" s="61">
        <v>2011</v>
      </c>
      <c r="F38" s="8">
        <v>42410</v>
      </c>
      <c r="G38" s="61" t="s">
        <v>52</v>
      </c>
      <c r="H38" s="103">
        <v>83.35</v>
      </c>
      <c r="I38" s="103"/>
      <c r="J38" s="61">
        <v>103</v>
      </c>
      <c r="K38" s="102">
        <f t="shared" si="0"/>
        <v>27810.22205928258</v>
      </c>
      <c r="L38" s="102"/>
      <c r="M38" s="6">
        <f t="shared" si="2"/>
        <v>0.2700021559153648</v>
      </c>
      <c r="N38" s="61">
        <v>2011</v>
      </c>
      <c r="O38" s="8">
        <v>42423</v>
      </c>
      <c r="P38" s="103">
        <v>82.32</v>
      </c>
      <c r="Q38" s="103"/>
      <c r="R38" s="106">
        <f t="shared" si="3"/>
        <v>-27810.22205928261</v>
      </c>
      <c r="S38" s="106"/>
      <c r="T38" s="107">
        <f t="shared" si="4"/>
        <v>-103</v>
      </c>
      <c r="U38" s="107"/>
    </row>
    <row r="39" spans="2:21" ht="13.5">
      <c r="B39" s="61">
        <v>31</v>
      </c>
      <c r="C39" s="102">
        <f t="shared" si="1"/>
        <v>899197.1799168035</v>
      </c>
      <c r="D39" s="102"/>
      <c r="E39" s="61">
        <v>2011</v>
      </c>
      <c r="F39" s="8">
        <v>42605</v>
      </c>
      <c r="G39" s="50" t="s">
        <v>42</v>
      </c>
      <c r="H39" s="103">
        <v>76.45</v>
      </c>
      <c r="I39" s="103"/>
      <c r="J39" s="61">
        <v>47</v>
      </c>
      <c r="K39" s="102">
        <f t="shared" si="0"/>
        <v>26975.915397504104</v>
      </c>
      <c r="L39" s="102"/>
      <c r="M39" s="6">
        <f t="shared" si="2"/>
        <v>0.5739556467554066</v>
      </c>
      <c r="N39" s="61">
        <v>2011</v>
      </c>
      <c r="O39" s="8">
        <v>42614</v>
      </c>
      <c r="P39" s="103">
        <v>76.92</v>
      </c>
      <c r="Q39" s="103"/>
      <c r="R39" s="106">
        <f t="shared" si="3"/>
        <v>-26975.915397504043</v>
      </c>
      <c r="S39" s="106"/>
      <c r="T39" s="107">
        <f t="shared" si="4"/>
        <v>-47</v>
      </c>
      <c r="U39" s="107"/>
    </row>
    <row r="40" spans="2:21" ht="13.5">
      <c r="B40" s="61">
        <v>32</v>
      </c>
      <c r="C40" s="102">
        <f t="shared" si="1"/>
        <v>872221.2645192995</v>
      </c>
      <c r="D40" s="102"/>
      <c r="E40" s="61">
        <v>2011</v>
      </c>
      <c r="F40" s="8">
        <v>42632</v>
      </c>
      <c r="G40" s="50" t="s">
        <v>42</v>
      </c>
      <c r="H40" s="103">
        <v>76.31</v>
      </c>
      <c r="I40" s="103"/>
      <c r="J40" s="61">
        <v>65</v>
      </c>
      <c r="K40" s="102">
        <f t="shared" si="0"/>
        <v>26166.637935578983</v>
      </c>
      <c r="L40" s="102"/>
      <c r="M40" s="6">
        <f t="shared" si="2"/>
        <v>0.402563660547369</v>
      </c>
      <c r="N40" s="61">
        <v>2011</v>
      </c>
      <c r="O40" s="8">
        <v>42635</v>
      </c>
      <c r="P40" s="103">
        <v>76.96</v>
      </c>
      <c r="Q40" s="103"/>
      <c r="R40" s="106">
        <f t="shared" si="3"/>
        <v>-26166.63793557864</v>
      </c>
      <c r="S40" s="106"/>
      <c r="T40" s="107">
        <f t="shared" si="4"/>
        <v>-65</v>
      </c>
      <c r="U40" s="107"/>
    </row>
    <row r="41" spans="2:21" ht="13.5">
      <c r="B41" s="61">
        <v>33</v>
      </c>
      <c r="C41" s="102">
        <f t="shared" si="1"/>
        <v>846054.6265837209</v>
      </c>
      <c r="D41" s="102"/>
      <c r="E41" s="61">
        <v>2012</v>
      </c>
      <c r="F41" s="8">
        <v>42381</v>
      </c>
      <c r="G41" s="50" t="s">
        <v>42</v>
      </c>
      <c r="H41" s="103">
        <v>76.65</v>
      </c>
      <c r="I41" s="103"/>
      <c r="J41" s="61">
        <v>31</v>
      </c>
      <c r="K41" s="102">
        <f t="shared" si="0"/>
        <v>25381.638797511627</v>
      </c>
      <c r="L41" s="102"/>
      <c r="M41" s="6">
        <f t="shared" si="2"/>
        <v>0.8187625418552137</v>
      </c>
      <c r="N41" s="61">
        <v>2012</v>
      </c>
      <c r="O41" s="8">
        <v>42388</v>
      </c>
      <c r="P41" s="103">
        <v>76.96</v>
      </c>
      <c r="Q41" s="103"/>
      <c r="R41" s="106">
        <f t="shared" si="3"/>
        <v>-25381.638797510648</v>
      </c>
      <c r="S41" s="106"/>
      <c r="T41" s="107">
        <f t="shared" si="4"/>
        <v>-31</v>
      </c>
      <c r="U41" s="107"/>
    </row>
    <row r="42" spans="2:21" ht="13.5">
      <c r="B42" s="61">
        <v>34</v>
      </c>
      <c r="C42" s="102">
        <f t="shared" si="1"/>
        <v>820672.9877862103</v>
      </c>
      <c r="D42" s="102"/>
      <c r="E42" s="61">
        <v>2012</v>
      </c>
      <c r="F42" s="8">
        <v>42504</v>
      </c>
      <c r="G42" s="50" t="s">
        <v>42</v>
      </c>
      <c r="H42" s="103">
        <v>79.67</v>
      </c>
      <c r="I42" s="103"/>
      <c r="J42" s="61">
        <v>20</v>
      </c>
      <c r="K42" s="102">
        <f t="shared" si="0"/>
        <v>24620.189633586306</v>
      </c>
      <c r="L42" s="102"/>
      <c r="M42" s="6">
        <f t="shared" si="2"/>
        <v>1.2310094816793153</v>
      </c>
      <c r="N42" s="61">
        <v>2012</v>
      </c>
      <c r="O42" s="8">
        <v>42528</v>
      </c>
      <c r="P42" s="103">
        <v>79.55</v>
      </c>
      <c r="Q42" s="103"/>
      <c r="R42" s="106">
        <f t="shared" si="3"/>
        <v>14772.113780152344</v>
      </c>
      <c r="S42" s="106"/>
      <c r="T42" s="107">
        <f t="shared" si="4"/>
        <v>12.000000000000455</v>
      </c>
      <c r="U42" s="107"/>
    </row>
    <row r="43" spans="2:21" ht="13.5">
      <c r="B43" s="61">
        <v>35</v>
      </c>
      <c r="C43" s="102">
        <f t="shared" si="1"/>
        <v>835445.1015663627</v>
      </c>
      <c r="D43" s="102"/>
      <c r="E43" s="61">
        <v>2013</v>
      </c>
      <c r="F43" s="8">
        <v>42386</v>
      </c>
      <c r="G43" s="61" t="s">
        <v>52</v>
      </c>
      <c r="H43" s="103">
        <v>90.11</v>
      </c>
      <c r="I43" s="103"/>
      <c r="J43" s="61">
        <v>199</v>
      </c>
      <c r="K43" s="102">
        <f t="shared" si="0"/>
        <v>25063.35304699088</v>
      </c>
      <c r="L43" s="102"/>
      <c r="M43" s="6">
        <f t="shared" si="2"/>
        <v>0.12594649772357228</v>
      </c>
      <c r="N43" s="61">
        <v>2013</v>
      </c>
      <c r="O43" s="8">
        <v>42425</v>
      </c>
      <c r="P43" s="103">
        <v>92.21</v>
      </c>
      <c r="Q43" s="103"/>
      <c r="R43" s="106">
        <f t="shared" si="3"/>
        <v>26448.764521950106</v>
      </c>
      <c r="S43" s="106"/>
      <c r="T43" s="107">
        <f t="shared" si="4"/>
        <v>209.99999999999943</v>
      </c>
      <c r="U43" s="107"/>
    </row>
    <row r="44" spans="2:21" ht="13.5">
      <c r="B44" s="61">
        <v>36</v>
      </c>
      <c r="C44" s="102">
        <f t="shared" si="1"/>
        <v>861893.8660883128</v>
      </c>
      <c r="D44" s="102"/>
      <c r="E44" s="61">
        <v>2013</v>
      </c>
      <c r="F44" s="8">
        <v>42680</v>
      </c>
      <c r="G44" s="61" t="s">
        <v>52</v>
      </c>
      <c r="H44" s="103">
        <v>98.74</v>
      </c>
      <c r="I44" s="103"/>
      <c r="J44" s="61">
        <v>35</v>
      </c>
      <c r="K44" s="102">
        <f t="shared" si="0"/>
        <v>25856.815982649383</v>
      </c>
      <c r="L44" s="102"/>
      <c r="M44" s="6">
        <f t="shared" si="2"/>
        <v>0.7387661709328395</v>
      </c>
      <c r="N44" s="61">
        <v>2013</v>
      </c>
      <c r="O44" s="8">
        <v>42681</v>
      </c>
      <c r="P44" s="103">
        <v>98.39</v>
      </c>
      <c r="Q44" s="103"/>
      <c r="R44" s="106">
        <f t="shared" si="3"/>
        <v>-25856.81598264896</v>
      </c>
      <c r="S44" s="106"/>
      <c r="T44" s="107">
        <f t="shared" si="4"/>
        <v>-35</v>
      </c>
      <c r="U44" s="107"/>
    </row>
    <row r="45" spans="2:21" ht="13.5">
      <c r="B45" s="61">
        <v>37</v>
      </c>
      <c r="C45" s="102">
        <f t="shared" si="1"/>
        <v>836037.0501056638</v>
      </c>
      <c r="D45" s="102"/>
      <c r="E45" s="61">
        <v>2013</v>
      </c>
      <c r="F45" s="8">
        <v>42710</v>
      </c>
      <c r="G45" s="61" t="s">
        <v>52</v>
      </c>
      <c r="H45" s="103">
        <v>102.95</v>
      </c>
      <c r="I45" s="103"/>
      <c r="J45" s="61">
        <v>134</v>
      </c>
      <c r="K45" s="102">
        <f t="shared" si="0"/>
        <v>25081.111503169916</v>
      </c>
      <c r="L45" s="102"/>
      <c r="M45" s="6">
        <f t="shared" si="2"/>
        <v>0.18717247390425312</v>
      </c>
      <c r="N45" s="61">
        <v>2014</v>
      </c>
      <c r="O45" s="8">
        <v>42379</v>
      </c>
      <c r="P45" s="103">
        <v>104.06</v>
      </c>
      <c r="Q45" s="103"/>
      <c r="R45" s="106">
        <f t="shared" si="3"/>
        <v>20776.144603372086</v>
      </c>
      <c r="S45" s="106"/>
      <c r="T45" s="107">
        <f t="shared" si="4"/>
        <v>110.99999999999994</v>
      </c>
      <c r="U45" s="107"/>
    </row>
    <row r="46" spans="2:21" ht="13.5">
      <c r="B46" s="61">
        <v>38</v>
      </c>
      <c r="C46" s="102">
        <f t="shared" si="1"/>
        <v>856813.1947090359</v>
      </c>
      <c r="D46" s="102"/>
      <c r="E46" s="61">
        <v>2014</v>
      </c>
      <c r="F46" s="8">
        <v>42421</v>
      </c>
      <c r="G46" s="61" t="s">
        <v>52</v>
      </c>
      <c r="H46" s="103">
        <v>102.82</v>
      </c>
      <c r="I46" s="103"/>
      <c r="J46" s="61">
        <v>57</v>
      </c>
      <c r="K46" s="102">
        <f t="shared" si="0"/>
        <v>25704.395841271078</v>
      </c>
      <c r="L46" s="102"/>
      <c r="M46" s="6">
        <f t="shared" si="2"/>
        <v>0.45095431300475575</v>
      </c>
      <c r="N46" s="61">
        <v>2014</v>
      </c>
      <c r="O46" s="8">
        <v>42440</v>
      </c>
      <c r="P46" s="103">
        <v>102.25</v>
      </c>
      <c r="Q46" s="103"/>
      <c r="R46" s="106">
        <f t="shared" si="3"/>
        <v>-25704.395841270773</v>
      </c>
      <c r="S46" s="106"/>
      <c r="T46" s="107">
        <f t="shared" si="4"/>
        <v>-57</v>
      </c>
      <c r="U46" s="107"/>
    </row>
    <row r="47" spans="2:21" ht="13.5">
      <c r="B47" s="61">
        <v>39</v>
      </c>
      <c r="C47" s="102">
        <f t="shared" si="1"/>
        <v>831108.7988677651</v>
      </c>
      <c r="D47" s="102"/>
      <c r="E47" s="61">
        <v>2014</v>
      </c>
      <c r="F47" s="8">
        <v>42546</v>
      </c>
      <c r="G47" s="61" t="s">
        <v>52</v>
      </c>
      <c r="H47" s="103">
        <v>101.61</v>
      </c>
      <c r="I47" s="103"/>
      <c r="J47" s="61">
        <v>35</v>
      </c>
      <c r="K47" s="102">
        <f t="shared" si="0"/>
        <v>24933.26396603295</v>
      </c>
      <c r="L47" s="102"/>
      <c r="M47" s="6">
        <f t="shared" si="2"/>
        <v>0.7123789704580844</v>
      </c>
      <c r="N47" s="61">
        <v>2014</v>
      </c>
      <c r="O47" s="8">
        <v>42554</v>
      </c>
      <c r="P47" s="103">
        <v>101.96</v>
      </c>
      <c r="Q47" s="103"/>
      <c r="R47" s="106">
        <f t="shared" si="3"/>
        <v>24933.263966032548</v>
      </c>
      <c r="S47" s="106"/>
      <c r="T47" s="107">
        <f t="shared" si="4"/>
        <v>34.99999999999943</v>
      </c>
      <c r="U47" s="107"/>
    </row>
    <row r="48" spans="2:21" ht="13.5">
      <c r="B48" s="61">
        <v>40</v>
      </c>
      <c r="C48" s="102">
        <f t="shared" si="1"/>
        <v>856042.0628337977</v>
      </c>
      <c r="D48" s="102"/>
      <c r="E48" s="61">
        <v>2014</v>
      </c>
      <c r="F48" s="8">
        <v>7010</v>
      </c>
      <c r="G48" s="61" t="s">
        <v>52</v>
      </c>
      <c r="H48" s="103">
        <v>101.05</v>
      </c>
      <c r="I48" s="103"/>
      <c r="J48" s="61">
        <v>60</v>
      </c>
      <c r="K48" s="102">
        <f t="shared" si="0"/>
        <v>25681.26188501393</v>
      </c>
      <c r="L48" s="102"/>
      <c r="M48" s="6">
        <f t="shared" si="2"/>
        <v>0.42802103141689885</v>
      </c>
      <c r="N48" s="61">
        <v>2014</v>
      </c>
      <c r="O48" s="8">
        <v>42561</v>
      </c>
      <c r="P48" s="103">
        <v>101.65</v>
      </c>
      <c r="Q48" s="103"/>
      <c r="R48" s="106">
        <f t="shared" si="3"/>
        <v>25681.261885014294</v>
      </c>
      <c r="S48" s="106"/>
      <c r="T48" s="107">
        <f t="shared" si="4"/>
        <v>60.00000000000085</v>
      </c>
      <c r="U48" s="107"/>
    </row>
    <row r="49" spans="2:21" ht="13.5">
      <c r="B49" s="61">
        <v>41</v>
      </c>
      <c r="C49" s="102">
        <f t="shared" si="1"/>
        <v>881723.3247188119</v>
      </c>
      <c r="D49" s="102"/>
      <c r="E49" s="61">
        <v>2014</v>
      </c>
      <c r="F49" s="8">
        <v>42639</v>
      </c>
      <c r="G49" s="61" t="s">
        <v>52</v>
      </c>
      <c r="H49" s="103">
        <v>109.52</v>
      </c>
      <c r="I49" s="103"/>
      <c r="J49" s="61">
        <v>106</v>
      </c>
      <c r="K49" s="102">
        <f t="shared" si="0"/>
        <v>26451.699741564356</v>
      </c>
      <c r="L49" s="102"/>
      <c r="M49" s="6">
        <f t="shared" si="2"/>
        <v>0.2495443371845694</v>
      </c>
      <c r="N49" s="61">
        <v>2014</v>
      </c>
      <c r="O49" s="8">
        <v>42645</v>
      </c>
      <c r="P49" s="103">
        <v>108.46</v>
      </c>
      <c r="Q49" s="103"/>
      <c r="R49" s="106">
        <f t="shared" si="3"/>
        <v>-26451.69974156441</v>
      </c>
      <c r="S49" s="106"/>
      <c r="T49" s="107">
        <f t="shared" si="4"/>
        <v>-106</v>
      </c>
      <c r="U49" s="107"/>
    </row>
    <row r="50" spans="2:21" ht="13.5">
      <c r="B50" s="61">
        <v>42</v>
      </c>
      <c r="C50" s="102">
        <f t="shared" si="1"/>
        <v>855271.6249772474</v>
      </c>
      <c r="D50" s="102"/>
      <c r="E50" s="61">
        <v>2014</v>
      </c>
      <c r="F50" s="8">
        <v>42652</v>
      </c>
      <c r="G50" s="50" t="s">
        <v>42</v>
      </c>
      <c r="H50" s="103">
        <v>107.52</v>
      </c>
      <c r="I50" s="103"/>
      <c r="J50" s="61">
        <v>78</v>
      </c>
      <c r="K50" s="102">
        <f t="shared" si="0"/>
        <v>25658.14874931742</v>
      </c>
      <c r="L50" s="102"/>
      <c r="M50" s="6">
        <f t="shared" si="2"/>
        <v>0.32895062499124894</v>
      </c>
      <c r="N50" s="61">
        <v>2014</v>
      </c>
      <c r="O50" s="8">
        <v>42665</v>
      </c>
      <c r="P50" s="103">
        <v>108.3</v>
      </c>
      <c r="Q50" s="103"/>
      <c r="R50" s="106">
        <f t="shared" si="3"/>
        <v>-25658.148749317454</v>
      </c>
      <c r="S50" s="106"/>
      <c r="T50" s="107">
        <f t="shared" si="4"/>
        <v>-78</v>
      </c>
      <c r="U50" s="107"/>
    </row>
    <row r="51" spans="2:21" ht="13.5">
      <c r="B51" s="61">
        <v>43</v>
      </c>
      <c r="C51" s="102">
        <f t="shared" si="1"/>
        <v>829613.4762279299</v>
      </c>
      <c r="D51" s="102"/>
      <c r="E51" s="61">
        <v>2014</v>
      </c>
      <c r="F51" s="8">
        <v>42706</v>
      </c>
      <c r="G51" s="61" t="s">
        <v>52</v>
      </c>
      <c r="H51" s="103">
        <v>119.27</v>
      </c>
      <c r="I51" s="103"/>
      <c r="J51" s="61">
        <v>106</v>
      </c>
      <c r="K51" s="102">
        <f t="shared" si="0"/>
        <v>24888.404286837897</v>
      </c>
      <c r="L51" s="102"/>
      <c r="M51" s="6">
        <f t="shared" si="2"/>
        <v>0.23479626685696128</v>
      </c>
      <c r="N51" s="61">
        <v>2014</v>
      </c>
      <c r="O51" s="8">
        <v>42713</v>
      </c>
      <c r="P51" s="103">
        <v>118.21</v>
      </c>
      <c r="Q51" s="103"/>
      <c r="R51" s="106">
        <f t="shared" si="3"/>
        <v>-24888.40428683795</v>
      </c>
      <c r="S51" s="106"/>
      <c r="T51" s="107">
        <f t="shared" si="4"/>
        <v>-106</v>
      </c>
      <c r="U51" s="107"/>
    </row>
    <row r="52" spans="2:21" ht="13.5">
      <c r="B52" s="61">
        <v>44</v>
      </c>
      <c r="C52" s="102">
        <f t="shared" si="1"/>
        <v>804725.071941092</v>
      </c>
      <c r="D52" s="102"/>
      <c r="E52" s="61">
        <v>2015</v>
      </c>
      <c r="F52" s="8">
        <v>42420</v>
      </c>
      <c r="G52" s="61" t="s">
        <v>52</v>
      </c>
      <c r="H52" s="103">
        <v>119.49</v>
      </c>
      <c r="I52" s="103"/>
      <c r="J52" s="61">
        <v>82</v>
      </c>
      <c r="K52" s="102">
        <f t="shared" si="0"/>
        <v>24141.75215823276</v>
      </c>
      <c r="L52" s="102"/>
      <c r="M52" s="6">
        <f t="shared" si="2"/>
        <v>0.29441161168576535</v>
      </c>
      <c r="N52" s="61">
        <v>2015</v>
      </c>
      <c r="O52" s="8">
        <v>42445</v>
      </c>
      <c r="P52" s="103">
        <v>121.08</v>
      </c>
      <c r="Q52" s="103"/>
      <c r="R52" s="106">
        <f t="shared" si="3"/>
        <v>46811.44625803679</v>
      </c>
      <c r="S52" s="106"/>
      <c r="T52" s="107">
        <f t="shared" si="4"/>
        <v>159.00000000000034</v>
      </c>
      <c r="U52" s="107"/>
    </row>
    <row r="53" spans="2:21" ht="13.5">
      <c r="B53" s="61">
        <v>45</v>
      </c>
      <c r="C53" s="102">
        <f t="shared" si="1"/>
        <v>851536.5181991288</v>
      </c>
      <c r="D53" s="102"/>
      <c r="E53" s="61">
        <v>2015</v>
      </c>
      <c r="F53" s="8">
        <v>17411</v>
      </c>
      <c r="G53" s="61" t="s">
        <v>52</v>
      </c>
      <c r="H53" s="103">
        <v>120.73</v>
      </c>
      <c r="I53" s="103"/>
      <c r="J53" s="61">
        <v>88</v>
      </c>
      <c r="K53" s="102">
        <f t="shared" si="0"/>
        <v>25546.09554597386</v>
      </c>
      <c r="L53" s="102"/>
      <c r="M53" s="6">
        <f t="shared" si="2"/>
        <v>0.2902965402951575</v>
      </c>
      <c r="N53" s="61">
        <v>2015</v>
      </c>
      <c r="O53" s="8">
        <v>42473</v>
      </c>
      <c r="P53" s="103">
        <v>119.85</v>
      </c>
      <c r="Q53" s="103"/>
      <c r="R53" s="106">
        <f t="shared" si="3"/>
        <v>-25546.09554597414</v>
      </c>
      <c r="S53" s="106"/>
      <c r="T53" s="107">
        <f t="shared" si="4"/>
        <v>-88</v>
      </c>
      <c r="U53" s="107"/>
    </row>
    <row r="54" spans="2:21" ht="13.5">
      <c r="B54" s="61">
        <v>46</v>
      </c>
      <c r="C54" s="102">
        <f t="shared" si="1"/>
        <v>825990.4226531547</v>
      </c>
      <c r="D54" s="102"/>
      <c r="E54" s="61">
        <v>2015</v>
      </c>
      <c r="F54" s="8">
        <v>42488</v>
      </c>
      <c r="G54" s="50" t="s">
        <v>42</v>
      </c>
      <c r="H54" s="103">
        <v>118.76</v>
      </c>
      <c r="I54" s="103"/>
      <c r="J54" s="61">
        <v>42</v>
      </c>
      <c r="K54" s="102">
        <f t="shared" si="0"/>
        <v>24779.71267959464</v>
      </c>
      <c r="L54" s="102"/>
      <c r="M54" s="6">
        <f t="shared" si="2"/>
        <v>0.5899931590379677</v>
      </c>
      <c r="N54" s="61">
        <v>2015</v>
      </c>
      <c r="O54" s="8">
        <v>42489</v>
      </c>
      <c r="P54" s="103">
        <v>119.18</v>
      </c>
      <c r="Q54" s="103"/>
      <c r="R54" s="106">
        <f t="shared" si="3"/>
        <v>-24779.712679594744</v>
      </c>
      <c r="S54" s="106"/>
      <c r="T54" s="107">
        <f t="shared" si="4"/>
        <v>-42</v>
      </c>
      <c r="U54" s="107"/>
    </row>
    <row r="55" spans="2:21" ht="13.5">
      <c r="B55" s="61">
        <v>47</v>
      </c>
      <c r="C55" s="102">
        <f t="shared" si="1"/>
        <v>801210.70997356</v>
      </c>
      <c r="D55" s="102"/>
      <c r="E55" s="61">
        <v>2015</v>
      </c>
      <c r="F55" s="8">
        <v>42539</v>
      </c>
      <c r="G55" s="50" t="s">
        <v>42</v>
      </c>
      <c r="H55" s="103">
        <v>123.59</v>
      </c>
      <c r="I55" s="103"/>
      <c r="J55" s="61">
        <v>112</v>
      </c>
      <c r="K55" s="102">
        <f t="shared" si="0"/>
        <v>24036.321299206797</v>
      </c>
      <c r="L55" s="102"/>
      <c r="M55" s="6">
        <f t="shared" si="2"/>
        <v>0.21461001160006068</v>
      </c>
      <c r="N55" s="61">
        <v>2015</v>
      </c>
      <c r="O55" s="8">
        <v>42553</v>
      </c>
      <c r="P55" s="103">
        <v>123.59</v>
      </c>
      <c r="Q55" s="103"/>
      <c r="R55" s="106">
        <f t="shared" si="3"/>
        <v>0</v>
      </c>
      <c r="S55" s="106"/>
      <c r="T55" s="107">
        <f t="shared" si="4"/>
        <v>0</v>
      </c>
      <c r="U55" s="107"/>
    </row>
    <row r="56" spans="2:21" ht="13.5">
      <c r="B56" s="61">
        <v>48</v>
      </c>
      <c r="C56" s="102">
        <f t="shared" si="1"/>
        <v>801210.70997356</v>
      </c>
      <c r="D56" s="102"/>
      <c r="E56" s="61">
        <v>2016</v>
      </c>
      <c r="F56" s="8">
        <v>42384</v>
      </c>
      <c r="G56" s="50" t="s">
        <v>42</v>
      </c>
      <c r="H56" s="103">
        <v>118.26</v>
      </c>
      <c r="I56" s="103"/>
      <c r="J56" s="61">
        <v>176</v>
      </c>
      <c r="K56" s="102">
        <f t="shared" si="0"/>
        <v>24036.321299206797</v>
      </c>
      <c r="L56" s="102"/>
      <c r="M56" s="6">
        <f t="shared" si="2"/>
        <v>0.13657000738185682</v>
      </c>
      <c r="N56" s="61">
        <v>2016</v>
      </c>
      <c r="O56" s="8">
        <v>120</v>
      </c>
      <c r="P56" s="103">
        <v>117.67</v>
      </c>
      <c r="Q56" s="103"/>
      <c r="R56" s="106">
        <f t="shared" si="3"/>
        <v>8057.630435529599</v>
      </c>
      <c r="S56" s="106"/>
      <c r="T56" s="107">
        <f t="shared" si="4"/>
        <v>59.00000000000034</v>
      </c>
      <c r="U56" s="107"/>
    </row>
    <row r="57" spans="2:21" ht="13.5">
      <c r="B57" s="61">
        <v>49</v>
      </c>
      <c r="C57" s="102">
        <f t="shared" si="1"/>
        <v>809268.3404090896</v>
      </c>
      <c r="D57" s="102"/>
      <c r="E57" s="61">
        <v>2016</v>
      </c>
      <c r="F57" s="8">
        <v>42418</v>
      </c>
      <c r="G57" s="50" t="s">
        <v>42</v>
      </c>
      <c r="H57" s="103">
        <v>114.31</v>
      </c>
      <c r="I57" s="103"/>
      <c r="J57" s="61">
        <v>118</v>
      </c>
      <c r="K57" s="102">
        <f t="shared" si="0"/>
        <v>24278.050212272687</v>
      </c>
      <c r="L57" s="102"/>
      <c r="M57" s="6">
        <f t="shared" si="2"/>
        <v>0.20574618823959903</v>
      </c>
      <c r="N57" s="61">
        <v>2016</v>
      </c>
      <c r="O57" s="8">
        <v>42425</v>
      </c>
      <c r="P57" s="103">
        <v>112.25</v>
      </c>
      <c r="Q57" s="103"/>
      <c r="R57" s="106">
        <f t="shared" si="3"/>
        <v>42383.71477735745</v>
      </c>
      <c r="S57" s="106"/>
      <c r="T57" s="107">
        <f t="shared" si="4"/>
        <v>206.00000000000023</v>
      </c>
      <c r="U57" s="107"/>
    </row>
    <row r="58" spans="2:21" ht="13.5">
      <c r="B58" s="61">
        <v>50</v>
      </c>
      <c r="C58" s="102">
        <f t="shared" si="1"/>
        <v>851652.055186447</v>
      </c>
      <c r="D58" s="102"/>
      <c r="E58" s="61">
        <v>2005</v>
      </c>
      <c r="F58" s="8">
        <v>42432</v>
      </c>
      <c r="G58" s="61" t="s">
        <v>52</v>
      </c>
      <c r="H58" s="103">
        <v>201.06</v>
      </c>
      <c r="I58" s="103"/>
      <c r="J58" s="61">
        <v>108</v>
      </c>
      <c r="K58" s="102">
        <f t="shared" si="0"/>
        <v>25549.56165559341</v>
      </c>
      <c r="L58" s="102"/>
      <c r="M58" s="6">
        <f t="shared" si="2"/>
        <v>0.23657001532956862</v>
      </c>
      <c r="N58" s="61">
        <v>2005</v>
      </c>
      <c r="O58" s="8">
        <v>42438</v>
      </c>
      <c r="P58" s="103">
        <v>199.98</v>
      </c>
      <c r="Q58" s="103"/>
      <c r="R58" s="106">
        <f t="shared" si="3"/>
        <v>-25549.561655593705</v>
      </c>
      <c r="S58" s="106"/>
      <c r="T58" s="107">
        <f t="shared" si="4"/>
        <v>-108</v>
      </c>
      <c r="U58" s="107"/>
    </row>
    <row r="59" spans="2:21" ht="13.5">
      <c r="B59" s="61">
        <v>51</v>
      </c>
      <c r="C59" s="102">
        <f t="shared" si="1"/>
        <v>826102.4935308533</v>
      </c>
      <c r="D59" s="102"/>
      <c r="E59" s="61">
        <v>2005</v>
      </c>
      <c r="F59" s="8">
        <v>42522</v>
      </c>
      <c r="G59" s="61" t="s">
        <v>42</v>
      </c>
      <c r="H59" s="103">
        <v>196.23</v>
      </c>
      <c r="I59" s="103"/>
      <c r="J59" s="61">
        <v>123</v>
      </c>
      <c r="K59" s="102">
        <f t="shared" si="0"/>
        <v>24783.074805925597</v>
      </c>
      <c r="L59" s="102"/>
      <c r="M59" s="6">
        <f t="shared" si="2"/>
        <v>0.20148841305630566</v>
      </c>
      <c r="N59" s="61">
        <v>2005</v>
      </c>
      <c r="O59" s="8">
        <v>42534</v>
      </c>
      <c r="P59" s="103">
        <v>197.46</v>
      </c>
      <c r="Q59" s="103"/>
      <c r="R59" s="106">
        <f t="shared" si="3"/>
        <v>-24783.07480592596</v>
      </c>
      <c r="S59" s="106"/>
      <c r="T59" s="107">
        <f t="shared" si="4"/>
        <v>-123</v>
      </c>
      <c r="U59" s="107"/>
    </row>
    <row r="60" spans="2:21" ht="13.5">
      <c r="B60" s="61">
        <v>52</v>
      </c>
      <c r="C60" s="102">
        <f t="shared" si="1"/>
        <v>801319.4187249274</v>
      </c>
      <c r="D60" s="102"/>
      <c r="E60" s="61">
        <v>2005</v>
      </c>
      <c r="F60" s="8">
        <v>42649</v>
      </c>
      <c r="G60" s="61" t="s">
        <v>52</v>
      </c>
      <c r="H60" s="103">
        <v>202.04</v>
      </c>
      <c r="I60" s="103"/>
      <c r="J60" s="61">
        <v>142</v>
      </c>
      <c r="K60" s="102">
        <f t="shared" si="0"/>
        <v>24039.58256174782</v>
      </c>
      <c r="L60" s="102"/>
      <c r="M60" s="6">
        <f t="shared" si="2"/>
        <v>0.16929283494188604</v>
      </c>
      <c r="N60" s="61">
        <v>2005</v>
      </c>
      <c r="O60" s="8">
        <v>42681</v>
      </c>
      <c r="P60" s="103">
        <v>203.71</v>
      </c>
      <c r="Q60" s="103"/>
      <c r="R60" s="106">
        <f t="shared" si="3"/>
        <v>28271.903435295237</v>
      </c>
      <c r="S60" s="106"/>
      <c r="T60" s="107">
        <f t="shared" si="4"/>
        <v>167.0000000000016</v>
      </c>
      <c r="U60" s="107"/>
    </row>
    <row r="61" spans="2:21" ht="13.5">
      <c r="B61" s="61">
        <v>53</v>
      </c>
      <c r="C61" s="102">
        <f t="shared" si="1"/>
        <v>829591.3221602226</v>
      </c>
      <c r="D61" s="102"/>
      <c r="E61" s="61">
        <v>2006</v>
      </c>
      <c r="F61" s="8">
        <v>42520</v>
      </c>
      <c r="G61" s="61" t="s">
        <v>52</v>
      </c>
      <c r="H61" s="103">
        <v>211.38</v>
      </c>
      <c r="I61" s="103"/>
      <c r="J61" s="61">
        <v>253</v>
      </c>
      <c r="K61" s="102">
        <f t="shared" si="0"/>
        <v>24887.739664806675</v>
      </c>
      <c r="L61" s="102"/>
      <c r="M61" s="6">
        <f t="shared" si="2"/>
        <v>0.0983705125091173</v>
      </c>
      <c r="N61" s="61">
        <v>2006</v>
      </c>
      <c r="O61" s="8">
        <v>42603</v>
      </c>
      <c r="P61" s="103">
        <v>211.72</v>
      </c>
      <c r="Q61" s="103"/>
      <c r="R61" s="106">
        <f t="shared" si="3"/>
        <v>3344.5974253100217</v>
      </c>
      <c r="S61" s="106"/>
      <c r="T61" s="107">
        <f t="shared" si="4"/>
        <v>34.00000000000034</v>
      </c>
      <c r="U61" s="107"/>
    </row>
    <row r="62" spans="2:21" ht="13.5">
      <c r="B62" s="61">
        <v>54</v>
      </c>
      <c r="C62" s="102">
        <f t="shared" si="1"/>
        <v>832935.9195855326</v>
      </c>
      <c r="D62" s="102"/>
      <c r="E62" s="61">
        <v>2006</v>
      </c>
      <c r="F62" s="8">
        <v>42627</v>
      </c>
      <c r="G62" s="61" t="s">
        <v>52</v>
      </c>
      <c r="H62" s="103">
        <v>222.09</v>
      </c>
      <c r="I62" s="103"/>
      <c r="J62" s="61">
        <v>179</v>
      </c>
      <c r="K62" s="102">
        <f t="shared" si="0"/>
        <v>24988.07758756598</v>
      </c>
      <c r="L62" s="102"/>
      <c r="M62" s="6">
        <f t="shared" si="2"/>
        <v>0.13959819881321775</v>
      </c>
      <c r="N62" s="61">
        <v>2006</v>
      </c>
      <c r="O62" s="8">
        <v>42642</v>
      </c>
      <c r="P62" s="103">
        <v>220.3</v>
      </c>
      <c r="Q62" s="103"/>
      <c r="R62" s="106">
        <f t="shared" si="3"/>
        <v>-24988.077587565866</v>
      </c>
      <c r="S62" s="106"/>
      <c r="T62" s="107">
        <f t="shared" si="4"/>
        <v>-179</v>
      </c>
      <c r="U62" s="107"/>
    </row>
    <row r="63" spans="2:21" ht="13.5">
      <c r="B63" s="61">
        <v>55</v>
      </c>
      <c r="C63" s="102">
        <f t="shared" si="1"/>
        <v>807947.8419979668</v>
      </c>
      <c r="D63" s="102"/>
      <c r="E63" s="61">
        <v>2006</v>
      </c>
      <c r="F63" s="8">
        <v>42675</v>
      </c>
      <c r="G63" s="61" t="s">
        <v>52</v>
      </c>
      <c r="H63" s="103">
        <v>223.54</v>
      </c>
      <c r="I63" s="103"/>
      <c r="J63" s="61">
        <v>83</v>
      </c>
      <c r="K63" s="102">
        <f t="shared" si="0"/>
        <v>24238.435259939</v>
      </c>
      <c r="L63" s="102"/>
      <c r="M63" s="6">
        <f t="shared" si="2"/>
        <v>0.2920293404811928</v>
      </c>
      <c r="N63" s="61">
        <v>2006</v>
      </c>
      <c r="O63" s="8">
        <v>42679</v>
      </c>
      <c r="P63" s="103">
        <v>222.71</v>
      </c>
      <c r="Q63" s="103"/>
      <c r="R63" s="106">
        <f t="shared" si="3"/>
        <v>-24238.435259938535</v>
      </c>
      <c r="S63" s="106"/>
      <c r="T63" s="107">
        <f t="shared" si="4"/>
        <v>-83</v>
      </c>
      <c r="U63" s="107"/>
    </row>
    <row r="64" spans="2:21" ht="13.5">
      <c r="B64" s="61">
        <v>56</v>
      </c>
      <c r="C64" s="102">
        <f t="shared" si="1"/>
        <v>783709.4067380282</v>
      </c>
      <c r="D64" s="102"/>
      <c r="E64" s="61">
        <v>2006</v>
      </c>
      <c r="F64" s="8">
        <v>42723</v>
      </c>
      <c r="G64" s="61" t="s">
        <v>52</v>
      </c>
      <c r="H64" s="103">
        <v>232.61</v>
      </c>
      <c r="I64" s="103"/>
      <c r="J64" s="61">
        <v>294</v>
      </c>
      <c r="K64" s="102">
        <f t="shared" si="0"/>
        <v>23511.282202140843</v>
      </c>
      <c r="L64" s="102"/>
      <c r="M64" s="6">
        <f t="shared" si="2"/>
        <v>0.0799703476263294</v>
      </c>
      <c r="N64" s="61">
        <v>2006</v>
      </c>
      <c r="O64" s="8">
        <v>42373</v>
      </c>
      <c r="P64" s="103">
        <v>232.08</v>
      </c>
      <c r="Q64" s="103"/>
      <c r="R64" s="106">
        <f t="shared" si="3"/>
        <v>-4238.428424195467</v>
      </c>
      <c r="S64" s="106"/>
      <c r="T64" s="107">
        <f t="shared" si="4"/>
        <v>-294</v>
      </c>
      <c r="U64" s="107"/>
    </row>
    <row r="65" spans="2:21" ht="13.5">
      <c r="B65" s="61">
        <v>57</v>
      </c>
      <c r="C65" s="102">
        <f t="shared" si="1"/>
        <v>779470.9783138327</v>
      </c>
      <c r="D65" s="102"/>
      <c r="E65" s="61">
        <v>2007</v>
      </c>
      <c r="F65" s="8">
        <v>42458</v>
      </c>
      <c r="G65" s="61" t="s">
        <v>52</v>
      </c>
      <c r="H65" s="103">
        <v>231.73</v>
      </c>
      <c r="I65" s="103"/>
      <c r="J65" s="61">
        <v>266</v>
      </c>
      <c r="K65" s="102">
        <f t="shared" si="0"/>
        <v>23384.12934941498</v>
      </c>
      <c r="L65" s="102"/>
      <c r="M65" s="6">
        <f t="shared" si="2"/>
        <v>0.08791026071208638</v>
      </c>
      <c r="N65" s="61">
        <v>2007</v>
      </c>
      <c r="O65" s="8">
        <v>42562</v>
      </c>
      <c r="P65" s="103">
        <v>245.33</v>
      </c>
      <c r="Q65" s="103"/>
      <c r="R65" s="106">
        <f t="shared" si="3"/>
        <v>119557.95456843768</v>
      </c>
      <c r="S65" s="106"/>
      <c r="T65" s="107">
        <f t="shared" si="4"/>
        <v>1360.0000000000023</v>
      </c>
      <c r="U65" s="107"/>
    </row>
    <row r="66" spans="2:21" ht="13.5">
      <c r="B66" s="61">
        <v>58</v>
      </c>
      <c r="C66" s="102">
        <f t="shared" si="1"/>
        <v>899028.9328822703</v>
      </c>
      <c r="D66" s="102"/>
      <c r="E66" s="61">
        <v>2007</v>
      </c>
      <c r="F66" s="8">
        <v>42585</v>
      </c>
      <c r="G66" s="61" t="s">
        <v>42</v>
      </c>
      <c r="H66" s="103">
        <v>240.65</v>
      </c>
      <c r="I66" s="103"/>
      <c r="J66" s="61">
        <v>228</v>
      </c>
      <c r="K66" s="102">
        <f t="shared" si="0"/>
        <v>26970.867986468107</v>
      </c>
      <c r="L66" s="102"/>
      <c r="M66" s="6">
        <f t="shared" si="2"/>
        <v>0.11829328064240399</v>
      </c>
      <c r="N66" s="61">
        <v>2007</v>
      </c>
      <c r="O66" s="8">
        <v>42590</v>
      </c>
      <c r="P66" s="103">
        <v>242.93</v>
      </c>
      <c r="Q66" s="103"/>
      <c r="R66" s="106">
        <f t="shared" si="3"/>
        <v>-26970.86798646812</v>
      </c>
      <c r="S66" s="106"/>
      <c r="T66" s="107">
        <f t="shared" si="4"/>
        <v>-228</v>
      </c>
      <c r="U66" s="107"/>
    </row>
    <row r="67" spans="2:21" ht="13.5">
      <c r="B67" s="61">
        <v>59</v>
      </c>
      <c r="C67" s="102">
        <f t="shared" si="1"/>
        <v>872058.0648958022</v>
      </c>
      <c r="D67" s="102"/>
      <c r="E67" s="61">
        <v>2007</v>
      </c>
      <c r="F67" s="8">
        <v>42616</v>
      </c>
      <c r="G67" s="61" t="s">
        <v>52</v>
      </c>
      <c r="H67" s="103">
        <v>234.54</v>
      </c>
      <c r="I67" s="103"/>
      <c r="J67" s="61">
        <v>151</v>
      </c>
      <c r="K67" s="102">
        <f t="shared" si="0"/>
        <v>26161.741946874063</v>
      </c>
      <c r="L67" s="102"/>
      <c r="M67" s="6">
        <f t="shared" si="2"/>
        <v>0.17325656918459642</v>
      </c>
      <c r="N67" s="61">
        <v>2007</v>
      </c>
      <c r="O67" s="8">
        <v>42618</v>
      </c>
      <c r="P67" s="103">
        <v>233.03</v>
      </c>
      <c r="Q67" s="103"/>
      <c r="R67" s="106">
        <f t="shared" si="3"/>
        <v>-26161.741946873903</v>
      </c>
      <c r="S67" s="106"/>
      <c r="T67" s="107">
        <f t="shared" si="4"/>
        <v>-151</v>
      </c>
      <c r="U67" s="107"/>
    </row>
    <row r="68" spans="2:21" ht="13.5">
      <c r="B68" s="61">
        <v>60</v>
      </c>
      <c r="C68" s="102">
        <f t="shared" si="1"/>
        <v>845896.3229489282</v>
      </c>
      <c r="D68" s="102"/>
      <c r="E68" s="61">
        <v>2007</v>
      </c>
      <c r="F68" s="8">
        <v>42695</v>
      </c>
      <c r="G68" s="61" t="s">
        <v>42</v>
      </c>
      <c r="H68" s="103">
        <v>222.42</v>
      </c>
      <c r="I68" s="103"/>
      <c r="J68" s="61">
        <v>484</v>
      </c>
      <c r="K68" s="102">
        <f t="shared" si="0"/>
        <v>25376.889688467847</v>
      </c>
      <c r="L68" s="102"/>
      <c r="M68" s="6">
        <f t="shared" si="2"/>
        <v>0.052431590265429436</v>
      </c>
      <c r="N68" s="61">
        <v>2007</v>
      </c>
      <c r="O68" s="8">
        <v>42702</v>
      </c>
      <c r="P68" s="103">
        <v>227.26</v>
      </c>
      <c r="Q68" s="103"/>
      <c r="R68" s="106">
        <f t="shared" si="3"/>
        <v>-25376.88968846786</v>
      </c>
      <c r="S68" s="106"/>
      <c r="T68" s="107">
        <f t="shared" si="4"/>
        <v>-484</v>
      </c>
      <c r="U68" s="107"/>
    </row>
    <row r="69" spans="2:21" ht="13.5">
      <c r="B69" s="61">
        <v>61</v>
      </c>
      <c r="C69" s="102">
        <f t="shared" si="1"/>
        <v>820519.4332604604</v>
      </c>
      <c r="D69" s="102"/>
      <c r="E69" s="61">
        <v>2007</v>
      </c>
      <c r="F69" s="8">
        <v>42715</v>
      </c>
      <c r="G69" s="61" t="s">
        <v>42</v>
      </c>
      <c r="H69" s="103">
        <v>224.8</v>
      </c>
      <c r="I69" s="103"/>
      <c r="J69" s="61">
        <v>501</v>
      </c>
      <c r="K69" s="102">
        <f t="shared" si="0"/>
        <v>24615.58299781381</v>
      </c>
      <c r="L69" s="102"/>
      <c r="M69" s="6">
        <f t="shared" si="2"/>
        <v>0.049132900195237146</v>
      </c>
      <c r="N69" s="61">
        <v>2007</v>
      </c>
      <c r="O69" s="8">
        <v>42464</v>
      </c>
      <c r="P69" s="103">
        <v>205.11</v>
      </c>
      <c r="Q69" s="103"/>
      <c r="R69" s="106">
        <f t="shared" si="3"/>
        <v>96742.68048442193</v>
      </c>
      <c r="S69" s="106"/>
      <c r="T69" s="107">
        <f t="shared" si="4"/>
        <v>1968.9999999999998</v>
      </c>
      <c r="U69" s="107"/>
    </row>
    <row r="70" spans="2:21" ht="13.5">
      <c r="B70" s="61">
        <v>62</v>
      </c>
      <c r="C70" s="102">
        <f t="shared" si="1"/>
        <v>917262.1137448823</v>
      </c>
      <c r="D70" s="102"/>
      <c r="E70" s="61">
        <v>2008</v>
      </c>
      <c r="F70" s="8">
        <v>42492</v>
      </c>
      <c r="G70" s="61" t="s">
        <v>52</v>
      </c>
      <c r="H70" s="103">
        <v>209.03</v>
      </c>
      <c r="I70" s="103"/>
      <c r="J70" s="61">
        <v>264</v>
      </c>
      <c r="K70" s="102">
        <f t="shared" si="0"/>
        <v>27517.86341234647</v>
      </c>
      <c r="L70" s="102"/>
      <c r="M70" s="6">
        <f t="shared" si="2"/>
        <v>0.104234331107373</v>
      </c>
      <c r="N70" s="61">
        <v>2008</v>
      </c>
      <c r="O70" s="8">
        <v>42492</v>
      </c>
      <c r="P70" s="103">
        <v>209.03</v>
      </c>
      <c r="Q70" s="103"/>
      <c r="R70" s="106">
        <f t="shared" si="3"/>
        <v>0</v>
      </c>
      <c r="S70" s="106"/>
      <c r="T70" s="107">
        <f t="shared" si="4"/>
        <v>0</v>
      </c>
      <c r="U70" s="107"/>
    </row>
    <row r="71" spans="2:21" ht="13.5">
      <c r="B71" s="61">
        <v>63</v>
      </c>
      <c r="C71" s="102">
        <f t="shared" si="1"/>
        <v>917262.1137448823</v>
      </c>
      <c r="D71" s="102"/>
      <c r="E71" s="61">
        <v>2008</v>
      </c>
      <c r="F71" s="8">
        <v>42526</v>
      </c>
      <c r="G71" s="61" t="s">
        <v>52</v>
      </c>
      <c r="H71" s="104">
        <v>207.54</v>
      </c>
      <c r="I71" s="105"/>
      <c r="J71" s="61">
        <v>196</v>
      </c>
      <c r="K71" s="102">
        <f t="shared" si="0"/>
        <v>27517.86341234647</v>
      </c>
      <c r="L71" s="102"/>
      <c r="M71" s="6">
        <f t="shared" si="2"/>
        <v>0.14039726230789015</v>
      </c>
      <c r="N71" s="61">
        <v>2008</v>
      </c>
      <c r="O71" s="8">
        <v>42548</v>
      </c>
      <c r="P71" s="103">
        <v>210.78</v>
      </c>
      <c r="Q71" s="103"/>
      <c r="R71" s="106">
        <f t="shared" si="3"/>
        <v>45488.71298775654</v>
      </c>
      <c r="S71" s="106"/>
      <c r="T71" s="107">
        <f t="shared" si="4"/>
        <v>324.0000000000009</v>
      </c>
      <c r="U71" s="107"/>
    </row>
    <row r="72" spans="2:21" ht="13.5">
      <c r="B72" s="61">
        <v>64</v>
      </c>
      <c r="C72" s="102">
        <f t="shared" si="1"/>
        <v>962750.8267326389</v>
      </c>
      <c r="D72" s="102"/>
      <c r="E72" s="61">
        <v>2008</v>
      </c>
      <c r="F72" s="8">
        <v>42594</v>
      </c>
      <c r="G72" s="61" t="s">
        <v>42</v>
      </c>
      <c r="H72" s="104">
        <v>206.86</v>
      </c>
      <c r="I72" s="105"/>
      <c r="J72" s="61">
        <v>375</v>
      </c>
      <c r="K72" s="102">
        <f t="shared" si="0"/>
        <v>28882.524801979165</v>
      </c>
      <c r="L72" s="102"/>
      <c r="M72" s="6">
        <f t="shared" si="2"/>
        <v>0.0770200661386111</v>
      </c>
      <c r="N72" s="61">
        <v>2008</v>
      </c>
      <c r="O72" s="8">
        <v>42376</v>
      </c>
      <c r="P72" s="103">
        <v>141.52</v>
      </c>
      <c r="Q72" s="103"/>
      <c r="R72" s="106">
        <f t="shared" si="3"/>
        <v>503249.11214968504</v>
      </c>
      <c r="S72" s="106"/>
      <c r="T72" s="107">
        <f t="shared" si="4"/>
        <v>6534</v>
      </c>
      <c r="U72" s="107"/>
    </row>
    <row r="73" spans="2:21" ht="13.5">
      <c r="B73" s="61">
        <v>65</v>
      </c>
      <c r="C73" s="102">
        <f t="shared" si="1"/>
        <v>1465999.938882324</v>
      </c>
      <c r="D73" s="102"/>
      <c r="E73" s="61">
        <v>2009</v>
      </c>
      <c r="F73" s="8">
        <v>42473</v>
      </c>
      <c r="G73" s="61" t="s">
        <v>52</v>
      </c>
      <c r="H73" s="104">
        <v>148.81</v>
      </c>
      <c r="I73" s="105"/>
      <c r="J73" s="61">
        <v>240</v>
      </c>
      <c r="K73" s="102">
        <f aca="true" t="shared" si="5" ref="K73:K108">IF(F73="","",C73*0.03)</f>
        <v>43979.99816646972</v>
      </c>
      <c r="L73" s="102"/>
      <c r="M73" s="6">
        <f t="shared" si="2"/>
        <v>0.1832499923602905</v>
      </c>
      <c r="N73" s="61">
        <v>2009</v>
      </c>
      <c r="O73" s="8">
        <v>42475</v>
      </c>
      <c r="P73" s="103">
        <v>146.41</v>
      </c>
      <c r="Q73" s="103"/>
      <c r="R73" s="106">
        <f t="shared" si="3"/>
        <v>-43979.99816646983</v>
      </c>
      <c r="S73" s="106"/>
      <c r="T73" s="107">
        <f t="shared" si="4"/>
        <v>-240</v>
      </c>
      <c r="U73" s="107"/>
    </row>
    <row r="74" spans="2:21" ht="13.5">
      <c r="B74" s="61">
        <v>66</v>
      </c>
      <c r="C74" s="102">
        <f aca="true" t="shared" si="6" ref="C74:C108">IF(R73="","",C73+R73)</f>
        <v>1422019.940715854</v>
      </c>
      <c r="D74" s="102"/>
      <c r="E74" s="61">
        <v>2009</v>
      </c>
      <c r="F74" s="8">
        <v>42526</v>
      </c>
      <c r="G74" s="61" t="s">
        <v>52</v>
      </c>
      <c r="H74" s="104">
        <v>158.46</v>
      </c>
      <c r="I74" s="105"/>
      <c r="J74" s="61">
        <v>360</v>
      </c>
      <c r="K74" s="102">
        <f t="shared" si="5"/>
        <v>42660.59822147562</v>
      </c>
      <c r="L74" s="102"/>
      <c r="M74" s="6">
        <f aca="true" t="shared" si="7" ref="M74:M108">IF(J74="","",(K74/J74)/1000)</f>
        <v>0.11850166172632118</v>
      </c>
      <c r="N74" s="61">
        <v>2009</v>
      </c>
      <c r="O74" s="8">
        <v>42539</v>
      </c>
      <c r="P74" s="103">
        <v>154.86</v>
      </c>
      <c r="Q74" s="103"/>
      <c r="R74" s="106">
        <f aca="true" t="shared" si="8" ref="R74:R108">IF(O74="","",(IF(G74="売",H74-P74,P74-H74))*M74*100000)</f>
        <v>-42660.59822147556</v>
      </c>
      <c r="S74" s="106"/>
      <c r="T74" s="107">
        <f aca="true" t="shared" si="9" ref="T74:T108">IF(O74="","",IF(R74&lt;0,J74*(-1),IF(G74="買",(P74-H74)*100,(H74-P74)*100)))</f>
        <v>-360</v>
      </c>
      <c r="U74" s="107"/>
    </row>
    <row r="75" spans="2:21" ht="13.5">
      <c r="B75" s="61">
        <v>67</v>
      </c>
      <c r="C75" s="102">
        <f t="shared" si="6"/>
        <v>1379359.3424943786</v>
      </c>
      <c r="D75" s="102"/>
      <c r="E75" s="61">
        <v>2009</v>
      </c>
      <c r="F75" s="8">
        <v>42552</v>
      </c>
      <c r="G75" s="61" t="s">
        <v>52</v>
      </c>
      <c r="H75" s="104">
        <v>159.95</v>
      </c>
      <c r="I75" s="105"/>
      <c r="J75" s="61">
        <v>176</v>
      </c>
      <c r="K75" s="102">
        <f t="shared" si="5"/>
        <v>41380.780274831355</v>
      </c>
      <c r="L75" s="102"/>
      <c r="M75" s="6">
        <f t="shared" si="7"/>
        <v>0.23511806974335997</v>
      </c>
      <c r="N75" s="61">
        <v>2009</v>
      </c>
      <c r="O75" s="8">
        <v>42553</v>
      </c>
      <c r="P75" s="103">
        <v>158.19</v>
      </c>
      <c r="Q75" s="103"/>
      <c r="R75" s="106">
        <f t="shared" si="8"/>
        <v>-41380.780274831144</v>
      </c>
      <c r="S75" s="106"/>
      <c r="T75" s="107">
        <f t="shared" si="9"/>
        <v>-176</v>
      </c>
      <c r="U75" s="107"/>
    </row>
    <row r="76" spans="2:21" ht="13.5">
      <c r="B76" s="61">
        <v>68</v>
      </c>
      <c r="C76" s="102">
        <f t="shared" si="6"/>
        <v>1337978.5622195473</v>
      </c>
      <c r="D76" s="102"/>
      <c r="E76" s="61">
        <v>2009</v>
      </c>
      <c r="F76" s="8">
        <v>42589</v>
      </c>
      <c r="G76" s="61" t="s">
        <v>52</v>
      </c>
      <c r="H76" s="104">
        <v>163.05</v>
      </c>
      <c r="I76" s="105"/>
      <c r="J76" s="61">
        <v>411</v>
      </c>
      <c r="K76" s="102">
        <f t="shared" si="5"/>
        <v>40139.35686658642</v>
      </c>
      <c r="L76" s="102"/>
      <c r="M76" s="6">
        <f t="shared" si="7"/>
        <v>0.09766266877514944</v>
      </c>
      <c r="N76" s="61">
        <v>2009</v>
      </c>
      <c r="O76" s="8">
        <v>42593</v>
      </c>
      <c r="P76" s="103">
        <v>158.94</v>
      </c>
      <c r="Q76" s="103"/>
      <c r="R76" s="106">
        <f t="shared" si="8"/>
        <v>-40139.35686658655</v>
      </c>
      <c r="S76" s="106"/>
      <c r="T76" s="107">
        <f t="shared" si="9"/>
        <v>-411</v>
      </c>
      <c r="U76" s="107"/>
    </row>
    <row r="77" spans="2:21" ht="13.5">
      <c r="B77" s="61">
        <v>69</v>
      </c>
      <c r="C77" s="102">
        <f t="shared" si="6"/>
        <v>1297839.2053529609</v>
      </c>
      <c r="D77" s="102"/>
      <c r="E77" s="61">
        <v>2009</v>
      </c>
      <c r="F77" s="8">
        <v>42637</v>
      </c>
      <c r="G77" s="61" t="s">
        <v>42</v>
      </c>
      <c r="H77" s="104">
        <v>146.28</v>
      </c>
      <c r="I77" s="105"/>
      <c r="J77" s="61">
        <v>326</v>
      </c>
      <c r="K77" s="102">
        <f t="shared" si="5"/>
        <v>38935.176160588824</v>
      </c>
      <c r="L77" s="102"/>
      <c r="M77" s="6">
        <f t="shared" si="7"/>
        <v>0.11943305570732768</v>
      </c>
      <c r="N77" s="61">
        <v>2009</v>
      </c>
      <c r="O77" s="8">
        <v>42643</v>
      </c>
      <c r="P77" s="103">
        <v>149.54</v>
      </c>
      <c r="Q77" s="103"/>
      <c r="R77" s="106">
        <f t="shared" si="8"/>
        <v>-38935.176160588715</v>
      </c>
      <c r="S77" s="106"/>
      <c r="T77" s="107">
        <f t="shared" si="9"/>
        <v>-326</v>
      </c>
      <c r="U77" s="107"/>
    </row>
    <row r="78" spans="2:21" ht="13.5">
      <c r="B78" s="61">
        <v>70</v>
      </c>
      <c r="C78" s="102">
        <f t="shared" si="6"/>
        <v>1258904.0291923722</v>
      </c>
      <c r="D78" s="102"/>
      <c r="E78" s="61">
        <v>2010</v>
      </c>
      <c r="F78" s="8">
        <v>42612</v>
      </c>
      <c r="G78" s="61" t="s">
        <v>42</v>
      </c>
      <c r="H78" s="103">
        <v>130.61</v>
      </c>
      <c r="I78" s="103"/>
      <c r="J78" s="61">
        <v>297</v>
      </c>
      <c r="K78" s="102">
        <f t="shared" si="5"/>
        <v>37767.120875771165</v>
      </c>
      <c r="L78" s="102"/>
      <c r="M78" s="6">
        <f t="shared" si="7"/>
        <v>0.12716202315074465</v>
      </c>
      <c r="N78" s="61">
        <v>2010</v>
      </c>
      <c r="O78" s="8">
        <v>42626</v>
      </c>
      <c r="P78" s="103">
        <v>130.08</v>
      </c>
      <c r="Q78" s="103"/>
      <c r="R78" s="106">
        <f t="shared" si="8"/>
        <v>6739.587226989481</v>
      </c>
      <c r="S78" s="106"/>
      <c r="T78" s="107">
        <f t="shared" si="9"/>
        <v>53.000000000000114</v>
      </c>
      <c r="U78" s="107"/>
    </row>
    <row r="79" spans="2:21" ht="13.5">
      <c r="B79" s="61">
        <v>71</v>
      </c>
      <c r="C79" s="102">
        <f t="shared" si="6"/>
        <v>1265643.6164193617</v>
      </c>
      <c r="D79" s="102"/>
      <c r="E79" s="61">
        <v>2011</v>
      </c>
      <c r="F79" s="8">
        <v>42376</v>
      </c>
      <c r="G79" s="61" t="s">
        <v>52</v>
      </c>
      <c r="H79" s="103">
        <v>129.39</v>
      </c>
      <c r="I79" s="103"/>
      <c r="J79" s="61">
        <v>128</v>
      </c>
      <c r="K79" s="102">
        <f t="shared" si="5"/>
        <v>37969.30849258085</v>
      </c>
      <c r="L79" s="102"/>
      <c r="M79" s="6">
        <f t="shared" si="7"/>
        <v>0.2966352225982879</v>
      </c>
      <c r="N79" s="61">
        <v>2011</v>
      </c>
      <c r="O79" s="8">
        <v>42389</v>
      </c>
      <c r="P79" s="103">
        <v>130.65</v>
      </c>
      <c r="Q79" s="103"/>
      <c r="R79" s="106">
        <f t="shared" si="8"/>
        <v>37376.03804738485</v>
      </c>
      <c r="S79" s="106"/>
      <c r="T79" s="107">
        <f t="shared" si="9"/>
        <v>126.00000000000193</v>
      </c>
      <c r="U79" s="107"/>
    </row>
    <row r="80" spans="2:21" ht="13.5">
      <c r="B80" s="61">
        <v>72</v>
      </c>
      <c r="C80" s="102">
        <f t="shared" si="6"/>
        <v>1303019.6544667466</v>
      </c>
      <c r="D80" s="102"/>
      <c r="E80" s="61">
        <v>2011</v>
      </c>
      <c r="F80" s="8">
        <v>42404</v>
      </c>
      <c r="G80" s="61" t="s">
        <v>52</v>
      </c>
      <c r="H80" s="103">
        <v>132.72</v>
      </c>
      <c r="I80" s="103"/>
      <c r="J80" s="61">
        <v>188</v>
      </c>
      <c r="K80" s="102">
        <f t="shared" si="5"/>
        <v>39090.5896340024</v>
      </c>
      <c r="L80" s="102"/>
      <c r="M80" s="6">
        <f t="shared" si="7"/>
        <v>0.2079286682659702</v>
      </c>
      <c r="N80" s="61">
        <v>2011</v>
      </c>
      <c r="O80" s="8">
        <v>42422</v>
      </c>
      <c r="P80" s="103">
        <v>133.21</v>
      </c>
      <c r="Q80" s="103"/>
      <c r="R80" s="106">
        <f t="shared" si="8"/>
        <v>10188.50474503273</v>
      </c>
      <c r="S80" s="106"/>
      <c r="T80" s="107">
        <f t="shared" si="9"/>
        <v>49.00000000000091</v>
      </c>
      <c r="U80" s="107"/>
    </row>
    <row r="81" spans="2:21" ht="13.5">
      <c r="B81" s="61">
        <v>73</v>
      </c>
      <c r="C81" s="102">
        <f t="shared" si="6"/>
        <v>1313208.1592117792</v>
      </c>
      <c r="D81" s="102"/>
      <c r="E81" s="61">
        <v>2011</v>
      </c>
      <c r="F81" s="8">
        <v>42502</v>
      </c>
      <c r="G81" s="61" t="s">
        <v>42</v>
      </c>
      <c r="H81" s="103">
        <v>131.19</v>
      </c>
      <c r="I81" s="103"/>
      <c r="J81" s="61">
        <v>195</v>
      </c>
      <c r="K81" s="102">
        <f t="shared" si="5"/>
        <v>39396.24477635338</v>
      </c>
      <c r="L81" s="102"/>
      <c r="M81" s="6">
        <f t="shared" si="7"/>
        <v>0.2020320244941199</v>
      </c>
      <c r="N81" s="61">
        <v>2011</v>
      </c>
      <c r="O81" s="8">
        <v>42507</v>
      </c>
      <c r="P81" s="103">
        <v>133.14</v>
      </c>
      <c r="Q81" s="103"/>
      <c r="R81" s="106">
        <f t="shared" si="8"/>
        <v>-39396.24477635315</v>
      </c>
      <c r="S81" s="106"/>
      <c r="T81" s="107">
        <f t="shared" si="9"/>
        <v>-195</v>
      </c>
      <c r="U81" s="107"/>
    </row>
    <row r="82" spans="2:21" ht="13.5">
      <c r="B82" s="61">
        <v>74</v>
      </c>
      <c r="C82" s="102">
        <f t="shared" si="6"/>
        <v>1273811.914435426</v>
      </c>
      <c r="D82" s="102"/>
      <c r="E82" s="61">
        <v>2011</v>
      </c>
      <c r="F82" s="8">
        <v>42559</v>
      </c>
      <c r="G82" s="61" t="s">
        <v>42</v>
      </c>
      <c r="H82" s="103">
        <v>128.86</v>
      </c>
      <c r="I82" s="103"/>
      <c r="J82" s="61">
        <v>116</v>
      </c>
      <c r="K82" s="102">
        <f t="shared" si="5"/>
        <v>38214.35743306278</v>
      </c>
      <c r="L82" s="102"/>
      <c r="M82" s="6">
        <f t="shared" si="7"/>
        <v>0.32943411580226534</v>
      </c>
      <c r="N82" s="61">
        <v>2011</v>
      </c>
      <c r="O82" s="8">
        <v>42583</v>
      </c>
      <c r="P82" s="103">
        <v>128.31</v>
      </c>
      <c r="Q82" s="103"/>
      <c r="R82" s="106">
        <f t="shared" si="8"/>
        <v>18118.876369124966</v>
      </c>
      <c r="S82" s="106"/>
      <c r="T82" s="107">
        <f t="shared" si="9"/>
        <v>55.00000000000114</v>
      </c>
      <c r="U82" s="107"/>
    </row>
    <row r="83" spans="2:21" ht="13.5">
      <c r="B83" s="61">
        <v>75</v>
      </c>
      <c r="C83" s="102">
        <f t="shared" si="6"/>
        <v>1291930.790804551</v>
      </c>
      <c r="D83" s="102"/>
      <c r="E83" s="61">
        <v>2011</v>
      </c>
      <c r="F83" s="8">
        <v>42608</v>
      </c>
      <c r="G83" s="61" t="s">
        <v>42</v>
      </c>
      <c r="H83" s="103">
        <v>124.46</v>
      </c>
      <c r="I83" s="103"/>
      <c r="J83" s="61">
        <v>174</v>
      </c>
      <c r="K83" s="102">
        <f t="shared" si="5"/>
        <v>38757.923724136526</v>
      </c>
      <c r="L83" s="102"/>
      <c r="M83" s="6">
        <f t="shared" si="7"/>
        <v>0.22274668806975015</v>
      </c>
      <c r="N83" s="61">
        <v>2011</v>
      </c>
      <c r="O83" s="8">
        <v>42655</v>
      </c>
      <c r="P83" s="103">
        <v>120.81</v>
      </c>
      <c r="Q83" s="103"/>
      <c r="R83" s="106">
        <f t="shared" si="8"/>
        <v>81302.54114545861</v>
      </c>
      <c r="S83" s="106"/>
      <c r="T83" s="107">
        <f t="shared" si="9"/>
        <v>364.99999999999915</v>
      </c>
      <c r="U83" s="107"/>
    </row>
    <row r="84" spans="2:21" ht="13.5">
      <c r="B84" s="61">
        <v>76</v>
      </c>
      <c r="C84" s="102">
        <f t="shared" si="6"/>
        <v>1373233.3319500096</v>
      </c>
      <c r="D84" s="102"/>
      <c r="E84" s="61">
        <v>2011</v>
      </c>
      <c r="F84" s="8">
        <v>42670</v>
      </c>
      <c r="G84" s="61" t="s">
        <v>52</v>
      </c>
      <c r="H84" s="103">
        <v>122.48</v>
      </c>
      <c r="I84" s="103"/>
      <c r="J84" s="61">
        <v>139</v>
      </c>
      <c r="K84" s="102">
        <f t="shared" si="5"/>
        <v>41196.99995850029</v>
      </c>
      <c r="L84" s="102"/>
      <c r="M84" s="6">
        <f t="shared" si="7"/>
        <v>0.2963812946654697</v>
      </c>
      <c r="N84" s="61">
        <v>2011</v>
      </c>
      <c r="O84" s="8">
        <v>42679</v>
      </c>
      <c r="P84" s="103">
        <v>123.88</v>
      </c>
      <c r="Q84" s="103"/>
      <c r="R84" s="106">
        <f t="shared" si="8"/>
        <v>41493.381253165506</v>
      </c>
      <c r="S84" s="106"/>
      <c r="T84" s="107">
        <f t="shared" si="9"/>
        <v>139.99999999999915</v>
      </c>
      <c r="U84" s="107"/>
    </row>
    <row r="85" spans="2:21" ht="13.5">
      <c r="B85" s="61">
        <v>77</v>
      </c>
      <c r="C85" s="102">
        <f t="shared" si="6"/>
        <v>1414726.713203175</v>
      </c>
      <c r="D85" s="102"/>
      <c r="E85" s="61">
        <v>2012</v>
      </c>
      <c r="F85" s="8">
        <v>42423</v>
      </c>
      <c r="G85" s="61" t="s">
        <v>52</v>
      </c>
      <c r="H85" s="103">
        <v>121.18</v>
      </c>
      <c r="I85" s="103"/>
      <c r="J85" s="61">
        <v>95</v>
      </c>
      <c r="K85" s="102">
        <f t="shared" si="5"/>
        <v>42441.801396095245</v>
      </c>
      <c r="L85" s="102"/>
      <c r="M85" s="6">
        <f t="shared" si="7"/>
        <v>0.4467558041694236</v>
      </c>
      <c r="N85" s="61">
        <v>2012</v>
      </c>
      <c r="O85" s="8">
        <v>42465</v>
      </c>
      <c r="P85" s="103">
        <v>129.97</v>
      </c>
      <c r="Q85" s="103"/>
      <c r="R85" s="106">
        <f t="shared" si="8"/>
        <v>392698.351864923</v>
      </c>
      <c r="S85" s="106"/>
      <c r="T85" s="107">
        <f t="shared" si="9"/>
        <v>878.9999999999992</v>
      </c>
      <c r="U85" s="107"/>
    </row>
    <row r="86" spans="2:21" ht="13.5">
      <c r="B86" s="61">
        <v>78</v>
      </c>
      <c r="C86" s="102">
        <f t="shared" si="6"/>
        <v>1807425.065068098</v>
      </c>
      <c r="D86" s="102"/>
      <c r="E86" s="61">
        <v>2012</v>
      </c>
      <c r="F86" s="8">
        <v>42709</v>
      </c>
      <c r="G86" s="61" t="s">
        <v>52</v>
      </c>
      <c r="H86" s="103">
        <v>132.71</v>
      </c>
      <c r="I86" s="103"/>
      <c r="J86" s="61">
        <v>103</v>
      </c>
      <c r="K86" s="102">
        <f t="shared" si="5"/>
        <v>54222.75195204294</v>
      </c>
      <c r="L86" s="102"/>
      <c r="M86" s="6">
        <f t="shared" si="7"/>
        <v>0.5264344849712906</v>
      </c>
      <c r="N86" s="61">
        <v>2012</v>
      </c>
      <c r="O86" s="8">
        <v>42714</v>
      </c>
      <c r="P86" s="103">
        <v>131.68</v>
      </c>
      <c r="Q86" s="103"/>
      <c r="R86" s="106">
        <f t="shared" si="8"/>
        <v>-54222.75195204299</v>
      </c>
      <c r="S86" s="106"/>
      <c r="T86" s="107">
        <f t="shared" si="9"/>
        <v>-103</v>
      </c>
      <c r="U86" s="107"/>
    </row>
    <row r="87" spans="2:21" ht="13.5">
      <c r="B87" s="61">
        <v>79</v>
      </c>
      <c r="C87" s="102">
        <f t="shared" si="6"/>
        <v>1753202.313116055</v>
      </c>
      <c r="D87" s="102"/>
      <c r="E87" s="61">
        <v>2013</v>
      </c>
      <c r="F87" s="8">
        <v>42386</v>
      </c>
      <c r="G87" s="61" t="s">
        <v>52</v>
      </c>
      <c r="H87" s="103">
        <v>144.22</v>
      </c>
      <c r="I87" s="103"/>
      <c r="J87" s="61">
        <v>339</v>
      </c>
      <c r="K87" s="102">
        <f t="shared" si="5"/>
        <v>52596.069393481645</v>
      </c>
      <c r="L87" s="102"/>
      <c r="M87" s="6">
        <f t="shared" si="7"/>
        <v>0.15515064717841193</v>
      </c>
      <c r="N87" s="61">
        <v>2013</v>
      </c>
      <c r="O87" s="8">
        <v>42391</v>
      </c>
      <c r="P87" s="103">
        <v>140.83</v>
      </c>
      <c r="Q87" s="103"/>
      <c r="R87" s="106">
        <f t="shared" si="8"/>
        <v>-52596.069393481426</v>
      </c>
      <c r="S87" s="106"/>
      <c r="T87" s="107">
        <f t="shared" si="9"/>
        <v>-339</v>
      </c>
      <c r="U87" s="107"/>
    </row>
    <row r="88" spans="2:21" ht="13.5">
      <c r="B88" s="61">
        <v>80</v>
      </c>
      <c r="C88" s="102">
        <f t="shared" si="6"/>
        <v>1700606.2437225736</v>
      </c>
      <c r="D88" s="102"/>
      <c r="E88" s="61">
        <v>2013</v>
      </c>
      <c r="F88" s="8">
        <v>42449</v>
      </c>
      <c r="G88" s="61" t="s">
        <v>52</v>
      </c>
      <c r="H88" s="103">
        <v>145.23</v>
      </c>
      <c r="I88" s="103"/>
      <c r="J88" s="61">
        <v>203</v>
      </c>
      <c r="K88" s="102">
        <f t="shared" si="5"/>
        <v>51018.187311677204</v>
      </c>
      <c r="L88" s="102"/>
      <c r="M88" s="6">
        <f t="shared" si="7"/>
        <v>0.2513211197619567</v>
      </c>
      <c r="N88" s="61">
        <v>2013</v>
      </c>
      <c r="O88" s="8">
        <v>42513</v>
      </c>
      <c r="P88" s="103">
        <v>152.7</v>
      </c>
      <c r="Q88" s="103"/>
      <c r="R88" s="106">
        <f t="shared" si="8"/>
        <v>187736.87646218162</v>
      </c>
      <c r="S88" s="106"/>
      <c r="T88" s="107">
        <f t="shared" si="9"/>
        <v>746.9999999999999</v>
      </c>
      <c r="U88" s="107"/>
    </row>
    <row r="89" spans="2:21" ht="13.5">
      <c r="B89" s="61">
        <v>81</v>
      </c>
      <c r="C89" s="102">
        <f t="shared" si="6"/>
        <v>1888343.1201847552</v>
      </c>
      <c r="D89" s="102"/>
      <c r="E89" s="61">
        <v>2013</v>
      </c>
      <c r="F89" s="8">
        <v>42461</v>
      </c>
      <c r="G89" s="61" t="s">
        <v>42</v>
      </c>
      <c r="H89" s="103">
        <v>141.78</v>
      </c>
      <c r="I89" s="103"/>
      <c r="J89" s="61">
        <v>158</v>
      </c>
      <c r="K89" s="102">
        <f t="shared" si="5"/>
        <v>56650.293605542654</v>
      </c>
      <c r="L89" s="102"/>
      <c r="M89" s="6">
        <f t="shared" si="7"/>
        <v>0.3585461620603966</v>
      </c>
      <c r="N89" s="61">
        <v>2013</v>
      </c>
      <c r="O89" s="8">
        <v>42464</v>
      </c>
      <c r="P89" s="103">
        <v>143.36</v>
      </c>
      <c r="Q89" s="103"/>
      <c r="R89" s="106">
        <f t="shared" si="8"/>
        <v>-56650.29360554311</v>
      </c>
      <c r="S89" s="106"/>
      <c r="T89" s="107">
        <f t="shared" si="9"/>
        <v>-158</v>
      </c>
      <c r="U89" s="107"/>
    </row>
    <row r="90" spans="2:21" ht="13.5">
      <c r="B90" s="61">
        <v>82</v>
      </c>
      <c r="C90" s="102">
        <f t="shared" si="6"/>
        <v>1831692.826579212</v>
      </c>
      <c r="D90" s="102"/>
      <c r="E90" s="61">
        <v>2014</v>
      </c>
      <c r="F90" s="8">
        <v>42398</v>
      </c>
      <c r="G90" s="61" t="s">
        <v>42</v>
      </c>
      <c r="H90" s="103">
        <v>168.67</v>
      </c>
      <c r="I90" s="103"/>
      <c r="J90" s="61">
        <v>276</v>
      </c>
      <c r="K90" s="102">
        <f t="shared" si="5"/>
        <v>54950.78479737636</v>
      </c>
      <c r="L90" s="102"/>
      <c r="M90" s="6">
        <f t="shared" si="7"/>
        <v>0.19909704636730563</v>
      </c>
      <c r="N90" s="61">
        <v>2014</v>
      </c>
      <c r="O90" s="8">
        <v>42410</v>
      </c>
      <c r="P90" s="103">
        <v>168.42</v>
      </c>
      <c r="Q90" s="103"/>
      <c r="R90" s="106">
        <f t="shared" si="8"/>
        <v>4977.426159182641</v>
      </c>
      <c r="S90" s="106"/>
      <c r="T90" s="107">
        <f t="shared" si="9"/>
        <v>25</v>
      </c>
      <c r="U90" s="107"/>
    </row>
    <row r="91" spans="2:21" ht="13.5">
      <c r="B91" s="61">
        <v>83</v>
      </c>
      <c r="C91" s="102">
        <f t="shared" si="6"/>
        <v>1836670.2527383945</v>
      </c>
      <c r="D91" s="102"/>
      <c r="E91" s="61">
        <v>2014</v>
      </c>
      <c r="F91" s="8">
        <v>42491</v>
      </c>
      <c r="G91" s="61" t="s">
        <v>52</v>
      </c>
      <c r="H91" s="103">
        <v>172.91</v>
      </c>
      <c r="I91" s="103"/>
      <c r="J91" s="61">
        <v>54</v>
      </c>
      <c r="K91" s="102">
        <f t="shared" si="5"/>
        <v>55100.10758215183</v>
      </c>
      <c r="L91" s="102"/>
      <c r="M91" s="6">
        <f t="shared" si="7"/>
        <v>1.0203723626324412</v>
      </c>
      <c r="N91" s="61">
        <v>2014</v>
      </c>
      <c r="O91" s="8">
        <v>42492</v>
      </c>
      <c r="P91" s="103">
        <v>172.37</v>
      </c>
      <c r="Q91" s="103"/>
      <c r="R91" s="106">
        <f t="shared" si="8"/>
        <v>-55100.10758215102</v>
      </c>
      <c r="S91" s="106"/>
      <c r="T91" s="107">
        <f t="shared" si="9"/>
        <v>-54</v>
      </c>
      <c r="U91" s="107"/>
    </row>
    <row r="92" spans="2:21" ht="13.5">
      <c r="B92" s="61">
        <v>84</v>
      </c>
      <c r="C92" s="102">
        <f t="shared" si="6"/>
        <v>1781570.1451562436</v>
      </c>
      <c r="D92" s="102"/>
      <c r="E92" s="61">
        <v>2014</v>
      </c>
      <c r="F92" s="8">
        <v>42611</v>
      </c>
      <c r="G92" s="61" t="s">
        <v>52</v>
      </c>
      <c r="H92" s="103">
        <v>172.8</v>
      </c>
      <c r="I92" s="103"/>
      <c r="J92" s="61">
        <v>87</v>
      </c>
      <c r="K92" s="102">
        <f t="shared" si="5"/>
        <v>53447.104354687304</v>
      </c>
      <c r="L92" s="102"/>
      <c r="M92" s="6">
        <f t="shared" si="7"/>
        <v>0.6143345328124977</v>
      </c>
      <c r="N92" s="61">
        <v>2014</v>
      </c>
      <c r="O92" s="8">
        <v>42616</v>
      </c>
      <c r="P92" s="103">
        <v>171.93</v>
      </c>
      <c r="Q92" s="103"/>
      <c r="R92" s="106">
        <f t="shared" si="8"/>
        <v>-53447.10435468758</v>
      </c>
      <c r="S92" s="106"/>
      <c r="T92" s="107">
        <f t="shared" si="9"/>
        <v>-87</v>
      </c>
      <c r="U92" s="107"/>
    </row>
    <row r="93" spans="2:21" ht="13.5">
      <c r="B93" s="61">
        <v>85</v>
      </c>
      <c r="C93" s="102">
        <f t="shared" si="6"/>
        <v>1728123.040801556</v>
      </c>
      <c r="D93" s="102"/>
      <c r="E93" s="61">
        <v>2014</v>
      </c>
      <c r="F93" s="8">
        <v>42693</v>
      </c>
      <c r="G93" s="61" t="s">
        <v>52</v>
      </c>
      <c r="H93" s="103">
        <v>185.06</v>
      </c>
      <c r="I93" s="103"/>
      <c r="J93" s="61">
        <v>255</v>
      </c>
      <c r="K93" s="102">
        <f t="shared" si="5"/>
        <v>51843.69122404668</v>
      </c>
      <c r="L93" s="102"/>
      <c r="M93" s="6">
        <f t="shared" si="7"/>
        <v>0.2033085930354772</v>
      </c>
      <c r="N93" s="61">
        <v>2014</v>
      </c>
      <c r="O93" s="8">
        <v>42713</v>
      </c>
      <c r="P93" s="103">
        <v>185.17</v>
      </c>
      <c r="Q93" s="103"/>
      <c r="R93" s="106">
        <f t="shared" si="8"/>
        <v>2236.3945233899485</v>
      </c>
      <c r="S93" s="106"/>
      <c r="T93" s="107">
        <f t="shared" si="9"/>
        <v>10.999999999998522</v>
      </c>
      <c r="U93" s="107"/>
    </row>
    <row r="94" spans="2:21" ht="13.5">
      <c r="B94" s="61">
        <v>86</v>
      </c>
      <c r="C94" s="102">
        <f t="shared" si="6"/>
        <v>1730359.435324946</v>
      </c>
      <c r="D94" s="102"/>
      <c r="E94" s="61">
        <v>2015</v>
      </c>
      <c r="F94" s="8">
        <v>42399</v>
      </c>
      <c r="G94" s="61" t="s">
        <v>42</v>
      </c>
      <c r="H94" s="103">
        <v>176.11</v>
      </c>
      <c r="I94" s="103"/>
      <c r="J94" s="61">
        <v>244</v>
      </c>
      <c r="K94" s="102">
        <f t="shared" si="5"/>
        <v>51910.78305974838</v>
      </c>
      <c r="L94" s="102"/>
      <c r="M94" s="6">
        <f t="shared" si="7"/>
        <v>0.2127491109006081</v>
      </c>
      <c r="N94" s="61">
        <v>2015</v>
      </c>
      <c r="O94" s="8">
        <v>42403</v>
      </c>
      <c r="P94" s="103">
        <v>178.37</v>
      </c>
      <c r="Q94" s="103"/>
      <c r="R94" s="106">
        <f t="shared" si="8"/>
        <v>-48081.29906353723</v>
      </c>
      <c r="S94" s="106"/>
      <c r="T94" s="107">
        <f t="shared" si="9"/>
        <v>-244</v>
      </c>
      <c r="U94" s="107"/>
    </row>
    <row r="95" spans="2:21" ht="13.5">
      <c r="B95" s="61">
        <v>87</v>
      </c>
      <c r="C95" s="102">
        <f t="shared" si="6"/>
        <v>1682278.1362614087</v>
      </c>
      <c r="D95" s="102"/>
      <c r="E95" s="61">
        <v>2015</v>
      </c>
      <c r="F95" s="8">
        <v>42417</v>
      </c>
      <c r="G95" s="61" t="s">
        <v>52</v>
      </c>
      <c r="H95" s="103">
        <v>183.38</v>
      </c>
      <c r="I95" s="103"/>
      <c r="J95" s="61">
        <v>182</v>
      </c>
      <c r="K95" s="102">
        <f t="shared" si="5"/>
        <v>50468.344087842255</v>
      </c>
      <c r="L95" s="102"/>
      <c r="M95" s="6">
        <f t="shared" si="7"/>
        <v>0.27729859388924316</v>
      </c>
      <c r="N95" s="61">
        <v>2015</v>
      </c>
      <c r="O95" s="8">
        <v>42428</v>
      </c>
      <c r="P95" s="103">
        <v>183.53</v>
      </c>
      <c r="Q95" s="103"/>
      <c r="R95" s="106">
        <f t="shared" si="8"/>
        <v>4159.478908338805</v>
      </c>
      <c r="S95" s="106"/>
      <c r="T95" s="107">
        <f t="shared" si="9"/>
        <v>15.000000000000568</v>
      </c>
      <c r="U95" s="107"/>
    </row>
    <row r="96" spans="2:21" ht="13.5">
      <c r="B96" s="61">
        <v>88</v>
      </c>
      <c r="C96" s="102">
        <f t="shared" si="6"/>
        <v>1686437.6151697475</v>
      </c>
      <c r="D96" s="102"/>
      <c r="E96" s="61">
        <v>2015</v>
      </c>
      <c r="F96" s="8">
        <v>42435</v>
      </c>
      <c r="G96" s="61" t="s">
        <v>42</v>
      </c>
      <c r="H96" s="103">
        <v>181.46</v>
      </c>
      <c r="I96" s="103"/>
      <c r="J96" s="61">
        <v>178</v>
      </c>
      <c r="K96" s="102">
        <f t="shared" si="5"/>
        <v>50593.128455092425</v>
      </c>
      <c r="L96" s="102"/>
      <c r="M96" s="6">
        <f t="shared" si="7"/>
        <v>0.2842310587364743</v>
      </c>
      <c r="N96" s="61">
        <v>2015</v>
      </c>
      <c r="O96" s="8">
        <v>42438</v>
      </c>
      <c r="P96" s="103">
        <v>183.24</v>
      </c>
      <c r="Q96" s="103"/>
      <c r="R96" s="106">
        <f t="shared" si="8"/>
        <v>-50593.12845509246</v>
      </c>
      <c r="S96" s="106"/>
      <c r="T96" s="107">
        <f t="shared" si="9"/>
        <v>-178</v>
      </c>
      <c r="U96" s="107"/>
    </row>
    <row r="97" spans="2:21" ht="13.5">
      <c r="B97" s="61">
        <v>89</v>
      </c>
      <c r="C97" s="102">
        <f t="shared" si="6"/>
        <v>1635844.486714655</v>
      </c>
      <c r="D97" s="102"/>
      <c r="E97" s="61">
        <v>2015</v>
      </c>
      <c r="F97" s="8">
        <v>42448</v>
      </c>
      <c r="G97" s="61" t="s">
        <v>42</v>
      </c>
      <c r="H97" s="103">
        <v>177.7</v>
      </c>
      <c r="I97" s="103"/>
      <c r="J97" s="61">
        <v>219</v>
      </c>
      <c r="K97" s="102">
        <f t="shared" si="5"/>
        <v>49075.33460143965</v>
      </c>
      <c r="L97" s="102"/>
      <c r="M97" s="6">
        <f t="shared" si="7"/>
        <v>0.22408828585132262</v>
      </c>
      <c r="N97" s="61">
        <v>2015</v>
      </c>
      <c r="O97" s="8">
        <v>42461</v>
      </c>
      <c r="P97" s="103">
        <v>178.42</v>
      </c>
      <c r="Q97" s="103"/>
      <c r="R97" s="106">
        <f t="shared" si="8"/>
        <v>-16134.356581295204</v>
      </c>
      <c r="S97" s="106"/>
      <c r="T97" s="107">
        <f t="shared" si="9"/>
        <v>-219</v>
      </c>
      <c r="U97" s="107"/>
    </row>
    <row r="98" spans="2:21" ht="13.5">
      <c r="B98" s="61">
        <v>90</v>
      </c>
      <c r="C98" s="102">
        <f t="shared" si="6"/>
        <v>1619710.13013336</v>
      </c>
      <c r="D98" s="102"/>
      <c r="E98" s="61">
        <v>2015</v>
      </c>
      <c r="F98" s="8">
        <v>42481</v>
      </c>
      <c r="G98" s="61" t="s">
        <v>52</v>
      </c>
      <c r="H98" s="103">
        <v>178.89</v>
      </c>
      <c r="I98" s="103"/>
      <c r="J98" s="61">
        <v>142</v>
      </c>
      <c r="K98" s="102">
        <f t="shared" si="5"/>
        <v>48591.30390400079</v>
      </c>
      <c r="L98" s="102"/>
      <c r="M98" s="6">
        <f t="shared" si="7"/>
        <v>0.3421922810140901</v>
      </c>
      <c r="N98" s="61">
        <v>2015</v>
      </c>
      <c r="O98" s="8">
        <v>42550</v>
      </c>
      <c r="P98" s="103">
        <v>193.51</v>
      </c>
      <c r="Q98" s="103"/>
      <c r="R98" s="106">
        <f t="shared" si="8"/>
        <v>500285.1148425999</v>
      </c>
      <c r="S98" s="106"/>
      <c r="T98" s="107">
        <f t="shared" si="9"/>
        <v>1462.0000000000005</v>
      </c>
      <c r="U98" s="107"/>
    </row>
    <row r="99" spans="2:21" ht="13.5">
      <c r="B99" s="61">
        <v>91</v>
      </c>
      <c r="C99" s="102">
        <f t="shared" si="6"/>
        <v>2119995.24497596</v>
      </c>
      <c r="D99" s="102"/>
      <c r="E99" s="61">
        <v>2014</v>
      </c>
      <c r="F99" s="8">
        <v>42393</v>
      </c>
      <c r="G99" s="61" t="s">
        <v>42</v>
      </c>
      <c r="H99" s="103">
        <v>114.14</v>
      </c>
      <c r="I99" s="103"/>
      <c r="J99" s="61">
        <v>123</v>
      </c>
      <c r="K99" s="102">
        <f t="shared" si="5"/>
        <v>63599.85734927879</v>
      </c>
      <c r="L99" s="102"/>
      <c r="M99" s="6">
        <f t="shared" si="7"/>
        <v>0.5170720109697463</v>
      </c>
      <c r="N99" s="61">
        <v>2014</v>
      </c>
      <c r="O99" s="8">
        <v>42407</v>
      </c>
      <c r="P99" s="103">
        <v>114</v>
      </c>
      <c r="Q99" s="103"/>
      <c r="R99" s="106">
        <f t="shared" si="8"/>
        <v>7239.0081535764775</v>
      </c>
      <c r="S99" s="106"/>
      <c r="T99" s="107">
        <f t="shared" si="9"/>
        <v>14.000000000000057</v>
      </c>
      <c r="U99" s="107"/>
    </row>
    <row r="100" spans="2:21" ht="13.5">
      <c r="B100" s="61">
        <v>92</v>
      </c>
      <c r="C100" s="102">
        <f t="shared" si="6"/>
        <v>2127234.2531295363</v>
      </c>
      <c r="D100" s="102"/>
      <c r="E100" s="61">
        <v>2014</v>
      </c>
      <c r="F100" s="8">
        <v>42433</v>
      </c>
      <c r="G100" s="61" t="s">
        <v>52</v>
      </c>
      <c r="H100" s="103">
        <v>115.39</v>
      </c>
      <c r="I100" s="103"/>
      <c r="J100" s="61">
        <v>63</v>
      </c>
      <c r="K100" s="102">
        <f t="shared" si="5"/>
        <v>63817.02759388609</v>
      </c>
      <c r="L100" s="102"/>
      <c r="M100" s="6">
        <f t="shared" si="7"/>
        <v>1.0129686919664458</v>
      </c>
      <c r="N100" s="61">
        <v>2014</v>
      </c>
      <c r="O100" s="8">
        <v>42443</v>
      </c>
      <c r="P100" s="103">
        <v>115.76</v>
      </c>
      <c r="Q100" s="103"/>
      <c r="R100" s="106">
        <f t="shared" si="8"/>
        <v>37479.841602758956</v>
      </c>
      <c r="S100" s="106"/>
      <c r="T100" s="107">
        <f t="shared" si="9"/>
        <v>37.000000000000455</v>
      </c>
      <c r="U100" s="107"/>
    </row>
    <row r="101" spans="2:21" ht="13.5">
      <c r="B101" s="61">
        <v>93</v>
      </c>
      <c r="C101" s="102">
        <f t="shared" si="6"/>
        <v>2164714.0947322953</v>
      </c>
      <c r="D101" s="102"/>
      <c r="E101" s="61">
        <v>2014</v>
      </c>
      <c r="F101" s="8">
        <v>42411</v>
      </c>
      <c r="G101" s="61" t="s">
        <v>52</v>
      </c>
      <c r="H101" s="103">
        <v>114.59</v>
      </c>
      <c r="I101" s="103"/>
      <c r="J101" s="61">
        <v>75</v>
      </c>
      <c r="K101" s="102">
        <f t="shared" si="5"/>
        <v>64941.42284196886</v>
      </c>
      <c r="L101" s="102"/>
      <c r="M101" s="6">
        <f t="shared" si="7"/>
        <v>0.8658856378929181</v>
      </c>
      <c r="N101" s="61">
        <v>2014</v>
      </c>
      <c r="O101" s="8">
        <v>42443</v>
      </c>
      <c r="P101" s="103">
        <v>115.76</v>
      </c>
      <c r="Q101" s="103"/>
      <c r="R101" s="106">
        <f t="shared" si="8"/>
        <v>101308.61963347155</v>
      </c>
      <c r="S101" s="106"/>
      <c r="T101" s="107">
        <f t="shared" si="9"/>
        <v>117.00000000000017</v>
      </c>
      <c r="U101" s="107"/>
    </row>
    <row r="102" spans="2:21" ht="13.5">
      <c r="B102" s="61">
        <v>94</v>
      </c>
      <c r="C102" s="102">
        <f t="shared" si="6"/>
        <v>2266022.714365767</v>
      </c>
      <c r="D102" s="102"/>
      <c r="E102" s="61">
        <v>2014</v>
      </c>
      <c r="F102" s="8">
        <v>42576</v>
      </c>
      <c r="G102" s="61" t="s">
        <v>42</v>
      </c>
      <c r="H102" s="103">
        <v>112.44</v>
      </c>
      <c r="I102" s="103"/>
      <c r="J102" s="61">
        <v>48</v>
      </c>
      <c r="K102" s="102">
        <f t="shared" si="5"/>
        <v>67980.681430973</v>
      </c>
      <c r="L102" s="102"/>
      <c r="M102" s="6">
        <f t="shared" si="7"/>
        <v>1.4162641964786042</v>
      </c>
      <c r="N102" s="61">
        <v>2014</v>
      </c>
      <c r="O102" s="8">
        <v>42588</v>
      </c>
      <c r="P102" s="103">
        <v>112.92</v>
      </c>
      <c r="Q102" s="103"/>
      <c r="R102" s="106">
        <f t="shared" si="8"/>
        <v>-67980.68143097356</v>
      </c>
      <c r="S102" s="106"/>
      <c r="T102" s="107">
        <f t="shared" si="9"/>
        <v>-48</v>
      </c>
      <c r="U102" s="107"/>
    </row>
    <row r="103" spans="2:21" ht="13.5">
      <c r="B103" s="61">
        <v>95</v>
      </c>
      <c r="C103" s="102">
        <f t="shared" si="6"/>
        <v>2198042.0329347933</v>
      </c>
      <c r="D103" s="102"/>
      <c r="E103" s="61">
        <v>2014</v>
      </c>
      <c r="F103" s="8">
        <v>42702</v>
      </c>
      <c r="G103" s="61" t="s">
        <v>52</v>
      </c>
      <c r="H103" s="103">
        <v>123.17</v>
      </c>
      <c r="I103" s="103"/>
      <c r="J103" s="61">
        <v>111</v>
      </c>
      <c r="K103" s="102">
        <f t="shared" si="5"/>
        <v>65941.2609880438</v>
      </c>
      <c r="L103" s="102"/>
      <c r="M103" s="6">
        <f t="shared" si="7"/>
        <v>0.5940654143067009</v>
      </c>
      <c r="N103" s="61">
        <v>2014</v>
      </c>
      <c r="O103" s="8">
        <v>42714</v>
      </c>
      <c r="P103" s="103">
        <v>122.06</v>
      </c>
      <c r="Q103" s="103"/>
      <c r="R103" s="106">
        <f t="shared" si="8"/>
        <v>-65941.26098804377</v>
      </c>
      <c r="S103" s="106"/>
      <c r="T103" s="107">
        <f t="shared" si="9"/>
        <v>-111</v>
      </c>
      <c r="U103" s="107"/>
    </row>
    <row r="104" spans="2:21" ht="13.5">
      <c r="B104" s="61">
        <v>96</v>
      </c>
      <c r="C104" s="102">
        <f t="shared" si="6"/>
        <v>2132100.7719467496</v>
      </c>
      <c r="D104" s="102"/>
      <c r="E104" s="61">
        <v>2014</v>
      </c>
      <c r="F104" s="8">
        <v>42734</v>
      </c>
      <c r="G104" s="61" t="s">
        <v>42</v>
      </c>
      <c r="H104" s="103">
        <v>120.38</v>
      </c>
      <c r="I104" s="103"/>
      <c r="J104" s="61">
        <v>152</v>
      </c>
      <c r="K104" s="102">
        <f t="shared" si="5"/>
        <v>63963.02315840249</v>
      </c>
      <c r="L104" s="102"/>
      <c r="M104" s="6">
        <f t="shared" si="7"/>
        <v>0.42080936288422693</v>
      </c>
      <c r="N104" s="61">
        <v>2014</v>
      </c>
      <c r="O104" s="8">
        <v>42384</v>
      </c>
      <c r="P104" s="103">
        <v>117.96</v>
      </c>
      <c r="Q104" s="103"/>
      <c r="R104" s="106">
        <f t="shared" si="8"/>
        <v>101835.86581798298</v>
      </c>
      <c r="S104" s="106"/>
      <c r="T104" s="107">
        <f t="shared" si="9"/>
        <v>242.00000000000017</v>
      </c>
      <c r="U104" s="107"/>
    </row>
    <row r="105" spans="2:21" ht="13.5">
      <c r="B105" s="61">
        <v>97</v>
      </c>
      <c r="C105" s="102">
        <f t="shared" si="6"/>
        <v>2233936.637764733</v>
      </c>
      <c r="D105" s="102"/>
      <c r="E105" s="61">
        <v>2015</v>
      </c>
      <c r="F105" s="8">
        <v>42418</v>
      </c>
      <c r="G105" s="61" t="s">
        <v>42</v>
      </c>
      <c r="H105" s="103">
        <v>125.77</v>
      </c>
      <c r="I105" s="103"/>
      <c r="J105" s="61">
        <v>211</v>
      </c>
      <c r="K105" s="102">
        <f t="shared" si="5"/>
        <v>67018.09913294198</v>
      </c>
      <c r="L105" s="102"/>
      <c r="M105" s="6">
        <f t="shared" si="7"/>
        <v>0.3176213229049383</v>
      </c>
      <c r="N105" s="61">
        <v>2015</v>
      </c>
      <c r="O105" s="8">
        <v>42448</v>
      </c>
      <c r="P105" s="103">
        <v>122.61</v>
      </c>
      <c r="Q105" s="103"/>
      <c r="R105" s="106">
        <f t="shared" si="8"/>
        <v>100368.33803796039</v>
      </c>
      <c r="S105" s="106"/>
      <c r="T105" s="107">
        <f t="shared" si="9"/>
        <v>315.99999999999966</v>
      </c>
      <c r="U105" s="107"/>
    </row>
    <row r="106" spans="2:21" ht="13.5">
      <c r="B106" s="61">
        <v>98</v>
      </c>
      <c r="C106" s="102">
        <f t="shared" si="6"/>
        <v>2334304.975802693</v>
      </c>
      <c r="D106" s="102"/>
      <c r="E106" s="61">
        <v>2015</v>
      </c>
      <c r="F106" s="8">
        <v>42538</v>
      </c>
      <c r="G106" s="61" t="s">
        <v>52</v>
      </c>
      <c r="H106" s="103">
        <v>134.29</v>
      </c>
      <c r="I106" s="103"/>
      <c r="J106" s="61">
        <v>203</v>
      </c>
      <c r="K106" s="102">
        <f t="shared" si="5"/>
        <v>70029.14927408079</v>
      </c>
      <c r="L106" s="102"/>
      <c r="M106" s="6">
        <f t="shared" si="7"/>
        <v>0.3449711786900531</v>
      </c>
      <c r="N106" s="61">
        <v>2015</v>
      </c>
      <c r="O106" s="8">
        <v>42543</v>
      </c>
      <c r="P106" s="103">
        <v>132.26</v>
      </c>
      <c r="Q106" s="103"/>
      <c r="R106" s="106">
        <f t="shared" si="8"/>
        <v>-70029.14927408083</v>
      </c>
      <c r="S106" s="106"/>
      <c r="T106" s="107">
        <f t="shared" si="9"/>
        <v>-203</v>
      </c>
      <c r="U106" s="107"/>
    </row>
    <row r="107" spans="2:21" ht="13.5">
      <c r="B107" s="61">
        <v>99</v>
      </c>
      <c r="C107" s="102">
        <f t="shared" si="6"/>
        <v>2264275.826528612</v>
      </c>
      <c r="D107" s="102"/>
      <c r="E107" s="61">
        <v>2015</v>
      </c>
      <c r="F107" s="8">
        <v>42635</v>
      </c>
      <c r="G107" s="61" t="s">
        <v>42</v>
      </c>
      <c r="H107" s="103">
        <v>122.91</v>
      </c>
      <c r="I107" s="103"/>
      <c r="J107" s="61">
        <v>115</v>
      </c>
      <c r="K107" s="102">
        <f t="shared" si="5"/>
        <v>67928.27479585836</v>
      </c>
      <c r="L107" s="102"/>
      <c r="M107" s="6">
        <f t="shared" si="7"/>
        <v>0.5906806503987684</v>
      </c>
      <c r="N107" s="61">
        <v>2015</v>
      </c>
      <c r="O107" s="8">
        <v>42645</v>
      </c>
      <c r="P107" s="103">
        <v>123.64</v>
      </c>
      <c r="Q107" s="103"/>
      <c r="R107" s="106">
        <f t="shared" si="8"/>
        <v>-43119.687479110326</v>
      </c>
      <c r="S107" s="106"/>
      <c r="T107" s="107">
        <f t="shared" si="9"/>
        <v>-115</v>
      </c>
      <c r="U107" s="107"/>
    </row>
    <row r="108" spans="2:21" ht="13.5">
      <c r="B108" s="61">
        <v>100</v>
      </c>
      <c r="C108" s="102">
        <f t="shared" si="6"/>
        <v>2221156.1390495016</v>
      </c>
      <c r="D108" s="102"/>
      <c r="E108" s="61">
        <v>2016</v>
      </c>
      <c r="F108" s="8">
        <v>42395</v>
      </c>
      <c r="G108" s="61" t="s">
        <v>42</v>
      </c>
      <c r="H108" s="103">
        <v>116.19</v>
      </c>
      <c r="I108" s="103"/>
      <c r="J108" s="61">
        <v>68</v>
      </c>
      <c r="K108" s="102">
        <f t="shared" si="5"/>
        <v>66634.68417148505</v>
      </c>
      <c r="L108" s="102"/>
      <c r="M108" s="6">
        <f t="shared" si="7"/>
        <v>0.9799218260512507</v>
      </c>
      <c r="N108" s="61">
        <v>2016</v>
      </c>
      <c r="O108" s="8">
        <v>42396</v>
      </c>
      <c r="P108" s="103">
        <v>116.87</v>
      </c>
      <c r="Q108" s="103"/>
      <c r="R108" s="106">
        <f t="shared" si="8"/>
        <v>-66634.68417148571</v>
      </c>
      <c r="S108" s="106"/>
      <c r="T108" s="107">
        <f t="shared" si="9"/>
        <v>-68</v>
      </c>
      <c r="U108" s="107"/>
    </row>
    <row r="109" spans="2:22" ht="13.5">
      <c r="B109" s="1"/>
      <c r="C109" s="1"/>
      <c r="D109" s="1"/>
      <c r="E109" s="1"/>
      <c r="I109" s="23"/>
      <c r="V109"/>
    </row>
  </sheetData>
  <sheetProtection/>
  <mergeCells count="635">
    <mergeCell ref="C108:D108"/>
    <mergeCell ref="H108:I108"/>
    <mergeCell ref="K108:L108"/>
    <mergeCell ref="P108:Q108"/>
    <mergeCell ref="R108:S108"/>
    <mergeCell ref="T108:U108"/>
    <mergeCell ref="C107:D107"/>
    <mergeCell ref="H107:I107"/>
    <mergeCell ref="K107:L107"/>
    <mergeCell ref="P107:Q107"/>
    <mergeCell ref="R107:S107"/>
    <mergeCell ref="T107:U107"/>
    <mergeCell ref="C106:D106"/>
    <mergeCell ref="H106:I106"/>
    <mergeCell ref="K106:L106"/>
    <mergeCell ref="P106:Q106"/>
    <mergeCell ref="R106:S106"/>
    <mergeCell ref="T106:U106"/>
    <mergeCell ref="C105:D105"/>
    <mergeCell ref="H105:I105"/>
    <mergeCell ref="K105:L105"/>
    <mergeCell ref="P105:Q105"/>
    <mergeCell ref="R105:S105"/>
    <mergeCell ref="T105:U105"/>
    <mergeCell ref="C104:D104"/>
    <mergeCell ref="H104:I104"/>
    <mergeCell ref="K104:L104"/>
    <mergeCell ref="P104:Q104"/>
    <mergeCell ref="R104:S104"/>
    <mergeCell ref="T104:U104"/>
    <mergeCell ref="C103:D103"/>
    <mergeCell ref="H103:I103"/>
    <mergeCell ref="K103:L103"/>
    <mergeCell ref="P103:Q103"/>
    <mergeCell ref="R103:S103"/>
    <mergeCell ref="T103:U103"/>
    <mergeCell ref="C102:D102"/>
    <mergeCell ref="H102:I102"/>
    <mergeCell ref="K102:L102"/>
    <mergeCell ref="P102:Q102"/>
    <mergeCell ref="R102:S102"/>
    <mergeCell ref="T102:U102"/>
    <mergeCell ref="C101:D101"/>
    <mergeCell ref="H101:I101"/>
    <mergeCell ref="K101:L101"/>
    <mergeCell ref="P101:Q101"/>
    <mergeCell ref="R101:S101"/>
    <mergeCell ref="T101:U101"/>
    <mergeCell ref="C100:D100"/>
    <mergeCell ref="H100:I100"/>
    <mergeCell ref="K100:L100"/>
    <mergeCell ref="P100:Q100"/>
    <mergeCell ref="R100:S100"/>
    <mergeCell ref="T100:U100"/>
    <mergeCell ref="C99:D99"/>
    <mergeCell ref="H99:I99"/>
    <mergeCell ref="K99:L99"/>
    <mergeCell ref="P99:Q99"/>
    <mergeCell ref="R99:S99"/>
    <mergeCell ref="T99:U99"/>
    <mergeCell ref="C98:D98"/>
    <mergeCell ref="H98:I98"/>
    <mergeCell ref="K98:L98"/>
    <mergeCell ref="P98:Q98"/>
    <mergeCell ref="R98:S98"/>
    <mergeCell ref="T98:U98"/>
    <mergeCell ref="C97:D97"/>
    <mergeCell ref="H97:I97"/>
    <mergeCell ref="K97:L97"/>
    <mergeCell ref="P97:Q97"/>
    <mergeCell ref="R97:S97"/>
    <mergeCell ref="T97:U97"/>
    <mergeCell ref="C96:D96"/>
    <mergeCell ref="H96:I96"/>
    <mergeCell ref="K96:L96"/>
    <mergeCell ref="P96:Q96"/>
    <mergeCell ref="R96:S96"/>
    <mergeCell ref="T96:U96"/>
    <mergeCell ref="C95:D95"/>
    <mergeCell ref="H95:I95"/>
    <mergeCell ref="K95:L95"/>
    <mergeCell ref="P95:Q95"/>
    <mergeCell ref="R95:S95"/>
    <mergeCell ref="T95:U95"/>
    <mergeCell ref="C94:D94"/>
    <mergeCell ref="H94:I94"/>
    <mergeCell ref="K94:L94"/>
    <mergeCell ref="P94:Q94"/>
    <mergeCell ref="R94:S94"/>
    <mergeCell ref="T94:U94"/>
    <mergeCell ref="C93:D93"/>
    <mergeCell ref="H93:I93"/>
    <mergeCell ref="K93:L93"/>
    <mergeCell ref="P93:Q93"/>
    <mergeCell ref="R93:S93"/>
    <mergeCell ref="T93:U93"/>
    <mergeCell ref="C92:D92"/>
    <mergeCell ref="H92:I92"/>
    <mergeCell ref="K92:L92"/>
    <mergeCell ref="P92:Q92"/>
    <mergeCell ref="R92:S92"/>
    <mergeCell ref="T92:U92"/>
    <mergeCell ref="C91:D91"/>
    <mergeCell ref="H91:I91"/>
    <mergeCell ref="K91:L91"/>
    <mergeCell ref="P91:Q91"/>
    <mergeCell ref="R91:S91"/>
    <mergeCell ref="T91:U91"/>
    <mergeCell ref="C90:D90"/>
    <mergeCell ref="H90:I90"/>
    <mergeCell ref="K90:L90"/>
    <mergeCell ref="P90:Q90"/>
    <mergeCell ref="R90:S90"/>
    <mergeCell ref="T90:U90"/>
    <mergeCell ref="C89:D89"/>
    <mergeCell ref="H89:I89"/>
    <mergeCell ref="K89:L89"/>
    <mergeCell ref="P89:Q89"/>
    <mergeCell ref="R89:S89"/>
    <mergeCell ref="T89:U89"/>
    <mergeCell ref="C88:D88"/>
    <mergeCell ref="H88:I88"/>
    <mergeCell ref="K88:L88"/>
    <mergeCell ref="P88:Q88"/>
    <mergeCell ref="R88:S88"/>
    <mergeCell ref="T88:U88"/>
    <mergeCell ref="C87:D87"/>
    <mergeCell ref="H87:I87"/>
    <mergeCell ref="K87:L87"/>
    <mergeCell ref="P87:Q87"/>
    <mergeCell ref="R87:S87"/>
    <mergeCell ref="T87:U87"/>
    <mergeCell ref="C86:D86"/>
    <mergeCell ref="H86:I86"/>
    <mergeCell ref="K86:L86"/>
    <mergeCell ref="P86:Q86"/>
    <mergeCell ref="R86:S86"/>
    <mergeCell ref="T86:U86"/>
    <mergeCell ref="C85:D85"/>
    <mergeCell ref="H85:I85"/>
    <mergeCell ref="K85:L85"/>
    <mergeCell ref="P85:Q85"/>
    <mergeCell ref="R85:S85"/>
    <mergeCell ref="T85:U85"/>
    <mergeCell ref="C84:D84"/>
    <mergeCell ref="H84:I84"/>
    <mergeCell ref="K84:L84"/>
    <mergeCell ref="P84:Q84"/>
    <mergeCell ref="R84:S84"/>
    <mergeCell ref="T84:U84"/>
    <mergeCell ref="C83:D83"/>
    <mergeCell ref="H83:I83"/>
    <mergeCell ref="K83:L83"/>
    <mergeCell ref="P83:Q83"/>
    <mergeCell ref="R83:S83"/>
    <mergeCell ref="T83:U83"/>
    <mergeCell ref="C82:D82"/>
    <mergeCell ref="H82:I82"/>
    <mergeCell ref="K82:L82"/>
    <mergeCell ref="P82:Q82"/>
    <mergeCell ref="R82:S82"/>
    <mergeCell ref="T82:U82"/>
    <mergeCell ref="C81:D81"/>
    <mergeCell ref="H81:I81"/>
    <mergeCell ref="K81:L81"/>
    <mergeCell ref="P81:Q81"/>
    <mergeCell ref="R81:S81"/>
    <mergeCell ref="T81:U81"/>
    <mergeCell ref="C80:D80"/>
    <mergeCell ref="H80:I80"/>
    <mergeCell ref="K80:L80"/>
    <mergeCell ref="P80:Q80"/>
    <mergeCell ref="R80:S80"/>
    <mergeCell ref="T80:U80"/>
    <mergeCell ref="C79:D79"/>
    <mergeCell ref="H79:I79"/>
    <mergeCell ref="K79:L79"/>
    <mergeCell ref="P79:Q79"/>
    <mergeCell ref="R79:S79"/>
    <mergeCell ref="T79:U79"/>
    <mergeCell ref="C78:D78"/>
    <mergeCell ref="H78:I78"/>
    <mergeCell ref="K78:L78"/>
    <mergeCell ref="P78:Q78"/>
    <mergeCell ref="R78:S78"/>
    <mergeCell ref="T78:U78"/>
    <mergeCell ref="C77:D77"/>
    <mergeCell ref="H77:I77"/>
    <mergeCell ref="K77:L77"/>
    <mergeCell ref="P77:Q77"/>
    <mergeCell ref="R77:S77"/>
    <mergeCell ref="T77:U77"/>
    <mergeCell ref="C76:D76"/>
    <mergeCell ref="H76:I76"/>
    <mergeCell ref="K76:L76"/>
    <mergeCell ref="P76:Q76"/>
    <mergeCell ref="R76:S76"/>
    <mergeCell ref="T76:U76"/>
    <mergeCell ref="C75:D75"/>
    <mergeCell ref="H75:I75"/>
    <mergeCell ref="K75:L75"/>
    <mergeCell ref="P75:Q75"/>
    <mergeCell ref="R75:S75"/>
    <mergeCell ref="T75:U75"/>
    <mergeCell ref="C74:D74"/>
    <mergeCell ref="H74:I74"/>
    <mergeCell ref="K74:L74"/>
    <mergeCell ref="P74:Q74"/>
    <mergeCell ref="R74:S74"/>
    <mergeCell ref="T74:U74"/>
    <mergeCell ref="C73:D73"/>
    <mergeCell ref="H73:I73"/>
    <mergeCell ref="K73:L73"/>
    <mergeCell ref="P73:Q73"/>
    <mergeCell ref="R73:S73"/>
    <mergeCell ref="T73:U73"/>
    <mergeCell ref="C72:D72"/>
    <mergeCell ref="H72:I72"/>
    <mergeCell ref="K72:L72"/>
    <mergeCell ref="P72:Q72"/>
    <mergeCell ref="R72:S72"/>
    <mergeCell ref="T72:U72"/>
    <mergeCell ref="C71:D71"/>
    <mergeCell ref="H71:I71"/>
    <mergeCell ref="K71:L71"/>
    <mergeCell ref="P71:Q71"/>
    <mergeCell ref="R71:S71"/>
    <mergeCell ref="T71:U71"/>
    <mergeCell ref="C70:D70"/>
    <mergeCell ref="H70:I70"/>
    <mergeCell ref="K70:L70"/>
    <mergeCell ref="P70:Q70"/>
    <mergeCell ref="R70:S70"/>
    <mergeCell ref="T70:U70"/>
    <mergeCell ref="C69:D69"/>
    <mergeCell ref="H69:I69"/>
    <mergeCell ref="K69:L69"/>
    <mergeCell ref="P69:Q69"/>
    <mergeCell ref="R69:S69"/>
    <mergeCell ref="T69:U69"/>
    <mergeCell ref="C68:D68"/>
    <mergeCell ref="H68:I68"/>
    <mergeCell ref="K68:L68"/>
    <mergeCell ref="P68:Q68"/>
    <mergeCell ref="R68:S68"/>
    <mergeCell ref="T68:U68"/>
    <mergeCell ref="C67:D67"/>
    <mergeCell ref="H67:I67"/>
    <mergeCell ref="K67:L67"/>
    <mergeCell ref="P67:Q67"/>
    <mergeCell ref="R67:S67"/>
    <mergeCell ref="T67:U67"/>
    <mergeCell ref="C66:D66"/>
    <mergeCell ref="H66:I66"/>
    <mergeCell ref="K66:L66"/>
    <mergeCell ref="P66:Q66"/>
    <mergeCell ref="R66:S66"/>
    <mergeCell ref="T66:U66"/>
    <mergeCell ref="C65:D65"/>
    <mergeCell ref="H65:I65"/>
    <mergeCell ref="K65:L65"/>
    <mergeCell ref="P65:Q65"/>
    <mergeCell ref="R65:S65"/>
    <mergeCell ref="T65:U65"/>
    <mergeCell ref="C64:D64"/>
    <mergeCell ref="H64:I64"/>
    <mergeCell ref="K64:L64"/>
    <mergeCell ref="P64:Q64"/>
    <mergeCell ref="R64:S64"/>
    <mergeCell ref="T64:U64"/>
    <mergeCell ref="C63:D63"/>
    <mergeCell ref="H63:I63"/>
    <mergeCell ref="K63:L63"/>
    <mergeCell ref="P63:Q63"/>
    <mergeCell ref="R63:S63"/>
    <mergeCell ref="T63:U63"/>
    <mergeCell ref="C62:D62"/>
    <mergeCell ref="H62:I62"/>
    <mergeCell ref="K62:L62"/>
    <mergeCell ref="P62:Q62"/>
    <mergeCell ref="R62:S62"/>
    <mergeCell ref="T62:U62"/>
    <mergeCell ref="C61:D61"/>
    <mergeCell ref="H61:I61"/>
    <mergeCell ref="K61:L61"/>
    <mergeCell ref="P61:Q61"/>
    <mergeCell ref="R61:S61"/>
    <mergeCell ref="T61:U61"/>
    <mergeCell ref="C60:D60"/>
    <mergeCell ref="H60:I60"/>
    <mergeCell ref="K60:L60"/>
    <mergeCell ref="P60:Q60"/>
    <mergeCell ref="R60:S60"/>
    <mergeCell ref="T60:U60"/>
    <mergeCell ref="C59:D59"/>
    <mergeCell ref="H59:I59"/>
    <mergeCell ref="K59:L59"/>
    <mergeCell ref="P59:Q59"/>
    <mergeCell ref="R59:S59"/>
    <mergeCell ref="T59:U59"/>
    <mergeCell ref="C58:D58"/>
    <mergeCell ref="H58:I58"/>
    <mergeCell ref="K58:L58"/>
    <mergeCell ref="P58:Q58"/>
    <mergeCell ref="R58:S58"/>
    <mergeCell ref="T58:U58"/>
    <mergeCell ref="C57:D57"/>
    <mergeCell ref="H57:I57"/>
    <mergeCell ref="K57:L57"/>
    <mergeCell ref="P57:Q57"/>
    <mergeCell ref="R57:S57"/>
    <mergeCell ref="T57:U57"/>
    <mergeCell ref="C56:D56"/>
    <mergeCell ref="H56:I56"/>
    <mergeCell ref="K56:L56"/>
    <mergeCell ref="P56:Q56"/>
    <mergeCell ref="R56:S56"/>
    <mergeCell ref="T56:U56"/>
    <mergeCell ref="C55:D55"/>
    <mergeCell ref="H55:I55"/>
    <mergeCell ref="K55:L55"/>
    <mergeCell ref="P55:Q55"/>
    <mergeCell ref="R55:S55"/>
    <mergeCell ref="T55:U55"/>
    <mergeCell ref="C54:D54"/>
    <mergeCell ref="H54:I54"/>
    <mergeCell ref="K54:L54"/>
    <mergeCell ref="P54:Q54"/>
    <mergeCell ref="R54:S54"/>
    <mergeCell ref="T54:U54"/>
    <mergeCell ref="C53:D53"/>
    <mergeCell ref="H53:I53"/>
    <mergeCell ref="K53:L53"/>
    <mergeCell ref="P53:Q53"/>
    <mergeCell ref="R53:S53"/>
    <mergeCell ref="T53:U53"/>
    <mergeCell ref="C52:D52"/>
    <mergeCell ref="H52:I52"/>
    <mergeCell ref="K52:L52"/>
    <mergeCell ref="P52:Q52"/>
    <mergeCell ref="R52:S52"/>
    <mergeCell ref="T52:U52"/>
    <mergeCell ref="C51:D51"/>
    <mergeCell ref="H51:I51"/>
    <mergeCell ref="K51:L51"/>
    <mergeCell ref="P51:Q51"/>
    <mergeCell ref="R51:S51"/>
    <mergeCell ref="T51:U51"/>
    <mergeCell ref="C50:D50"/>
    <mergeCell ref="H50:I50"/>
    <mergeCell ref="K50:L50"/>
    <mergeCell ref="P50:Q50"/>
    <mergeCell ref="R50:S50"/>
    <mergeCell ref="T50:U50"/>
    <mergeCell ref="C49:D49"/>
    <mergeCell ref="H49:I49"/>
    <mergeCell ref="K49:L49"/>
    <mergeCell ref="P49:Q49"/>
    <mergeCell ref="R49:S49"/>
    <mergeCell ref="T49:U49"/>
    <mergeCell ref="C48:D48"/>
    <mergeCell ref="H48:I48"/>
    <mergeCell ref="K48:L48"/>
    <mergeCell ref="P48:Q48"/>
    <mergeCell ref="R48:S48"/>
    <mergeCell ref="T48:U48"/>
    <mergeCell ref="C47:D47"/>
    <mergeCell ref="H47:I47"/>
    <mergeCell ref="K47:L47"/>
    <mergeCell ref="P47:Q47"/>
    <mergeCell ref="R47:S47"/>
    <mergeCell ref="T47:U47"/>
    <mergeCell ref="C46:D46"/>
    <mergeCell ref="H46:I46"/>
    <mergeCell ref="K46:L46"/>
    <mergeCell ref="P46:Q46"/>
    <mergeCell ref="R46:S46"/>
    <mergeCell ref="T46:U46"/>
    <mergeCell ref="C45:D45"/>
    <mergeCell ref="H45:I45"/>
    <mergeCell ref="K45:L45"/>
    <mergeCell ref="P45:Q45"/>
    <mergeCell ref="R45:S45"/>
    <mergeCell ref="T45:U45"/>
    <mergeCell ref="C44:D44"/>
    <mergeCell ref="H44:I44"/>
    <mergeCell ref="K44:L44"/>
    <mergeCell ref="P44:Q44"/>
    <mergeCell ref="R44:S44"/>
    <mergeCell ref="T44:U44"/>
    <mergeCell ref="C43:D43"/>
    <mergeCell ref="H43:I43"/>
    <mergeCell ref="K43:L43"/>
    <mergeCell ref="P43:Q43"/>
    <mergeCell ref="R43:S43"/>
    <mergeCell ref="T43:U43"/>
    <mergeCell ref="C42:D42"/>
    <mergeCell ref="H42:I42"/>
    <mergeCell ref="K42:L42"/>
    <mergeCell ref="P42:Q42"/>
    <mergeCell ref="R42:S42"/>
    <mergeCell ref="T42:U42"/>
    <mergeCell ref="C41:D41"/>
    <mergeCell ref="H41:I41"/>
    <mergeCell ref="K41:L41"/>
    <mergeCell ref="P41:Q41"/>
    <mergeCell ref="R41:S41"/>
    <mergeCell ref="T41:U41"/>
    <mergeCell ref="C40:D40"/>
    <mergeCell ref="H40:I40"/>
    <mergeCell ref="K40:L40"/>
    <mergeCell ref="P40:Q40"/>
    <mergeCell ref="R40:S40"/>
    <mergeCell ref="T40:U40"/>
    <mergeCell ref="C39:D39"/>
    <mergeCell ref="H39:I39"/>
    <mergeCell ref="K39:L39"/>
    <mergeCell ref="P39:Q39"/>
    <mergeCell ref="R39:S39"/>
    <mergeCell ref="T39:U39"/>
    <mergeCell ref="C38:D38"/>
    <mergeCell ref="H38:I38"/>
    <mergeCell ref="K38:L38"/>
    <mergeCell ref="P38:Q38"/>
    <mergeCell ref="R38:S38"/>
    <mergeCell ref="T38:U38"/>
    <mergeCell ref="C37:D37"/>
    <mergeCell ref="H37:I37"/>
    <mergeCell ref="K37:L37"/>
    <mergeCell ref="P37:Q37"/>
    <mergeCell ref="R37:S37"/>
    <mergeCell ref="T37:U37"/>
    <mergeCell ref="C36:D36"/>
    <mergeCell ref="H36:I36"/>
    <mergeCell ref="K36:L36"/>
    <mergeCell ref="P36:Q36"/>
    <mergeCell ref="R36:S36"/>
    <mergeCell ref="T36:U36"/>
    <mergeCell ref="C35:D35"/>
    <mergeCell ref="H35:I35"/>
    <mergeCell ref="K35:L35"/>
    <mergeCell ref="P35:Q35"/>
    <mergeCell ref="R35:S35"/>
    <mergeCell ref="T35:U35"/>
    <mergeCell ref="C34:D34"/>
    <mergeCell ref="H34:I34"/>
    <mergeCell ref="K34:L34"/>
    <mergeCell ref="P34:Q34"/>
    <mergeCell ref="R34:S34"/>
    <mergeCell ref="T34:U34"/>
    <mergeCell ref="C33:D33"/>
    <mergeCell ref="H33:I33"/>
    <mergeCell ref="K33:L33"/>
    <mergeCell ref="P33:Q33"/>
    <mergeCell ref="R33:S33"/>
    <mergeCell ref="T33:U33"/>
    <mergeCell ref="C32:D32"/>
    <mergeCell ref="H32:I32"/>
    <mergeCell ref="K32:L32"/>
    <mergeCell ref="P32:Q32"/>
    <mergeCell ref="R32:S32"/>
    <mergeCell ref="T32:U32"/>
    <mergeCell ref="C31:D31"/>
    <mergeCell ref="H31:I31"/>
    <mergeCell ref="K31:L31"/>
    <mergeCell ref="P31:Q31"/>
    <mergeCell ref="R31:S31"/>
    <mergeCell ref="T31:U31"/>
    <mergeCell ref="C30:D30"/>
    <mergeCell ref="H30:I30"/>
    <mergeCell ref="K30:L30"/>
    <mergeCell ref="P30:Q30"/>
    <mergeCell ref="R30:S30"/>
    <mergeCell ref="T30:U30"/>
    <mergeCell ref="C29:D29"/>
    <mergeCell ref="H29:I29"/>
    <mergeCell ref="K29:L29"/>
    <mergeCell ref="P29:Q29"/>
    <mergeCell ref="R29:S29"/>
    <mergeCell ref="T29:U29"/>
    <mergeCell ref="C28:D28"/>
    <mergeCell ref="H28:I28"/>
    <mergeCell ref="K28:L28"/>
    <mergeCell ref="P28:Q28"/>
    <mergeCell ref="R28:S28"/>
    <mergeCell ref="T28:U28"/>
    <mergeCell ref="C27:D27"/>
    <mergeCell ref="H27:I27"/>
    <mergeCell ref="K27:L27"/>
    <mergeCell ref="P27:Q27"/>
    <mergeCell ref="R27:S27"/>
    <mergeCell ref="T27:U27"/>
    <mergeCell ref="C26:D26"/>
    <mergeCell ref="H26:I26"/>
    <mergeCell ref="K26:L26"/>
    <mergeCell ref="P26:Q26"/>
    <mergeCell ref="R26:S26"/>
    <mergeCell ref="T26:U26"/>
    <mergeCell ref="C25:D25"/>
    <mergeCell ref="H25:I25"/>
    <mergeCell ref="K25:L25"/>
    <mergeCell ref="P25:Q25"/>
    <mergeCell ref="R25:S25"/>
    <mergeCell ref="T25:U25"/>
    <mergeCell ref="C24:D24"/>
    <mergeCell ref="H24:I24"/>
    <mergeCell ref="K24:L24"/>
    <mergeCell ref="P24:Q24"/>
    <mergeCell ref="R24:S24"/>
    <mergeCell ref="T24:U24"/>
    <mergeCell ref="C23:D23"/>
    <mergeCell ref="H23:I23"/>
    <mergeCell ref="K23:L23"/>
    <mergeCell ref="P23:Q23"/>
    <mergeCell ref="R23:S23"/>
    <mergeCell ref="T23:U23"/>
    <mergeCell ref="C22:D22"/>
    <mergeCell ref="H22:I22"/>
    <mergeCell ref="K22:L22"/>
    <mergeCell ref="P22:Q22"/>
    <mergeCell ref="R22:S22"/>
    <mergeCell ref="T22:U22"/>
    <mergeCell ref="C21:D21"/>
    <mergeCell ref="H21:I21"/>
    <mergeCell ref="K21:L21"/>
    <mergeCell ref="P21:Q21"/>
    <mergeCell ref="R21:S21"/>
    <mergeCell ref="T21:U21"/>
    <mergeCell ref="C20:D20"/>
    <mergeCell ref="H20:I20"/>
    <mergeCell ref="K20:L20"/>
    <mergeCell ref="P20:Q20"/>
    <mergeCell ref="R20:S20"/>
    <mergeCell ref="T20:U20"/>
    <mergeCell ref="C19:D19"/>
    <mergeCell ref="H19:I19"/>
    <mergeCell ref="K19:L19"/>
    <mergeCell ref="P19:Q19"/>
    <mergeCell ref="R19:S19"/>
    <mergeCell ref="T19:U19"/>
    <mergeCell ref="C18:D18"/>
    <mergeCell ref="H18:I18"/>
    <mergeCell ref="K18:L18"/>
    <mergeCell ref="P18:Q18"/>
    <mergeCell ref="R18:S18"/>
    <mergeCell ref="T18:U18"/>
    <mergeCell ref="C17:D17"/>
    <mergeCell ref="H17:I17"/>
    <mergeCell ref="K17:L17"/>
    <mergeCell ref="P17:Q17"/>
    <mergeCell ref="R17:S17"/>
    <mergeCell ref="T17:U17"/>
    <mergeCell ref="C16:D16"/>
    <mergeCell ref="H16:I16"/>
    <mergeCell ref="K16:L16"/>
    <mergeCell ref="P16:Q16"/>
    <mergeCell ref="R16:S16"/>
    <mergeCell ref="T16:U16"/>
    <mergeCell ref="C15:D15"/>
    <mergeCell ref="H15:I15"/>
    <mergeCell ref="K15:L15"/>
    <mergeCell ref="P15:Q15"/>
    <mergeCell ref="R15:S15"/>
    <mergeCell ref="T15:U15"/>
    <mergeCell ref="C14:D14"/>
    <mergeCell ref="H14:I14"/>
    <mergeCell ref="K14:L14"/>
    <mergeCell ref="P14:Q14"/>
    <mergeCell ref="R14:S14"/>
    <mergeCell ref="T14:U14"/>
    <mergeCell ref="C13:D13"/>
    <mergeCell ref="H13:I13"/>
    <mergeCell ref="K13:L13"/>
    <mergeCell ref="P13:Q13"/>
    <mergeCell ref="R13:S13"/>
    <mergeCell ref="T13:U13"/>
    <mergeCell ref="C12:D12"/>
    <mergeCell ref="H12:I12"/>
    <mergeCell ref="K12:L12"/>
    <mergeCell ref="P12:Q12"/>
    <mergeCell ref="R12:S12"/>
    <mergeCell ref="T12:U12"/>
    <mergeCell ref="C11:D11"/>
    <mergeCell ref="H11:I11"/>
    <mergeCell ref="K11:L11"/>
    <mergeCell ref="P11:Q11"/>
    <mergeCell ref="R11:S11"/>
    <mergeCell ref="T11:U11"/>
    <mergeCell ref="C10:D10"/>
    <mergeCell ref="H10:I10"/>
    <mergeCell ref="K10:L10"/>
    <mergeCell ref="P10:Q10"/>
    <mergeCell ref="R10:S10"/>
    <mergeCell ref="T10:U10"/>
    <mergeCell ref="C9:D9"/>
    <mergeCell ref="H9:I9"/>
    <mergeCell ref="K9:L9"/>
    <mergeCell ref="P9:Q9"/>
    <mergeCell ref="R9:S9"/>
    <mergeCell ref="T9:U9"/>
    <mergeCell ref="R7:U7"/>
    <mergeCell ref="H8:I8"/>
    <mergeCell ref="K8:L8"/>
    <mergeCell ref="P8:Q8"/>
    <mergeCell ref="R8:S8"/>
    <mergeCell ref="T8:U8"/>
    <mergeCell ref="B7:B8"/>
    <mergeCell ref="C7:D8"/>
    <mergeCell ref="E7:I7"/>
    <mergeCell ref="J7:L7"/>
    <mergeCell ref="M7:M8"/>
    <mergeCell ref="N7:Q7"/>
    <mergeCell ref="J4:K4"/>
    <mergeCell ref="L4:M4"/>
    <mergeCell ref="N4:O4"/>
    <mergeCell ref="P4:Q4"/>
    <mergeCell ref="J5:K5"/>
    <mergeCell ref="L5:M5"/>
    <mergeCell ref="P5:Q5"/>
    <mergeCell ref="F2:G2"/>
    <mergeCell ref="H2:I2"/>
    <mergeCell ref="B4:C4"/>
    <mergeCell ref="D4:E4"/>
    <mergeCell ref="F4:G4"/>
    <mergeCell ref="H4:I4"/>
    <mergeCell ref="J2:K2"/>
    <mergeCell ref="L2:M2"/>
    <mergeCell ref="N2:O2"/>
    <mergeCell ref="P2:Q2"/>
    <mergeCell ref="B3:C3"/>
    <mergeCell ref="D3:I3"/>
    <mergeCell ref="J3:K3"/>
    <mergeCell ref="L3:Q3"/>
    <mergeCell ref="B2:C2"/>
    <mergeCell ref="D2:E2"/>
  </mergeCells>
  <conditionalFormatting sqref="G9">
    <cfRule type="cellIs" priority="31" dxfId="118" operator="equal" stopIfTrue="1">
      <formula>"買"</formula>
    </cfRule>
    <cfRule type="cellIs" priority="32" dxfId="119" operator="equal" stopIfTrue="1">
      <formula>"売"</formula>
    </cfRule>
  </conditionalFormatting>
  <conditionalFormatting sqref="G13:G14 G23 G27 G29 G32 G34:G37 G39:G42 G50 G54:G57">
    <cfRule type="cellIs" priority="29" dxfId="118" operator="equal" stopIfTrue="1">
      <formula>"買"</formula>
    </cfRule>
    <cfRule type="cellIs" priority="30" dxfId="119" operator="equal" stopIfTrue="1">
      <formula>"売"</formula>
    </cfRule>
  </conditionalFormatting>
  <conditionalFormatting sqref="G15:G21 G10:G12">
    <cfRule type="cellIs" priority="27" dxfId="118" operator="equal" stopIfTrue="1">
      <formula>"買"</formula>
    </cfRule>
    <cfRule type="cellIs" priority="28" dxfId="119" operator="equal" stopIfTrue="1">
      <formula>"売"</formula>
    </cfRule>
  </conditionalFormatting>
  <conditionalFormatting sqref="G38 G33 G30:G31 G28 G24:G26 G22">
    <cfRule type="cellIs" priority="25" dxfId="118" operator="equal" stopIfTrue="1">
      <formula>"買"</formula>
    </cfRule>
    <cfRule type="cellIs" priority="26" dxfId="119" operator="equal" stopIfTrue="1">
      <formula>"売"</formula>
    </cfRule>
  </conditionalFormatting>
  <conditionalFormatting sqref="G51:G53 G43:G49">
    <cfRule type="cellIs" priority="23" dxfId="118" operator="equal" stopIfTrue="1">
      <formula>"買"</formula>
    </cfRule>
    <cfRule type="cellIs" priority="24" dxfId="119" operator="equal" stopIfTrue="1">
      <formula>"売"</formula>
    </cfRule>
  </conditionalFormatting>
  <conditionalFormatting sqref="G106 G103">
    <cfRule type="cellIs" priority="1" dxfId="118" operator="equal" stopIfTrue="1">
      <formula>"買"</formula>
    </cfRule>
    <cfRule type="cellIs" priority="2" dxfId="119" operator="equal" stopIfTrue="1">
      <formula>"売"</formula>
    </cfRule>
  </conditionalFormatting>
  <conditionalFormatting sqref="G59">
    <cfRule type="cellIs" priority="21" dxfId="118" operator="equal" stopIfTrue="1">
      <formula>"買"</formula>
    </cfRule>
    <cfRule type="cellIs" priority="22" dxfId="119" operator="equal" stopIfTrue="1">
      <formula>"売"</formula>
    </cfRule>
  </conditionalFormatting>
  <conditionalFormatting sqref="G73:G76 G70:G71 G67 G60:G65">
    <cfRule type="cellIs" priority="19" dxfId="118" operator="equal" stopIfTrue="1">
      <formula>"買"</formula>
    </cfRule>
    <cfRule type="cellIs" priority="20" dxfId="119" operator="equal" stopIfTrue="1">
      <formula>"売"</formula>
    </cfRule>
  </conditionalFormatting>
  <conditionalFormatting sqref="G58">
    <cfRule type="cellIs" priority="17" dxfId="118" operator="equal" stopIfTrue="1">
      <formula>"買"</formula>
    </cfRule>
    <cfRule type="cellIs" priority="18" dxfId="119" operator="equal" stopIfTrue="1">
      <formula>"売"</formula>
    </cfRule>
  </conditionalFormatting>
  <conditionalFormatting sqref="G77 G72 G68:G69 G66">
    <cfRule type="cellIs" priority="15" dxfId="118" operator="equal" stopIfTrue="1">
      <formula>"買"</formula>
    </cfRule>
    <cfRule type="cellIs" priority="16" dxfId="119" operator="equal" stopIfTrue="1">
      <formula>"売"</formula>
    </cfRule>
  </conditionalFormatting>
  <conditionalFormatting sqref="G81:G83 G78">
    <cfRule type="cellIs" priority="13" dxfId="118" operator="equal" stopIfTrue="1">
      <formula>"買"</formula>
    </cfRule>
    <cfRule type="cellIs" priority="14" dxfId="119" operator="equal" stopIfTrue="1">
      <formula>"売"</formula>
    </cfRule>
  </conditionalFormatting>
  <conditionalFormatting sqref="G84:G87 G79:G80">
    <cfRule type="cellIs" priority="11" dxfId="118" operator="equal" stopIfTrue="1">
      <formula>"買"</formula>
    </cfRule>
    <cfRule type="cellIs" priority="12" dxfId="119" operator="equal" stopIfTrue="1">
      <formula>"売"</formula>
    </cfRule>
  </conditionalFormatting>
  <conditionalFormatting sqref="G98 G95 G91:G93 G88">
    <cfRule type="cellIs" priority="9" dxfId="118" operator="equal" stopIfTrue="1">
      <formula>"買"</formula>
    </cfRule>
    <cfRule type="cellIs" priority="10" dxfId="119" operator="equal" stopIfTrue="1">
      <formula>"売"</formula>
    </cfRule>
  </conditionalFormatting>
  <conditionalFormatting sqref="G96:G97 G94 G89:G90">
    <cfRule type="cellIs" priority="7" dxfId="118" operator="equal" stopIfTrue="1">
      <formula>"買"</formula>
    </cfRule>
    <cfRule type="cellIs" priority="8" dxfId="119" operator="equal" stopIfTrue="1">
      <formula>"売"</formula>
    </cfRule>
  </conditionalFormatting>
  <conditionalFormatting sqref="G99:G101">
    <cfRule type="cellIs" priority="5" dxfId="118" operator="equal" stopIfTrue="1">
      <formula>"買"</formula>
    </cfRule>
    <cfRule type="cellIs" priority="6" dxfId="119" operator="equal" stopIfTrue="1">
      <formula>"売"</formula>
    </cfRule>
  </conditionalFormatting>
  <conditionalFormatting sqref="G107:G108 G104:G105 G102">
    <cfRule type="cellIs" priority="3" dxfId="118" operator="equal" stopIfTrue="1">
      <formula>"買"</formula>
    </cfRule>
    <cfRule type="cellIs" priority="4" dxfId="119" operator="equal" stopIfTrue="1">
      <formula>"売"</formula>
    </cfRule>
  </conditionalFormatting>
  <dataValidations count="1">
    <dataValidation type="list" allowBlank="1" showInputMessage="1" showErrorMessage="1" sqref="G9:G108">
      <formula1>"買,売"</formula1>
    </dataValidation>
  </dataValidations>
  <printOptions/>
  <pageMargins left="0.7" right="0.7"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B2:I32"/>
  <sheetViews>
    <sheetView zoomScalePageLayoutView="0" workbookViewId="0" topLeftCell="A1">
      <selection activeCell="E8" sqref="E8"/>
    </sheetView>
  </sheetViews>
  <sheetFormatPr defaultColWidth="9.00390625" defaultRowHeight="13.5"/>
  <cols>
    <col min="1" max="1" width="5.25390625" style="0" customWidth="1"/>
    <col min="3" max="3" width="5.125" style="0" customWidth="1"/>
    <col min="4" max="5" width="10.25390625" style="0" customWidth="1"/>
    <col min="6" max="6" width="7.25390625" style="0" customWidth="1"/>
    <col min="7" max="7" width="10.25390625" style="0" customWidth="1"/>
    <col min="8" max="8" width="7.25390625" style="0" customWidth="1"/>
    <col min="9" max="9" width="39.00390625" style="0" customWidth="1"/>
  </cols>
  <sheetData>
    <row r="2" spans="2:9" s="23" customFormat="1" ht="28.5" customHeight="1">
      <c r="B2" s="42" t="s">
        <v>43</v>
      </c>
      <c r="C2" s="42" t="s">
        <v>44</v>
      </c>
      <c r="D2" s="42" t="s">
        <v>45</v>
      </c>
      <c r="E2" s="42" t="s">
        <v>46</v>
      </c>
      <c r="F2" s="42" t="s">
        <v>50</v>
      </c>
      <c r="G2" s="42" t="s">
        <v>47</v>
      </c>
      <c r="H2" s="42" t="s">
        <v>48</v>
      </c>
      <c r="I2" s="42" t="s">
        <v>49</v>
      </c>
    </row>
    <row r="3" spans="2:9" ht="28.5" customHeight="1">
      <c r="B3" s="41"/>
      <c r="C3" s="41"/>
      <c r="D3" s="41"/>
      <c r="E3" s="41"/>
      <c r="F3" s="41"/>
      <c r="G3" s="41"/>
      <c r="H3" s="41"/>
      <c r="I3" s="41"/>
    </row>
    <row r="4" spans="2:9" ht="28.5" customHeight="1">
      <c r="B4" s="41"/>
      <c r="C4" s="41"/>
      <c r="D4" s="41"/>
      <c r="E4" s="41"/>
      <c r="F4" s="41"/>
      <c r="G4" s="41"/>
      <c r="H4" s="41"/>
      <c r="I4" s="41"/>
    </row>
    <row r="5" spans="2:9" ht="28.5" customHeight="1">
      <c r="B5" s="41"/>
      <c r="C5" s="41"/>
      <c r="D5" s="41"/>
      <c r="E5" s="41"/>
      <c r="F5" s="41"/>
      <c r="G5" s="41"/>
      <c r="H5" s="41"/>
      <c r="I5" s="41"/>
    </row>
    <row r="6" spans="2:9" ht="28.5" customHeight="1">
      <c r="B6" s="41"/>
      <c r="C6" s="41"/>
      <c r="D6" s="41"/>
      <c r="E6" s="41"/>
      <c r="F6" s="41"/>
      <c r="G6" s="41"/>
      <c r="H6" s="41"/>
      <c r="I6" s="41"/>
    </row>
    <row r="7" spans="2:9" ht="28.5" customHeight="1">
      <c r="B7" s="41"/>
      <c r="C7" s="41"/>
      <c r="D7" s="41"/>
      <c r="E7" s="41"/>
      <c r="F7" s="41"/>
      <c r="G7" s="41"/>
      <c r="H7" s="41"/>
      <c r="I7" s="41"/>
    </row>
    <row r="8" spans="2:9" ht="28.5" customHeight="1">
      <c r="B8" s="41"/>
      <c r="C8" s="41"/>
      <c r="D8" s="41"/>
      <c r="E8" s="41"/>
      <c r="F8" s="41"/>
      <c r="G8" s="41"/>
      <c r="H8" s="41"/>
      <c r="I8" s="41"/>
    </row>
    <row r="9" spans="2:9" ht="28.5" customHeight="1">
      <c r="B9" s="41"/>
      <c r="C9" s="41"/>
      <c r="D9" s="41"/>
      <c r="E9" s="41"/>
      <c r="F9" s="41"/>
      <c r="G9" s="41"/>
      <c r="H9" s="41"/>
      <c r="I9" s="41"/>
    </row>
    <row r="10" spans="2:9" ht="28.5" customHeight="1">
      <c r="B10" s="41"/>
      <c r="C10" s="41"/>
      <c r="D10" s="41"/>
      <c r="E10" s="41"/>
      <c r="F10" s="41"/>
      <c r="G10" s="41"/>
      <c r="H10" s="41"/>
      <c r="I10" s="41"/>
    </row>
    <row r="11" spans="2:9" ht="28.5" customHeight="1">
      <c r="B11" s="41"/>
      <c r="C11" s="41"/>
      <c r="D11" s="41"/>
      <c r="E11" s="41"/>
      <c r="F11" s="41"/>
      <c r="G11" s="41"/>
      <c r="H11" s="41"/>
      <c r="I11" s="41"/>
    </row>
    <row r="12" spans="2:9" ht="28.5" customHeight="1">
      <c r="B12" s="41"/>
      <c r="C12" s="41"/>
      <c r="D12" s="41"/>
      <c r="E12" s="41"/>
      <c r="F12" s="41"/>
      <c r="G12" s="41"/>
      <c r="H12" s="41"/>
      <c r="I12" s="41"/>
    </row>
    <row r="13" spans="2:9" ht="28.5" customHeight="1">
      <c r="B13" s="41"/>
      <c r="C13" s="41"/>
      <c r="D13" s="41"/>
      <c r="E13" s="41"/>
      <c r="F13" s="41"/>
      <c r="G13" s="41"/>
      <c r="H13" s="41"/>
      <c r="I13" s="41"/>
    </row>
    <row r="14" spans="2:9" ht="28.5" customHeight="1">
      <c r="B14" s="41"/>
      <c r="C14" s="41"/>
      <c r="D14" s="41"/>
      <c r="E14" s="41"/>
      <c r="F14" s="41"/>
      <c r="G14" s="41"/>
      <c r="H14" s="41"/>
      <c r="I14" s="41"/>
    </row>
    <row r="15" spans="2:9" ht="28.5" customHeight="1">
      <c r="B15" s="41"/>
      <c r="C15" s="41"/>
      <c r="D15" s="41"/>
      <c r="E15" s="41"/>
      <c r="F15" s="41"/>
      <c r="G15" s="41"/>
      <c r="H15" s="41"/>
      <c r="I15" s="41"/>
    </row>
    <row r="16" spans="2:9" ht="28.5" customHeight="1">
      <c r="B16" s="41"/>
      <c r="C16" s="41"/>
      <c r="D16" s="41"/>
      <c r="E16" s="41"/>
      <c r="F16" s="41"/>
      <c r="G16" s="41"/>
      <c r="H16" s="41"/>
      <c r="I16" s="41"/>
    </row>
    <row r="17" spans="2:9" ht="28.5" customHeight="1">
      <c r="B17" s="41"/>
      <c r="C17" s="41"/>
      <c r="D17" s="41"/>
      <c r="E17" s="41"/>
      <c r="F17" s="41"/>
      <c r="G17" s="41"/>
      <c r="H17" s="41"/>
      <c r="I17" s="41"/>
    </row>
    <row r="18" spans="2:9" ht="28.5" customHeight="1">
      <c r="B18" s="41"/>
      <c r="C18" s="41"/>
      <c r="D18" s="41"/>
      <c r="E18" s="41"/>
      <c r="F18" s="41"/>
      <c r="G18" s="41"/>
      <c r="H18" s="41"/>
      <c r="I18" s="41"/>
    </row>
    <row r="19" spans="2:9" ht="28.5" customHeight="1">
      <c r="B19" s="41"/>
      <c r="C19" s="41"/>
      <c r="D19" s="41"/>
      <c r="E19" s="41"/>
      <c r="F19" s="41"/>
      <c r="G19" s="41"/>
      <c r="H19" s="41"/>
      <c r="I19" s="41"/>
    </row>
    <row r="20" spans="2:9" ht="28.5" customHeight="1">
      <c r="B20" s="41"/>
      <c r="C20" s="41"/>
      <c r="D20" s="41"/>
      <c r="E20" s="41"/>
      <c r="F20" s="41"/>
      <c r="G20" s="41"/>
      <c r="H20" s="41"/>
      <c r="I20" s="41"/>
    </row>
    <row r="21" spans="2:9" ht="28.5" customHeight="1">
      <c r="B21" s="41"/>
      <c r="C21" s="41"/>
      <c r="D21" s="41"/>
      <c r="E21" s="41"/>
      <c r="F21" s="41"/>
      <c r="G21" s="41"/>
      <c r="H21" s="41"/>
      <c r="I21" s="41"/>
    </row>
    <row r="22" spans="2:9" ht="28.5" customHeight="1">
      <c r="B22" s="41"/>
      <c r="C22" s="41"/>
      <c r="D22" s="41"/>
      <c r="E22" s="41"/>
      <c r="F22" s="41"/>
      <c r="G22" s="41"/>
      <c r="H22" s="41"/>
      <c r="I22" s="41"/>
    </row>
    <row r="23" spans="2:9" ht="28.5" customHeight="1">
      <c r="B23" s="41"/>
      <c r="C23" s="41"/>
      <c r="D23" s="41"/>
      <c r="E23" s="41"/>
      <c r="F23" s="41"/>
      <c r="G23" s="41"/>
      <c r="H23" s="41"/>
      <c r="I23" s="41"/>
    </row>
    <row r="24" spans="2:9" ht="28.5" customHeight="1">
      <c r="B24" s="41"/>
      <c r="C24" s="41"/>
      <c r="D24" s="41"/>
      <c r="E24" s="41"/>
      <c r="F24" s="41"/>
      <c r="G24" s="41"/>
      <c r="H24" s="41"/>
      <c r="I24" s="41"/>
    </row>
    <row r="25" spans="2:9" ht="28.5" customHeight="1">
      <c r="B25" s="41"/>
      <c r="C25" s="41"/>
      <c r="D25" s="41"/>
      <c r="E25" s="41"/>
      <c r="F25" s="41"/>
      <c r="G25" s="41"/>
      <c r="H25" s="41"/>
      <c r="I25" s="41"/>
    </row>
    <row r="26" spans="2:9" ht="28.5" customHeight="1">
      <c r="B26" s="41"/>
      <c r="C26" s="41"/>
      <c r="D26" s="41"/>
      <c r="E26" s="41"/>
      <c r="F26" s="41"/>
      <c r="G26" s="41"/>
      <c r="H26" s="41"/>
      <c r="I26" s="41"/>
    </row>
    <row r="27" spans="2:9" ht="28.5" customHeight="1">
      <c r="B27" s="41"/>
      <c r="C27" s="41"/>
      <c r="D27" s="41"/>
      <c r="E27" s="41"/>
      <c r="F27" s="41"/>
      <c r="G27" s="41"/>
      <c r="H27" s="41"/>
      <c r="I27" s="41"/>
    </row>
    <row r="28" spans="2:9" ht="28.5" customHeight="1">
      <c r="B28" s="41"/>
      <c r="C28" s="41"/>
      <c r="D28" s="41"/>
      <c r="E28" s="41"/>
      <c r="F28" s="41"/>
      <c r="G28" s="41"/>
      <c r="H28" s="41"/>
      <c r="I28" s="41"/>
    </row>
    <row r="29" spans="2:9" ht="28.5" customHeight="1">
      <c r="B29" s="41"/>
      <c r="C29" s="41"/>
      <c r="D29" s="41"/>
      <c r="E29" s="41"/>
      <c r="F29" s="41"/>
      <c r="G29" s="41"/>
      <c r="H29" s="41"/>
      <c r="I29" s="41"/>
    </row>
    <row r="30" spans="2:9" ht="28.5" customHeight="1">
      <c r="B30" s="41"/>
      <c r="C30" s="41"/>
      <c r="D30" s="41"/>
      <c r="E30" s="41"/>
      <c r="F30" s="41"/>
      <c r="G30" s="41"/>
      <c r="H30" s="41"/>
      <c r="I30" s="41"/>
    </row>
    <row r="31" spans="2:9" ht="28.5" customHeight="1">
      <c r="B31" s="41"/>
      <c r="C31" s="41"/>
      <c r="D31" s="41"/>
      <c r="E31" s="41"/>
      <c r="F31" s="41"/>
      <c r="G31" s="41"/>
      <c r="H31" s="41"/>
      <c r="I31" s="41"/>
    </row>
    <row r="32" spans="2:9" ht="28.5" customHeight="1">
      <c r="B32" s="41"/>
      <c r="C32" s="41"/>
      <c r="D32" s="41"/>
      <c r="E32" s="41"/>
      <c r="F32" s="41"/>
      <c r="G32" s="41"/>
      <c r="H32" s="41"/>
      <c r="I32" s="41"/>
    </row>
  </sheetData>
  <sheetProtection/>
  <printOptions/>
  <pageMargins left="0" right="0" top="0.1968503937007874" bottom="0" header="0.31496062992125984" footer="0.31496062992125984"/>
  <pageSetup orientation="portrait" paperSize="9" r:id="rId1"/>
</worksheet>
</file>

<file path=xl/worksheets/sheet2.xml><?xml version="1.0" encoding="utf-8"?>
<worksheet xmlns="http://schemas.openxmlformats.org/spreadsheetml/2006/main" xmlns:r="http://schemas.openxmlformats.org/officeDocument/2006/relationships">
  <dimension ref="B2:U109"/>
  <sheetViews>
    <sheetView tabSelected="1" zoomScale="115" zoomScaleNormal="115" zoomScalePageLayoutView="0" workbookViewId="0" topLeftCell="A1">
      <pane ySplit="8" topLeftCell="A9" activePane="bottomLeft" state="frozen"/>
      <selection pane="topLeft" activeCell="A1" sqref="A1"/>
      <selection pane="bottomLeft" activeCell="A6" sqref="A6"/>
    </sheetView>
  </sheetViews>
  <sheetFormatPr defaultColWidth="9.00390625" defaultRowHeight="13.5"/>
  <cols>
    <col min="1" max="1" width="2.875" style="0" customWidth="1"/>
    <col min="2" max="18" width="6.625" style="0" customWidth="1"/>
    <col min="22" max="22" width="10.875" style="23" bestFit="1" customWidth="1"/>
  </cols>
  <sheetData>
    <row r="2" spans="2:20" ht="13.5">
      <c r="B2" s="70" t="s">
        <v>1</v>
      </c>
      <c r="C2" s="70"/>
      <c r="D2" s="72" t="s">
        <v>59</v>
      </c>
      <c r="E2" s="72"/>
      <c r="F2" s="70" t="s">
        <v>2</v>
      </c>
      <c r="G2" s="70"/>
      <c r="H2" s="72" t="s">
        <v>64</v>
      </c>
      <c r="I2" s="72"/>
      <c r="J2" s="70" t="s">
        <v>3</v>
      </c>
      <c r="K2" s="70"/>
      <c r="L2" s="71">
        <f>C9</f>
        <v>500000</v>
      </c>
      <c r="M2" s="72"/>
      <c r="N2" s="70" t="s">
        <v>4</v>
      </c>
      <c r="O2" s="70"/>
      <c r="P2" s="71" t="e">
        <f>C108+R108</f>
        <v>#VALUE!</v>
      </c>
      <c r="Q2" s="72"/>
      <c r="R2" s="1"/>
      <c r="S2" s="1"/>
      <c r="T2" s="1"/>
    </row>
    <row r="3" spans="2:19" ht="57" customHeight="1">
      <c r="B3" s="70" t="s">
        <v>5</v>
      </c>
      <c r="C3" s="70"/>
      <c r="D3" s="73" t="s">
        <v>40</v>
      </c>
      <c r="E3" s="73"/>
      <c r="F3" s="73"/>
      <c r="G3" s="73"/>
      <c r="H3" s="73"/>
      <c r="I3" s="73"/>
      <c r="J3" s="70" t="s">
        <v>6</v>
      </c>
      <c r="K3" s="70"/>
      <c r="L3" s="74" t="s">
        <v>41</v>
      </c>
      <c r="M3" s="75"/>
      <c r="N3" s="75"/>
      <c r="O3" s="75"/>
      <c r="P3" s="75"/>
      <c r="Q3" s="75"/>
      <c r="R3" s="1"/>
      <c r="S3" s="1"/>
    </row>
    <row r="4" spans="2:20" ht="13.5">
      <c r="B4" s="70" t="s">
        <v>7</v>
      </c>
      <c r="C4" s="70"/>
      <c r="D4" s="76">
        <f>SUM($R$9:$S$993)</f>
        <v>4072198.8646353222</v>
      </c>
      <c r="E4" s="76"/>
      <c r="F4" s="70" t="s">
        <v>8</v>
      </c>
      <c r="G4" s="70"/>
      <c r="H4" s="77">
        <f>SUM($T$9:$U$108)</f>
        <v>2222</v>
      </c>
      <c r="I4" s="72"/>
      <c r="J4" s="78" t="s">
        <v>9</v>
      </c>
      <c r="K4" s="78"/>
      <c r="L4" s="71">
        <f>MAX($C$9:$D$990)-C9</f>
        <v>4624449.775726627</v>
      </c>
      <c r="M4" s="71"/>
      <c r="N4" s="78" t="s">
        <v>10</v>
      </c>
      <c r="O4" s="78"/>
      <c r="P4" s="76">
        <f>MIN($C$9:$D$990)-C9</f>
        <v>-111415.53807486512</v>
      </c>
      <c r="Q4" s="76"/>
      <c r="R4" s="1"/>
      <c r="S4" s="1"/>
      <c r="T4" s="1"/>
    </row>
    <row r="5" spans="2:20" ht="13.5">
      <c r="B5" s="67" t="s">
        <v>11</v>
      </c>
      <c r="C5" s="2">
        <f>COUNTIF($R$9:$R$990,"&gt;0")</f>
        <v>19</v>
      </c>
      <c r="D5" s="68" t="s">
        <v>12</v>
      </c>
      <c r="E5" s="16">
        <f>COUNTIF($R$9:$R$990,"&lt;0")</f>
        <v>38</v>
      </c>
      <c r="F5" s="68" t="s">
        <v>13</v>
      </c>
      <c r="G5" s="2">
        <f>COUNTIF($R$9:$R$990,"=0")</f>
        <v>3</v>
      </c>
      <c r="H5" s="68" t="s">
        <v>14</v>
      </c>
      <c r="I5" s="3">
        <f>C5/SUM(C5,E5,G5)</f>
        <v>0.31666666666666665</v>
      </c>
      <c r="J5" s="79" t="s">
        <v>15</v>
      </c>
      <c r="K5" s="70"/>
      <c r="L5" s="80"/>
      <c r="M5" s="81"/>
      <c r="N5" s="18" t="s">
        <v>16</v>
      </c>
      <c r="O5" s="9"/>
      <c r="P5" s="80"/>
      <c r="Q5" s="81"/>
      <c r="R5" s="1"/>
      <c r="S5" s="1"/>
      <c r="T5" s="1"/>
    </row>
    <row r="6" spans="2:20" ht="13.5">
      <c r="B6" s="11"/>
      <c r="C6" s="14"/>
      <c r="D6" s="15"/>
      <c r="E6" s="12"/>
      <c r="F6" s="11"/>
      <c r="G6" s="12"/>
      <c r="H6" s="11"/>
      <c r="I6" s="17"/>
      <c r="J6" s="11"/>
      <c r="K6" s="11"/>
      <c r="L6" s="12"/>
      <c r="M6" s="12"/>
      <c r="N6" s="13"/>
      <c r="O6" s="13"/>
      <c r="P6" s="10"/>
      <c r="Q6" s="7"/>
      <c r="R6" s="1"/>
      <c r="S6" s="1"/>
      <c r="T6" s="1"/>
    </row>
    <row r="7" spans="2:21" ht="13.5">
      <c r="B7" s="82" t="s">
        <v>17</v>
      </c>
      <c r="C7" s="84" t="s">
        <v>18</v>
      </c>
      <c r="D7" s="85"/>
      <c r="E7" s="88" t="s">
        <v>19</v>
      </c>
      <c r="F7" s="89"/>
      <c r="G7" s="89"/>
      <c r="H7" s="89"/>
      <c r="I7" s="90"/>
      <c r="J7" s="91" t="s">
        <v>20</v>
      </c>
      <c r="K7" s="92"/>
      <c r="L7" s="93"/>
      <c r="M7" s="94" t="s">
        <v>21</v>
      </c>
      <c r="N7" s="95" t="s">
        <v>22</v>
      </c>
      <c r="O7" s="96"/>
      <c r="P7" s="96"/>
      <c r="Q7" s="97"/>
      <c r="R7" s="98" t="s">
        <v>23</v>
      </c>
      <c r="S7" s="98"/>
      <c r="T7" s="98"/>
      <c r="U7" s="98"/>
    </row>
    <row r="8" spans="2:21" ht="13.5">
      <c r="B8" s="83"/>
      <c r="C8" s="86"/>
      <c r="D8" s="87"/>
      <c r="E8" s="19" t="s">
        <v>24</v>
      </c>
      <c r="F8" s="19" t="s">
        <v>25</v>
      </c>
      <c r="G8" s="19" t="s">
        <v>26</v>
      </c>
      <c r="H8" s="99" t="s">
        <v>27</v>
      </c>
      <c r="I8" s="90"/>
      <c r="J8" s="4" t="s">
        <v>28</v>
      </c>
      <c r="K8" s="100" t="s">
        <v>29</v>
      </c>
      <c r="L8" s="93"/>
      <c r="M8" s="94"/>
      <c r="N8" s="5" t="s">
        <v>24</v>
      </c>
      <c r="O8" s="5" t="s">
        <v>25</v>
      </c>
      <c r="P8" s="101" t="s">
        <v>27</v>
      </c>
      <c r="Q8" s="97"/>
      <c r="R8" s="98" t="s">
        <v>30</v>
      </c>
      <c r="S8" s="98"/>
      <c r="T8" s="98" t="s">
        <v>28</v>
      </c>
      <c r="U8" s="98"/>
    </row>
    <row r="9" spans="2:21" ht="13.5">
      <c r="B9" s="66">
        <v>1</v>
      </c>
      <c r="C9" s="102">
        <v>500000</v>
      </c>
      <c r="D9" s="102"/>
      <c r="E9" s="66">
        <v>2014</v>
      </c>
      <c r="F9" s="8">
        <v>42659</v>
      </c>
      <c r="G9" s="66" t="s">
        <v>52</v>
      </c>
      <c r="H9" s="103">
        <v>112.78</v>
      </c>
      <c r="I9" s="103"/>
      <c r="J9" s="66">
        <v>43</v>
      </c>
      <c r="K9" s="102">
        <f aca="true" t="shared" si="0" ref="K9:K72">IF(F9="","",C9*0.03)</f>
        <v>15000</v>
      </c>
      <c r="L9" s="102"/>
      <c r="M9" s="6">
        <f>IF(J9="","",(K9/J9)/1000)</f>
        <v>0.34883720930232553</v>
      </c>
      <c r="N9" s="66">
        <v>2014</v>
      </c>
      <c r="O9" s="8">
        <v>42660</v>
      </c>
      <c r="P9" s="104">
        <v>112.48</v>
      </c>
      <c r="Q9" s="105"/>
      <c r="R9" s="106">
        <f>IF(O9="","",(IF(G9="売",H9-P9,P9-H9))*M9*100000)</f>
        <v>-10465.116279069667</v>
      </c>
      <c r="S9" s="106"/>
      <c r="T9" s="107">
        <f>IF(O9="","",IF(R9&lt;0,J9*(-1),IF(G9="買",(P9-H9)*100,(H9-P9)*100)))</f>
        <v>-43</v>
      </c>
      <c r="U9" s="107"/>
    </row>
    <row r="10" spans="2:21" ht="13.5">
      <c r="B10" s="66">
        <v>2</v>
      </c>
      <c r="C10" s="102">
        <f aca="true" t="shared" si="1" ref="C10:C73">IF(R9="","",C9+R9)</f>
        <v>489534.8837209303</v>
      </c>
      <c r="D10" s="102"/>
      <c r="E10" s="66">
        <v>2014</v>
      </c>
      <c r="F10" s="8">
        <v>42659</v>
      </c>
      <c r="G10" s="66" t="s">
        <v>42</v>
      </c>
      <c r="H10" s="103">
        <v>111.83</v>
      </c>
      <c r="I10" s="103"/>
      <c r="J10" s="66">
        <v>61</v>
      </c>
      <c r="K10" s="102">
        <f t="shared" si="0"/>
        <v>14686.046511627908</v>
      </c>
      <c r="L10" s="102"/>
      <c r="M10" s="6">
        <f aca="true" t="shared" si="2" ref="M10:M73">IF(J10="","",(K10/J10)/1000)</f>
        <v>0.24075486084635916</v>
      </c>
      <c r="N10" s="66">
        <v>2014</v>
      </c>
      <c r="O10" s="8">
        <v>42659</v>
      </c>
      <c r="P10" s="104">
        <v>112.44</v>
      </c>
      <c r="Q10" s="105"/>
      <c r="R10" s="106">
        <f aca="true" t="shared" si="3" ref="R10:R73">IF(O10="","",(IF(G10="売",H10-P10,P10-H10))*M10*100000)</f>
        <v>-14686.046511627896</v>
      </c>
      <c r="S10" s="106"/>
      <c r="T10" s="107">
        <f aca="true" t="shared" si="4" ref="T10:T73">IF(O10="","",IF(R10&lt;0,J10*(-1),IF(G10="買",(P10-H10)*100,(H10-P10)*100)))</f>
        <v>-61</v>
      </c>
      <c r="U10" s="107"/>
    </row>
    <row r="11" spans="2:21" ht="13.5">
      <c r="B11" s="66">
        <v>3</v>
      </c>
      <c r="C11" s="102">
        <f t="shared" si="1"/>
        <v>474848.8372093024</v>
      </c>
      <c r="D11" s="102"/>
      <c r="E11" s="66">
        <v>2014</v>
      </c>
      <c r="F11" s="8">
        <v>42664</v>
      </c>
      <c r="G11" s="66" t="s">
        <v>52</v>
      </c>
      <c r="H11" s="103">
        <v>113.42</v>
      </c>
      <c r="I11" s="103"/>
      <c r="J11" s="66">
        <v>25</v>
      </c>
      <c r="K11" s="102">
        <f t="shared" si="0"/>
        <v>14245.465116279072</v>
      </c>
      <c r="L11" s="102"/>
      <c r="M11" s="6">
        <f t="shared" si="2"/>
        <v>0.5698186046511629</v>
      </c>
      <c r="N11" s="66">
        <v>2014</v>
      </c>
      <c r="O11" s="8">
        <v>42664</v>
      </c>
      <c r="P11" s="104">
        <v>113.17</v>
      </c>
      <c r="Q11" s="105"/>
      <c r="R11" s="106">
        <f t="shared" si="3"/>
        <v>-14245.46511627907</v>
      </c>
      <c r="S11" s="106"/>
      <c r="T11" s="107">
        <f t="shared" si="4"/>
        <v>-25</v>
      </c>
      <c r="U11" s="107"/>
    </row>
    <row r="12" spans="2:21" ht="13.5">
      <c r="B12" s="66">
        <v>4</v>
      </c>
      <c r="C12" s="102">
        <f t="shared" si="1"/>
        <v>460603.3720930233</v>
      </c>
      <c r="D12" s="102"/>
      <c r="E12" s="66">
        <v>2014</v>
      </c>
      <c r="F12" s="8">
        <v>42664</v>
      </c>
      <c r="G12" s="66" t="s">
        <v>42</v>
      </c>
      <c r="H12" s="103">
        <v>113.07</v>
      </c>
      <c r="I12" s="103"/>
      <c r="J12" s="66">
        <v>20</v>
      </c>
      <c r="K12" s="102">
        <f t="shared" si="0"/>
        <v>13818.1011627907</v>
      </c>
      <c r="L12" s="102"/>
      <c r="M12" s="6">
        <f t="shared" si="2"/>
        <v>0.690905058139535</v>
      </c>
      <c r="N12" s="66">
        <v>2014</v>
      </c>
      <c r="O12" s="8">
        <v>42664</v>
      </c>
      <c r="P12" s="104">
        <v>113.27</v>
      </c>
      <c r="Q12" s="105"/>
      <c r="R12" s="106">
        <f t="shared" si="3"/>
        <v>-13818.101162790897</v>
      </c>
      <c r="S12" s="106"/>
      <c r="T12" s="107">
        <f t="shared" si="4"/>
        <v>-20</v>
      </c>
      <c r="U12" s="107"/>
    </row>
    <row r="13" spans="2:21" ht="13.5">
      <c r="B13" s="66">
        <v>5</v>
      </c>
      <c r="C13" s="102">
        <f t="shared" si="1"/>
        <v>446785.2709302324</v>
      </c>
      <c r="D13" s="102"/>
      <c r="E13" s="66">
        <v>2014</v>
      </c>
      <c r="F13" s="8">
        <v>42665</v>
      </c>
      <c r="G13" s="66" t="s">
        <v>42</v>
      </c>
      <c r="H13" s="103">
        <v>112.65</v>
      </c>
      <c r="I13" s="103"/>
      <c r="J13" s="66">
        <v>6</v>
      </c>
      <c r="K13" s="102">
        <f t="shared" si="0"/>
        <v>13403.558127906972</v>
      </c>
      <c r="L13" s="102"/>
      <c r="M13" s="6">
        <f t="shared" si="2"/>
        <v>2.233926354651162</v>
      </c>
      <c r="N13" s="66">
        <v>2014</v>
      </c>
      <c r="O13" s="8">
        <v>42665</v>
      </c>
      <c r="P13" s="104">
        <v>112.71</v>
      </c>
      <c r="Q13" s="105"/>
      <c r="R13" s="106">
        <f t="shared" si="3"/>
        <v>-13403.558127904305</v>
      </c>
      <c r="S13" s="106"/>
      <c r="T13" s="107">
        <f t="shared" si="4"/>
        <v>-6</v>
      </c>
      <c r="U13" s="107"/>
    </row>
    <row r="14" spans="2:21" ht="13.5">
      <c r="B14" s="66">
        <v>6</v>
      </c>
      <c r="C14" s="102">
        <f t="shared" si="1"/>
        <v>433381.7128023281</v>
      </c>
      <c r="D14" s="102"/>
      <c r="E14" s="66">
        <v>2014</v>
      </c>
      <c r="F14" s="8">
        <v>42665</v>
      </c>
      <c r="G14" s="66" t="s">
        <v>42</v>
      </c>
      <c r="H14" s="103">
        <v>112.4</v>
      </c>
      <c r="I14" s="103"/>
      <c r="J14" s="66">
        <v>21</v>
      </c>
      <c r="K14" s="102">
        <f t="shared" si="0"/>
        <v>13001.451384069844</v>
      </c>
      <c r="L14" s="102"/>
      <c r="M14" s="6">
        <f t="shared" si="2"/>
        <v>0.6191167325747544</v>
      </c>
      <c r="N14" s="66">
        <v>2014</v>
      </c>
      <c r="O14" s="8">
        <v>42666</v>
      </c>
      <c r="P14" s="104">
        <v>112.42</v>
      </c>
      <c r="Q14" s="105"/>
      <c r="R14" s="106">
        <f t="shared" si="3"/>
        <v>-1238.2334651492627</v>
      </c>
      <c r="S14" s="106"/>
      <c r="T14" s="107">
        <f t="shared" si="4"/>
        <v>-21</v>
      </c>
      <c r="U14" s="107"/>
    </row>
    <row r="15" spans="2:21" ht="13.5">
      <c r="B15" s="66">
        <v>7</v>
      </c>
      <c r="C15" s="102">
        <f t="shared" si="1"/>
        <v>432143.47933717887</v>
      </c>
      <c r="D15" s="102"/>
      <c r="E15" s="66">
        <v>2014</v>
      </c>
      <c r="F15" s="8">
        <v>42667</v>
      </c>
      <c r="G15" s="66" t="s">
        <v>52</v>
      </c>
      <c r="H15" s="103">
        <v>113.54</v>
      </c>
      <c r="I15" s="103"/>
      <c r="J15" s="66">
        <v>12</v>
      </c>
      <c r="K15" s="102">
        <f t="shared" si="0"/>
        <v>12964.304380115365</v>
      </c>
      <c r="L15" s="102"/>
      <c r="M15" s="6">
        <f t="shared" si="2"/>
        <v>1.080358698342947</v>
      </c>
      <c r="N15" s="66">
        <v>2014</v>
      </c>
      <c r="O15" s="8">
        <v>42670</v>
      </c>
      <c r="P15" s="104">
        <v>113.59</v>
      </c>
      <c r="Q15" s="105"/>
      <c r="R15" s="106">
        <f t="shared" si="3"/>
        <v>5401.793491714428</v>
      </c>
      <c r="S15" s="106"/>
      <c r="T15" s="107">
        <f t="shared" si="4"/>
        <v>4.999999999999716</v>
      </c>
      <c r="U15" s="107"/>
    </row>
    <row r="16" spans="2:21" ht="13.5">
      <c r="B16" s="66">
        <v>8</v>
      </c>
      <c r="C16" s="102">
        <f t="shared" si="1"/>
        <v>437545.27282889327</v>
      </c>
      <c r="D16" s="102"/>
      <c r="E16" s="66">
        <v>2014</v>
      </c>
      <c r="F16" s="8">
        <v>42671</v>
      </c>
      <c r="G16" s="66" t="s">
        <v>52</v>
      </c>
      <c r="H16" s="103">
        <v>113.62</v>
      </c>
      <c r="I16" s="103"/>
      <c r="J16" s="66">
        <v>6</v>
      </c>
      <c r="K16" s="102">
        <f t="shared" si="0"/>
        <v>13126.358184866798</v>
      </c>
      <c r="L16" s="102"/>
      <c r="M16" s="6">
        <f t="shared" si="2"/>
        <v>2.1877263641444666</v>
      </c>
      <c r="N16" s="66">
        <v>2014</v>
      </c>
      <c r="O16" s="8">
        <v>42671</v>
      </c>
      <c r="P16" s="104">
        <v>113.56</v>
      </c>
      <c r="Q16" s="105"/>
      <c r="R16" s="106">
        <f t="shared" si="3"/>
        <v>-13126.358184867298</v>
      </c>
      <c r="S16" s="106"/>
      <c r="T16" s="107">
        <f t="shared" si="4"/>
        <v>-6</v>
      </c>
      <c r="U16" s="107"/>
    </row>
    <row r="17" spans="2:21" ht="13.5">
      <c r="B17" s="66">
        <v>9</v>
      </c>
      <c r="C17" s="102">
        <f t="shared" si="1"/>
        <v>424418.91464402596</v>
      </c>
      <c r="D17" s="102"/>
      <c r="E17" s="66">
        <v>2014</v>
      </c>
      <c r="F17" s="8">
        <v>42673</v>
      </c>
      <c r="G17" s="66" t="s">
        <v>42</v>
      </c>
      <c r="H17" s="103">
        <v>113.96</v>
      </c>
      <c r="I17" s="103"/>
      <c r="J17" s="66">
        <v>12</v>
      </c>
      <c r="K17" s="102">
        <f t="shared" si="0"/>
        <v>12732.56743932078</v>
      </c>
      <c r="L17" s="102"/>
      <c r="M17" s="6">
        <f t="shared" si="2"/>
        <v>1.0610472866100649</v>
      </c>
      <c r="N17" s="66">
        <v>2014</v>
      </c>
      <c r="O17" s="8">
        <v>42673</v>
      </c>
      <c r="P17" s="104">
        <v>114.05</v>
      </c>
      <c r="Q17" s="105"/>
      <c r="R17" s="106">
        <f t="shared" si="3"/>
        <v>-9549.425579490946</v>
      </c>
      <c r="S17" s="106"/>
      <c r="T17" s="107">
        <f t="shared" si="4"/>
        <v>-12</v>
      </c>
      <c r="U17" s="107"/>
    </row>
    <row r="18" spans="2:21" ht="13.5">
      <c r="B18" s="66">
        <v>10</v>
      </c>
      <c r="C18" s="102">
        <f t="shared" si="1"/>
        <v>414869.489064535</v>
      </c>
      <c r="D18" s="102"/>
      <c r="E18" s="66">
        <v>2014</v>
      </c>
      <c r="F18" s="8">
        <v>42674</v>
      </c>
      <c r="G18" s="66" t="s">
        <v>52</v>
      </c>
      <c r="H18" s="103">
        <v>116.56</v>
      </c>
      <c r="I18" s="103"/>
      <c r="J18" s="66">
        <v>52</v>
      </c>
      <c r="K18" s="102">
        <f t="shared" si="0"/>
        <v>12446.08467193605</v>
      </c>
      <c r="L18" s="102"/>
      <c r="M18" s="6">
        <f t="shared" si="2"/>
        <v>0.23934778215261637</v>
      </c>
      <c r="N18" s="66">
        <v>2014</v>
      </c>
      <c r="O18" s="8">
        <v>42678</v>
      </c>
      <c r="P18" s="104">
        <v>117.8</v>
      </c>
      <c r="Q18" s="105"/>
      <c r="R18" s="106">
        <f t="shared" si="3"/>
        <v>29679.12498692431</v>
      </c>
      <c r="S18" s="106"/>
      <c r="T18" s="107">
        <f t="shared" si="4"/>
        <v>123.99999999999949</v>
      </c>
      <c r="U18" s="107"/>
    </row>
    <row r="19" spans="2:21" ht="13.5">
      <c r="B19" s="66">
        <v>11</v>
      </c>
      <c r="C19" s="102">
        <f t="shared" si="1"/>
        <v>444548.6140514593</v>
      </c>
      <c r="D19" s="102"/>
      <c r="E19" s="66">
        <v>2014</v>
      </c>
      <c r="F19" s="8">
        <v>42678</v>
      </c>
      <c r="G19" s="66" t="s">
        <v>52</v>
      </c>
      <c r="H19" s="103">
        <v>117.91</v>
      </c>
      <c r="I19" s="103"/>
      <c r="J19" s="66">
        <v>19</v>
      </c>
      <c r="K19" s="102">
        <f t="shared" si="0"/>
        <v>13336.458421543779</v>
      </c>
      <c r="L19" s="102"/>
      <c r="M19" s="6">
        <f t="shared" si="2"/>
        <v>0.7019188642917779</v>
      </c>
      <c r="N19" s="66">
        <v>2014</v>
      </c>
      <c r="O19" s="8">
        <v>42678</v>
      </c>
      <c r="P19" s="104">
        <v>117.72</v>
      </c>
      <c r="Q19" s="105"/>
      <c r="R19" s="106">
        <f t="shared" si="3"/>
        <v>-13336.45842154362</v>
      </c>
      <c r="S19" s="106"/>
      <c r="T19" s="107">
        <f t="shared" si="4"/>
        <v>-19</v>
      </c>
      <c r="U19" s="107"/>
    </row>
    <row r="20" spans="2:21" ht="13.5">
      <c r="B20" s="66">
        <v>12</v>
      </c>
      <c r="C20" s="102">
        <f t="shared" si="1"/>
        <v>431212.15562991565</v>
      </c>
      <c r="D20" s="102"/>
      <c r="E20" s="66">
        <v>2014</v>
      </c>
      <c r="F20" s="8">
        <v>42679</v>
      </c>
      <c r="G20" s="66" t="s">
        <v>52</v>
      </c>
      <c r="H20" s="103">
        <v>119</v>
      </c>
      <c r="I20" s="103"/>
      <c r="J20" s="66">
        <v>15</v>
      </c>
      <c r="K20" s="102">
        <f t="shared" si="0"/>
        <v>12936.36466889747</v>
      </c>
      <c r="L20" s="102"/>
      <c r="M20" s="6">
        <f t="shared" si="2"/>
        <v>0.8624243112598312</v>
      </c>
      <c r="N20" s="66">
        <v>2014</v>
      </c>
      <c r="O20" s="8">
        <v>42680</v>
      </c>
      <c r="P20" s="104">
        <v>118.85</v>
      </c>
      <c r="Q20" s="105"/>
      <c r="R20" s="106">
        <f t="shared" si="3"/>
        <v>-12936.364668897959</v>
      </c>
      <c r="S20" s="106"/>
      <c r="T20" s="107">
        <f t="shared" si="4"/>
        <v>-15</v>
      </c>
      <c r="U20" s="107"/>
    </row>
    <row r="21" spans="2:21" ht="13.5">
      <c r="B21" s="66">
        <v>13</v>
      </c>
      <c r="C21" s="102">
        <f t="shared" si="1"/>
        <v>418275.7909610177</v>
      </c>
      <c r="D21" s="102"/>
      <c r="E21" s="66">
        <v>2014</v>
      </c>
      <c r="F21" s="8">
        <v>42681</v>
      </c>
      <c r="G21" s="66" t="s">
        <v>52</v>
      </c>
      <c r="H21" s="103">
        <v>118.7</v>
      </c>
      <c r="I21" s="103"/>
      <c r="J21" s="66">
        <v>18</v>
      </c>
      <c r="K21" s="102">
        <f t="shared" si="0"/>
        <v>12548.27372883053</v>
      </c>
      <c r="L21" s="102"/>
      <c r="M21" s="6">
        <f t="shared" si="2"/>
        <v>0.6971263182683629</v>
      </c>
      <c r="N21" s="66">
        <v>2014</v>
      </c>
      <c r="O21" s="8">
        <v>42681</v>
      </c>
      <c r="P21" s="104">
        <v>118.52</v>
      </c>
      <c r="Q21" s="105"/>
      <c r="R21" s="106">
        <f t="shared" si="3"/>
        <v>-12548.273728831007</v>
      </c>
      <c r="S21" s="106"/>
      <c r="T21" s="107">
        <f t="shared" si="4"/>
        <v>-18</v>
      </c>
      <c r="U21" s="107"/>
    </row>
    <row r="22" spans="2:21" ht="13.5">
      <c r="B22" s="66">
        <v>14</v>
      </c>
      <c r="C22" s="102">
        <f t="shared" si="1"/>
        <v>405727.5172321867</v>
      </c>
      <c r="D22" s="102"/>
      <c r="E22" s="66">
        <v>2014</v>
      </c>
      <c r="F22" s="8">
        <v>42684</v>
      </c>
      <c r="G22" s="66" t="s">
        <v>42</v>
      </c>
      <c r="H22" s="103">
        <v>118.34</v>
      </c>
      <c r="I22" s="103"/>
      <c r="J22" s="66">
        <v>15</v>
      </c>
      <c r="K22" s="102">
        <f t="shared" si="0"/>
        <v>12171.8255169656</v>
      </c>
      <c r="L22" s="102"/>
      <c r="M22" s="6">
        <f t="shared" si="2"/>
        <v>0.8114550344643734</v>
      </c>
      <c r="N22" s="66">
        <v>2014</v>
      </c>
      <c r="O22" s="8">
        <v>42684</v>
      </c>
      <c r="P22" s="104">
        <v>118.49</v>
      </c>
      <c r="Q22" s="105"/>
      <c r="R22" s="106">
        <f t="shared" si="3"/>
        <v>-12171.82551696491</v>
      </c>
      <c r="S22" s="106"/>
      <c r="T22" s="107">
        <f t="shared" si="4"/>
        <v>-15</v>
      </c>
      <c r="U22" s="107"/>
    </row>
    <row r="23" spans="2:21" ht="13.5">
      <c r="B23" s="66">
        <v>15</v>
      </c>
      <c r="C23" s="102">
        <f t="shared" si="1"/>
        <v>393555.6917152218</v>
      </c>
      <c r="D23" s="102"/>
      <c r="E23" s="66">
        <v>2014</v>
      </c>
      <c r="F23" s="8">
        <v>42684</v>
      </c>
      <c r="G23" s="66" t="s">
        <v>52</v>
      </c>
      <c r="H23" s="103">
        <v>118.66</v>
      </c>
      <c r="I23" s="103"/>
      <c r="J23" s="66">
        <v>19</v>
      </c>
      <c r="K23" s="102">
        <f t="shared" si="0"/>
        <v>11806.670751456653</v>
      </c>
      <c r="L23" s="102"/>
      <c r="M23" s="6">
        <f t="shared" si="2"/>
        <v>0.6214037237608765</v>
      </c>
      <c r="N23" s="66">
        <v>2014</v>
      </c>
      <c r="O23" s="8">
        <v>42685</v>
      </c>
      <c r="P23" s="103">
        <v>118.58</v>
      </c>
      <c r="Q23" s="103"/>
      <c r="R23" s="106">
        <f t="shared" si="3"/>
        <v>-4971.229790086906</v>
      </c>
      <c r="S23" s="106"/>
      <c r="T23" s="107">
        <f t="shared" si="4"/>
        <v>-19</v>
      </c>
      <c r="U23" s="107"/>
    </row>
    <row r="24" spans="2:21" ht="13.5">
      <c r="B24" s="66">
        <v>16</v>
      </c>
      <c r="C24" s="102">
        <f t="shared" si="1"/>
        <v>388584.4619251349</v>
      </c>
      <c r="D24" s="102"/>
      <c r="E24" s="66">
        <v>2014</v>
      </c>
      <c r="F24" s="8">
        <v>42685</v>
      </c>
      <c r="G24" s="66" t="s">
        <v>52</v>
      </c>
      <c r="H24" s="103">
        <v>118.66</v>
      </c>
      <c r="I24" s="103"/>
      <c r="J24" s="66">
        <v>10</v>
      </c>
      <c r="K24" s="102">
        <f t="shared" si="0"/>
        <v>11657.533857754046</v>
      </c>
      <c r="L24" s="102"/>
      <c r="M24" s="6">
        <f t="shared" si="2"/>
        <v>1.1657533857754048</v>
      </c>
      <c r="N24" s="66">
        <v>2014</v>
      </c>
      <c r="O24" s="8">
        <v>42686</v>
      </c>
      <c r="P24" s="103">
        <v>119.6</v>
      </c>
      <c r="Q24" s="103"/>
      <c r="R24" s="106">
        <f t="shared" si="3"/>
        <v>109580.8182628878</v>
      </c>
      <c r="S24" s="106"/>
      <c r="T24" s="107">
        <f t="shared" si="4"/>
        <v>93.99999999999977</v>
      </c>
      <c r="U24" s="107"/>
    </row>
    <row r="25" spans="2:21" ht="13.5">
      <c r="B25" s="66">
        <v>17</v>
      </c>
      <c r="C25" s="102">
        <f t="shared" si="1"/>
        <v>498165.28018802265</v>
      </c>
      <c r="D25" s="102"/>
      <c r="E25" s="66">
        <v>2014</v>
      </c>
      <c r="F25" s="8">
        <v>42687</v>
      </c>
      <c r="G25" s="66" t="s">
        <v>52</v>
      </c>
      <c r="H25" s="103">
        <v>119.9</v>
      </c>
      <c r="I25" s="103"/>
      <c r="J25" s="66">
        <v>21</v>
      </c>
      <c r="K25" s="102">
        <f t="shared" si="0"/>
        <v>14944.958405640678</v>
      </c>
      <c r="L25" s="102"/>
      <c r="M25" s="6">
        <f t="shared" si="2"/>
        <v>0.7116646859828895</v>
      </c>
      <c r="N25" s="66">
        <v>2014</v>
      </c>
      <c r="O25" s="8">
        <v>42687</v>
      </c>
      <c r="P25" s="103">
        <v>119.69</v>
      </c>
      <c r="Q25" s="103"/>
      <c r="R25" s="106">
        <f t="shared" si="3"/>
        <v>-14944.958405641246</v>
      </c>
      <c r="S25" s="106"/>
      <c r="T25" s="107">
        <f t="shared" si="4"/>
        <v>-21</v>
      </c>
      <c r="U25" s="107"/>
    </row>
    <row r="26" spans="2:21" ht="13.5">
      <c r="B26" s="66">
        <v>18</v>
      </c>
      <c r="C26" s="102">
        <f t="shared" si="1"/>
        <v>483220.3217823814</v>
      </c>
      <c r="D26" s="102"/>
      <c r="E26" s="66">
        <v>2014</v>
      </c>
      <c r="F26" s="8">
        <v>42688</v>
      </c>
      <c r="G26" s="66" t="s">
        <v>52</v>
      </c>
      <c r="H26" s="103">
        <v>120.2</v>
      </c>
      <c r="I26" s="103"/>
      <c r="J26" s="66">
        <v>12</v>
      </c>
      <c r="K26" s="102">
        <f t="shared" si="0"/>
        <v>14496.609653471442</v>
      </c>
      <c r="L26" s="102"/>
      <c r="M26" s="6">
        <f t="shared" si="2"/>
        <v>1.2080508044559535</v>
      </c>
      <c r="N26" s="66">
        <v>2014</v>
      </c>
      <c r="O26" s="8">
        <v>42688</v>
      </c>
      <c r="P26" s="103">
        <v>120.08</v>
      </c>
      <c r="Q26" s="103"/>
      <c r="R26" s="106">
        <f t="shared" si="3"/>
        <v>-14496.609653471993</v>
      </c>
      <c r="S26" s="106"/>
      <c r="T26" s="107">
        <f t="shared" si="4"/>
        <v>-12</v>
      </c>
      <c r="U26" s="107"/>
    </row>
    <row r="27" spans="2:21" ht="13.5">
      <c r="B27" s="66">
        <v>19</v>
      </c>
      <c r="C27" s="102">
        <f t="shared" si="1"/>
        <v>468723.7121289094</v>
      </c>
      <c r="D27" s="102"/>
      <c r="E27" s="66">
        <v>2014</v>
      </c>
      <c r="F27" s="8">
        <v>42688</v>
      </c>
      <c r="G27" s="66" t="s">
        <v>52</v>
      </c>
      <c r="H27" s="103">
        <v>120.25</v>
      </c>
      <c r="I27" s="103"/>
      <c r="J27" s="66">
        <v>17</v>
      </c>
      <c r="K27" s="102">
        <f t="shared" si="0"/>
        <v>14061.711363867282</v>
      </c>
      <c r="L27" s="102"/>
      <c r="M27" s="6">
        <f t="shared" si="2"/>
        <v>0.827159491992193</v>
      </c>
      <c r="N27" s="66">
        <v>2014</v>
      </c>
      <c r="O27" s="8">
        <v>42691</v>
      </c>
      <c r="P27" s="103">
        <v>121.09</v>
      </c>
      <c r="Q27" s="103"/>
      <c r="R27" s="106">
        <f t="shared" si="3"/>
        <v>69481.3973273445</v>
      </c>
      <c r="S27" s="106"/>
      <c r="T27" s="107">
        <f t="shared" si="4"/>
        <v>84.00000000000034</v>
      </c>
      <c r="U27" s="107"/>
    </row>
    <row r="28" spans="2:21" ht="13.5">
      <c r="B28" s="66">
        <v>20</v>
      </c>
      <c r="C28" s="102">
        <f t="shared" si="1"/>
        <v>538205.1094562539</v>
      </c>
      <c r="D28" s="102"/>
      <c r="E28" s="66">
        <v>2014</v>
      </c>
      <c r="F28" s="8">
        <v>42692</v>
      </c>
      <c r="G28" s="66" t="s">
        <v>52</v>
      </c>
      <c r="H28" s="103">
        <v>121.66</v>
      </c>
      <c r="I28" s="103"/>
      <c r="J28" s="66">
        <v>26</v>
      </c>
      <c r="K28" s="102">
        <f t="shared" si="0"/>
        <v>16146.153283687618</v>
      </c>
      <c r="L28" s="102"/>
      <c r="M28" s="6">
        <f t="shared" si="2"/>
        <v>0.6210058955264468</v>
      </c>
      <c r="N28" s="66">
        <v>2014</v>
      </c>
      <c r="O28" s="8">
        <v>42694</v>
      </c>
      <c r="P28" s="103">
        <v>123.34</v>
      </c>
      <c r="Q28" s="103"/>
      <c r="R28" s="106">
        <f t="shared" si="3"/>
        <v>104328.99044844348</v>
      </c>
      <c r="S28" s="106"/>
      <c r="T28" s="107">
        <f t="shared" si="4"/>
        <v>168.00000000000068</v>
      </c>
      <c r="U28" s="107"/>
    </row>
    <row r="29" spans="2:21" ht="13.5">
      <c r="B29" s="66">
        <v>21</v>
      </c>
      <c r="C29" s="102">
        <f t="shared" si="1"/>
        <v>642534.0999046974</v>
      </c>
      <c r="D29" s="102"/>
      <c r="E29" s="66">
        <v>2014</v>
      </c>
      <c r="F29" s="8">
        <v>42694</v>
      </c>
      <c r="G29" s="66" t="s">
        <v>42</v>
      </c>
      <c r="H29" s="103">
        <v>123.18</v>
      </c>
      <c r="I29" s="103"/>
      <c r="J29" s="66">
        <v>25</v>
      </c>
      <c r="K29" s="102">
        <f t="shared" si="0"/>
        <v>19276.02299714092</v>
      </c>
      <c r="L29" s="102"/>
      <c r="M29" s="6">
        <f t="shared" si="2"/>
        <v>0.7710409198856368</v>
      </c>
      <c r="N29" s="66">
        <v>2014</v>
      </c>
      <c r="O29" s="8">
        <v>42695</v>
      </c>
      <c r="P29" s="103">
        <v>123.43</v>
      </c>
      <c r="Q29" s="103"/>
      <c r="R29" s="106">
        <f t="shared" si="3"/>
        <v>-19276.02299714092</v>
      </c>
      <c r="S29" s="106"/>
      <c r="T29" s="107">
        <f t="shared" si="4"/>
        <v>-25</v>
      </c>
      <c r="U29" s="107"/>
    </row>
    <row r="30" spans="2:21" ht="13.5">
      <c r="B30" s="66">
        <v>22</v>
      </c>
      <c r="C30" s="102">
        <f t="shared" si="1"/>
        <v>623258.0769075565</v>
      </c>
      <c r="D30" s="102"/>
      <c r="E30" s="66">
        <v>2014</v>
      </c>
      <c r="F30" s="8">
        <v>42695</v>
      </c>
      <c r="G30" s="66" t="s">
        <v>42</v>
      </c>
      <c r="H30" s="103">
        <v>122.85</v>
      </c>
      <c r="I30" s="103"/>
      <c r="J30" s="66">
        <v>23</v>
      </c>
      <c r="K30" s="102">
        <f t="shared" si="0"/>
        <v>18697.742307226694</v>
      </c>
      <c r="L30" s="102"/>
      <c r="M30" s="6">
        <f t="shared" si="2"/>
        <v>0.8129453177055084</v>
      </c>
      <c r="N30" s="66">
        <v>2014</v>
      </c>
      <c r="O30" s="8">
        <v>42698</v>
      </c>
      <c r="P30" s="103">
        <v>121.48</v>
      </c>
      <c r="Q30" s="103"/>
      <c r="R30" s="106">
        <f t="shared" si="3"/>
        <v>111373.50852565386</v>
      </c>
      <c r="S30" s="106"/>
      <c r="T30" s="107">
        <f t="shared" si="4"/>
        <v>136.99999999999903</v>
      </c>
      <c r="U30" s="107"/>
    </row>
    <row r="31" spans="2:21" ht="13.5">
      <c r="B31" s="66">
        <v>23</v>
      </c>
      <c r="C31" s="102">
        <f t="shared" si="1"/>
        <v>734631.5854332104</v>
      </c>
      <c r="D31" s="102"/>
      <c r="E31" s="66">
        <v>2014</v>
      </c>
      <c r="F31" s="8">
        <v>42701</v>
      </c>
      <c r="G31" s="66" t="s">
        <v>42</v>
      </c>
      <c r="H31" s="103">
        <v>122.03</v>
      </c>
      <c r="I31" s="103"/>
      <c r="J31" s="66">
        <v>21</v>
      </c>
      <c r="K31" s="102">
        <f t="shared" si="0"/>
        <v>22038.94756299631</v>
      </c>
      <c r="L31" s="102"/>
      <c r="M31" s="6">
        <f t="shared" si="2"/>
        <v>1.0494736934760147</v>
      </c>
      <c r="N31" s="66">
        <v>2014</v>
      </c>
      <c r="O31" s="8">
        <v>42701</v>
      </c>
      <c r="P31" s="103">
        <v>122.22</v>
      </c>
      <c r="Q31" s="103"/>
      <c r="R31" s="106">
        <f t="shared" si="3"/>
        <v>-19940.00017604404</v>
      </c>
      <c r="S31" s="106"/>
      <c r="T31" s="107">
        <f t="shared" si="4"/>
        <v>-21</v>
      </c>
      <c r="U31" s="107"/>
    </row>
    <row r="32" spans="2:21" ht="13.5">
      <c r="B32" s="66">
        <v>24</v>
      </c>
      <c r="C32" s="102">
        <f t="shared" si="1"/>
        <v>714691.5852571663</v>
      </c>
      <c r="D32" s="102"/>
      <c r="E32" s="66">
        <v>2014</v>
      </c>
      <c r="F32" s="8">
        <v>42701</v>
      </c>
      <c r="G32" s="66" t="s">
        <v>52</v>
      </c>
      <c r="H32" s="103">
        <v>122.22</v>
      </c>
      <c r="I32" s="103"/>
      <c r="J32" s="66">
        <v>8</v>
      </c>
      <c r="K32" s="102">
        <f t="shared" si="0"/>
        <v>21440.74755771499</v>
      </c>
      <c r="L32" s="102"/>
      <c r="M32" s="6">
        <f t="shared" si="2"/>
        <v>2.6800934447143736</v>
      </c>
      <c r="N32" s="66">
        <v>2014</v>
      </c>
      <c r="O32" s="8">
        <v>42702</v>
      </c>
      <c r="P32" s="103">
        <v>122.3</v>
      </c>
      <c r="Q32" s="103"/>
      <c r="R32" s="106">
        <f t="shared" si="3"/>
        <v>21440.74755771453</v>
      </c>
      <c r="S32" s="106"/>
      <c r="T32" s="107">
        <f t="shared" si="4"/>
        <v>7.9999999999998295</v>
      </c>
      <c r="U32" s="107"/>
    </row>
    <row r="33" spans="2:21" ht="13.5">
      <c r="B33" s="66">
        <v>25</v>
      </c>
      <c r="C33" s="102">
        <f t="shared" si="1"/>
        <v>736132.3328148809</v>
      </c>
      <c r="D33" s="102"/>
      <c r="E33" s="66">
        <v>2014</v>
      </c>
      <c r="F33" s="8">
        <v>42707</v>
      </c>
      <c r="G33" s="66" t="s">
        <v>42</v>
      </c>
      <c r="H33" s="103">
        <v>122.26</v>
      </c>
      <c r="I33" s="103"/>
      <c r="J33" s="66">
        <v>16</v>
      </c>
      <c r="K33" s="102">
        <f t="shared" si="0"/>
        <v>22083.969984446427</v>
      </c>
      <c r="L33" s="102"/>
      <c r="M33" s="6">
        <f t="shared" si="2"/>
        <v>1.3802481240279016</v>
      </c>
      <c r="N33" s="66">
        <v>2014</v>
      </c>
      <c r="O33" s="8">
        <v>42707</v>
      </c>
      <c r="P33" s="103">
        <v>122.42</v>
      </c>
      <c r="Q33" s="103"/>
      <c r="R33" s="106">
        <f t="shared" si="3"/>
        <v>-22083.969984445957</v>
      </c>
      <c r="S33" s="106"/>
      <c r="T33" s="107">
        <f t="shared" si="4"/>
        <v>-16</v>
      </c>
      <c r="U33" s="107"/>
    </row>
    <row r="34" spans="2:21" ht="13.5">
      <c r="B34" s="66">
        <v>26</v>
      </c>
      <c r="C34" s="102">
        <f t="shared" si="1"/>
        <v>714048.3628304349</v>
      </c>
      <c r="D34" s="102"/>
      <c r="E34" s="66">
        <v>2014</v>
      </c>
      <c r="F34" s="8">
        <v>42707</v>
      </c>
      <c r="G34" s="66" t="s">
        <v>52</v>
      </c>
      <c r="H34" s="103">
        <v>122.59</v>
      </c>
      <c r="I34" s="103"/>
      <c r="J34" s="66">
        <v>12</v>
      </c>
      <c r="K34" s="102">
        <f t="shared" si="0"/>
        <v>21421.450884913047</v>
      </c>
      <c r="L34" s="102"/>
      <c r="M34" s="6">
        <f t="shared" si="2"/>
        <v>1.7851209070760872</v>
      </c>
      <c r="N34" s="66">
        <v>2014</v>
      </c>
      <c r="O34" s="8">
        <v>42708</v>
      </c>
      <c r="P34" s="103">
        <v>122.59</v>
      </c>
      <c r="Q34" s="103"/>
      <c r="R34" s="106">
        <f t="shared" si="3"/>
        <v>0</v>
      </c>
      <c r="S34" s="106"/>
      <c r="T34" s="107">
        <f t="shared" si="4"/>
        <v>0</v>
      </c>
      <c r="U34" s="107"/>
    </row>
    <row r="35" spans="2:21" ht="13.5">
      <c r="B35" s="66">
        <v>27</v>
      </c>
      <c r="C35" s="102">
        <f t="shared" si="1"/>
        <v>714048.3628304349</v>
      </c>
      <c r="D35" s="102"/>
      <c r="E35" s="66">
        <v>2014</v>
      </c>
      <c r="F35" s="8">
        <v>42708</v>
      </c>
      <c r="G35" s="66" t="s">
        <v>52</v>
      </c>
      <c r="H35" s="103">
        <v>123.35</v>
      </c>
      <c r="I35" s="103"/>
      <c r="J35" s="66">
        <v>15</v>
      </c>
      <c r="K35" s="102">
        <f t="shared" si="0"/>
        <v>21421.450884913047</v>
      </c>
      <c r="L35" s="102"/>
      <c r="M35" s="6">
        <f t="shared" si="2"/>
        <v>1.4280967256608699</v>
      </c>
      <c r="N35" s="66">
        <v>2014</v>
      </c>
      <c r="O35" s="8">
        <v>42712</v>
      </c>
      <c r="P35" s="103">
        <v>124.15</v>
      </c>
      <c r="Q35" s="103"/>
      <c r="R35" s="106">
        <f t="shared" si="3"/>
        <v>114247.73805287121</v>
      </c>
      <c r="S35" s="106"/>
      <c r="T35" s="107">
        <f t="shared" si="4"/>
        <v>80.00000000000114</v>
      </c>
      <c r="U35" s="107"/>
    </row>
    <row r="36" spans="2:21" ht="13.5">
      <c r="B36" s="66">
        <v>28</v>
      </c>
      <c r="C36" s="102">
        <f t="shared" si="1"/>
        <v>828296.1008833061</v>
      </c>
      <c r="D36" s="102"/>
      <c r="E36" s="66">
        <v>2014</v>
      </c>
      <c r="F36" s="8">
        <v>42713</v>
      </c>
      <c r="G36" s="66" t="s">
        <v>42</v>
      </c>
      <c r="H36" s="103">
        <v>122.76</v>
      </c>
      <c r="I36" s="103"/>
      <c r="J36" s="66">
        <v>64</v>
      </c>
      <c r="K36" s="102">
        <f t="shared" si="0"/>
        <v>24848.88302649918</v>
      </c>
      <c r="L36" s="102"/>
      <c r="M36" s="6">
        <f t="shared" si="2"/>
        <v>0.3882637972890497</v>
      </c>
      <c r="N36" s="66">
        <v>2014</v>
      </c>
      <c r="O36" s="8">
        <v>42713</v>
      </c>
      <c r="P36" s="103">
        <v>123.12</v>
      </c>
      <c r="Q36" s="103"/>
      <c r="R36" s="106">
        <f t="shared" si="3"/>
        <v>-13977.496702405768</v>
      </c>
      <c r="S36" s="106"/>
      <c r="T36" s="107">
        <f t="shared" si="4"/>
        <v>-64</v>
      </c>
      <c r="U36" s="107"/>
    </row>
    <row r="37" spans="2:21" ht="13.5">
      <c r="B37" s="66">
        <v>29</v>
      </c>
      <c r="C37" s="102">
        <f t="shared" si="1"/>
        <v>814318.6041809004</v>
      </c>
      <c r="D37" s="102"/>
      <c r="E37" s="66">
        <v>2014</v>
      </c>
      <c r="F37" s="8">
        <v>42715</v>
      </c>
      <c r="G37" s="66" t="s">
        <v>52</v>
      </c>
      <c r="H37" s="103">
        <v>122.9</v>
      </c>
      <c r="I37" s="103"/>
      <c r="J37" s="66">
        <v>27</v>
      </c>
      <c r="K37" s="102">
        <f t="shared" si="0"/>
        <v>24429.55812542701</v>
      </c>
      <c r="L37" s="102"/>
      <c r="M37" s="6">
        <f t="shared" si="2"/>
        <v>0.9047984490898894</v>
      </c>
      <c r="N37" s="66">
        <v>2014</v>
      </c>
      <c r="O37" s="8">
        <v>42715</v>
      </c>
      <c r="P37" s="103">
        <v>122.79</v>
      </c>
      <c r="Q37" s="103"/>
      <c r="R37" s="106">
        <f t="shared" si="3"/>
        <v>-9952.782939988732</v>
      </c>
      <c r="S37" s="106"/>
      <c r="T37" s="107">
        <f t="shared" si="4"/>
        <v>-27</v>
      </c>
      <c r="U37" s="107"/>
    </row>
    <row r="38" spans="2:21" ht="13.5">
      <c r="B38" s="66">
        <v>30</v>
      </c>
      <c r="C38" s="102">
        <f t="shared" si="1"/>
        <v>804365.8212409116</v>
      </c>
      <c r="D38" s="102"/>
      <c r="E38" s="66">
        <v>2014</v>
      </c>
      <c r="F38" s="8">
        <v>42716</v>
      </c>
      <c r="G38" s="66" t="s">
        <v>52</v>
      </c>
      <c r="H38" s="103">
        <v>123.22</v>
      </c>
      <c r="I38" s="103"/>
      <c r="J38" s="66">
        <v>28</v>
      </c>
      <c r="K38" s="102">
        <f t="shared" si="0"/>
        <v>24130.974637227348</v>
      </c>
      <c r="L38" s="102"/>
      <c r="M38" s="6">
        <f t="shared" si="2"/>
        <v>0.8618205227581195</v>
      </c>
      <c r="N38" s="66">
        <v>2014</v>
      </c>
      <c r="O38" s="8">
        <v>42719</v>
      </c>
      <c r="P38" s="103">
        <v>122.94</v>
      </c>
      <c r="Q38" s="103"/>
      <c r="R38" s="106">
        <f t="shared" si="3"/>
        <v>-24130.974637227442</v>
      </c>
      <c r="S38" s="106"/>
      <c r="T38" s="107">
        <f t="shared" si="4"/>
        <v>-28</v>
      </c>
      <c r="U38" s="107"/>
    </row>
    <row r="39" spans="2:21" ht="13.5">
      <c r="B39" s="66">
        <v>31</v>
      </c>
      <c r="C39" s="102">
        <f t="shared" si="1"/>
        <v>780234.8466036841</v>
      </c>
      <c r="D39" s="102"/>
      <c r="E39" s="66">
        <v>2014</v>
      </c>
      <c r="F39" s="8">
        <v>42720</v>
      </c>
      <c r="G39" s="66" t="s">
        <v>42</v>
      </c>
      <c r="H39" s="103">
        <v>121.94</v>
      </c>
      <c r="I39" s="103"/>
      <c r="J39" s="66">
        <v>21</v>
      </c>
      <c r="K39" s="102">
        <f t="shared" si="0"/>
        <v>23407.045398110524</v>
      </c>
      <c r="L39" s="102"/>
      <c r="M39" s="6">
        <f t="shared" si="2"/>
        <v>1.1146212094338346</v>
      </c>
      <c r="N39" s="66">
        <v>2014</v>
      </c>
      <c r="O39" s="8">
        <v>42720</v>
      </c>
      <c r="P39" s="103">
        <v>122.15</v>
      </c>
      <c r="Q39" s="103"/>
      <c r="R39" s="106">
        <f t="shared" si="3"/>
        <v>-23407.045398111415</v>
      </c>
      <c r="S39" s="106"/>
      <c r="T39" s="107">
        <f t="shared" si="4"/>
        <v>-21</v>
      </c>
      <c r="U39" s="107"/>
    </row>
    <row r="40" spans="2:21" ht="13.5">
      <c r="B40" s="66">
        <v>32</v>
      </c>
      <c r="C40" s="102">
        <f t="shared" si="1"/>
        <v>756827.8012055727</v>
      </c>
      <c r="D40" s="102"/>
      <c r="E40" s="66">
        <v>2014</v>
      </c>
      <c r="F40" s="8">
        <v>42720</v>
      </c>
      <c r="G40" s="66" t="s">
        <v>42</v>
      </c>
      <c r="H40" s="103">
        <v>121.89</v>
      </c>
      <c r="I40" s="103"/>
      <c r="J40" s="66">
        <v>24</v>
      </c>
      <c r="K40" s="102">
        <f t="shared" si="0"/>
        <v>22704.83403616718</v>
      </c>
      <c r="L40" s="102"/>
      <c r="M40" s="6">
        <f t="shared" si="2"/>
        <v>0.9460347515069658</v>
      </c>
      <c r="N40" s="66">
        <v>2014</v>
      </c>
      <c r="O40" s="8">
        <v>42720</v>
      </c>
      <c r="P40" s="103">
        <v>121.62</v>
      </c>
      <c r="Q40" s="103"/>
      <c r="R40" s="106">
        <f t="shared" si="3"/>
        <v>25542.9382906877</v>
      </c>
      <c r="S40" s="106"/>
      <c r="T40" s="107">
        <f t="shared" si="4"/>
        <v>26.999999999999602</v>
      </c>
      <c r="U40" s="107"/>
    </row>
    <row r="41" spans="2:21" ht="13.5">
      <c r="B41" s="66">
        <v>33</v>
      </c>
      <c r="C41" s="102">
        <f t="shared" si="1"/>
        <v>782370.7394962604</v>
      </c>
      <c r="D41" s="102"/>
      <c r="E41" s="66">
        <v>2014</v>
      </c>
      <c r="F41" s="8">
        <v>42723</v>
      </c>
      <c r="G41" s="66" t="s">
        <v>52</v>
      </c>
      <c r="H41" s="103">
        <v>121.37</v>
      </c>
      <c r="I41" s="103"/>
      <c r="J41" s="66">
        <v>14</v>
      </c>
      <c r="K41" s="102">
        <f t="shared" si="0"/>
        <v>23471.122184887812</v>
      </c>
      <c r="L41" s="102"/>
      <c r="M41" s="6">
        <f t="shared" si="2"/>
        <v>1.6765087274919865</v>
      </c>
      <c r="N41" s="66">
        <v>2014</v>
      </c>
      <c r="O41" s="8">
        <v>42723</v>
      </c>
      <c r="P41" s="103">
        <v>121.23</v>
      </c>
      <c r="Q41" s="103"/>
      <c r="R41" s="106">
        <f t="shared" si="3"/>
        <v>-23471.122184887907</v>
      </c>
      <c r="S41" s="106"/>
      <c r="T41" s="107">
        <f t="shared" si="4"/>
        <v>-14</v>
      </c>
      <c r="U41" s="107"/>
    </row>
    <row r="42" spans="2:21" ht="13.5">
      <c r="B42" s="66">
        <v>34</v>
      </c>
      <c r="C42" s="102">
        <f t="shared" si="1"/>
        <v>758899.6173113725</v>
      </c>
      <c r="D42" s="102"/>
      <c r="E42" s="66">
        <v>2014</v>
      </c>
      <c r="F42" s="8">
        <v>42730</v>
      </c>
      <c r="G42" s="66" t="s">
        <v>42</v>
      </c>
      <c r="H42" s="103">
        <v>121.79</v>
      </c>
      <c r="I42" s="103"/>
      <c r="J42" s="66">
        <v>9</v>
      </c>
      <c r="K42" s="102">
        <f t="shared" si="0"/>
        <v>22766.988519341176</v>
      </c>
      <c r="L42" s="102"/>
      <c r="M42" s="6">
        <f t="shared" si="2"/>
        <v>2.5296653910379083</v>
      </c>
      <c r="N42" s="66">
        <v>2014</v>
      </c>
      <c r="O42" s="8">
        <v>42730</v>
      </c>
      <c r="P42" s="103">
        <v>121.79</v>
      </c>
      <c r="Q42" s="103"/>
      <c r="R42" s="106">
        <f t="shared" si="3"/>
        <v>0</v>
      </c>
      <c r="S42" s="106"/>
      <c r="T42" s="107">
        <f t="shared" si="4"/>
        <v>0</v>
      </c>
      <c r="U42" s="107"/>
    </row>
    <row r="43" spans="2:21" ht="13.5">
      <c r="B43" s="66">
        <v>35</v>
      </c>
      <c r="C43" s="102">
        <f t="shared" si="1"/>
        <v>758899.6173113725</v>
      </c>
      <c r="D43" s="102"/>
      <c r="E43" s="66">
        <v>2015</v>
      </c>
      <c r="F43" s="8">
        <v>42375</v>
      </c>
      <c r="G43" s="66" t="s">
        <v>42</v>
      </c>
      <c r="H43" s="103">
        <v>118.42</v>
      </c>
      <c r="I43" s="103"/>
      <c r="J43" s="66">
        <v>32</v>
      </c>
      <c r="K43" s="102">
        <f t="shared" si="0"/>
        <v>22766.988519341176</v>
      </c>
      <c r="L43" s="102"/>
      <c r="M43" s="6">
        <f t="shared" si="2"/>
        <v>0.7114683912294117</v>
      </c>
      <c r="N43" s="66">
        <v>2015</v>
      </c>
      <c r="O43" s="8">
        <v>42376</v>
      </c>
      <c r="P43" s="103">
        <v>117.66</v>
      </c>
      <c r="Q43" s="103"/>
      <c r="R43" s="106">
        <f t="shared" si="3"/>
        <v>54071.597733435665</v>
      </c>
      <c r="S43" s="106"/>
      <c r="T43" s="107">
        <f t="shared" si="4"/>
        <v>76.00000000000051</v>
      </c>
      <c r="U43" s="107"/>
    </row>
    <row r="44" spans="2:21" ht="13.5">
      <c r="B44" s="66">
        <v>36</v>
      </c>
      <c r="C44" s="102">
        <f t="shared" si="1"/>
        <v>812971.2150448082</v>
      </c>
      <c r="D44" s="102"/>
      <c r="E44" s="66">
        <v>2015</v>
      </c>
      <c r="F44" s="8">
        <v>42378</v>
      </c>
      <c r="G44" s="66" t="s">
        <v>42</v>
      </c>
      <c r="H44" s="103">
        <v>117.2</v>
      </c>
      <c r="I44" s="103"/>
      <c r="J44" s="66">
        <v>21</v>
      </c>
      <c r="K44" s="102">
        <f t="shared" si="0"/>
        <v>24389.136451344246</v>
      </c>
      <c r="L44" s="102"/>
      <c r="M44" s="6">
        <f t="shared" si="2"/>
        <v>1.1613874500640118</v>
      </c>
      <c r="N44" s="66">
        <v>2015</v>
      </c>
      <c r="O44" s="8">
        <v>42381</v>
      </c>
      <c r="P44" s="103">
        <v>117.17</v>
      </c>
      <c r="Q44" s="103"/>
      <c r="R44" s="106">
        <f t="shared" si="3"/>
        <v>3484.162350192167</v>
      </c>
      <c r="S44" s="106"/>
      <c r="T44" s="107">
        <f t="shared" si="4"/>
        <v>3.0000000000001137</v>
      </c>
      <c r="U44" s="107"/>
    </row>
    <row r="45" spans="2:21" ht="13.5">
      <c r="B45" s="66">
        <v>37</v>
      </c>
      <c r="C45" s="102">
        <f t="shared" si="1"/>
        <v>816455.3773950004</v>
      </c>
      <c r="D45" s="102"/>
      <c r="E45" s="66">
        <v>2015</v>
      </c>
      <c r="F45" s="8">
        <v>42382</v>
      </c>
      <c r="G45" s="66" t="s">
        <v>42</v>
      </c>
      <c r="H45" s="103">
        <v>115.88</v>
      </c>
      <c r="I45" s="103"/>
      <c r="J45" s="66">
        <v>39</v>
      </c>
      <c r="K45" s="102">
        <f t="shared" si="0"/>
        <v>24493.661321850013</v>
      </c>
      <c r="L45" s="102"/>
      <c r="M45" s="6">
        <f t="shared" si="2"/>
        <v>0.6280425979961543</v>
      </c>
      <c r="N45" s="66">
        <v>2015</v>
      </c>
      <c r="O45" s="8">
        <v>42383</v>
      </c>
      <c r="P45" s="103">
        <v>114.78</v>
      </c>
      <c r="Q45" s="103"/>
      <c r="R45" s="106">
        <f t="shared" si="3"/>
        <v>69084.68577957661</v>
      </c>
      <c r="S45" s="106"/>
      <c r="T45" s="107">
        <f t="shared" si="4"/>
        <v>109.99999999999943</v>
      </c>
      <c r="U45" s="107"/>
    </row>
    <row r="46" spans="2:21" ht="13.5">
      <c r="B46" s="66">
        <v>38</v>
      </c>
      <c r="C46" s="102">
        <f t="shared" si="1"/>
        <v>885540.0631745771</v>
      </c>
      <c r="D46" s="102"/>
      <c r="E46" s="66">
        <v>2015</v>
      </c>
      <c r="F46" s="8">
        <v>42384</v>
      </c>
      <c r="G46" s="66" t="s">
        <v>52</v>
      </c>
      <c r="H46" s="103">
        <v>115.5</v>
      </c>
      <c r="I46" s="103"/>
      <c r="J46" s="66">
        <v>17</v>
      </c>
      <c r="K46" s="102">
        <f t="shared" si="0"/>
        <v>26566.20189523731</v>
      </c>
      <c r="L46" s="102"/>
      <c r="M46" s="6">
        <f t="shared" si="2"/>
        <v>1.5627177585433711</v>
      </c>
      <c r="N46" s="66">
        <v>2015</v>
      </c>
      <c r="O46" s="8">
        <v>42385</v>
      </c>
      <c r="P46" s="103">
        <v>134.4</v>
      </c>
      <c r="Q46" s="103"/>
      <c r="R46" s="106">
        <f t="shared" si="3"/>
        <v>2953536.563646972</v>
      </c>
      <c r="S46" s="106"/>
      <c r="T46" s="107">
        <f t="shared" si="4"/>
        <v>1890.0000000000005</v>
      </c>
      <c r="U46" s="107"/>
    </row>
    <row r="47" spans="2:21" ht="13.5">
      <c r="B47" s="66">
        <v>39</v>
      </c>
      <c r="C47" s="102">
        <f t="shared" si="1"/>
        <v>3839076.626821549</v>
      </c>
      <c r="D47" s="102"/>
      <c r="E47" s="66">
        <v>2015</v>
      </c>
      <c r="F47" s="8">
        <v>42389</v>
      </c>
      <c r="G47" s="66" t="s">
        <v>52</v>
      </c>
      <c r="H47" s="103">
        <v>133.74</v>
      </c>
      <c r="I47" s="103"/>
      <c r="J47" s="66">
        <v>18</v>
      </c>
      <c r="K47" s="102">
        <f t="shared" si="0"/>
        <v>115172.29880464647</v>
      </c>
      <c r="L47" s="102"/>
      <c r="M47" s="6">
        <f t="shared" si="2"/>
        <v>6.398461044702581</v>
      </c>
      <c r="N47" s="66">
        <v>2015</v>
      </c>
      <c r="O47" s="8">
        <v>42389</v>
      </c>
      <c r="P47" s="103">
        <v>135.32</v>
      </c>
      <c r="Q47" s="103"/>
      <c r="R47" s="106">
        <f t="shared" si="3"/>
        <v>1010956.8450629978</v>
      </c>
      <c r="S47" s="106"/>
      <c r="T47" s="107">
        <f t="shared" si="4"/>
        <v>157.9999999999984</v>
      </c>
      <c r="U47" s="107"/>
    </row>
    <row r="48" spans="2:21" ht="13.5">
      <c r="B48" s="66">
        <v>40</v>
      </c>
      <c r="C48" s="102">
        <f t="shared" si="1"/>
        <v>4850033.471884547</v>
      </c>
      <c r="D48" s="102"/>
      <c r="E48" s="66">
        <v>2015</v>
      </c>
      <c r="F48" s="8">
        <v>42390</v>
      </c>
      <c r="G48" s="66" t="s">
        <v>52</v>
      </c>
      <c r="H48" s="103">
        <v>137.13</v>
      </c>
      <c r="I48" s="103"/>
      <c r="J48" s="66">
        <v>73</v>
      </c>
      <c r="K48" s="102">
        <f t="shared" si="0"/>
        <v>145501.0041565364</v>
      </c>
      <c r="L48" s="102"/>
      <c r="M48" s="6">
        <f t="shared" si="2"/>
        <v>1.9931644405004987</v>
      </c>
      <c r="N48" s="66">
        <v>2015</v>
      </c>
      <c r="O48" s="8">
        <v>42391</v>
      </c>
      <c r="P48" s="103">
        <v>136.59</v>
      </c>
      <c r="Q48" s="103"/>
      <c r="R48" s="106">
        <f t="shared" si="3"/>
        <v>-107630.87978702535</v>
      </c>
      <c r="S48" s="106"/>
      <c r="T48" s="107">
        <f t="shared" si="4"/>
        <v>-73</v>
      </c>
      <c r="U48" s="107"/>
    </row>
    <row r="49" spans="2:21" ht="13.5">
      <c r="B49" s="66">
        <v>41</v>
      </c>
      <c r="C49" s="102">
        <f t="shared" si="1"/>
        <v>4742402.592097522</v>
      </c>
      <c r="D49" s="102"/>
      <c r="E49" s="66">
        <v>2015</v>
      </c>
      <c r="F49" s="8">
        <v>42391</v>
      </c>
      <c r="G49" s="66" t="s">
        <v>52</v>
      </c>
      <c r="H49" s="103">
        <v>137.5</v>
      </c>
      <c r="I49" s="103"/>
      <c r="J49" s="66">
        <v>57</v>
      </c>
      <c r="K49" s="102">
        <f t="shared" si="0"/>
        <v>142272.07776292565</v>
      </c>
      <c r="L49" s="102"/>
      <c r="M49" s="6">
        <f t="shared" si="2"/>
        <v>2.4960013642618533</v>
      </c>
      <c r="N49" s="66">
        <v>2015</v>
      </c>
      <c r="O49" s="8">
        <v>42391</v>
      </c>
      <c r="P49" s="103">
        <v>136.98</v>
      </c>
      <c r="Q49" s="103"/>
      <c r="R49" s="106">
        <f t="shared" si="3"/>
        <v>-129792.07094161893</v>
      </c>
      <c r="S49" s="106"/>
      <c r="T49" s="107">
        <f t="shared" si="4"/>
        <v>-57</v>
      </c>
      <c r="U49" s="107"/>
    </row>
    <row r="50" spans="2:21" ht="13.5">
      <c r="B50" s="66">
        <v>42</v>
      </c>
      <c r="C50" s="102">
        <f t="shared" si="1"/>
        <v>4612610.521155903</v>
      </c>
      <c r="D50" s="102"/>
      <c r="E50" s="66">
        <v>2015</v>
      </c>
      <c r="F50" s="8">
        <v>42395</v>
      </c>
      <c r="G50" s="66" t="s">
        <v>42</v>
      </c>
      <c r="H50" s="103">
        <v>132.69</v>
      </c>
      <c r="I50" s="103"/>
      <c r="J50" s="66">
        <v>71</v>
      </c>
      <c r="K50" s="102">
        <f t="shared" si="0"/>
        <v>138378.3156346771</v>
      </c>
      <c r="L50" s="102"/>
      <c r="M50" s="6">
        <f t="shared" si="2"/>
        <v>1.9489903610517902</v>
      </c>
      <c r="N50" s="66">
        <v>2015</v>
      </c>
      <c r="O50" s="8">
        <v>42396</v>
      </c>
      <c r="P50" s="103">
        <v>131.32</v>
      </c>
      <c r="Q50" s="103"/>
      <c r="R50" s="106">
        <f t="shared" si="3"/>
        <v>267011.67946409615</v>
      </c>
      <c r="S50" s="106"/>
      <c r="T50" s="107">
        <f t="shared" si="4"/>
        <v>137.00000000000045</v>
      </c>
      <c r="U50" s="107"/>
    </row>
    <row r="51" spans="2:21" ht="13.5">
      <c r="B51" s="66">
        <v>43</v>
      </c>
      <c r="C51" s="102">
        <f t="shared" si="1"/>
        <v>4879622.200619999</v>
      </c>
      <c r="D51" s="102"/>
      <c r="E51" s="66">
        <v>2015</v>
      </c>
      <c r="F51" s="8">
        <v>42398</v>
      </c>
      <c r="G51" s="66" t="s">
        <v>42</v>
      </c>
      <c r="H51" s="103">
        <v>129.33</v>
      </c>
      <c r="I51" s="103"/>
      <c r="J51" s="66">
        <v>23</v>
      </c>
      <c r="K51" s="102">
        <f t="shared" si="0"/>
        <v>146388.66601859996</v>
      </c>
      <c r="L51" s="102"/>
      <c r="M51" s="6">
        <f t="shared" si="2"/>
        <v>6.364724609504346</v>
      </c>
      <c r="N51" s="66">
        <v>2015</v>
      </c>
      <c r="O51" s="8">
        <v>42398</v>
      </c>
      <c r="P51" s="103">
        <v>129.56</v>
      </c>
      <c r="Q51" s="103"/>
      <c r="R51" s="106">
        <f t="shared" si="3"/>
        <v>-146388.66601859347</v>
      </c>
      <c r="S51" s="106"/>
      <c r="T51" s="107">
        <f t="shared" si="4"/>
        <v>-23</v>
      </c>
      <c r="U51" s="107"/>
    </row>
    <row r="52" spans="2:21" ht="13.5">
      <c r="B52" s="66">
        <v>44</v>
      </c>
      <c r="C52" s="102">
        <f t="shared" si="1"/>
        <v>4733233.534601406</v>
      </c>
      <c r="D52" s="102"/>
      <c r="E52" s="66">
        <v>2015</v>
      </c>
      <c r="F52" s="8">
        <v>42398</v>
      </c>
      <c r="G52" s="66" t="s">
        <v>42</v>
      </c>
      <c r="H52" s="103">
        <v>128.83</v>
      </c>
      <c r="I52" s="103"/>
      <c r="J52" s="66">
        <v>49</v>
      </c>
      <c r="K52" s="102">
        <f t="shared" si="0"/>
        <v>141997.0060380422</v>
      </c>
      <c r="L52" s="102"/>
      <c r="M52" s="6">
        <f t="shared" si="2"/>
        <v>2.8978980824090246</v>
      </c>
      <c r="N52" s="66">
        <v>2015</v>
      </c>
      <c r="O52" s="8">
        <v>42399</v>
      </c>
      <c r="P52" s="103">
        <v>127.48</v>
      </c>
      <c r="Q52" s="103"/>
      <c r="R52" s="106">
        <f t="shared" si="3"/>
        <v>391216.2411252208</v>
      </c>
      <c r="S52" s="106"/>
      <c r="T52" s="107">
        <f t="shared" si="4"/>
        <v>135.00000000000085</v>
      </c>
      <c r="U52" s="107"/>
    </row>
    <row r="53" spans="2:21" ht="13.5">
      <c r="B53" s="66">
        <v>45</v>
      </c>
      <c r="C53" s="102">
        <f t="shared" si="1"/>
        <v>5124449.775726627</v>
      </c>
      <c r="D53" s="102"/>
      <c r="E53" s="66">
        <v>2015</v>
      </c>
      <c r="F53" s="8">
        <v>42402</v>
      </c>
      <c r="G53" s="66" t="s">
        <v>42</v>
      </c>
      <c r="H53" s="103">
        <v>126.74</v>
      </c>
      <c r="I53" s="103"/>
      <c r="J53" s="66">
        <v>66</v>
      </c>
      <c r="K53" s="102">
        <f t="shared" si="0"/>
        <v>153733.4932717988</v>
      </c>
      <c r="L53" s="102"/>
      <c r="M53" s="6">
        <f t="shared" si="2"/>
        <v>2.329295352603012</v>
      </c>
      <c r="N53" s="66">
        <v>2015</v>
      </c>
      <c r="O53" s="8">
        <v>42402</v>
      </c>
      <c r="P53" s="103">
        <v>126.88</v>
      </c>
      <c r="Q53" s="103"/>
      <c r="R53" s="106">
        <f t="shared" si="3"/>
        <v>-32610.134936442297</v>
      </c>
      <c r="S53" s="106"/>
      <c r="T53" s="107">
        <f t="shared" si="4"/>
        <v>-66</v>
      </c>
      <c r="U53" s="107"/>
    </row>
    <row r="54" spans="2:21" ht="13.5">
      <c r="B54" s="66">
        <v>46</v>
      </c>
      <c r="C54" s="102">
        <f t="shared" si="1"/>
        <v>5091839.640790184</v>
      </c>
      <c r="D54" s="102"/>
      <c r="E54" s="66">
        <v>2015</v>
      </c>
      <c r="F54" s="8">
        <v>42403</v>
      </c>
      <c r="G54" s="66" t="s">
        <v>42</v>
      </c>
      <c r="H54" s="103">
        <v>125.85</v>
      </c>
      <c r="I54" s="103"/>
      <c r="J54" s="66">
        <v>45</v>
      </c>
      <c r="K54" s="102">
        <f t="shared" si="0"/>
        <v>152755.18922370553</v>
      </c>
      <c r="L54" s="102"/>
      <c r="M54" s="6">
        <f t="shared" si="2"/>
        <v>3.3945597605267896</v>
      </c>
      <c r="N54" s="66">
        <v>2015</v>
      </c>
      <c r="O54" s="8">
        <v>42403</v>
      </c>
      <c r="P54" s="103">
        <v>125.85</v>
      </c>
      <c r="Q54" s="103"/>
      <c r="R54" s="106">
        <f t="shared" si="3"/>
        <v>0</v>
      </c>
      <c r="S54" s="106"/>
      <c r="T54" s="107">
        <f t="shared" si="4"/>
        <v>0</v>
      </c>
      <c r="U54" s="107"/>
    </row>
    <row r="55" spans="2:21" ht="13.5">
      <c r="B55" s="66">
        <v>47</v>
      </c>
      <c r="C55" s="102">
        <f t="shared" si="1"/>
        <v>5091839.640790184</v>
      </c>
      <c r="D55" s="102"/>
      <c r="E55" s="66">
        <v>2015</v>
      </c>
      <c r="F55" s="8">
        <v>42404</v>
      </c>
      <c r="G55" s="66" t="s">
        <v>42</v>
      </c>
      <c r="H55" s="103">
        <v>126.72</v>
      </c>
      <c r="I55" s="103"/>
      <c r="J55" s="66">
        <v>36</v>
      </c>
      <c r="K55" s="102">
        <f t="shared" si="0"/>
        <v>152755.18922370553</v>
      </c>
      <c r="L55" s="102"/>
      <c r="M55" s="6">
        <f t="shared" si="2"/>
        <v>4.243199700658487</v>
      </c>
      <c r="N55" s="66">
        <v>2015</v>
      </c>
      <c r="O55" s="8">
        <v>42404</v>
      </c>
      <c r="P55" s="103">
        <v>127.08</v>
      </c>
      <c r="Q55" s="103"/>
      <c r="R55" s="106">
        <f t="shared" si="3"/>
        <v>-152755.1892237053</v>
      </c>
      <c r="S55" s="106"/>
      <c r="T55" s="107">
        <f t="shared" si="4"/>
        <v>-36</v>
      </c>
      <c r="U55" s="107"/>
    </row>
    <row r="56" spans="2:21" ht="13.5">
      <c r="B56" s="66">
        <v>48</v>
      </c>
      <c r="C56" s="102">
        <f t="shared" si="1"/>
        <v>4939084.451566479</v>
      </c>
      <c r="D56" s="102"/>
      <c r="E56" s="66">
        <v>2015</v>
      </c>
      <c r="F56" s="8">
        <v>42405</v>
      </c>
      <c r="G56" s="66" t="s">
        <v>52</v>
      </c>
      <c r="H56" s="103">
        <v>127.09</v>
      </c>
      <c r="I56" s="103"/>
      <c r="J56" s="66">
        <v>40</v>
      </c>
      <c r="K56" s="102">
        <f t="shared" si="0"/>
        <v>148172.53354699438</v>
      </c>
      <c r="L56" s="102"/>
      <c r="M56" s="6">
        <f t="shared" si="2"/>
        <v>3.7043133386748597</v>
      </c>
      <c r="N56" s="66">
        <v>2015</v>
      </c>
      <c r="O56" s="8">
        <v>42406</v>
      </c>
      <c r="P56" s="103">
        <v>127.05</v>
      </c>
      <c r="Q56" s="103"/>
      <c r="R56" s="106">
        <f t="shared" si="3"/>
        <v>-14817.253354701754</v>
      </c>
      <c r="S56" s="106"/>
      <c r="T56" s="107">
        <f t="shared" si="4"/>
        <v>-40</v>
      </c>
      <c r="U56" s="107"/>
    </row>
    <row r="57" spans="2:21" ht="13.5">
      <c r="B57" s="66">
        <v>49</v>
      </c>
      <c r="C57" s="102">
        <f t="shared" si="1"/>
        <v>4924267.198211777</v>
      </c>
      <c r="D57" s="102"/>
      <c r="E57" s="66">
        <v>2015</v>
      </c>
      <c r="F57" s="8">
        <v>42409</v>
      </c>
      <c r="G57" s="66" t="s">
        <v>52</v>
      </c>
      <c r="H57" s="103">
        <v>128.64</v>
      </c>
      <c r="I57" s="103"/>
      <c r="J57" s="66">
        <v>45</v>
      </c>
      <c r="K57" s="102">
        <f t="shared" si="0"/>
        <v>147728.0159463533</v>
      </c>
      <c r="L57" s="102"/>
      <c r="M57" s="6">
        <f t="shared" si="2"/>
        <v>3.282844798807851</v>
      </c>
      <c r="N57" s="66">
        <v>2015</v>
      </c>
      <c r="O57" s="8">
        <v>42409</v>
      </c>
      <c r="P57" s="103">
        <v>128.36</v>
      </c>
      <c r="Q57" s="103"/>
      <c r="R57" s="106">
        <f t="shared" si="3"/>
        <v>-91919.65436661088</v>
      </c>
      <c r="S57" s="106"/>
      <c r="T57" s="107">
        <f t="shared" si="4"/>
        <v>-45</v>
      </c>
      <c r="U57" s="107"/>
    </row>
    <row r="58" spans="2:21" ht="13.5">
      <c r="B58" s="66">
        <v>50</v>
      </c>
      <c r="C58" s="102">
        <f t="shared" si="1"/>
        <v>4832347.543845166</v>
      </c>
      <c r="D58" s="102"/>
      <c r="E58" s="66">
        <v>2015</v>
      </c>
      <c r="F58" s="8">
        <v>42410</v>
      </c>
      <c r="G58" s="66" t="s">
        <v>52</v>
      </c>
      <c r="H58" s="103">
        <v>128.45</v>
      </c>
      <c r="I58" s="103"/>
      <c r="J58" s="66">
        <v>25</v>
      </c>
      <c r="K58" s="102">
        <f t="shared" si="0"/>
        <v>144970.426315355</v>
      </c>
      <c r="L58" s="102"/>
      <c r="M58" s="6">
        <f t="shared" si="2"/>
        <v>5.798817052614201</v>
      </c>
      <c r="N58" s="66">
        <v>2015</v>
      </c>
      <c r="O58" s="8">
        <v>42410</v>
      </c>
      <c r="P58" s="103">
        <v>128.2</v>
      </c>
      <c r="Q58" s="103"/>
      <c r="R58" s="106">
        <f t="shared" si="3"/>
        <v>-144970.42631535503</v>
      </c>
      <c r="S58" s="106"/>
      <c r="T58" s="107">
        <f t="shared" si="4"/>
        <v>-25</v>
      </c>
      <c r="U58" s="107"/>
    </row>
    <row r="59" spans="2:21" ht="13.5">
      <c r="B59" s="66">
        <v>51</v>
      </c>
      <c r="C59" s="102">
        <f t="shared" si="1"/>
        <v>4687377.117529811</v>
      </c>
      <c r="D59" s="102"/>
      <c r="E59" s="66">
        <v>2015</v>
      </c>
      <c r="F59" s="8">
        <v>42410</v>
      </c>
      <c r="G59" s="66" t="s">
        <v>52</v>
      </c>
      <c r="H59" s="103">
        <v>128.91</v>
      </c>
      <c r="I59" s="103"/>
      <c r="J59" s="66">
        <v>30</v>
      </c>
      <c r="K59" s="102">
        <f t="shared" si="0"/>
        <v>140621.31352589434</v>
      </c>
      <c r="L59" s="102"/>
      <c r="M59" s="6">
        <f t="shared" si="2"/>
        <v>4.687377117529811</v>
      </c>
      <c r="N59" s="66">
        <v>2015</v>
      </c>
      <c r="O59" s="8">
        <v>42702</v>
      </c>
      <c r="P59" s="103">
        <v>128.75</v>
      </c>
      <c r="Q59" s="103"/>
      <c r="R59" s="106">
        <f t="shared" si="3"/>
        <v>-74998.03388047538</v>
      </c>
      <c r="S59" s="106"/>
      <c r="T59" s="107">
        <f t="shared" si="4"/>
        <v>-30</v>
      </c>
      <c r="U59" s="107"/>
    </row>
    <row r="60" spans="2:21" ht="13.5">
      <c r="B60" s="66">
        <v>52</v>
      </c>
      <c r="C60" s="102">
        <f t="shared" si="1"/>
        <v>4612379.083649336</v>
      </c>
      <c r="D60" s="102"/>
      <c r="E60" s="66">
        <v>2015</v>
      </c>
      <c r="F60" s="8">
        <v>42410</v>
      </c>
      <c r="G60" s="66" t="s">
        <v>52</v>
      </c>
      <c r="H60" s="103">
        <v>128.88</v>
      </c>
      <c r="I60" s="103"/>
      <c r="J60" s="66">
        <v>20</v>
      </c>
      <c r="K60" s="102">
        <f t="shared" si="0"/>
        <v>138371.37250948008</v>
      </c>
      <c r="L60" s="102"/>
      <c r="M60" s="6">
        <f t="shared" si="2"/>
        <v>6.918568625474004</v>
      </c>
      <c r="N60" s="66">
        <v>2015</v>
      </c>
      <c r="O60" s="8">
        <v>42412</v>
      </c>
      <c r="P60" s="103">
        <v>129.4</v>
      </c>
      <c r="Q60" s="103"/>
      <c r="R60" s="106">
        <f t="shared" si="3"/>
        <v>359765.5685246553</v>
      </c>
      <c r="S60" s="106"/>
      <c r="T60" s="107">
        <f t="shared" si="4"/>
        <v>52.00000000000102</v>
      </c>
      <c r="U60" s="107"/>
    </row>
    <row r="61" spans="2:21" ht="13.5">
      <c r="B61" s="66">
        <v>53</v>
      </c>
      <c r="C61" s="102">
        <f t="shared" si="1"/>
        <v>4972144.652173991</v>
      </c>
      <c r="D61" s="102"/>
      <c r="E61" s="66">
        <v>2015</v>
      </c>
      <c r="F61" s="8">
        <v>42413</v>
      </c>
      <c r="G61" s="66" t="s">
        <v>42</v>
      </c>
      <c r="H61" s="103">
        <v>127.39</v>
      </c>
      <c r="I61" s="103"/>
      <c r="J61" s="66">
        <v>50</v>
      </c>
      <c r="K61" s="102">
        <f t="shared" si="0"/>
        <v>149164.33956521974</v>
      </c>
      <c r="L61" s="102"/>
      <c r="M61" s="6">
        <f t="shared" si="2"/>
        <v>2.9832867913043946</v>
      </c>
      <c r="N61" s="66">
        <v>2015</v>
      </c>
      <c r="O61" s="8">
        <v>42416</v>
      </c>
      <c r="P61" s="103">
        <v>127.58</v>
      </c>
      <c r="Q61" s="103"/>
      <c r="R61" s="106">
        <f t="shared" si="3"/>
        <v>-56682.449034782825</v>
      </c>
      <c r="S61" s="106"/>
      <c r="T61" s="107">
        <f t="shared" si="4"/>
        <v>-50</v>
      </c>
      <c r="U61" s="107"/>
    </row>
    <row r="62" spans="2:21" ht="13.5">
      <c r="B62" s="66">
        <v>54</v>
      </c>
      <c r="C62" s="102">
        <f t="shared" si="1"/>
        <v>4915462.203139208</v>
      </c>
      <c r="D62" s="102"/>
      <c r="E62" s="66">
        <v>2015</v>
      </c>
      <c r="F62" s="8">
        <v>42417</v>
      </c>
      <c r="G62" s="66" t="s">
        <v>52</v>
      </c>
      <c r="H62" s="103">
        <v>127.49</v>
      </c>
      <c r="I62" s="103"/>
      <c r="J62" s="66">
        <v>40</v>
      </c>
      <c r="K62" s="102">
        <f t="shared" si="0"/>
        <v>147463.86609417625</v>
      </c>
      <c r="L62" s="102"/>
      <c r="M62" s="6">
        <f t="shared" si="2"/>
        <v>3.6865966523544063</v>
      </c>
      <c r="N62" s="66">
        <v>2015</v>
      </c>
      <c r="O62" s="8">
        <v>42418</v>
      </c>
      <c r="P62" s="103">
        <v>127.09</v>
      </c>
      <c r="Q62" s="103"/>
      <c r="R62" s="106">
        <f t="shared" si="3"/>
        <v>-147463.8660941731</v>
      </c>
      <c r="S62" s="106"/>
      <c r="T62" s="107">
        <f t="shared" si="4"/>
        <v>-40</v>
      </c>
      <c r="U62" s="107"/>
    </row>
    <row r="63" spans="2:21" ht="13.5">
      <c r="B63" s="66">
        <v>55</v>
      </c>
      <c r="C63" s="102">
        <f t="shared" si="1"/>
        <v>4767998.337045035</v>
      </c>
      <c r="D63" s="102"/>
      <c r="E63" s="66">
        <v>2015</v>
      </c>
      <c r="F63" s="8">
        <v>42418</v>
      </c>
      <c r="G63" s="66" t="s">
        <v>42</v>
      </c>
      <c r="H63" s="103">
        <v>126.88</v>
      </c>
      <c r="I63" s="103"/>
      <c r="J63" s="66">
        <v>46</v>
      </c>
      <c r="K63" s="102">
        <f t="shared" si="0"/>
        <v>143039.95011135106</v>
      </c>
      <c r="L63" s="102"/>
      <c r="M63" s="6">
        <f t="shared" si="2"/>
        <v>3.109564132855458</v>
      </c>
      <c r="N63" s="66">
        <v>2015</v>
      </c>
      <c r="O63" s="8">
        <v>42419</v>
      </c>
      <c r="P63" s="103">
        <v>126.25</v>
      </c>
      <c r="Q63" s="103"/>
      <c r="R63" s="106">
        <f t="shared" si="3"/>
        <v>195902.54036989243</v>
      </c>
      <c r="S63" s="106"/>
      <c r="T63" s="107">
        <f t="shared" si="4"/>
        <v>62.999999999999545</v>
      </c>
      <c r="U63" s="107"/>
    </row>
    <row r="64" spans="2:21" ht="13.5">
      <c r="B64" s="66">
        <v>56</v>
      </c>
      <c r="C64" s="102">
        <f t="shared" si="1"/>
        <v>4963900.877414928</v>
      </c>
      <c r="D64" s="102"/>
      <c r="E64" s="66">
        <v>2015</v>
      </c>
      <c r="F64" s="8">
        <v>42420</v>
      </c>
      <c r="G64" s="66" t="s">
        <v>42</v>
      </c>
      <c r="H64" s="103">
        <v>124.63</v>
      </c>
      <c r="I64" s="103"/>
      <c r="J64" s="66">
        <v>32</v>
      </c>
      <c r="K64" s="102">
        <f t="shared" si="0"/>
        <v>148917.02632244784</v>
      </c>
      <c r="L64" s="102"/>
      <c r="M64" s="6">
        <f t="shared" si="2"/>
        <v>4.653657072576495</v>
      </c>
      <c r="N64" s="66">
        <v>2015</v>
      </c>
      <c r="O64" s="8">
        <v>42420</v>
      </c>
      <c r="P64" s="103">
        <v>124.95</v>
      </c>
      <c r="Q64" s="103"/>
      <c r="R64" s="106">
        <f t="shared" si="3"/>
        <v>-148917.02632245127</v>
      </c>
      <c r="S64" s="106"/>
      <c r="T64" s="107">
        <f t="shared" si="4"/>
        <v>-32</v>
      </c>
      <c r="U64" s="107"/>
    </row>
    <row r="65" spans="2:21" ht="13.5">
      <c r="B65" s="66">
        <v>57</v>
      </c>
      <c r="C65" s="102">
        <f t="shared" si="1"/>
        <v>4814983.851092476</v>
      </c>
      <c r="D65" s="102"/>
      <c r="E65" s="66">
        <v>2015</v>
      </c>
      <c r="F65" s="8">
        <v>42423</v>
      </c>
      <c r="G65" s="66" t="s">
        <v>42</v>
      </c>
      <c r="H65" s="103">
        <v>125.34</v>
      </c>
      <c r="I65" s="103"/>
      <c r="J65" s="66">
        <v>72</v>
      </c>
      <c r="K65" s="102">
        <f t="shared" si="0"/>
        <v>144449.5155327743</v>
      </c>
      <c r="L65" s="102"/>
      <c r="M65" s="6">
        <f t="shared" si="2"/>
        <v>2.006243271288532</v>
      </c>
      <c r="N65" s="66">
        <v>2015</v>
      </c>
      <c r="O65" s="8">
        <v>42424</v>
      </c>
      <c r="P65" s="103">
        <v>125.23</v>
      </c>
      <c r="Q65" s="103"/>
      <c r="R65" s="106">
        <f t="shared" si="3"/>
        <v>22068.675984173737</v>
      </c>
      <c r="S65" s="106"/>
      <c r="T65" s="107">
        <f t="shared" si="4"/>
        <v>10.999999999999943</v>
      </c>
      <c r="U65" s="107"/>
    </row>
    <row r="66" spans="2:21" ht="13.5">
      <c r="B66" s="66">
        <v>58</v>
      </c>
      <c r="C66" s="102">
        <f t="shared" si="1"/>
        <v>4837052.52707665</v>
      </c>
      <c r="D66" s="102"/>
      <c r="E66" s="66">
        <v>2015</v>
      </c>
      <c r="F66" s="8">
        <v>42427</v>
      </c>
      <c r="G66" s="66" t="s">
        <v>52</v>
      </c>
      <c r="H66" s="103">
        <v>126.09</v>
      </c>
      <c r="I66" s="103"/>
      <c r="J66" s="66">
        <v>39</v>
      </c>
      <c r="K66" s="102">
        <f t="shared" si="0"/>
        <v>145111.5758122995</v>
      </c>
      <c r="L66" s="102"/>
      <c r="M66" s="6">
        <f t="shared" si="2"/>
        <v>3.720809636212808</v>
      </c>
      <c r="N66" s="66">
        <v>2015</v>
      </c>
      <c r="O66" s="8">
        <v>42427</v>
      </c>
      <c r="P66" s="103">
        <v>125.7</v>
      </c>
      <c r="Q66" s="103"/>
      <c r="R66" s="106">
        <f t="shared" si="3"/>
        <v>-145111.5758122997</v>
      </c>
      <c r="S66" s="106"/>
      <c r="T66" s="107">
        <f t="shared" si="4"/>
        <v>-39</v>
      </c>
      <c r="U66" s="107"/>
    </row>
    <row r="67" spans="2:21" ht="13.5">
      <c r="B67" s="66">
        <v>59</v>
      </c>
      <c r="C67" s="102">
        <f t="shared" si="1"/>
        <v>4691940.951264351</v>
      </c>
      <c r="D67" s="102"/>
      <c r="E67" s="66">
        <v>2015</v>
      </c>
      <c r="F67" s="8">
        <v>42431</v>
      </c>
      <c r="G67" s="66" t="s">
        <v>42</v>
      </c>
      <c r="H67" s="103">
        <v>125.33</v>
      </c>
      <c r="I67" s="103"/>
      <c r="J67" s="66">
        <v>30</v>
      </c>
      <c r="K67" s="102">
        <f t="shared" si="0"/>
        <v>140758.22853793052</v>
      </c>
      <c r="L67" s="102"/>
      <c r="M67" s="6">
        <f t="shared" si="2"/>
        <v>4.691940951264351</v>
      </c>
      <c r="N67" s="66">
        <v>2015</v>
      </c>
      <c r="O67" s="8">
        <v>42431</v>
      </c>
      <c r="P67" s="103">
        <v>125.55</v>
      </c>
      <c r="Q67" s="103"/>
      <c r="R67" s="106">
        <f t="shared" si="3"/>
        <v>-103222.70092781518</v>
      </c>
      <c r="S67" s="106"/>
      <c r="T67" s="107">
        <f t="shared" si="4"/>
        <v>-30</v>
      </c>
      <c r="U67" s="107"/>
    </row>
    <row r="68" spans="2:21" ht="13.5">
      <c r="B68" s="66">
        <v>60</v>
      </c>
      <c r="C68" s="102">
        <f t="shared" si="1"/>
        <v>4588718.250336535</v>
      </c>
      <c r="D68" s="102"/>
      <c r="E68" s="66">
        <v>2015</v>
      </c>
      <c r="F68" s="8">
        <v>42432</v>
      </c>
      <c r="G68" s="66" t="s">
        <v>42</v>
      </c>
      <c r="H68" s="103">
        <v>124.49</v>
      </c>
      <c r="I68" s="103"/>
      <c r="J68" s="66">
        <v>25</v>
      </c>
      <c r="K68" s="102">
        <f t="shared" si="0"/>
        <v>137661.54751009605</v>
      </c>
      <c r="L68" s="102"/>
      <c r="M68" s="6">
        <f t="shared" si="2"/>
        <v>5.506461900403842</v>
      </c>
      <c r="N68" s="66">
        <v>2015</v>
      </c>
      <c r="O68" s="8">
        <v>42433</v>
      </c>
      <c r="P68" s="103">
        <v>124.52</v>
      </c>
      <c r="Q68" s="103"/>
      <c r="R68" s="106">
        <f t="shared" si="3"/>
        <v>-16519.38570121215</v>
      </c>
      <c r="S68" s="106"/>
      <c r="T68" s="107">
        <f t="shared" si="4"/>
        <v>-25</v>
      </c>
      <c r="U68" s="107"/>
    </row>
    <row r="69" spans="2:21" ht="13.5">
      <c r="B69" s="66">
        <v>61</v>
      </c>
      <c r="C69" s="102">
        <f t="shared" si="1"/>
        <v>4572198.864635323</v>
      </c>
      <c r="D69" s="102"/>
      <c r="E69" s="66"/>
      <c r="F69" s="8"/>
      <c r="G69" s="66"/>
      <c r="H69" s="103"/>
      <c r="I69" s="103"/>
      <c r="J69" s="66"/>
      <c r="K69" s="102">
        <f t="shared" si="0"/>
      </c>
      <c r="L69" s="102"/>
      <c r="M69" s="6">
        <f t="shared" si="2"/>
      </c>
      <c r="N69" s="66"/>
      <c r="O69" s="8"/>
      <c r="P69" s="103"/>
      <c r="Q69" s="103"/>
      <c r="R69" s="106">
        <f t="shared" si="3"/>
      </c>
      <c r="S69" s="106"/>
      <c r="T69" s="107">
        <f t="shared" si="4"/>
      </c>
      <c r="U69" s="107"/>
    </row>
    <row r="70" spans="2:21" ht="13.5">
      <c r="B70" s="66">
        <v>62</v>
      </c>
      <c r="C70" s="102">
        <f t="shared" si="1"/>
      </c>
      <c r="D70" s="102"/>
      <c r="E70" s="66"/>
      <c r="F70" s="8"/>
      <c r="G70" s="66"/>
      <c r="H70" s="103"/>
      <c r="I70" s="103"/>
      <c r="J70" s="66"/>
      <c r="K70" s="102">
        <f t="shared" si="0"/>
      </c>
      <c r="L70" s="102"/>
      <c r="M70" s="6">
        <f t="shared" si="2"/>
      </c>
      <c r="N70" s="66"/>
      <c r="O70" s="8"/>
      <c r="P70" s="103"/>
      <c r="Q70" s="103"/>
      <c r="R70" s="106">
        <f t="shared" si="3"/>
      </c>
      <c r="S70" s="106"/>
      <c r="T70" s="107">
        <f t="shared" si="4"/>
      </c>
      <c r="U70" s="107"/>
    </row>
    <row r="71" spans="2:21" ht="13.5">
      <c r="B71" s="66">
        <v>63</v>
      </c>
      <c r="C71" s="102">
        <f t="shared" si="1"/>
      </c>
      <c r="D71" s="102"/>
      <c r="E71" s="66"/>
      <c r="F71" s="8"/>
      <c r="G71" s="66"/>
      <c r="H71" s="103"/>
      <c r="I71" s="103"/>
      <c r="J71" s="66"/>
      <c r="K71" s="102">
        <f t="shared" si="0"/>
      </c>
      <c r="L71" s="102"/>
      <c r="M71" s="6">
        <f t="shared" si="2"/>
      </c>
      <c r="N71" s="66"/>
      <c r="O71" s="8"/>
      <c r="P71" s="103"/>
      <c r="Q71" s="103"/>
      <c r="R71" s="106">
        <f t="shared" si="3"/>
      </c>
      <c r="S71" s="106"/>
      <c r="T71" s="107">
        <f t="shared" si="4"/>
      </c>
      <c r="U71" s="107"/>
    </row>
    <row r="72" spans="2:21" ht="13.5">
      <c r="B72" s="66">
        <v>64</v>
      </c>
      <c r="C72" s="102">
        <f t="shared" si="1"/>
      </c>
      <c r="D72" s="102"/>
      <c r="E72" s="66"/>
      <c r="F72" s="8"/>
      <c r="G72" s="66"/>
      <c r="H72" s="103"/>
      <c r="I72" s="103"/>
      <c r="J72" s="66"/>
      <c r="K72" s="102">
        <f t="shared" si="0"/>
      </c>
      <c r="L72" s="102"/>
      <c r="M72" s="6">
        <f t="shared" si="2"/>
      </c>
      <c r="N72" s="66"/>
      <c r="O72" s="8"/>
      <c r="P72" s="103"/>
      <c r="Q72" s="103"/>
      <c r="R72" s="106">
        <f t="shared" si="3"/>
      </c>
      <c r="S72" s="106"/>
      <c r="T72" s="107">
        <f t="shared" si="4"/>
      </c>
      <c r="U72" s="107"/>
    </row>
    <row r="73" spans="2:21" ht="13.5">
      <c r="B73" s="66">
        <v>65</v>
      </c>
      <c r="C73" s="102">
        <f t="shared" si="1"/>
      </c>
      <c r="D73" s="102"/>
      <c r="E73" s="66"/>
      <c r="F73" s="8"/>
      <c r="G73" s="66"/>
      <c r="H73" s="103"/>
      <c r="I73" s="103"/>
      <c r="J73" s="66"/>
      <c r="K73" s="102">
        <f aca="true" t="shared" si="5" ref="K73:K108">IF(F73="","",C73*0.03)</f>
      </c>
      <c r="L73" s="102"/>
      <c r="M73" s="6">
        <f t="shared" si="2"/>
      </c>
      <c r="N73" s="66"/>
      <c r="O73" s="8"/>
      <c r="P73" s="103"/>
      <c r="Q73" s="103"/>
      <c r="R73" s="106">
        <f t="shared" si="3"/>
      </c>
      <c r="S73" s="106"/>
      <c r="T73" s="107">
        <f t="shared" si="4"/>
      </c>
      <c r="U73" s="107"/>
    </row>
    <row r="74" spans="2:21" ht="13.5">
      <c r="B74" s="66">
        <v>66</v>
      </c>
      <c r="C74" s="102">
        <f aca="true" t="shared" si="6" ref="C74:C108">IF(R73="","",C73+R73)</f>
      </c>
      <c r="D74" s="102"/>
      <c r="E74" s="66"/>
      <c r="F74" s="8"/>
      <c r="G74" s="66"/>
      <c r="H74" s="103"/>
      <c r="I74" s="103"/>
      <c r="J74" s="66"/>
      <c r="K74" s="102">
        <f t="shared" si="5"/>
      </c>
      <c r="L74" s="102"/>
      <c r="M74" s="6">
        <f aca="true" t="shared" si="7" ref="M74:M108">IF(J74="","",(K74/J74)/1000)</f>
      </c>
      <c r="N74" s="66"/>
      <c r="O74" s="8"/>
      <c r="P74" s="103"/>
      <c r="Q74" s="103"/>
      <c r="R74" s="106">
        <f aca="true" t="shared" si="8" ref="R74:R108">IF(O74="","",(IF(G74="売",H74-P74,P74-H74))*M74*100000)</f>
      </c>
      <c r="S74" s="106"/>
      <c r="T74" s="107">
        <f aca="true" t="shared" si="9" ref="T74:T108">IF(O74="","",IF(R74&lt;0,J74*(-1),IF(G74="買",(P74-H74)*100,(H74-P74)*100)))</f>
      </c>
      <c r="U74" s="107"/>
    </row>
    <row r="75" spans="2:21" ht="13.5">
      <c r="B75" s="66">
        <v>67</v>
      </c>
      <c r="C75" s="102">
        <f t="shared" si="6"/>
      </c>
      <c r="D75" s="102"/>
      <c r="E75" s="66"/>
      <c r="F75" s="8"/>
      <c r="G75" s="66"/>
      <c r="H75" s="103"/>
      <c r="I75" s="103"/>
      <c r="J75" s="66"/>
      <c r="K75" s="102">
        <f t="shared" si="5"/>
      </c>
      <c r="L75" s="102"/>
      <c r="M75" s="6">
        <f t="shared" si="7"/>
      </c>
      <c r="N75" s="66"/>
      <c r="O75" s="8"/>
      <c r="P75" s="103"/>
      <c r="Q75" s="103"/>
      <c r="R75" s="106">
        <f t="shared" si="8"/>
      </c>
      <c r="S75" s="106"/>
      <c r="T75" s="107">
        <f t="shared" si="9"/>
      </c>
      <c r="U75" s="107"/>
    </row>
    <row r="76" spans="2:21" ht="13.5">
      <c r="B76" s="66">
        <v>68</v>
      </c>
      <c r="C76" s="102">
        <f t="shared" si="6"/>
      </c>
      <c r="D76" s="102"/>
      <c r="E76" s="66"/>
      <c r="F76" s="8"/>
      <c r="G76" s="66"/>
      <c r="H76" s="103"/>
      <c r="I76" s="103"/>
      <c r="J76" s="66"/>
      <c r="K76" s="102">
        <f t="shared" si="5"/>
      </c>
      <c r="L76" s="102"/>
      <c r="M76" s="6">
        <f t="shared" si="7"/>
      </c>
      <c r="N76" s="66"/>
      <c r="O76" s="8"/>
      <c r="P76" s="103"/>
      <c r="Q76" s="103"/>
      <c r="R76" s="106">
        <f t="shared" si="8"/>
      </c>
      <c r="S76" s="106"/>
      <c r="T76" s="107">
        <f t="shared" si="9"/>
      </c>
      <c r="U76" s="107"/>
    </row>
    <row r="77" spans="2:21" ht="13.5">
      <c r="B77" s="66">
        <v>69</v>
      </c>
      <c r="C77" s="102">
        <f t="shared" si="6"/>
      </c>
      <c r="D77" s="102"/>
      <c r="E77" s="66"/>
      <c r="F77" s="8"/>
      <c r="G77" s="66"/>
      <c r="H77" s="103"/>
      <c r="I77" s="103"/>
      <c r="J77" s="66"/>
      <c r="K77" s="102">
        <f t="shared" si="5"/>
      </c>
      <c r="L77" s="102"/>
      <c r="M77" s="6">
        <f t="shared" si="7"/>
      </c>
      <c r="N77" s="66"/>
      <c r="O77" s="8"/>
      <c r="P77" s="103"/>
      <c r="Q77" s="103"/>
      <c r="R77" s="106">
        <f t="shared" si="8"/>
      </c>
      <c r="S77" s="106"/>
      <c r="T77" s="107">
        <f t="shared" si="9"/>
      </c>
      <c r="U77" s="107"/>
    </row>
    <row r="78" spans="2:21" ht="13.5">
      <c r="B78" s="66">
        <v>70</v>
      </c>
      <c r="C78" s="102">
        <f t="shared" si="6"/>
      </c>
      <c r="D78" s="102"/>
      <c r="E78" s="66"/>
      <c r="F78" s="8"/>
      <c r="G78" s="66"/>
      <c r="H78" s="103"/>
      <c r="I78" s="103"/>
      <c r="J78" s="66"/>
      <c r="K78" s="102">
        <f t="shared" si="5"/>
      </c>
      <c r="L78" s="102"/>
      <c r="M78" s="6">
        <f t="shared" si="7"/>
      </c>
      <c r="N78" s="66"/>
      <c r="O78" s="8"/>
      <c r="P78" s="103"/>
      <c r="Q78" s="103"/>
      <c r="R78" s="106">
        <f t="shared" si="8"/>
      </c>
      <c r="S78" s="106"/>
      <c r="T78" s="107">
        <f t="shared" si="9"/>
      </c>
      <c r="U78" s="107"/>
    </row>
    <row r="79" spans="2:21" ht="13.5">
      <c r="B79" s="66">
        <v>71</v>
      </c>
      <c r="C79" s="102">
        <f t="shared" si="6"/>
      </c>
      <c r="D79" s="102"/>
      <c r="E79" s="66"/>
      <c r="F79" s="8"/>
      <c r="G79" s="66"/>
      <c r="H79" s="103"/>
      <c r="I79" s="103"/>
      <c r="J79" s="66"/>
      <c r="K79" s="102">
        <f t="shared" si="5"/>
      </c>
      <c r="L79" s="102"/>
      <c r="M79" s="6">
        <f t="shared" si="7"/>
      </c>
      <c r="N79" s="66"/>
      <c r="O79" s="8"/>
      <c r="P79" s="103"/>
      <c r="Q79" s="103"/>
      <c r="R79" s="106">
        <f t="shared" si="8"/>
      </c>
      <c r="S79" s="106"/>
      <c r="T79" s="107">
        <f t="shared" si="9"/>
      </c>
      <c r="U79" s="107"/>
    </row>
    <row r="80" spans="2:21" ht="13.5">
      <c r="B80" s="66">
        <v>72</v>
      </c>
      <c r="C80" s="102">
        <f t="shared" si="6"/>
      </c>
      <c r="D80" s="102"/>
      <c r="E80" s="66"/>
      <c r="F80" s="8"/>
      <c r="G80" s="66"/>
      <c r="H80" s="103"/>
      <c r="I80" s="103"/>
      <c r="J80" s="66"/>
      <c r="K80" s="102">
        <f t="shared" si="5"/>
      </c>
      <c r="L80" s="102"/>
      <c r="M80" s="6">
        <f t="shared" si="7"/>
      </c>
      <c r="N80" s="66"/>
      <c r="O80" s="8"/>
      <c r="P80" s="103"/>
      <c r="Q80" s="103"/>
      <c r="R80" s="106">
        <f t="shared" si="8"/>
      </c>
      <c r="S80" s="106"/>
      <c r="T80" s="107">
        <f t="shared" si="9"/>
      </c>
      <c r="U80" s="107"/>
    </row>
    <row r="81" spans="2:21" ht="13.5">
      <c r="B81" s="66">
        <v>73</v>
      </c>
      <c r="C81" s="102">
        <f t="shared" si="6"/>
      </c>
      <c r="D81" s="102"/>
      <c r="E81" s="66"/>
      <c r="F81" s="8"/>
      <c r="G81" s="66"/>
      <c r="H81" s="103"/>
      <c r="I81" s="103"/>
      <c r="J81" s="66"/>
      <c r="K81" s="102">
        <f t="shared" si="5"/>
      </c>
      <c r="L81" s="102"/>
      <c r="M81" s="6">
        <f t="shared" si="7"/>
      </c>
      <c r="N81" s="66"/>
      <c r="O81" s="8"/>
      <c r="P81" s="103"/>
      <c r="Q81" s="103"/>
      <c r="R81" s="106">
        <f t="shared" si="8"/>
      </c>
      <c r="S81" s="106"/>
      <c r="T81" s="107">
        <f t="shared" si="9"/>
      </c>
      <c r="U81" s="107"/>
    </row>
    <row r="82" spans="2:21" ht="13.5">
      <c r="B82" s="66">
        <v>74</v>
      </c>
      <c r="C82" s="102">
        <f t="shared" si="6"/>
      </c>
      <c r="D82" s="102"/>
      <c r="E82" s="66"/>
      <c r="F82" s="8"/>
      <c r="G82" s="66"/>
      <c r="H82" s="103"/>
      <c r="I82" s="103"/>
      <c r="J82" s="66"/>
      <c r="K82" s="102">
        <f t="shared" si="5"/>
      </c>
      <c r="L82" s="102"/>
      <c r="M82" s="6">
        <f t="shared" si="7"/>
      </c>
      <c r="N82" s="66"/>
      <c r="O82" s="8"/>
      <c r="P82" s="103"/>
      <c r="Q82" s="103"/>
      <c r="R82" s="106">
        <f t="shared" si="8"/>
      </c>
      <c r="S82" s="106"/>
      <c r="T82" s="107">
        <f t="shared" si="9"/>
      </c>
      <c r="U82" s="107"/>
    </row>
    <row r="83" spans="2:21" ht="13.5">
      <c r="B83" s="66">
        <v>75</v>
      </c>
      <c r="C83" s="102">
        <f t="shared" si="6"/>
      </c>
      <c r="D83" s="102"/>
      <c r="E83" s="66"/>
      <c r="F83" s="8"/>
      <c r="G83" s="66"/>
      <c r="H83" s="103"/>
      <c r="I83" s="103"/>
      <c r="J83" s="66"/>
      <c r="K83" s="102">
        <f t="shared" si="5"/>
      </c>
      <c r="L83" s="102"/>
      <c r="M83" s="6">
        <f t="shared" si="7"/>
      </c>
      <c r="N83" s="66"/>
      <c r="O83" s="8"/>
      <c r="P83" s="103"/>
      <c r="Q83" s="103"/>
      <c r="R83" s="106">
        <f t="shared" si="8"/>
      </c>
      <c r="S83" s="106"/>
      <c r="T83" s="107">
        <f t="shared" si="9"/>
      </c>
      <c r="U83" s="107"/>
    </row>
    <row r="84" spans="2:21" ht="13.5">
      <c r="B84" s="66">
        <v>76</v>
      </c>
      <c r="C84" s="102">
        <f t="shared" si="6"/>
      </c>
      <c r="D84" s="102"/>
      <c r="E84" s="66"/>
      <c r="F84" s="8"/>
      <c r="G84" s="66"/>
      <c r="H84" s="103"/>
      <c r="I84" s="103"/>
      <c r="J84" s="66"/>
      <c r="K84" s="102">
        <f t="shared" si="5"/>
      </c>
      <c r="L84" s="102"/>
      <c r="M84" s="6">
        <f t="shared" si="7"/>
      </c>
      <c r="N84" s="66"/>
      <c r="O84" s="8"/>
      <c r="P84" s="103"/>
      <c r="Q84" s="103"/>
      <c r="R84" s="106">
        <f t="shared" si="8"/>
      </c>
      <c r="S84" s="106"/>
      <c r="T84" s="107">
        <f t="shared" si="9"/>
      </c>
      <c r="U84" s="107"/>
    </row>
    <row r="85" spans="2:21" ht="13.5">
      <c r="B85" s="66">
        <v>77</v>
      </c>
      <c r="C85" s="102">
        <f t="shared" si="6"/>
      </c>
      <c r="D85" s="102"/>
      <c r="E85" s="66"/>
      <c r="F85" s="8"/>
      <c r="G85" s="66"/>
      <c r="H85" s="103"/>
      <c r="I85" s="103"/>
      <c r="J85" s="66"/>
      <c r="K85" s="102">
        <f t="shared" si="5"/>
      </c>
      <c r="L85" s="102"/>
      <c r="M85" s="6">
        <f t="shared" si="7"/>
      </c>
      <c r="N85" s="66"/>
      <c r="O85" s="8"/>
      <c r="P85" s="103"/>
      <c r="Q85" s="103"/>
      <c r="R85" s="106">
        <f t="shared" si="8"/>
      </c>
      <c r="S85" s="106"/>
      <c r="T85" s="107">
        <f t="shared" si="9"/>
      </c>
      <c r="U85" s="107"/>
    </row>
    <row r="86" spans="2:21" ht="13.5">
      <c r="B86" s="66">
        <v>78</v>
      </c>
      <c r="C86" s="102">
        <f t="shared" si="6"/>
      </c>
      <c r="D86" s="102"/>
      <c r="E86" s="66"/>
      <c r="F86" s="8"/>
      <c r="G86" s="66"/>
      <c r="H86" s="103"/>
      <c r="I86" s="103"/>
      <c r="J86" s="66"/>
      <c r="K86" s="102">
        <f t="shared" si="5"/>
      </c>
      <c r="L86" s="102"/>
      <c r="M86" s="6">
        <f t="shared" si="7"/>
      </c>
      <c r="N86" s="66"/>
      <c r="O86" s="8"/>
      <c r="P86" s="103"/>
      <c r="Q86" s="103"/>
      <c r="R86" s="106">
        <f t="shared" si="8"/>
      </c>
      <c r="S86" s="106"/>
      <c r="T86" s="107">
        <f t="shared" si="9"/>
      </c>
      <c r="U86" s="107"/>
    </row>
    <row r="87" spans="2:21" ht="13.5">
      <c r="B87" s="66">
        <v>79</v>
      </c>
      <c r="C87" s="102">
        <f t="shared" si="6"/>
      </c>
      <c r="D87" s="102"/>
      <c r="E87" s="66"/>
      <c r="F87" s="8"/>
      <c r="G87" s="66"/>
      <c r="H87" s="103"/>
      <c r="I87" s="103"/>
      <c r="J87" s="66"/>
      <c r="K87" s="102">
        <f t="shared" si="5"/>
      </c>
      <c r="L87" s="102"/>
      <c r="M87" s="6">
        <f t="shared" si="7"/>
      </c>
      <c r="N87" s="66"/>
      <c r="O87" s="8"/>
      <c r="P87" s="103"/>
      <c r="Q87" s="103"/>
      <c r="R87" s="106">
        <f t="shared" si="8"/>
      </c>
      <c r="S87" s="106"/>
      <c r="T87" s="107">
        <f t="shared" si="9"/>
      </c>
      <c r="U87" s="107"/>
    </row>
    <row r="88" spans="2:21" ht="13.5">
      <c r="B88" s="66">
        <v>80</v>
      </c>
      <c r="C88" s="102">
        <f t="shared" si="6"/>
      </c>
      <c r="D88" s="102"/>
      <c r="E88" s="66"/>
      <c r="F88" s="8"/>
      <c r="G88" s="66"/>
      <c r="H88" s="103"/>
      <c r="I88" s="103"/>
      <c r="J88" s="66"/>
      <c r="K88" s="102">
        <f t="shared" si="5"/>
      </c>
      <c r="L88" s="102"/>
      <c r="M88" s="6">
        <f t="shared" si="7"/>
      </c>
      <c r="N88" s="66"/>
      <c r="O88" s="8"/>
      <c r="P88" s="103"/>
      <c r="Q88" s="103"/>
      <c r="R88" s="106">
        <f t="shared" si="8"/>
      </c>
      <c r="S88" s="106"/>
      <c r="T88" s="107">
        <f t="shared" si="9"/>
      </c>
      <c r="U88" s="107"/>
    </row>
    <row r="89" spans="2:21" ht="13.5">
      <c r="B89" s="66">
        <v>81</v>
      </c>
      <c r="C89" s="102">
        <f t="shared" si="6"/>
      </c>
      <c r="D89" s="102"/>
      <c r="E89" s="66"/>
      <c r="F89" s="8"/>
      <c r="G89" s="66"/>
      <c r="H89" s="103"/>
      <c r="I89" s="103"/>
      <c r="J89" s="66"/>
      <c r="K89" s="102">
        <f t="shared" si="5"/>
      </c>
      <c r="L89" s="102"/>
      <c r="M89" s="6">
        <f t="shared" si="7"/>
      </c>
      <c r="N89" s="66"/>
      <c r="O89" s="8"/>
      <c r="P89" s="103"/>
      <c r="Q89" s="103"/>
      <c r="R89" s="106">
        <f t="shared" si="8"/>
      </c>
      <c r="S89" s="106"/>
      <c r="T89" s="107">
        <f t="shared" si="9"/>
      </c>
      <c r="U89" s="107"/>
    </row>
    <row r="90" spans="2:21" ht="13.5">
      <c r="B90" s="66">
        <v>82</v>
      </c>
      <c r="C90" s="102">
        <f t="shared" si="6"/>
      </c>
      <c r="D90" s="102"/>
      <c r="E90" s="66"/>
      <c r="F90" s="8"/>
      <c r="G90" s="66"/>
      <c r="H90" s="103"/>
      <c r="I90" s="103"/>
      <c r="J90" s="66"/>
      <c r="K90" s="102">
        <f t="shared" si="5"/>
      </c>
      <c r="L90" s="102"/>
      <c r="M90" s="6">
        <f t="shared" si="7"/>
      </c>
      <c r="N90" s="66"/>
      <c r="O90" s="8"/>
      <c r="P90" s="103"/>
      <c r="Q90" s="103"/>
      <c r="R90" s="106">
        <f t="shared" si="8"/>
      </c>
      <c r="S90" s="106"/>
      <c r="T90" s="107">
        <f t="shared" si="9"/>
      </c>
      <c r="U90" s="107"/>
    </row>
    <row r="91" spans="2:21" ht="13.5">
      <c r="B91" s="66">
        <v>83</v>
      </c>
      <c r="C91" s="102">
        <f t="shared" si="6"/>
      </c>
      <c r="D91" s="102"/>
      <c r="E91" s="66"/>
      <c r="F91" s="8"/>
      <c r="G91" s="66"/>
      <c r="H91" s="103"/>
      <c r="I91" s="103"/>
      <c r="J91" s="66"/>
      <c r="K91" s="102">
        <f t="shared" si="5"/>
      </c>
      <c r="L91" s="102"/>
      <c r="M91" s="6">
        <f t="shared" si="7"/>
      </c>
      <c r="N91" s="66"/>
      <c r="O91" s="8"/>
      <c r="P91" s="103"/>
      <c r="Q91" s="103"/>
      <c r="R91" s="106">
        <f t="shared" si="8"/>
      </c>
      <c r="S91" s="106"/>
      <c r="T91" s="107">
        <f t="shared" si="9"/>
      </c>
      <c r="U91" s="107"/>
    </row>
    <row r="92" spans="2:21" ht="13.5">
      <c r="B92" s="66">
        <v>84</v>
      </c>
      <c r="C92" s="102">
        <f t="shared" si="6"/>
      </c>
      <c r="D92" s="102"/>
      <c r="E92" s="66"/>
      <c r="F92" s="8"/>
      <c r="G92" s="66"/>
      <c r="H92" s="103"/>
      <c r="I92" s="103"/>
      <c r="J92" s="66"/>
      <c r="K92" s="102">
        <f t="shared" si="5"/>
      </c>
      <c r="L92" s="102"/>
      <c r="M92" s="6">
        <f t="shared" si="7"/>
      </c>
      <c r="N92" s="66"/>
      <c r="O92" s="8"/>
      <c r="P92" s="103"/>
      <c r="Q92" s="103"/>
      <c r="R92" s="106">
        <f t="shared" si="8"/>
      </c>
      <c r="S92" s="106"/>
      <c r="T92" s="107">
        <f t="shared" si="9"/>
      </c>
      <c r="U92" s="107"/>
    </row>
    <row r="93" spans="2:21" ht="13.5">
      <c r="B93" s="66">
        <v>85</v>
      </c>
      <c r="C93" s="102">
        <f t="shared" si="6"/>
      </c>
      <c r="D93" s="102"/>
      <c r="E93" s="66"/>
      <c r="F93" s="8"/>
      <c r="G93" s="66"/>
      <c r="H93" s="103"/>
      <c r="I93" s="103"/>
      <c r="J93" s="66"/>
      <c r="K93" s="102">
        <f t="shared" si="5"/>
      </c>
      <c r="L93" s="102"/>
      <c r="M93" s="6">
        <f t="shared" si="7"/>
      </c>
      <c r="N93" s="66"/>
      <c r="O93" s="8"/>
      <c r="P93" s="103"/>
      <c r="Q93" s="103"/>
      <c r="R93" s="106">
        <f t="shared" si="8"/>
      </c>
      <c r="S93" s="106"/>
      <c r="T93" s="107">
        <f t="shared" si="9"/>
      </c>
      <c r="U93" s="107"/>
    </row>
    <row r="94" spans="2:21" ht="13.5">
      <c r="B94" s="66">
        <v>86</v>
      </c>
      <c r="C94" s="102">
        <f t="shared" si="6"/>
      </c>
      <c r="D94" s="102"/>
      <c r="E94" s="66"/>
      <c r="F94" s="8"/>
      <c r="G94" s="66"/>
      <c r="H94" s="103"/>
      <c r="I94" s="103"/>
      <c r="J94" s="66"/>
      <c r="K94" s="102">
        <f t="shared" si="5"/>
      </c>
      <c r="L94" s="102"/>
      <c r="M94" s="6">
        <f t="shared" si="7"/>
      </c>
      <c r="N94" s="66"/>
      <c r="O94" s="8"/>
      <c r="P94" s="103"/>
      <c r="Q94" s="103"/>
      <c r="R94" s="106">
        <f t="shared" si="8"/>
      </c>
      <c r="S94" s="106"/>
      <c r="T94" s="107">
        <f t="shared" si="9"/>
      </c>
      <c r="U94" s="107"/>
    </row>
    <row r="95" spans="2:21" ht="13.5">
      <c r="B95" s="66">
        <v>87</v>
      </c>
      <c r="C95" s="102">
        <f t="shared" si="6"/>
      </c>
      <c r="D95" s="102"/>
      <c r="E95" s="66"/>
      <c r="F95" s="8"/>
      <c r="G95" s="66"/>
      <c r="H95" s="103"/>
      <c r="I95" s="103"/>
      <c r="J95" s="66"/>
      <c r="K95" s="102">
        <f t="shared" si="5"/>
      </c>
      <c r="L95" s="102"/>
      <c r="M95" s="6">
        <f t="shared" si="7"/>
      </c>
      <c r="N95" s="66"/>
      <c r="O95" s="8"/>
      <c r="P95" s="103"/>
      <c r="Q95" s="103"/>
      <c r="R95" s="106">
        <f t="shared" si="8"/>
      </c>
      <c r="S95" s="106"/>
      <c r="T95" s="107">
        <f t="shared" si="9"/>
      </c>
      <c r="U95" s="107"/>
    </row>
    <row r="96" spans="2:21" ht="13.5">
      <c r="B96" s="66">
        <v>88</v>
      </c>
      <c r="C96" s="102">
        <f t="shared" si="6"/>
      </c>
      <c r="D96" s="102"/>
      <c r="E96" s="66"/>
      <c r="F96" s="8"/>
      <c r="G96" s="66"/>
      <c r="H96" s="103"/>
      <c r="I96" s="103"/>
      <c r="J96" s="66"/>
      <c r="K96" s="102">
        <f t="shared" si="5"/>
      </c>
      <c r="L96" s="102"/>
      <c r="M96" s="6">
        <f t="shared" si="7"/>
      </c>
      <c r="N96" s="66"/>
      <c r="O96" s="8"/>
      <c r="P96" s="103"/>
      <c r="Q96" s="103"/>
      <c r="R96" s="106">
        <f t="shared" si="8"/>
      </c>
      <c r="S96" s="106"/>
      <c r="T96" s="107">
        <f t="shared" si="9"/>
      </c>
      <c r="U96" s="107"/>
    </row>
    <row r="97" spans="2:21" ht="13.5">
      <c r="B97" s="66">
        <v>89</v>
      </c>
      <c r="C97" s="102">
        <f t="shared" si="6"/>
      </c>
      <c r="D97" s="102"/>
      <c r="E97" s="66"/>
      <c r="F97" s="8"/>
      <c r="G97" s="66"/>
      <c r="H97" s="103"/>
      <c r="I97" s="103"/>
      <c r="J97" s="66"/>
      <c r="K97" s="102">
        <f t="shared" si="5"/>
      </c>
      <c r="L97" s="102"/>
      <c r="M97" s="6">
        <f t="shared" si="7"/>
      </c>
      <c r="N97" s="66"/>
      <c r="O97" s="8"/>
      <c r="P97" s="103"/>
      <c r="Q97" s="103"/>
      <c r="R97" s="106">
        <f t="shared" si="8"/>
      </c>
      <c r="S97" s="106"/>
      <c r="T97" s="107">
        <f t="shared" si="9"/>
      </c>
      <c r="U97" s="107"/>
    </row>
    <row r="98" spans="2:21" ht="13.5">
      <c r="B98" s="66">
        <v>90</v>
      </c>
      <c r="C98" s="102">
        <f t="shared" si="6"/>
      </c>
      <c r="D98" s="102"/>
      <c r="E98" s="66"/>
      <c r="F98" s="8"/>
      <c r="G98" s="66"/>
      <c r="H98" s="103"/>
      <c r="I98" s="103"/>
      <c r="J98" s="66"/>
      <c r="K98" s="102">
        <f t="shared" si="5"/>
      </c>
      <c r="L98" s="102"/>
      <c r="M98" s="6">
        <f t="shared" si="7"/>
      </c>
      <c r="N98" s="66"/>
      <c r="O98" s="8"/>
      <c r="P98" s="103"/>
      <c r="Q98" s="103"/>
      <c r="R98" s="106">
        <f t="shared" si="8"/>
      </c>
      <c r="S98" s="106"/>
      <c r="T98" s="107">
        <f t="shared" si="9"/>
      </c>
      <c r="U98" s="107"/>
    </row>
    <row r="99" spans="2:21" ht="13.5">
      <c r="B99" s="66">
        <v>91</v>
      </c>
      <c r="C99" s="102">
        <f t="shared" si="6"/>
      </c>
      <c r="D99" s="102"/>
      <c r="E99" s="66"/>
      <c r="F99" s="8"/>
      <c r="G99" s="66"/>
      <c r="H99" s="103"/>
      <c r="I99" s="103"/>
      <c r="J99" s="66"/>
      <c r="K99" s="102">
        <f t="shared" si="5"/>
      </c>
      <c r="L99" s="102"/>
      <c r="M99" s="6">
        <f t="shared" si="7"/>
      </c>
      <c r="N99" s="66"/>
      <c r="O99" s="8"/>
      <c r="P99" s="103"/>
      <c r="Q99" s="103"/>
      <c r="R99" s="106">
        <f t="shared" si="8"/>
      </c>
      <c r="S99" s="106"/>
      <c r="T99" s="107">
        <f t="shared" si="9"/>
      </c>
      <c r="U99" s="107"/>
    </row>
    <row r="100" spans="2:21" ht="13.5">
      <c r="B100" s="66">
        <v>92</v>
      </c>
      <c r="C100" s="102">
        <f t="shared" si="6"/>
      </c>
      <c r="D100" s="102"/>
      <c r="E100" s="66"/>
      <c r="F100" s="8"/>
      <c r="G100" s="66"/>
      <c r="H100" s="103"/>
      <c r="I100" s="103"/>
      <c r="J100" s="66"/>
      <c r="K100" s="102">
        <f t="shared" si="5"/>
      </c>
      <c r="L100" s="102"/>
      <c r="M100" s="6">
        <f t="shared" si="7"/>
      </c>
      <c r="N100" s="66"/>
      <c r="O100" s="8"/>
      <c r="P100" s="103"/>
      <c r="Q100" s="103"/>
      <c r="R100" s="106">
        <f t="shared" si="8"/>
      </c>
      <c r="S100" s="106"/>
      <c r="T100" s="107">
        <f t="shared" si="9"/>
      </c>
      <c r="U100" s="107"/>
    </row>
    <row r="101" spans="2:21" ht="13.5">
      <c r="B101" s="66">
        <v>93</v>
      </c>
      <c r="C101" s="102">
        <f t="shared" si="6"/>
      </c>
      <c r="D101" s="102"/>
      <c r="E101" s="66"/>
      <c r="F101" s="8"/>
      <c r="G101" s="66"/>
      <c r="H101" s="103"/>
      <c r="I101" s="103"/>
      <c r="J101" s="66"/>
      <c r="K101" s="102">
        <f t="shared" si="5"/>
      </c>
      <c r="L101" s="102"/>
      <c r="M101" s="6">
        <f t="shared" si="7"/>
      </c>
      <c r="N101" s="66"/>
      <c r="O101" s="8"/>
      <c r="P101" s="103"/>
      <c r="Q101" s="103"/>
      <c r="R101" s="106">
        <f t="shared" si="8"/>
      </c>
      <c r="S101" s="106"/>
      <c r="T101" s="107">
        <f t="shared" si="9"/>
      </c>
      <c r="U101" s="107"/>
    </row>
    <row r="102" spans="2:21" ht="13.5">
      <c r="B102" s="66">
        <v>94</v>
      </c>
      <c r="C102" s="102">
        <f t="shared" si="6"/>
      </c>
      <c r="D102" s="102"/>
      <c r="E102" s="66"/>
      <c r="F102" s="8"/>
      <c r="G102" s="66"/>
      <c r="H102" s="103"/>
      <c r="I102" s="103"/>
      <c r="J102" s="66"/>
      <c r="K102" s="102">
        <f t="shared" si="5"/>
      </c>
      <c r="L102" s="102"/>
      <c r="M102" s="6">
        <f t="shared" si="7"/>
      </c>
      <c r="N102" s="66"/>
      <c r="O102" s="8"/>
      <c r="P102" s="103"/>
      <c r="Q102" s="103"/>
      <c r="R102" s="106">
        <f t="shared" si="8"/>
      </c>
      <c r="S102" s="106"/>
      <c r="T102" s="107">
        <f t="shared" si="9"/>
      </c>
      <c r="U102" s="107"/>
    </row>
    <row r="103" spans="2:21" ht="13.5">
      <c r="B103" s="66">
        <v>95</v>
      </c>
      <c r="C103" s="102">
        <f t="shared" si="6"/>
      </c>
      <c r="D103" s="102"/>
      <c r="E103" s="66"/>
      <c r="F103" s="8"/>
      <c r="G103" s="66"/>
      <c r="H103" s="103"/>
      <c r="I103" s="103"/>
      <c r="J103" s="66"/>
      <c r="K103" s="102">
        <f t="shared" si="5"/>
      </c>
      <c r="L103" s="102"/>
      <c r="M103" s="6">
        <f t="shared" si="7"/>
      </c>
      <c r="N103" s="66"/>
      <c r="O103" s="8"/>
      <c r="P103" s="103"/>
      <c r="Q103" s="103"/>
      <c r="R103" s="106">
        <f t="shared" si="8"/>
      </c>
      <c r="S103" s="106"/>
      <c r="T103" s="107">
        <f t="shared" si="9"/>
      </c>
      <c r="U103" s="107"/>
    </row>
    <row r="104" spans="2:21" ht="13.5">
      <c r="B104" s="66">
        <v>96</v>
      </c>
      <c r="C104" s="102">
        <f t="shared" si="6"/>
      </c>
      <c r="D104" s="102"/>
      <c r="E104" s="66"/>
      <c r="F104" s="8"/>
      <c r="G104" s="66"/>
      <c r="H104" s="103"/>
      <c r="I104" s="103"/>
      <c r="J104" s="66"/>
      <c r="K104" s="102">
        <f t="shared" si="5"/>
      </c>
      <c r="L104" s="102"/>
      <c r="M104" s="6">
        <f t="shared" si="7"/>
      </c>
      <c r="N104" s="66"/>
      <c r="O104" s="8"/>
      <c r="P104" s="103"/>
      <c r="Q104" s="103"/>
      <c r="R104" s="106">
        <f t="shared" si="8"/>
      </c>
      <c r="S104" s="106"/>
      <c r="T104" s="107">
        <f t="shared" si="9"/>
      </c>
      <c r="U104" s="107"/>
    </row>
    <row r="105" spans="2:21" ht="13.5">
      <c r="B105" s="66">
        <v>97</v>
      </c>
      <c r="C105" s="102">
        <f t="shared" si="6"/>
      </c>
      <c r="D105" s="102"/>
      <c r="E105" s="66"/>
      <c r="F105" s="8"/>
      <c r="G105" s="66"/>
      <c r="H105" s="103"/>
      <c r="I105" s="103"/>
      <c r="J105" s="66"/>
      <c r="K105" s="102">
        <f t="shared" si="5"/>
      </c>
      <c r="L105" s="102"/>
      <c r="M105" s="6">
        <f t="shared" si="7"/>
      </c>
      <c r="N105" s="66"/>
      <c r="O105" s="8"/>
      <c r="P105" s="103"/>
      <c r="Q105" s="103"/>
      <c r="R105" s="106">
        <f t="shared" si="8"/>
      </c>
      <c r="S105" s="106"/>
      <c r="T105" s="107">
        <f t="shared" si="9"/>
      </c>
      <c r="U105" s="107"/>
    </row>
    <row r="106" spans="2:21" ht="13.5">
      <c r="B106" s="66">
        <v>98</v>
      </c>
      <c r="C106" s="102">
        <f t="shared" si="6"/>
      </c>
      <c r="D106" s="102"/>
      <c r="E106" s="66"/>
      <c r="F106" s="8"/>
      <c r="G106" s="66"/>
      <c r="H106" s="103"/>
      <c r="I106" s="103"/>
      <c r="J106" s="66"/>
      <c r="K106" s="102">
        <f t="shared" si="5"/>
      </c>
      <c r="L106" s="102"/>
      <c r="M106" s="6">
        <f t="shared" si="7"/>
      </c>
      <c r="N106" s="66"/>
      <c r="O106" s="8"/>
      <c r="P106" s="103"/>
      <c r="Q106" s="103"/>
      <c r="R106" s="106">
        <f t="shared" si="8"/>
      </c>
      <c r="S106" s="106"/>
      <c r="T106" s="107">
        <f t="shared" si="9"/>
      </c>
      <c r="U106" s="107"/>
    </row>
    <row r="107" spans="2:21" ht="13.5">
      <c r="B107" s="66">
        <v>99</v>
      </c>
      <c r="C107" s="102">
        <f t="shared" si="6"/>
      </c>
      <c r="D107" s="102"/>
      <c r="E107" s="66"/>
      <c r="F107" s="8"/>
      <c r="G107" s="66"/>
      <c r="H107" s="103"/>
      <c r="I107" s="103"/>
      <c r="J107" s="66"/>
      <c r="K107" s="102">
        <f t="shared" si="5"/>
      </c>
      <c r="L107" s="102"/>
      <c r="M107" s="6">
        <f t="shared" si="7"/>
      </c>
      <c r="N107" s="66"/>
      <c r="O107" s="8"/>
      <c r="P107" s="103"/>
      <c r="Q107" s="103"/>
      <c r="R107" s="106">
        <f t="shared" si="8"/>
      </c>
      <c r="S107" s="106"/>
      <c r="T107" s="107">
        <f t="shared" si="9"/>
      </c>
      <c r="U107" s="107"/>
    </row>
    <row r="108" spans="2:21" ht="13.5">
      <c r="B108" s="66">
        <v>100</v>
      </c>
      <c r="C108" s="102">
        <f t="shared" si="6"/>
      </c>
      <c r="D108" s="102"/>
      <c r="E108" s="66"/>
      <c r="F108" s="8"/>
      <c r="G108" s="66"/>
      <c r="H108" s="103"/>
      <c r="I108" s="103"/>
      <c r="J108" s="66"/>
      <c r="K108" s="102">
        <f t="shared" si="5"/>
      </c>
      <c r="L108" s="102"/>
      <c r="M108" s="6">
        <f t="shared" si="7"/>
      </c>
      <c r="N108" s="66"/>
      <c r="O108" s="8"/>
      <c r="P108" s="103"/>
      <c r="Q108" s="103"/>
      <c r="R108" s="106">
        <f t="shared" si="8"/>
      </c>
      <c r="S108" s="106"/>
      <c r="T108" s="107">
        <f t="shared" si="9"/>
      </c>
      <c r="U108" s="107"/>
    </row>
    <row r="109" spans="2:18" ht="13.5">
      <c r="B109" s="1"/>
      <c r="C109" s="1"/>
      <c r="D109" s="1"/>
      <c r="E109" s="1"/>
      <c r="F109" s="1"/>
      <c r="G109" s="1"/>
      <c r="H109" s="1"/>
      <c r="I109" s="1"/>
      <c r="J109" s="1"/>
      <c r="K109" s="1"/>
      <c r="L109" s="1"/>
      <c r="M109" s="1"/>
      <c r="N109" s="1"/>
      <c r="O109" s="1"/>
      <c r="P109" s="1"/>
      <c r="Q109" s="1"/>
      <c r="R109" s="1"/>
    </row>
  </sheetData>
  <sheetProtection/>
  <mergeCells count="635">
    <mergeCell ref="C108:D108"/>
    <mergeCell ref="H108:I108"/>
    <mergeCell ref="K108:L108"/>
    <mergeCell ref="P108:Q108"/>
    <mergeCell ref="R108:S108"/>
    <mergeCell ref="T108:U108"/>
    <mergeCell ref="C107:D107"/>
    <mergeCell ref="H107:I107"/>
    <mergeCell ref="K107:L107"/>
    <mergeCell ref="P107:Q107"/>
    <mergeCell ref="R107:S107"/>
    <mergeCell ref="T107:U107"/>
    <mergeCell ref="C106:D106"/>
    <mergeCell ref="H106:I106"/>
    <mergeCell ref="K106:L106"/>
    <mergeCell ref="P106:Q106"/>
    <mergeCell ref="R106:S106"/>
    <mergeCell ref="T106:U106"/>
    <mergeCell ref="C105:D105"/>
    <mergeCell ref="H105:I105"/>
    <mergeCell ref="K105:L105"/>
    <mergeCell ref="P105:Q105"/>
    <mergeCell ref="R105:S105"/>
    <mergeCell ref="T105:U105"/>
    <mergeCell ref="C104:D104"/>
    <mergeCell ref="H104:I104"/>
    <mergeCell ref="K104:L104"/>
    <mergeCell ref="P104:Q104"/>
    <mergeCell ref="R104:S104"/>
    <mergeCell ref="T104:U104"/>
    <mergeCell ref="C103:D103"/>
    <mergeCell ref="H103:I103"/>
    <mergeCell ref="K103:L103"/>
    <mergeCell ref="P103:Q103"/>
    <mergeCell ref="R103:S103"/>
    <mergeCell ref="T103:U103"/>
    <mergeCell ref="C102:D102"/>
    <mergeCell ref="H102:I102"/>
    <mergeCell ref="K102:L102"/>
    <mergeCell ref="P102:Q102"/>
    <mergeCell ref="R102:S102"/>
    <mergeCell ref="T102:U102"/>
    <mergeCell ref="C101:D101"/>
    <mergeCell ref="H101:I101"/>
    <mergeCell ref="K101:L101"/>
    <mergeCell ref="P101:Q101"/>
    <mergeCell ref="R101:S101"/>
    <mergeCell ref="T101:U101"/>
    <mergeCell ref="C100:D100"/>
    <mergeCell ref="H100:I100"/>
    <mergeCell ref="K100:L100"/>
    <mergeCell ref="P100:Q100"/>
    <mergeCell ref="R100:S100"/>
    <mergeCell ref="T100:U100"/>
    <mergeCell ref="C99:D99"/>
    <mergeCell ref="H99:I99"/>
    <mergeCell ref="K99:L99"/>
    <mergeCell ref="P99:Q99"/>
    <mergeCell ref="R99:S99"/>
    <mergeCell ref="T99:U99"/>
    <mergeCell ref="C98:D98"/>
    <mergeCell ref="H98:I98"/>
    <mergeCell ref="K98:L98"/>
    <mergeCell ref="P98:Q98"/>
    <mergeCell ref="R98:S98"/>
    <mergeCell ref="T98:U98"/>
    <mergeCell ref="C97:D97"/>
    <mergeCell ref="H97:I97"/>
    <mergeCell ref="K97:L97"/>
    <mergeCell ref="P97:Q97"/>
    <mergeCell ref="R97:S97"/>
    <mergeCell ref="T97:U97"/>
    <mergeCell ref="C96:D96"/>
    <mergeCell ref="H96:I96"/>
    <mergeCell ref="K96:L96"/>
    <mergeCell ref="P96:Q96"/>
    <mergeCell ref="R96:S96"/>
    <mergeCell ref="T96:U96"/>
    <mergeCell ref="C95:D95"/>
    <mergeCell ref="H95:I95"/>
    <mergeCell ref="K95:L95"/>
    <mergeCell ref="P95:Q95"/>
    <mergeCell ref="R95:S95"/>
    <mergeCell ref="T95:U95"/>
    <mergeCell ref="C94:D94"/>
    <mergeCell ref="H94:I94"/>
    <mergeCell ref="K94:L94"/>
    <mergeCell ref="P94:Q94"/>
    <mergeCell ref="R94:S94"/>
    <mergeCell ref="T94:U94"/>
    <mergeCell ref="C93:D93"/>
    <mergeCell ref="H93:I93"/>
    <mergeCell ref="K93:L93"/>
    <mergeCell ref="P93:Q93"/>
    <mergeCell ref="R93:S93"/>
    <mergeCell ref="T93:U93"/>
    <mergeCell ref="C92:D92"/>
    <mergeCell ref="H92:I92"/>
    <mergeCell ref="K92:L92"/>
    <mergeCell ref="P92:Q92"/>
    <mergeCell ref="R92:S92"/>
    <mergeCell ref="T92:U92"/>
    <mergeCell ref="C91:D91"/>
    <mergeCell ref="H91:I91"/>
    <mergeCell ref="K91:L91"/>
    <mergeCell ref="P91:Q91"/>
    <mergeCell ref="R91:S91"/>
    <mergeCell ref="T91:U91"/>
    <mergeCell ref="C90:D90"/>
    <mergeCell ref="H90:I90"/>
    <mergeCell ref="K90:L90"/>
    <mergeCell ref="P90:Q90"/>
    <mergeCell ref="R90:S90"/>
    <mergeCell ref="T90:U90"/>
    <mergeCell ref="C89:D89"/>
    <mergeCell ref="H89:I89"/>
    <mergeCell ref="K89:L89"/>
    <mergeCell ref="P89:Q89"/>
    <mergeCell ref="R89:S89"/>
    <mergeCell ref="T89:U89"/>
    <mergeCell ref="C88:D88"/>
    <mergeCell ref="H88:I88"/>
    <mergeCell ref="K88:L88"/>
    <mergeCell ref="P88:Q88"/>
    <mergeCell ref="R88:S88"/>
    <mergeCell ref="T88:U88"/>
    <mergeCell ref="C87:D87"/>
    <mergeCell ref="H87:I87"/>
    <mergeCell ref="K87:L87"/>
    <mergeCell ref="P87:Q87"/>
    <mergeCell ref="R87:S87"/>
    <mergeCell ref="T87:U87"/>
    <mergeCell ref="C86:D86"/>
    <mergeCell ref="H86:I86"/>
    <mergeCell ref="K86:L86"/>
    <mergeCell ref="P86:Q86"/>
    <mergeCell ref="R86:S86"/>
    <mergeCell ref="T86:U86"/>
    <mergeCell ref="C85:D85"/>
    <mergeCell ref="H85:I85"/>
    <mergeCell ref="K85:L85"/>
    <mergeCell ref="P85:Q85"/>
    <mergeCell ref="R85:S85"/>
    <mergeCell ref="T85:U85"/>
    <mergeCell ref="C84:D84"/>
    <mergeCell ref="H84:I84"/>
    <mergeCell ref="K84:L84"/>
    <mergeCell ref="P84:Q84"/>
    <mergeCell ref="R84:S84"/>
    <mergeCell ref="T84:U84"/>
    <mergeCell ref="C83:D83"/>
    <mergeCell ref="H83:I83"/>
    <mergeCell ref="K83:L83"/>
    <mergeCell ref="P83:Q83"/>
    <mergeCell ref="R83:S83"/>
    <mergeCell ref="T83:U83"/>
    <mergeCell ref="C82:D82"/>
    <mergeCell ref="H82:I82"/>
    <mergeCell ref="K82:L82"/>
    <mergeCell ref="P82:Q82"/>
    <mergeCell ref="R82:S82"/>
    <mergeCell ref="T82:U82"/>
    <mergeCell ref="C81:D81"/>
    <mergeCell ref="H81:I81"/>
    <mergeCell ref="K81:L81"/>
    <mergeCell ref="P81:Q81"/>
    <mergeCell ref="R81:S81"/>
    <mergeCell ref="T81:U81"/>
    <mergeCell ref="C80:D80"/>
    <mergeCell ref="H80:I80"/>
    <mergeCell ref="K80:L80"/>
    <mergeCell ref="P80:Q80"/>
    <mergeCell ref="R80:S80"/>
    <mergeCell ref="T80:U80"/>
    <mergeCell ref="C79:D79"/>
    <mergeCell ref="H79:I79"/>
    <mergeCell ref="K79:L79"/>
    <mergeCell ref="P79:Q79"/>
    <mergeCell ref="R79:S79"/>
    <mergeCell ref="T79:U79"/>
    <mergeCell ref="C78:D78"/>
    <mergeCell ref="H78:I78"/>
    <mergeCell ref="K78:L78"/>
    <mergeCell ref="P78:Q78"/>
    <mergeCell ref="R78:S78"/>
    <mergeCell ref="T78:U78"/>
    <mergeCell ref="C77:D77"/>
    <mergeCell ref="H77:I77"/>
    <mergeCell ref="K77:L77"/>
    <mergeCell ref="P77:Q77"/>
    <mergeCell ref="R77:S77"/>
    <mergeCell ref="T77:U77"/>
    <mergeCell ref="C76:D76"/>
    <mergeCell ref="H76:I76"/>
    <mergeCell ref="K76:L76"/>
    <mergeCell ref="P76:Q76"/>
    <mergeCell ref="R76:S76"/>
    <mergeCell ref="T76:U76"/>
    <mergeCell ref="C75:D75"/>
    <mergeCell ref="H75:I75"/>
    <mergeCell ref="K75:L75"/>
    <mergeCell ref="P75:Q75"/>
    <mergeCell ref="R75:S75"/>
    <mergeCell ref="T75:U75"/>
    <mergeCell ref="C74:D74"/>
    <mergeCell ref="H74:I74"/>
    <mergeCell ref="K74:L74"/>
    <mergeCell ref="P74:Q74"/>
    <mergeCell ref="R74:S74"/>
    <mergeCell ref="T74:U74"/>
    <mergeCell ref="C73:D73"/>
    <mergeCell ref="H73:I73"/>
    <mergeCell ref="K73:L73"/>
    <mergeCell ref="P73:Q73"/>
    <mergeCell ref="R73:S73"/>
    <mergeCell ref="T73:U73"/>
    <mergeCell ref="C72:D72"/>
    <mergeCell ref="H72:I72"/>
    <mergeCell ref="K72:L72"/>
    <mergeCell ref="P72:Q72"/>
    <mergeCell ref="R72:S72"/>
    <mergeCell ref="T72:U72"/>
    <mergeCell ref="C71:D71"/>
    <mergeCell ref="H71:I71"/>
    <mergeCell ref="K71:L71"/>
    <mergeCell ref="P71:Q71"/>
    <mergeCell ref="R71:S71"/>
    <mergeCell ref="T71:U71"/>
    <mergeCell ref="C70:D70"/>
    <mergeCell ref="H70:I70"/>
    <mergeCell ref="K70:L70"/>
    <mergeCell ref="P70:Q70"/>
    <mergeCell ref="R70:S70"/>
    <mergeCell ref="T70:U70"/>
    <mergeCell ref="C69:D69"/>
    <mergeCell ref="H69:I69"/>
    <mergeCell ref="K69:L69"/>
    <mergeCell ref="P69:Q69"/>
    <mergeCell ref="R69:S69"/>
    <mergeCell ref="T69:U69"/>
    <mergeCell ref="C68:D68"/>
    <mergeCell ref="H68:I68"/>
    <mergeCell ref="K68:L68"/>
    <mergeCell ref="P68:Q68"/>
    <mergeCell ref="R68:S68"/>
    <mergeCell ref="T68:U68"/>
    <mergeCell ref="C67:D67"/>
    <mergeCell ref="H67:I67"/>
    <mergeCell ref="K67:L67"/>
    <mergeCell ref="P67:Q67"/>
    <mergeCell ref="R67:S67"/>
    <mergeCell ref="T67:U67"/>
    <mergeCell ref="C66:D66"/>
    <mergeCell ref="H66:I66"/>
    <mergeCell ref="K66:L66"/>
    <mergeCell ref="P66:Q66"/>
    <mergeCell ref="R66:S66"/>
    <mergeCell ref="T66:U66"/>
    <mergeCell ref="C65:D65"/>
    <mergeCell ref="H65:I65"/>
    <mergeCell ref="K65:L65"/>
    <mergeCell ref="P65:Q65"/>
    <mergeCell ref="R65:S65"/>
    <mergeCell ref="T65:U65"/>
    <mergeCell ref="C64:D64"/>
    <mergeCell ref="H64:I64"/>
    <mergeCell ref="K64:L64"/>
    <mergeCell ref="P64:Q64"/>
    <mergeCell ref="R64:S64"/>
    <mergeCell ref="T64:U64"/>
    <mergeCell ref="C63:D63"/>
    <mergeCell ref="H63:I63"/>
    <mergeCell ref="K63:L63"/>
    <mergeCell ref="P63:Q63"/>
    <mergeCell ref="R63:S63"/>
    <mergeCell ref="T63:U63"/>
    <mergeCell ref="C62:D62"/>
    <mergeCell ref="H62:I62"/>
    <mergeCell ref="K62:L62"/>
    <mergeCell ref="P62:Q62"/>
    <mergeCell ref="R62:S62"/>
    <mergeCell ref="T62:U62"/>
    <mergeCell ref="C61:D61"/>
    <mergeCell ref="H61:I61"/>
    <mergeCell ref="K61:L61"/>
    <mergeCell ref="P61:Q61"/>
    <mergeCell ref="R61:S61"/>
    <mergeCell ref="T61:U61"/>
    <mergeCell ref="C60:D60"/>
    <mergeCell ref="H60:I60"/>
    <mergeCell ref="K60:L60"/>
    <mergeCell ref="P60:Q60"/>
    <mergeCell ref="R60:S60"/>
    <mergeCell ref="T60:U60"/>
    <mergeCell ref="C59:D59"/>
    <mergeCell ref="H59:I59"/>
    <mergeCell ref="K59:L59"/>
    <mergeCell ref="P59:Q59"/>
    <mergeCell ref="R59:S59"/>
    <mergeCell ref="T59:U59"/>
    <mergeCell ref="C58:D58"/>
    <mergeCell ref="H58:I58"/>
    <mergeCell ref="K58:L58"/>
    <mergeCell ref="P58:Q58"/>
    <mergeCell ref="R58:S58"/>
    <mergeCell ref="T58:U58"/>
    <mergeCell ref="C57:D57"/>
    <mergeCell ref="H57:I57"/>
    <mergeCell ref="K57:L57"/>
    <mergeCell ref="P57:Q57"/>
    <mergeCell ref="R57:S57"/>
    <mergeCell ref="T57:U57"/>
    <mergeCell ref="C56:D56"/>
    <mergeCell ref="H56:I56"/>
    <mergeCell ref="K56:L56"/>
    <mergeCell ref="P56:Q56"/>
    <mergeCell ref="R56:S56"/>
    <mergeCell ref="T56:U56"/>
    <mergeCell ref="C55:D55"/>
    <mergeCell ref="H55:I55"/>
    <mergeCell ref="K55:L55"/>
    <mergeCell ref="P55:Q55"/>
    <mergeCell ref="R55:S55"/>
    <mergeCell ref="T55:U55"/>
    <mergeCell ref="C54:D54"/>
    <mergeCell ref="H54:I54"/>
    <mergeCell ref="K54:L54"/>
    <mergeCell ref="P54:Q54"/>
    <mergeCell ref="R54:S54"/>
    <mergeCell ref="T54:U54"/>
    <mergeCell ref="C53:D53"/>
    <mergeCell ref="H53:I53"/>
    <mergeCell ref="K53:L53"/>
    <mergeCell ref="P53:Q53"/>
    <mergeCell ref="R53:S53"/>
    <mergeCell ref="T53:U53"/>
    <mergeCell ref="C52:D52"/>
    <mergeCell ref="H52:I52"/>
    <mergeCell ref="K52:L52"/>
    <mergeCell ref="P52:Q52"/>
    <mergeCell ref="R52:S52"/>
    <mergeCell ref="T52:U52"/>
    <mergeCell ref="C51:D51"/>
    <mergeCell ref="H51:I51"/>
    <mergeCell ref="K51:L51"/>
    <mergeCell ref="P51:Q51"/>
    <mergeCell ref="R51:S51"/>
    <mergeCell ref="T51:U51"/>
    <mergeCell ref="C50:D50"/>
    <mergeCell ref="H50:I50"/>
    <mergeCell ref="K50:L50"/>
    <mergeCell ref="P50:Q50"/>
    <mergeCell ref="R50:S50"/>
    <mergeCell ref="T50:U50"/>
    <mergeCell ref="C49:D49"/>
    <mergeCell ref="H49:I49"/>
    <mergeCell ref="K49:L49"/>
    <mergeCell ref="P49:Q49"/>
    <mergeCell ref="R49:S49"/>
    <mergeCell ref="T49:U49"/>
    <mergeCell ref="C48:D48"/>
    <mergeCell ref="H48:I48"/>
    <mergeCell ref="K48:L48"/>
    <mergeCell ref="P48:Q48"/>
    <mergeCell ref="R48:S48"/>
    <mergeCell ref="T48:U48"/>
    <mergeCell ref="C47:D47"/>
    <mergeCell ref="H47:I47"/>
    <mergeCell ref="K47:L47"/>
    <mergeCell ref="P47:Q47"/>
    <mergeCell ref="R47:S47"/>
    <mergeCell ref="T47:U47"/>
    <mergeCell ref="C46:D46"/>
    <mergeCell ref="H46:I46"/>
    <mergeCell ref="K46:L46"/>
    <mergeCell ref="P46:Q46"/>
    <mergeCell ref="R46:S46"/>
    <mergeCell ref="T46:U46"/>
    <mergeCell ref="C45:D45"/>
    <mergeCell ref="H45:I45"/>
    <mergeCell ref="K45:L45"/>
    <mergeCell ref="P45:Q45"/>
    <mergeCell ref="R45:S45"/>
    <mergeCell ref="T45:U45"/>
    <mergeCell ref="C44:D44"/>
    <mergeCell ref="H44:I44"/>
    <mergeCell ref="K44:L44"/>
    <mergeCell ref="P44:Q44"/>
    <mergeCell ref="R44:S44"/>
    <mergeCell ref="T44:U44"/>
    <mergeCell ref="C43:D43"/>
    <mergeCell ref="H43:I43"/>
    <mergeCell ref="K43:L43"/>
    <mergeCell ref="P43:Q43"/>
    <mergeCell ref="R43:S43"/>
    <mergeCell ref="T43:U43"/>
    <mergeCell ref="C42:D42"/>
    <mergeCell ref="H42:I42"/>
    <mergeCell ref="K42:L42"/>
    <mergeCell ref="P42:Q42"/>
    <mergeCell ref="R42:S42"/>
    <mergeCell ref="T42:U42"/>
    <mergeCell ref="C41:D41"/>
    <mergeCell ref="H41:I41"/>
    <mergeCell ref="K41:L41"/>
    <mergeCell ref="P41:Q41"/>
    <mergeCell ref="R41:S41"/>
    <mergeCell ref="T41:U41"/>
    <mergeCell ref="C40:D40"/>
    <mergeCell ref="H40:I40"/>
    <mergeCell ref="K40:L40"/>
    <mergeCell ref="P40:Q40"/>
    <mergeCell ref="R40:S40"/>
    <mergeCell ref="T40:U40"/>
    <mergeCell ref="C39:D39"/>
    <mergeCell ref="H39:I39"/>
    <mergeCell ref="K39:L39"/>
    <mergeCell ref="P39:Q39"/>
    <mergeCell ref="R39:S39"/>
    <mergeCell ref="T39:U39"/>
    <mergeCell ref="C38:D38"/>
    <mergeCell ref="H38:I38"/>
    <mergeCell ref="K38:L38"/>
    <mergeCell ref="P38:Q38"/>
    <mergeCell ref="R38:S38"/>
    <mergeCell ref="T38:U38"/>
    <mergeCell ref="C37:D37"/>
    <mergeCell ref="H37:I37"/>
    <mergeCell ref="K37:L37"/>
    <mergeCell ref="P37:Q37"/>
    <mergeCell ref="R37:S37"/>
    <mergeCell ref="T37:U37"/>
    <mergeCell ref="C36:D36"/>
    <mergeCell ref="H36:I36"/>
    <mergeCell ref="K36:L36"/>
    <mergeCell ref="P36:Q36"/>
    <mergeCell ref="R36:S36"/>
    <mergeCell ref="T36:U36"/>
    <mergeCell ref="C35:D35"/>
    <mergeCell ref="H35:I35"/>
    <mergeCell ref="K35:L35"/>
    <mergeCell ref="P35:Q35"/>
    <mergeCell ref="R35:S35"/>
    <mergeCell ref="T35:U35"/>
    <mergeCell ref="C34:D34"/>
    <mergeCell ref="H34:I34"/>
    <mergeCell ref="K34:L34"/>
    <mergeCell ref="P34:Q34"/>
    <mergeCell ref="R34:S34"/>
    <mergeCell ref="T34:U34"/>
    <mergeCell ref="C33:D33"/>
    <mergeCell ref="H33:I33"/>
    <mergeCell ref="K33:L33"/>
    <mergeCell ref="P33:Q33"/>
    <mergeCell ref="R33:S33"/>
    <mergeCell ref="T33:U33"/>
    <mergeCell ref="C32:D32"/>
    <mergeCell ref="H32:I32"/>
    <mergeCell ref="K32:L32"/>
    <mergeCell ref="P32:Q32"/>
    <mergeCell ref="R32:S32"/>
    <mergeCell ref="T32:U32"/>
    <mergeCell ref="C31:D31"/>
    <mergeCell ref="H31:I31"/>
    <mergeCell ref="K31:L31"/>
    <mergeCell ref="P31:Q31"/>
    <mergeCell ref="R31:S31"/>
    <mergeCell ref="T31:U31"/>
    <mergeCell ref="C30:D30"/>
    <mergeCell ref="H30:I30"/>
    <mergeCell ref="K30:L30"/>
    <mergeCell ref="P30:Q30"/>
    <mergeCell ref="R30:S30"/>
    <mergeCell ref="T30:U30"/>
    <mergeCell ref="C29:D29"/>
    <mergeCell ref="H29:I29"/>
    <mergeCell ref="K29:L29"/>
    <mergeCell ref="P29:Q29"/>
    <mergeCell ref="R29:S29"/>
    <mergeCell ref="T29:U29"/>
    <mergeCell ref="C28:D28"/>
    <mergeCell ref="H28:I28"/>
    <mergeCell ref="K28:L28"/>
    <mergeCell ref="P28:Q28"/>
    <mergeCell ref="R28:S28"/>
    <mergeCell ref="T28:U28"/>
    <mergeCell ref="C27:D27"/>
    <mergeCell ref="H27:I27"/>
    <mergeCell ref="K27:L27"/>
    <mergeCell ref="P27:Q27"/>
    <mergeCell ref="R27:S27"/>
    <mergeCell ref="T27:U27"/>
    <mergeCell ref="C26:D26"/>
    <mergeCell ref="H26:I26"/>
    <mergeCell ref="K26:L26"/>
    <mergeCell ref="P26:Q26"/>
    <mergeCell ref="R26:S26"/>
    <mergeCell ref="T26:U26"/>
    <mergeCell ref="C25:D25"/>
    <mergeCell ref="H25:I25"/>
    <mergeCell ref="K25:L25"/>
    <mergeCell ref="P25:Q25"/>
    <mergeCell ref="R25:S25"/>
    <mergeCell ref="T25:U25"/>
    <mergeCell ref="C24:D24"/>
    <mergeCell ref="H24:I24"/>
    <mergeCell ref="K24:L24"/>
    <mergeCell ref="P24:Q24"/>
    <mergeCell ref="R24:S24"/>
    <mergeCell ref="T24:U24"/>
    <mergeCell ref="C23:D23"/>
    <mergeCell ref="H23:I23"/>
    <mergeCell ref="K23:L23"/>
    <mergeCell ref="P23:Q23"/>
    <mergeCell ref="R23:S23"/>
    <mergeCell ref="T23:U23"/>
    <mergeCell ref="C22:D22"/>
    <mergeCell ref="H22:I22"/>
    <mergeCell ref="K22:L22"/>
    <mergeCell ref="P22:Q22"/>
    <mergeCell ref="R22:S22"/>
    <mergeCell ref="T22:U22"/>
    <mergeCell ref="C21:D21"/>
    <mergeCell ref="H21:I21"/>
    <mergeCell ref="K21:L21"/>
    <mergeCell ref="P21:Q21"/>
    <mergeCell ref="R21:S21"/>
    <mergeCell ref="T21:U21"/>
    <mergeCell ref="C20:D20"/>
    <mergeCell ref="H20:I20"/>
    <mergeCell ref="K20:L20"/>
    <mergeCell ref="P20:Q20"/>
    <mergeCell ref="R20:S20"/>
    <mergeCell ref="T20:U20"/>
    <mergeCell ref="C19:D19"/>
    <mergeCell ref="H19:I19"/>
    <mergeCell ref="K19:L19"/>
    <mergeCell ref="P19:Q19"/>
    <mergeCell ref="R19:S19"/>
    <mergeCell ref="T19:U19"/>
    <mergeCell ref="C18:D18"/>
    <mergeCell ref="H18:I18"/>
    <mergeCell ref="K18:L18"/>
    <mergeCell ref="P18:Q18"/>
    <mergeCell ref="R18:S18"/>
    <mergeCell ref="T18:U18"/>
    <mergeCell ref="C17:D17"/>
    <mergeCell ref="H17:I17"/>
    <mergeCell ref="K17:L17"/>
    <mergeCell ref="P17:Q17"/>
    <mergeCell ref="R17:S17"/>
    <mergeCell ref="T17:U17"/>
    <mergeCell ref="C16:D16"/>
    <mergeCell ref="H16:I16"/>
    <mergeCell ref="K16:L16"/>
    <mergeCell ref="P16:Q16"/>
    <mergeCell ref="R16:S16"/>
    <mergeCell ref="T16:U16"/>
    <mergeCell ref="C15:D15"/>
    <mergeCell ref="H15:I15"/>
    <mergeCell ref="K15:L15"/>
    <mergeCell ref="P15:Q15"/>
    <mergeCell ref="R15:S15"/>
    <mergeCell ref="T15:U15"/>
    <mergeCell ref="C14:D14"/>
    <mergeCell ref="H14:I14"/>
    <mergeCell ref="K14:L14"/>
    <mergeCell ref="P14:Q14"/>
    <mergeCell ref="R14:S14"/>
    <mergeCell ref="T14:U14"/>
    <mergeCell ref="C13:D13"/>
    <mergeCell ref="H13:I13"/>
    <mergeCell ref="K13:L13"/>
    <mergeCell ref="P13:Q13"/>
    <mergeCell ref="R13:S13"/>
    <mergeCell ref="T13:U13"/>
    <mergeCell ref="C12:D12"/>
    <mergeCell ref="H12:I12"/>
    <mergeCell ref="K12:L12"/>
    <mergeCell ref="P12:Q12"/>
    <mergeCell ref="R12:S12"/>
    <mergeCell ref="T12:U12"/>
    <mergeCell ref="C11:D11"/>
    <mergeCell ref="H11:I11"/>
    <mergeCell ref="K11:L11"/>
    <mergeCell ref="P11:Q11"/>
    <mergeCell ref="R11:S11"/>
    <mergeCell ref="T11:U11"/>
    <mergeCell ref="C10:D10"/>
    <mergeCell ref="H10:I10"/>
    <mergeCell ref="K10:L10"/>
    <mergeCell ref="P10:Q10"/>
    <mergeCell ref="R10:S10"/>
    <mergeCell ref="T10:U10"/>
    <mergeCell ref="C9:D9"/>
    <mergeCell ref="H9:I9"/>
    <mergeCell ref="K9:L9"/>
    <mergeCell ref="P9:Q9"/>
    <mergeCell ref="R9:S9"/>
    <mergeCell ref="T9:U9"/>
    <mergeCell ref="R7:U7"/>
    <mergeCell ref="H8:I8"/>
    <mergeCell ref="K8:L8"/>
    <mergeCell ref="P8:Q8"/>
    <mergeCell ref="R8:S8"/>
    <mergeCell ref="T8:U8"/>
    <mergeCell ref="B7:B8"/>
    <mergeCell ref="C7:D8"/>
    <mergeCell ref="E7:I7"/>
    <mergeCell ref="J7:L7"/>
    <mergeCell ref="M7:M8"/>
    <mergeCell ref="N7:Q7"/>
    <mergeCell ref="J4:K4"/>
    <mergeCell ref="L4:M4"/>
    <mergeCell ref="N4:O4"/>
    <mergeCell ref="P4:Q4"/>
    <mergeCell ref="J5:K5"/>
    <mergeCell ref="L5:M5"/>
    <mergeCell ref="P5:Q5"/>
    <mergeCell ref="F2:G2"/>
    <mergeCell ref="H2:I2"/>
    <mergeCell ref="B4:C4"/>
    <mergeCell ref="D4:E4"/>
    <mergeCell ref="F4:G4"/>
    <mergeCell ref="H4:I4"/>
    <mergeCell ref="J2:K2"/>
    <mergeCell ref="L2:M2"/>
    <mergeCell ref="N2:O2"/>
    <mergeCell ref="P2:Q2"/>
    <mergeCell ref="B3:C3"/>
    <mergeCell ref="D3:I3"/>
    <mergeCell ref="J3:K3"/>
    <mergeCell ref="L3:Q3"/>
    <mergeCell ref="B2:C2"/>
    <mergeCell ref="D2:E2"/>
  </mergeCells>
  <conditionalFormatting sqref="G9 G11">
    <cfRule type="cellIs" priority="9" dxfId="118" operator="equal" stopIfTrue="1">
      <formula>"買"</formula>
    </cfRule>
    <cfRule type="cellIs" priority="10" dxfId="119" operator="equal" stopIfTrue="1">
      <formula>"売"</formula>
    </cfRule>
  </conditionalFormatting>
  <conditionalFormatting sqref="G36 G39:G108 G33 G29:G31 G22 G17">
    <cfRule type="cellIs" priority="5" dxfId="118" operator="equal" stopIfTrue="1">
      <formula>"買"</formula>
    </cfRule>
    <cfRule type="cellIs" priority="6" dxfId="119" operator="equal" stopIfTrue="1">
      <formula>"売"</formula>
    </cfRule>
  </conditionalFormatting>
  <conditionalFormatting sqref="G37:G38 G34:G35 G32 G23:G28 G18:G21 G15:G16">
    <cfRule type="cellIs" priority="3" dxfId="118" operator="equal" stopIfTrue="1">
      <formula>"買"</formula>
    </cfRule>
    <cfRule type="cellIs" priority="4" dxfId="119" operator="equal" stopIfTrue="1">
      <formula>"売"</formula>
    </cfRule>
  </conditionalFormatting>
  <conditionalFormatting sqref="G10 G12:G14">
    <cfRule type="cellIs" priority="1" dxfId="118" operator="equal" stopIfTrue="1">
      <formula>"買"</formula>
    </cfRule>
    <cfRule type="cellIs" priority="2" dxfId="119" operator="equal" stopIfTrue="1">
      <formula>"売"</formula>
    </cfRule>
  </conditionalFormatting>
  <dataValidations count="1">
    <dataValidation type="list" allowBlank="1" showInputMessage="1" showErrorMessage="1" sqref="G9:G108">
      <formula1>"買,売"</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2:U109"/>
  <sheetViews>
    <sheetView zoomScale="115" zoomScaleNormal="115" zoomScalePageLayoutView="0" workbookViewId="0" topLeftCell="A1">
      <pane ySplit="8" topLeftCell="A9" activePane="bottomLeft" state="frozen"/>
      <selection pane="topLeft" activeCell="A1" sqref="A1"/>
      <selection pane="bottomLeft" activeCell="A6" sqref="A6"/>
    </sheetView>
  </sheetViews>
  <sheetFormatPr defaultColWidth="9.00390625" defaultRowHeight="13.5"/>
  <cols>
    <col min="1" max="1" width="2.875" style="0" customWidth="1"/>
    <col min="2" max="18" width="6.625" style="0" customWidth="1"/>
    <col min="22" max="22" width="10.875" style="23" bestFit="1" customWidth="1"/>
  </cols>
  <sheetData>
    <row r="2" spans="2:20" ht="13.5">
      <c r="B2" s="70" t="s">
        <v>1</v>
      </c>
      <c r="C2" s="70"/>
      <c r="D2" s="72" t="s">
        <v>63</v>
      </c>
      <c r="E2" s="72"/>
      <c r="F2" s="70" t="s">
        <v>2</v>
      </c>
      <c r="G2" s="70"/>
      <c r="H2" s="72" t="s">
        <v>62</v>
      </c>
      <c r="I2" s="72"/>
      <c r="J2" s="70" t="s">
        <v>3</v>
      </c>
      <c r="K2" s="70"/>
      <c r="L2" s="71">
        <f>C9</f>
        <v>500000</v>
      </c>
      <c r="M2" s="72"/>
      <c r="N2" s="70" t="s">
        <v>4</v>
      </c>
      <c r="O2" s="70"/>
      <c r="P2" s="71" t="e">
        <f>C108+R108</f>
        <v>#VALUE!</v>
      </c>
      <c r="Q2" s="72"/>
      <c r="R2" s="1"/>
      <c r="S2" s="1"/>
      <c r="T2" s="1"/>
    </row>
    <row r="3" spans="2:19" ht="57" customHeight="1">
      <c r="B3" s="70" t="s">
        <v>5</v>
      </c>
      <c r="C3" s="70"/>
      <c r="D3" s="73" t="s">
        <v>40</v>
      </c>
      <c r="E3" s="73"/>
      <c r="F3" s="73"/>
      <c r="G3" s="73"/>
      <c r="H3" s="73"/>
      <c r="I3" s="73"/>
      <c r="J3" s="70" t="s">
        <v>6</v>
      </c>
      <c r="K3" s="70"/>
      <c r="L3" s="74" t="s">
        <v>41</v>
      </c>
      <c r="M3" s="75"/>
      <c r="N3" s="75"/>
      <c r="O3" s="75"/>
      <c r="P3" s="75"/>
      <c r="Q3" s="75"/>
      <c r="R3" s="1"/>
      <c r="S3" s="1"/>
    </row>
    <row r="4" spans="2:20" ht="13.5">
      <c r="B4" s="70" t="s">
        <v>7</v>
      </c>
      <c r="C4" s="70"/>
      <c r="D4" s="76">
        <f>SUM($R$9:$S$993)</f>
        <v>195958.00252009399</v>
      </c>
      <c r="E4" s="76"/>
      <c r="F4" s="70" t="s">
        <v>8</v>
      </c>
      <c r="G4" s="70"/>
      <c r="H4" s="77">
        <f>SUM($T$9:$U$108)</f>
        <v>-181.4000000000011</v>
      </c>
      <c r="I4" s="72"/>
      <c r="J4" s="78" t="s">
        <v>9</v>
      </c>
      <c r="K4" s="78"/>
      <c r="L4" s="71">
        <f>MAX($C$9:$D$990)-C9</f>
        <v>329451.6872609104</v>
      </c>
      <c r="M4" s="71"/>
      <c r="N4" s="78" t="s">
        <v>10</v>
      </c>
      <c r="O4" s="78"/>
      <c r="P4" s="76">
        <f>MIN($C$9:$D$990)-C9</f>
        <v>-53267.62818461686</v>
      </c>
      <c r="Q4" s="76"/>
      <c r="R4" s="1"/>
      <c r="S4" s="1"/>
      <c r="T4" s="1"/>
    </row>
    <row r="5" spans="2:20" ht="13.5">
      <c r="B5" s="62" t="s">
        <v>11</v>
      </c>
      <c r="C5" s="2">
        <f>COUNTIF($R$9:$R$990,"&gt;0")</f>
        <v>23</v>
      </c>
      <c r="D5" s="63" t="s">
        <v>12</v>
      </c>
      <c r="E5" s="16">
        <f>COUNTIF($R$9:$R$990,"&lt;0")</f>
        <v>35</v>
      </c>
      <c r="F5" s="63" t="s">
        <v>13</v>
      </c>
      <c r="G5" s="2">
        <f>COUNTIF($R$9:$R$990,"=0")</f>
        <v>2</v>
      </c>
      <c r="H5" s="63" t="s">
        <v>14</v>
      </c>
      <c r="I5" s="3">
        <f>C5/SUM(C5,E5,G5)</f>
        <v>0.38333333333333336</v>
      </c>
      <c r="J5" s="79" t="s">
        <v>15</v>
      </c>
      <c r="K5" s="70"/>
      <c r="L5" s="80"/>
      <c r="M5" s="81"/>
      <c r="N5" s="18" t="s">
        <v>16</v>
      </c>
      <c r="O5" s="9"/>
      <c r="P5" s="80"/>
      <c r="Q5" s="81"/>
      <c r="R5" s="1"/>
      <c r="S5" s="1"/>
      <c r="T5" s="1"/>
    </row>
    <row r="6" spans="2:20" ht="13.5">
      <c r="B6" s="11"/>
      <c r="C6" s="14"/>
      <c r="D6" s="15"/>
      <c r="E6" s="12"/>
      <c r="F6" s="11"/>
      <c r="G6" s="12"/>
      <c r="H6" s="11"/>
      <c r="I6" s="17"/>
      <c r="J6" s="11"/>
      <c r="K6" s="11"/>
      <c r="L6" s="12"/>
      <c r="M6" s="12"/>
      <c r="N6" s="13"/>
      <c r="O6" s="13"/>
      <c r="P6" s="10"/>
      <c r="Q6" s="7"/>
      <c r="R6" s="1"/>
      <c r="S6" s="1"/>
      <c r="T6" s="1"/>
    </row>
    <row r="7" spans="2:21" ht="13.5">
      <c r="B7" s="82" t="s">
        <v>17</v>
      </c>
      <c r="C7" s="84" t="s">
        <v>18</v>
      </c>
      <c r="D7" s="85"/>
      <c r="E7" s="88" t="s">
        <v>19</v>
      </c>
      <c r="F7" s="89"/>
      <c r="G7" s="89"/>
      <c r="H7" s="89"/>
      <c r="I7" s="90"/>
      <c r="J7" s="91" t="s">
        <v>20</v>
      </c>
      <c r="K7" s="92"/>
      <c r="L7" s="93"/>
      <c r="M7" s="94" t="s">
        <v>21</v>
      </c>
      <c r="N7" s="95" t="s">
        <v>22</v>
      </c>
      <c r="O7" s="96"/>
      <c r="P7" s="96"/>
      <c r="Q7" s="97"/>
      <c r="R7" s="98" t="s">
        <v>23</v>
      </c>
      <c r="S7" s="98"/>
      <c r="T7" s="98"/>
      <c r="U7" s="98"/>
    </row>
    <row r="8" spans="2:21" ht="13.5">
      <c r="B8" s="83"/>
      <c r="C8" s="86"/>
      <c r="D8" s="87"/>
      <c r="E8" s="19" t="s">
        <v>24</v>
      </c>
      <c r="F8" s="19" t="s">
        <v>25</v>
      </c>
      <c r="G8" s="19" t="s">
        <v>26</v>
      </c>
      <c r="H8" s="99" t="s">
        <v>27</v>
      </c>
      <c r="I8" s="90"/>
      <c r="J8" s="4" t="s">
        <v>28</v>
      </c>
      <c r="K8" s="100" t="s">
        <v>29</v>
      </c>
      <c r="L8" s="93"/>
      <c r="M8" s="94"/>
      <c r="N8" s="5" t="s">
        <v>24</v>
      </c>
      <c r="O8" s="5" t="s">
        <v>25</v>
      </c>
      <c r="P8" s="101" t="s">
        <v>27</v>
      </c>
      <c r="Q8" s="97"/>
      <c r="R8" s="98" t="s">
        <v>30</v>
      </c>
      <c r="S8" s="98"/>
      <c r="T8" s="98" t="s">
        <v>28</v>
      </c>
      <c r="U8" s="98"/>
    </row>
    <row r="9" spans="2:21" ht="13.5">
      <c r="B9" s="61">
        <v>1</v>
      </c>
      <c r="C9" s="102">
        <v>500000</v>
      </c>
      <c r="D9" s="102"/>
      <c r="E9" s="61">
        <v>2014</v>
      </c>
      <c r="F9" s="8">
        <v>42617</v>
      </c>
      <c r="G9" s="69" t="s">
        <v>52</v>
      </c>
      <c r="H9" s="103">
        <v>105.26</v>
      </c>
      <c r="I9" s="103"/>
      <c r="J9" s="61">
        <v>13</v>
      </c>
      <c r="K9" s="102">
        <f aca="true" t="shared" si="0" ref="K9:K72">IF(F9="","",C9*0.03)</f>
        <v>15000</v>
      </c>
      <c r="L9" s="102"/>
      <c r="M9" s="6">
        <f>IF(J9="","",(K9/J9)/1000)</f>
        <v>1.1538461538461537</v>
      </c>
      <c r="N9" s="64">
        <v>2014</v>
      </c>
      <c r="O9" s="8">
        <v>42618</v>
      </c>
      <c r="P9" s="103">
        <v>105.3</v>
      </c>
      <c r="Q9" s="103"/>
      <c r="R9" s="106">
        <f>IF(O9="","",(IF(G9="売",H9-P9,P9-H9))*M9*100000)</f>
        <v>4615.384615383697</v>
      </c>
      <c r="S9" s="106"/>
      <c r="T9" s="107">
        <f>IF(O9="","",IF(R9&lt;0,J9*(-1),IF(G9="買",(P9-H9)*100,(H9-P9)*100)))</f>
        <v>3.999999999999204</v>
      </c>
      <c r="U9" s="107"/>
    </row>
    <row r="10" spans="2:21" ht="13.5">
      <c r="B10" s="61">
        <v>2</v>
      </c>
      <c r="C10" s="102">
        <f aca="true" t="shared" si="1" ref="C10:C73">IF(R9="","",C9+R9)</f>
        <v>504615.3846153837</v>
      </c>
      <c r="D10" s="102"/>
      <c r="E10" s="64">
        <v>2014</v>
      </c>
      <c r="F10" s="8">
        <v>42623</v>
      </c>
      <c r="G10" s="69" t="s">
        <v>52</v>
      </c>
      <c r="H10" s="103">
        <v>106.83</v>
      </c>
      <c r="I10" s="103"/>
      <c r="J10" s="61">
        <v>13</v>
      </c>
      <c r="K10" s="102">
        <f t="shared" si="0"/>
        <v>15138.46153846151</v>
      </c>
      <c r="L10" s="102"/>
      <c r="M10" s="6">
        <f aca="true" t="shared" si="2" ref="M10:M73">IF(J10="","",(K10/J10)/1000)</f>
        <v>1.1644970414201161</v>
      </c>
      <c r="N10" s="64">
        <v>2014</v>
      </c>
      <c r="O10" s="8">
        <v>42624</v>
      </c>
      <c r="P10" s="103">
        <v>106.7</v>
      </c>
      <c r="Q10" s="103"/>
      <c r="R10" s="106">
        <f aca="true" t="shared" si="3" ref="R10:R73">IF(O10="","",(IF(G10="売",H10-P10,P10-H10))*M10*100000)</f>
        <v>-15138.461538460979</v>
      </c>
      <c r="S10" s="106"/>
      <c r="T10" s="107">
        <f aca="true" t="shared" si="4" ref="T10:T73">IF(O10="","",IF(R10&lt;0,J10*(-1),IF(G10="買",(P10-H10)*100,(H10-P10)*100)))</f>
        <v>-13</v>
      </c>
      <c r="U10" s="107"/>
    </row>
    <row r="11" spans="2:21" ht="13.5">
      <c r="B11" s="61">
        <v>3</v>
      </c>
      <c r="C11" s="102">
        <f t="shared" si="1"/>
        <v>489476.9230769227</v>
      </c>
      <c r="D11" s="102"/>
      <c r="E11" s="64">
        <v>2014</v>
      </c>
      <c r="F11" s="8">
        <v>42624</v>
      </c>
      <c r="G11" s="69" t="s">
        <v>52</v>
      </c>
      <c r="H11" s="103">
        <v>106.97</v>
      </c>
      <c r="I11" s="103"/>
      <c r="J11" s="61">
        <v>15</v>
      </c>
      <c r="K11" s="102">
        <f t="shared" si="0"/>
        <v>14684.30769230768</v>
      </c>
      <c r="L11" s="102"/>
      <c r="M11" s="6">
        <f t="shared" si="2"/>
        <v>0.9789538461538454</v>
      </c>
      <c r="N11" s="64">
        <v>2014</v>
      </c>
      <c r="O11" s="8">
        <v>42624</v>
      </c>
      <c r="P11" s="103">
        <v>106.82</v>
      </c>
      <c r="Q11" s="103"/>
      <c r="R11" s="106">
        <f t="shared" si="3"/>
        <v>-14684.307692308237</v>
      </c>
      <c r="S11" s="106"/>
      <c r="T11" s="107">
        <f t="shared" si="4"/>
        <v>-15</v>
      </c>
      <c r="U11" s="107"/>
    </row>
    <row r="12" spans="2:21" ht="13.5">
      <c r="B12" s="61">
        <v>4</v>
      </c>
      <c r="C12" s="102">
        <f t="shared" si="1"/>
        <v>474792.6153846145</v>
      </c>
      <c r="D12" s="102"/>
      <c r="E12" s="64">
        <v>2014</v>
      </c>
      <c r="F12" s="8">
        <v>42628</v>
      </c>
      <c r="G12" s="50" t="s">
        <v>42</v>
      </c>
      <c r="H12" s="103">
        <v>107.15</v>
      </c>
      <c r="I12" s="103"/>
      <c r="J12" s="61">
        <v>10</v>
      </c>
      <c r="K12" s="102">
        <f t="shared" si="0"/>
        <v>14243.778461538435</v>
      </c>
      <c r="L12" s="102"/>
      <c r="M12" s="6">
        <f t="shared" si="2"/>
        <v>1.4243778461538437</v>
      </c>
      <c r="N12" s="64">
        <v>2014</v>
      </c>
      <c r="O12" s="8">
        <v>42628</v>
      </c>
      <c r="P12" s="103">
        <v>107.25</v>
      </c>
      <c r="Q12" s="103"/>
      <c r="R12" s="106">
        <f t="shared" si="3"/>
        <v>-14243.778461537626</v>
      </c>
      <c r="S12" s="106"/>
      <c r="T12" s="107">
        <f t="shared" si="4"/>
        <v>-10</v>
      </c>
      <c r="U12" s="107"/>
    </row>
    <row r="13" spans="2:21" ht="13.5">
      <c r="B13" s="61">
        <v>5</v>
      </c>
      <c r="C13" s="102">
        <f t="shared" si="1"/>
        <v>460548.8369230769</v>
      </c>
      <c r="D13" s="102"/>
      <c r="E13" s="64">
        <v>2014</v>
      </c>
      <c r="F13" s="8">
        <v>42629</v>
      </c>
      <c r="G13" s="61" t="s">
        <v>42</v>
      </c>
      <c r="H13" s="103">
        <v>107.13</v>
      </c>
      <c r="I13" s="103"/>
      <c r="J13" s="61">
        <v>7</v>
      </c>
      <c r="K13" s="102">
        <f t="shared" si="0"/>
        <v>13816.465107692306</v>
      </c>
      <c r="L13" s="102"/>
      <c r="M13" s="6">
        <f t="shared" si="2"/>
        <v>1.9737807296703294</v>
      </c>
      <c r="N13" s="64">
        <v>2014</v>
      </c>
      <c r="O13" s="8">
        <v>42629</v>
      </c>
      <c r="P13" s="103">
        <v>107.2</v>
      </c>
      <c r="Q13" s="103"/>
      <c r="R13" s="106">
        <f t="shared" si="3"/>
        <v>-13816.465107693764</v>
      </c>
      <c r="S13" s="106"/>
      <c r="T13" s="107">
        <f t="shared" si="4"/>
        <v>-7</v>
      </c>
      <c r="U13" s="107"/>
    </row>
    <row r="14" spans="2:21" ht="13.5">
      <c r="B14" s="61">
        <v>6</v>
      </c>
      <c r="C14" s="102">
        <f t="shared" si="1"/>
        <v>446732.37181538314</v>
      </c>
      <c r="D14" s="102"/>
      <c r="E14" s="64">
        <v>2014</v>
      </c>
      <c r="F14" s="8">
        <v>42630</v>
      </c>
      <c r="G14" s="69" t="s">
        <v>52</v>
      </c>
      <c r="H14" s="103">
        <v>107.25</v>
      </c>
      <c r="I14" s="103"/>
      <c r="J14" s="61">
        <v>12</v>
      </c>
      <c r="K14" s="102">
        <f t="shared" si="0"/>
        <v>13401.971154461493</v>
      </c>
      <c r="L14" s="102"/>
      <c r="M14" s="6">
        <f t="shared" si="2"/>
        <v>1.1168309295384578</v>
      </c>
      <c r="N14" s="64">
        <v>2014</v>
      </c>
      <c r="O14" s="8">
        <v>42631</v>
      </c>
      <c r="P14" s="103">
        <v>108.67</v>
      </c>
      <c r="Q14" s="103"/>
      <c r="R14" s="106">
        <f t="shared" si="3"/>
        <v>158589.9919944612</v>
      </c>
      <c r="S14" s="106"/>
      <c r="T14" s="107">
        <f t="shared" si="4"/>
        <v>142.00000000000017</v>
      </c>
      <c r="U14" s="107"/>
    </row>
    <row r="15" spans="2:21" ht="13.5">
      <c r="B15" s="61">
        <v>7</v>
      </c>
      <c r="C15" s="102">
        <f t="shared" si="1"/>
        <v>605322.3638098444</v>
      </c>
      <c r="D15" s="102"/>
      <c r="E15" s="64">
        <v>2014</v>
      </c>
      <c r="F15" s="8">
        <v>42639</v>
      </c>
      <c r="G15" s="64" t="s">
        <v>42</v>
      </c>
      <c r="H15" s="103">
        <v>108.62</v>
      </c>
      <c r="I15" s="103"/>
      <c r="J15" s="61">
        <v>15</v>
      </c>
      <c r="K15" s="102">
        <f t="shared" si="0"/>
        <v>18159.67091429533</v>
      </c>
      <c r="L15" s="102"/>
      <c r="M15" s="6">
        <f t="shared" si="2"/>
        <v>1.2106447276196886</v>
      </c>
      <c r="N15" s="64">
        <v>2014</v>
      </c>
      <c r="O15" s="8">
        <v>42639</v>
      </c>
      <c r="P15" s="103">
        <v>108.77</v>
      </c>
      <c r="Q15" s="103"/>
      <c r="R15" s="106">
        <f t="shared" si="3"/>
        <v>-18159.670914294296</v>
      </c>
      <c r="S15" s="106"/>
      <c r="T15" s="107">
        <f t="shared" si="4"/>
        <v>-15</v>
      </c>
      <c r="U15" s="107"/>
    </row>
    <row r="16" spans="2:21" ht="13.5">
      <c r="B16" s="61">
        <v>8</v>
      </c>
      <c r="C16" s="102">
        <f t="shared" si="1"/>
        <v>587162.69289555</v>
      </c>
      <c r="D16" s="102"/>
      <c r="E16" s="64">
        <v>2014</v>
      </c>
      <c r="F16" s="8">
        <v>42642</v>
      </c>
      <c r="G16" s="69" t="s">
        <v>52</v>
      </c>
      <c r="H16" s="103">
        <v>109.37</v>
      </c>
      <c r="I16" s="103"/>
      <c r="J16" s="61">
        <v>12</v>
      </c>
      <c r="K16" s="102">
        <f t="shared" si="0"/>
        <v>17614.880786866503</v>
      </c>
      <c r="L16" s="102"/>
      <c r="M16" s="6">
        <f t="shared" si="2"/>
        <v>1.4679067322388752</v>
      </c>
      <c r="N16" s="64">
        <v>2014</v>
      </c>
      <c r="O16" s="8">
        <v>42642</v>
      </c>
      <c r="P16" s="103">
        <v>109.44</v>
      </c>
      <c r="Q16" s="103"/>
      <c r="R16" s="106">
        <f t="shared" si="3"/>
        <v>10275.347125671125</v>
      </c>
      <c r="S16" s="106"/>
      <c r="T16" s="107">
        <f t="shared" si="4"/>
        <v>6.999999999999318</v>
      </c>
      <c r="U16" s="107"/>
    </row>
    <row r="17" spans="2:21" ht="13.5">
      <c r="B17" s="61">
        <v>9</v>
      </c>
      <c r="C17" s="102">
        <f t="shared" si="1"/>
        <v>597438.0400212212</v>
      </c>
      <c r="D17" s="102"/>
      <c r="E17" s="64">
        <v>2014</v>
      </c>
      <c r="F17" s="8">
        <v>42646</v>
      </c>
      <c r="G17" s="69" t="s">
        <v>52</v>
      </c>
      <c r="H17" s="103">
        <v>109.63</v>
      </c>
      <c r="I17" s="103"/>
      <c r="J17" s="61">
        <v>23</v>
      </c>
      <c r="K17" s="102">
        <f t="shared" si="0"/>
        <v>17923.141200636634</v>
      </c>
      <c r="L17" s="102"/>
      <c r="M17" s="6">
        <f t="shared" si="2"/>
        <v>0.7792670087233319</v>
      </c>
      <c r="N17" s="64">
        <v>2014</v>
      </c>
      <c r="O17" s="8">
        <v>42649</v>
      </c>
      <c r="P17" s="103">
        <v>109.65</v>
      </c>
      <c r="Q17" s="103"/>
      <c r="R17" s="106">
        <f t="shared" si="3"/>
        <v>1558.534017447461</v>
      </c>
      <c r="S17" s="106"/>
      <c r="T17" s="107">
        <f t="shared" si="4"/>
        <v>2.000000000001023</v>
      </c>
      <c r="U17" s="107"/>
    </row>
    <row r="18" spans="2:21" ht="13.5">
      <c r="B18" s="61">
        <v>10</v>
      </c>
      <c r="C18" s="102">
        <f t="shared" si="1"/>
        <v>598996.5740386687</v>
      </c>
      <c r="D18" s="102"/>
      <c r="E18" s="64">
        <v>2014</v>
      </c>
      <c r="F18" s="8">
        <v>42649</v>
      </c>
      <c r="G18" s="64" t="s">
        <v>42</v>
      </c>
      <c r="H18" s="103">
        <v>109.06</v>
      </c>
      <c r="I18" s="103"/>
      <c r="J18" s="61">
        <v>31</v>
      </c>
      <c r="K18" s="102">
        <f t="shared" si="0"/>
        <v>17969.89722116006</v>
      </c>
      <c r="L18" s="102"/>
      <c r="M18" s="6">
        <f t="shared" si="2"/>
        <v>0.579674103908389</v>
      </c>
      <c r="N18" s="64">
        <v>2014</v>
      </c>
      <c r="O18" s="8">
        <v>42650</v>
      </c>
      <c r="P18" s="103">
        <v>109.04</v>
      </c>
      <c r="Q18" s="103"/>
      <c r="R18" s="106">
        <f t="shared" si="3"/>
        <v>1159.3482078165475</v>
      </c>
      <c r="S18" s="106"/>
      <c r="T18" s="107">
        <f t="shared" si="4"/>
        <v>1.999999999999602</v>
      </c>
      <c r="U18" s="107"/>
    </row>
    <row r="19" spans="2:21" ht="13.5">
      <c r="B19" s="61">
        <v>11</v>
      </c>
      <c r="C19" s="102">
        <f t="shared" si="1"/>
        <v>600155.9222464853</v>
      </c>
      <c r="D19" s="102"/>
      <c r="E19" s="64">
        <v>2014</v>
      </c>
      <c r="F19" s="8">
        <v>42650</v>
      </c>
      <c r="G19" s="64" t="s">
        <v>42</v>
      </c>
      <c r="H19" s="103">
        <v>108.05</v>
      </c>
      <c r="I19" s="103"/>
      <c r="J19" s="61">
        <v>22</v>
      </c>
      <c r="K19" s="102">
        <f t="shared" si="0"/>
        <v>18004.677667394557</v>
      </c>
      <c r="L19" s="102"/>
      <c r="M19" s="6">
        <f t="shared" si="2"/>
        <v>0.8183944394270253</v>
      </c>
      <c r="N19" s="64">
        <v>2014</v>
      </c>
      <c r="O19" s="8">
        <v>42651</v>
      </c>
      <c r="P19" s="103">
        <v>108.27</v>
      </c>
      <c r="Q19" s="103"/>
      <c r="R19" s="106">
        <f t="shared" si="3"/>
        <v>-18004.677667394466</v>
      </c>
      <c r="S19" s="106"/>
      <c r="T19" s="107">
        <f t="shared" si="4"/>
        <v>-22</v>
      </c>
      <c r="U19" s="107"/>
    </row>
    <row r="20" spans="2:21" ht="13.5">
      <c r="B20" s="61">
        <v>12</v>
      </c>
      <c r="C20" s="102">
        <f t="shared" si="1"/>
        <v>582151.2445790907</v>
      </c>
      <c r="D20" s="102"/>
      <c r="E20" s="64">
        <v>2014</v>
      </c>
      <c r="F20" s="8">
        <v>42652</v>
      </c>
      <c r="G20" s="64" t="s">
        <v>42</v>
      </c>
      <c r="H20" s="103">
        <v>108.05</v>
      </c>
      <c r="I20" s="103"/>
      <c r="J20" s="61">
        <v>14</v>
      </c>
      <c r="K20" s="102">
        <f t="shared" si="0"/>
        <v>17464.53733737272</v>
      </c>
      <c r="L20" s="102"/>
      <c r="M20" s="6">
        <f t="shared" si="2"/>
        <v>1.24746695266948</v>
      </c>
      <c r="N20" s="64">
        <v>2014</v>
      </c>
      <c r="O20" s="8">
        <v>42649</v>
      </c>
      <c r="P20" s="103">
        <v>107.9</v>
      </c>
      <c r="Q20" s="103"/>
      <c r="R20" s="106">
        <f t="shared" si="3"/>
        <v>18712.004290041135</v>
      </c>
      <c r="S20" s="106"/>
      <c r="T20" s="107">
        <f t="shared" si="4"/>
        <v>14.999999999999147</v>
      </c>
      <c r="U20" s="107"/>
    </row>
    <row r="21" spans="2:21" ht="13.5">
      <c r="B21" s="61">
        <v>13</v>
      </c>
      <c r="C21" s="102">
        <f t="shared" si="1"/>
        <v>600863.2488691319</v>
      </c>
      <c r="D21" s="102"/>
      <c r="E21" s="64">
        <v>2014</v>
      </c>
      <c r="F21" s="8">
        <v>42658</v>
      </c>
      <c r="G21" s="64" t="s">
        <v>42</v>
      </c>
      <c r="H21" s="103">
        <v>105.82</v>
      </c>
      <c r="I21" s="103"/>
      <c r="J21" s="61">
        <v>27</v>
      </c>
      <c r="K21" s="102">
        <f t="shared" si="0"/>
        <v>18025.897466073955</v>
      </c>
      <c r="L21" s="102"/>
      <c r="M21" s="6">
        <f t="shared" si="2"/>
        <v>0.6676258320768131</v>
      </c>
      <c r="N21" s="64">
        <v>2014</v>
      </c>
      <c r="O21" s="8">
        <v>42659</v>
      </c>
      <c r="P21" s="103">
        <v>106.09</v>
      </c>
      <c r="Q21" s="103"/>
      <c r="R21" s="106">
        <f t="shared" si="3"/>
        <v>-18025.89746607464</v>
      </c>
      <c r="S21" s="106"/>
      <c r="T21" s="107">
        <f t="shared" si="4"/>
        <v>-27</v>
      </c>
      <c r="U21" s="107"/>
    </row>
    <row r="22" spans="2:21" ht="13.5">
      <c r="B22" s="61">
        <v>14</v>
      </c>
      <c r="C22" s="102">
        <f t="shared" si="1"/>
        <v>582837.3514030572</v>
      </c>
      <c r="D22" s="102"/>
      <c r="E22" s="64">
        <v>2014</v>
      </c>
      <c r="F22" s="8">
        <v>42659</v>
      </c>
      <c r="G22" s="64" t="s">
        <v>42</v>
      </c>
      <c r="H22" s="103">
        <v>105.52</v>
      </c>
      <c r="I22" s="103"/>
      <c r="J22" s="61">
        <v>42</v>
      </c>
      <c r="K22" s="102">
        <f t="shared" si="0"/>
        <v>17485.120542091718</v>
      </c>
      <c r="L22" s="102"/>
      <c r="M22" s="6">
        <f t="shared" si="2"/>
        <v>0.4163123938593266</v>
      </c>
      <c r="N22" s="64">
        <v>2014</v>
      </c>
      <c r="O22" s="8">
        <v>42659</v>
      </c>
      <c r="P22" s="103">
        <v>105.94</v>
      </c>
      <c r="Q22" s="103"/>
      <c r="R22" s="106">
        <f t="shared" si="3"/>
        <v>-17485.12054209179</v>
      </c>
      <c r="S22" s="106"/>
      <c r="T22" s="107">
        <f t="shared" si="4"/>
        <v>-42</v>
      </c>
      <c r="U22" s="107"/>
    </row>
    <row r="23" spans="2:21" ht="13.5">
      <c r="B23" s="61">
        <v>15</v>
      </c>
      <c r="C23" s="102">
        <f t="shared" si="1"/>
        <v>565352.2308609654</v>
      </c>
      <c r="D23" s="102"/>
      <c r="E23" s="64">
        <v>2014</v>
      </c>
      <c r="F23" s="8">
        <v>42664</v>
      </c>
      <c r="G23" s="64" t="s">
        <v>42</v>
      </c>
      <c r="H23" s="103">
        <v>106.73</v>
      </c>
      <c r="I23" s="103"/>
      <c r="J23" s="61">
        <v>13</v>
      </c>
      <c r="K23" s="102">
        <f t="shared" si="0"/>
        <v>16960.566925828964</v>
      </c>
      <c r="L23" s="102"/>
      <c r="M23" s="6">
        <f t="shared" si="2"/>
        <v>1.3046589942945357</v>
      </c>
      <c r="N23" s="64">
        <v>2014</v>
      </c>
      <c r="O23" s="8">
        <v>42664</v>
      </c>
      <c r="P23" s="103">
        <v>106.8</v>
      </c>
      <c r="Q23" s="103"/>
      <c r="R23" s="106">
        <f t="shared" si="3"/>
        <v>-9132.61296006086</v>
      </c>
      <c r="S23" s="106"/>
      <c r="T23" s="107">
        <f t="shared" si="4"/>
        <v>-13</v>
      </c>
      <c r="U23" s="107"/>
    </row>
    <row r="24" spans="2:21" ht="13.5">
      <c r="B24" s="61">
        <v>16</v>
      </c>
      <c r="C24" s="102">
        <f t="shared" si="1"/>
        <v>556219.6179009046</v>
      </c>
      <c r="D24" s="102"/>
      <c r="E24" s="64">
        <v>2014</v>
      </c>
      <c r="F24" s="8">
        <v>42665</v>
      </c>
      <c r="G24" s="69" t="s">
        <v>52</v>
      </c>
      <c r="H24" s="103">
        <v>107.29</v>
      </c>
      <c r="I24" s="103"/>
      <c r="J24" s="61">
        <v>41</v>
      </c>
      <c r="K24" s="102">
        <f t="shared" si="0"/>
        <v>16686.58853702714</v>
      </c>
      <c r="L24" s="102"/>
      <c r="M24" s="6">
        <f t="shared" si="2"/>
        <v>0.4069899643177351</v>
      </c>
      <c r="N24" s="64">
        <v>2014</v>
      </c>
      <c r="O24" s="8">
        <v>42667</v>
      </c>
      <c r="P24" s="103">
        <v>108.15</v>
      </c>
      <c r="Q24" s="103"/>
      <c r="R24" s="106">
        <f t="shared" si="3"/>
        <v>35001.13693132519</v>
      </c>
      <c r="S24" s="106"/>
      <c r="T24" s="107">
        <f t="shared" si="4"/>
        <v>85.99999999999994</v>
      </c>
      <c r="U24" s="107"/>
    </row>
    <row r="25" spans="2:21" ht="13.5">
      <c r="B25" s="61">
        <v>17</v>
      </c>
      <c r="C25" s="102">
        <f t="shared" si="1"/>
        <v>591220.7548322298</v>
      </c>
      <c r="D25" s="102"/>
      <c r="E25" s="64">
        <v>2014</v>
      </c>
      <c r="F25" s="8">
        <v>42667</v>
      </c>
      <c r="G25" s="64" t="s">
        <v>42</v>
      </c>
      <c r="H25" s="103">
        <v>107.91</v>
      </c>
      <c r="I25" s="103"/>
      <c r="J25" s="61">
        <v>17</v>
      </c>
      <c r="K25" s="102">
        <f t="shared" si="0"/>
        <v>17736.622644966894</v>
      </c>
      <c r="L25" s="102"/>
      <c r="M25" s="6">
        <f t="shared" si="2"/>
        <v>1.043330743821582</v>
      </c>
      <c r="N25" s="64">
        <v>2014</v>
      </c>
      <c r="O25" s="8">
        <v>42667</v>
      </c>
      <c r="P25" s="103">
        <v>108.08</v>
      </c>
      <c r="Q25" s="103"/>
      <c r="R25" s="106">
        <f t="shared" si="3"/>
        <v>-17736.622644967072</v>
      </c>
      <c r="S25" s="106"/>
      <c r="T25" s="107">
        <f t="shared" si="4"/>
        <v>-17</v>
      </c>
      <c r="U25" s="107"/>
    </row>
    <row r="26" spans="2:21" ht="13.5">
      <c r="B26" s="61">
        <v>18</v>
      </c>
      <c r="C26" s="102">
        <f t="shared" si="1"/>
        <v>573484.1321872628</v>
      </c>
      <c r="D26" s="102"/>
      <c r="E26" s="64">
        <v>2014</v>
      </c>
      <c r="F26" s="8">
        <v>42667</v>
      </c>
      <c r="G26" s="64" t="s">
        <v>42</v>
      </c>
      <c r="H26" s="103">
        <v>107.8</v>
      </c>
      <c r="I26" s="103"/>
      <c r="J26" s="61">
        <v>22</v>
      </c>
      <c r="K26" s="102">
        <f t="shared" si="0"/>
        <v>17204.523965617882</v>
      </c>
      <c r="L26" s="102"/>
      <c r="M26" s="6">
        <f t="shared" si="2"/>
        <v>0.7820238166189946</v>
      </c>
      <c r="N26" s="64">
        <v>2014</v>
      </c>
      <c r="O26" s="8">
        <v>42670</v>
      </c>
      <c r="P26" s="103">
        <v>107.84</v>
      </c>
      <c r="Q26" s="103"/>
      <c r="R26" s="106">
        <f t="shared" si="3"/>
        <v>-3128.0952664764673</v>
      </c>
      <c r="S26" s="106"/>
      <c r="T26" s="107">
        <f t="shared" si="4"/>
        <v>-22</v>
      </c>
      <c r="U26" s="107"/>
    </row>
    <row r="27" spans="2:21" ht="13.5">
      <c r="B27" s="61">
        <v>19</v>
      </c>
      <c r="C27" s="102">
        <f t="shared" si="1"/>
        <v>570356.0369207863</v>
      </c>
      <c r="D27" s="102"/>
      <c r="E27" s="64">
        <v>2014</v>
      </c>
      <c r="F27" s="8">
        <v>42671</v>
      </c>
      <c r="G27" s="69" t="s">
        <v>52</v>
      </c>
      <c r="H27" s="103">
        <v>107.96</v>
      </c>
      <c r="I27" s="103"/>
      <c r="J27" s="61">
        <v>13</v>
      </c>
      <c r="K27" s="102">
        <f t="shared" si="0"/>
        <v>17110.681107623586</v>
      </c>
      <c r="L27" s="102"/>
      <c r="M27" s="6">
        <f t="shared" si="2"/>
        <v>1.3162062390479683</v>
      </c>
      <c r="N27" s="64">
        <v>2014</v>
      </c>
      <c r="O27" s="8">
        <v>42671</v>
      </c>
      <c r="P27" s="103">
        <v>107.83</v>
      </c>
      <c r="Q27" s="103"/>
      <c r="R27" s="106">
        <f t="shared" si="3"/>
        <v>-17110.68110762299</v>
      </c>
      <c r="S27" s="106"/>
      <c r="T27" s="107">
        <f t="shared" si="4"/>
        <v>-13</v>
      </c>
      <c r="U27" s="107"/>
    </row>
    <row r="28" spans="2:21" ht="13.5">
      <c r="B28" s="61">
        <v>20</v>
      </c>
      <c r="C28" s="102">
        <f t="shared" si="1"/>
        <v>553245.3558131632</v>
      </c>
      <c r="D28" s="102"/>
      <c r="E28" s="64">
        <v>2014</v>
      </c>
      <c r="F28" s="8">
        <v>42671</v>
      </c>
      <c r="G28" s="69" t="s">
        <v>52</v>
      </c>
      <c r="H28" s="103">
        <v>108.08</v>
      </c>
      <c r="I28" s="103"/>
      <c r="J28" s="61">
        <v>9</v>
      </c>
      <c r="K28" s="102">
        <f t="shared" si="0"/>
        <v>16597.360674394895</v>
      </c>
      <c r="L28" s="102"/>
      <c r="M28" s="6">
        <f t="shared" si="2"/>
        <v>1.8441511860438773</v>
      </c>
      <c r="N28" s="64">
        <v>2014</v>
      </c>
      <c r="O28" s="8">
        <v>42672</v>
      </c>
      <c r="P28" s="103">
        <v>108.1</v>
      </c>
      <c r="Q28" s="103"/>
      <c r="R28" s="106">
        <f t="shared" si="3"/>
        <v>3688.3023720870206</v>
      </c>
      <c r="S28" s="106"/>
      <c r="T28" s="107">
        <f t="shared" si="4"/>
        <v>1.999999999999602</v>
      </c>
      <c r="U28" s="107"/>
    </row>
    <row r="29" spans="2:21" ht="13.5">
      <c r="B29" s="61">
        <v>21</v>
      </c>
      <c r="C29" s="102">
        <f t="shared" si="1"/>
        <v>556933.6581852502</v>
      </c>
      <c r="D29" s="102"/>
      <c r="E29" s="64">
        <v>2014</v>
      </c>
      <c r="F29" s="8">
        <v>42677</v>
      </c>
      <c r="G29" s="69" t="s">
        <v>52</v>
      </c>
      <c r="H29" s="103">
        <v>112.83</v>
      </c>
      <c r="I29" s="103"/>
      <c r="J29" s="61">
        <v>27</v>
      </c>
      <c r="K29" s="102">
        <f t="shared" si="0"/>
        <v>16708.009745557505</v>
      </c>
      <c r="L29" s="102"/>
      <c r="M29" s="6">
        <f t="shared" si="2"/>
        <v>0.6188151757613891</v>
      </c>
      <c r="N29" s="64">
        <v>2014</v>
      </c>
      <c r="O29" s="8">
        <v>42678</v>
      </c>
      <c r="P29" s="103">
        <v>113.69</v>
      </c>
      <c r="Q29" s="103"/>
      <c r="R29" s="106">
        <f t="shared" si="3"/>
        <v>53218.10511547943</v>
      </c>
      <c r="S29" s="106"/>
      <c r="T29" s="107">
        <f t="shared" si="4"/>
        <v>85.99999999999994</v>
      </c>
      <c r="U29" s="107"/>
    </row>
    <row r="30" spans="2:21" ht="13.5">
      <c r="B30" s="61">
        <v>22</v>
      </c>
      <c r="C30" s="102">
        <f t="shared" si="1"/>
        <v>610151.7633007297</v>
      </c>
      <c r="D30" s="102"/>
      <c r="E30" s="64">
        <v>2014</v>
      </c>
      <c r="F30" s="8">
        <v>42679</v>
      </c>
      <c r="G30" s="69" t="s">
        <v>52</v>
      </c>
      <c r="H30" s="103">
        <v>113.73</v>
      </c>
      <c r="I30" s="103"/>
      <c r="J30" s="61">
        <v>20</v>
      </c>
      <c r="K30" s="102">
        <f t="shared" si="0"/>
        <v>18304.552899021888</v>
      </c>
      <c r="L30" s="102"/>
      <c r="M30" s="6">
        <f t="shared" si="2"/>
        <v>0.9152276449510943</v>
      </c>
      <c r="N30" s="64">
        <v>2014</v>
      </c>
      <c r="O30" s="8">
        <v>42680</v>
      </c>
      <c r="P30" s="103">
        <v>114.6</v>
      </c>
      <c r="Q30" s="103"/>
      <c r="R30" s="106">
        <f t="shared" si="3"/>
        <v>79624.80511074432</v>
      </c>
      <c r="S30" s="106"/>
      <c r="T30" s="107">
        <f t="shared" si="4"/>
        <v>86.99999999999903</v>
      </c>
      <c r="U30" s="107"/>
    </row>
    <row r="31" spans="2:21" ht="13.5">
      <c r="B31" s="61">
        <v>23</v>
      </c>
      <c r="C31" s="102">
        <f t="shared" si="1"/>
        <v>689776.568411474</v>
      </c>
      <c r="D31" s="102"/>
      <c r="E31" s="64">
        <v>2014</v>
      </c>
      <c r="F31" s="8">
        <v>42681</v>
      </c>
      <c r="G31" s="69" t="s">
        <v>52</v>
      </c>
      <c r="H31" s="103">
        <v>115.34</v>
      </c>
      <c r="I31" s="103"/>
      <c r="J31" s="61">
        <v>24</v>
      </c>
      <c r="K31" s="102">
        <f t="shared" si="0"/>
        <v>20693.29705234422</v>
      </c>
      <c r="L31" s="102"/>
      <c r="M31" s="6">
        <f t="shared" si="2"/>
        <v>0.8622207105143425</v>
      </c>
      <c r="N31" s="64">
        <v>2014</v>
      </c>
      <c r="O31" s="8">
        <v>42681</v>
      </c>
      <c r="P31" s="103">
        <v>115.18</v>
      </c>
      <c r="Q31" s="103"/>
      <c r="R31" s="106">
        <f t="shared" si="3"/>
        <v>-13795.531368229185</v>
      </c>
      <c r="S31" s="106"/>
      <c r="T31" s="107">
        <f t="shared" si="4"/>
        <v>-24</v>
      </c>
      <c r="U31" s="107"/>
    </row>
    <row r="32" spans="2:21" ht="13.5">
      <c r="B32" s="61">
        <v>24</v>
      </c>
      <c r="C32" s="102">
        <f t="shared" si="1"/>
        <v>675981.0370432448</v>
      </c>
      <c r="D32" s="102"/>
      <c r="E32" s="64">
        <v>2014</v>
      </c>
      <c r="F32" s="8">
        <v>42684</v>
      </c>
      <c r="G32" s="64" t="s">
        <v>42</v>
      </c>
      <c r="H32" s="103">
        <v>113.84</v>
      </c>
      <c r="I32" s="103"/>
      <c r="J32" s="61">
        <v>41</v>
      </c>
      <c r="K32" s="102">
        <f t="shared" si="0"/>
        <v>20279.431111297345</v>
      </c>
      <c r="L32" s="102"/>
      <c r="M32" s="6">
        <f t="shared" si="2"/>
        <v>0.4946202710072523</v>
      </c>
      <c r="N32" s="64">
        <v>2014</v>
      </c>
      <c r="O32" s="8">
        <v>42684</v>
      </c>
      <c r="P32" s="103">
        <v>114.16</v>
      </c>
      <c r="Q32" s="103"/>
      <c r="R32" s="106">
        <f t="shared" si="3"/>
        <v>-15827.848672231738</v>
      </c>
      <c r="S32" s="106"/>
      <c r="T32" s="107">
        <f t="shared" si="4"/>
        <v>-41</v>
      </c>
      <c r="U32" s="107"/>
    </row>
    <row r="33" spans="2:21" ht="13.5">
      <c r="B33" s="61">
        <v>25</v>
      </c>
      <c r="C33" s="102">
        <f t="shared" si="1"/>
        <v>660153.188371013</v>
      </c>
      <c r="D33" s="102"/>
      <c r="E33" s="64">
        <v>2014</v>
      </c>
      <c r="F33" s="8">
        <v>42686</v>
      </c>
      <c r="G33" s="64" t="s">
        <v>42</v>
      </c>
      <c r="H33" s="103">
        <v>114.99</v>
      </c>
      <c r="I33" s="103"/>
      <c r="J33" s="61">
        <v>23</v>
      </c>
      <c r="K33" s="102">
        <f t="shared" si="0"/>
        <v>19804.595651130392</v>
      </c>
      <c r="L33" s="102"/>
      <c r="M33" s="6">
        <f t="shared" si="2"/>
        <v>0.861069376136104</v>
      </c>
      <c r="N33" s="64">
        <v>2014</v>
      </c>
      <c r="O33" s="8">
        <v>42686</v>
      </c>
      <c r="P33" s="103">
        <v>114.99</v>
      </c>
      <c r="Q33" s="103"/>
      <c r="R33" s="106">
        <f t="shared" si="3"/>
        <v>0</v>
      </c>
      <c r="S33" s="106"/>
      <c r="T33" s="107">
        <f t="shared" si="4"/>
        <v>0</v>
      </c>
      <c r="U33" s="107"/>
    </row>
    <row r="34" spans="2:21" ht="13.5">
      <c r="B34" s="61">
        <v>26</v>
      </c>
      <c r="C34" s="102">
        <f t="shared" si="1"/>
        <v>660153.188371013</v>
      </c>
      <c r="D34" s="102"/>
      <c r="E34" s="64">
        <v>2014</v>
      </c>
      <c r="F34" s="8">
        <v>42692</v>
      </c>
      <c r="G34" s="69" t="s">
        <v>52</v>
      </c>
      <c r="H34" s="103">
        <v>116.64</v>
      </c>
      <c r="I34" s="103"/>
      <c r="J34" s="61">
        <v>16</v>
      </c>
      <c r="K34" s="102">
        <f t="shared" si="0"/>
        <v>19804.595651130392</v>
      </c>
      <c r="L34" s="102"/>
      <c r="M34" s="6">
        <f t="shared" si="2"/>
        <v>1.2377872281956495</v>
      </c>
      <c r="N34" s="64">
        <v>2014</v>
      </c>
      <c r="O34" s="8">
        <v>42692</v>
      </c>
      <c r="P34" s="103">
        <v>116.65</v>
      </c>
      <c r="Q34" s="103"/>
      <c r="R34" s="106">
        <f t="shared" si="3"/>
        <v>1237.7872281962825</v>
      </c>
      <c r="S34" s="106"/>
      <c r="T34" s="107">
        <f t="shared" si="4"/>
        <v>1.0000000000005116</v>
      </c>
      <c r="U34" s="107"/>
    </row>
    <row r="35" spans="2:21" ht="13.5">
      <c r="B35" s="61">
        <v>27</v>
      </c>
      <c r="C35" s="102">
        <f t="shared" si="1"/>
        <v>661390.9755992093</v>
      </c>
      <c r="D35" s="102"/>
      <c r="E35" s="64">
        <v>2014</v>
      </c>
      <c r="F35" s="8">
        <v>42693</v>
      </c>
      <c r="G35" s="69" t="s">
        <v>52</v>
      </c>
      <c r="H35" s="103">
        <v>118.06</v>
      </c>
      <c r="I35" s="103"/>
      <c r="J35" s="61">
        <v>67</v>
      </c>
      <c r="K35" s="102">
        <f t="shared" si="0"/>
        <v>19841.72926797628</v>
      </c>
      <c r="L35" s="102"/>
      <c r="M35" s="6">
        <f t="shared" si="2"/>
        <v>0.29614521295486984</v>
      </c>
      <c r="N35" s="64">
        <v>2014</v>
      </c>
      <c r="O35" s="8">
        <v>42694</v>
      </c>
      <c r="P35" s="103">
        <v>118.13</v>
      </c>
      <c r="Q35" s="103"/>
      <c r="R35" s="106">
        <f t="shared" si="3"/>
        <v>2073.0164906838872</v>
      </c>
      <c r="S35" s="106"/>
      <c r="T35" s="107">
        <f t="shared" si="4"/>
        <v>6.999999999999318</v>
      </c>
      <c r="U35" s="107"/>
    </row>
    <row r="36" spans="2:21" ht="13.5">
      <c r="B36" s="61">
        <v>28</v>
      </c>
      <c r="C36" s="102">
        <f t="shared" si="1"/>
        <v>663463.9920898932</v>
      </c>
      <c r="D36" s="102"/>
      <c r="E36" s="64">
        <v>2014</v>
      </c>
      <c r="F36" s="8">
        <v>42694</v>
      </c>
      <c r="G36" s="64" t="s">
        <v>42</v>
      </c>
      <c r="H36" s="103">
        <v>117.83</v>
      </c>
      <c r="I36" s="103"/>
      <c r="J36" s="61">
        <v>43</v>
      </c>
      <c r="K36" s="102">
        <f t="shared" si="0"/>
        <v>19903.919762696794</v>
      </c>
      <c r="L36" s="102"/>
      <c r="M36" s="6">
        <f t="shared" si="2"/>
        <v>0.4628818549464371</v>
      </c>
      <c r="N36" s="64">
        <v>2014</v>
      </c>
      <c r="O36" s="8">
        <v>42695</v>
      </c>
      <c r="P36" s="103">
        <v>118.25</v>
      </c>
      <c r="Q36" s="103"/>
      <c r="R36" s="106">
        <f t="shared" si="3"/>
        <v>-19441.037907750437</v>
      </c>
      <c r="S36" s="106"/>
      <c r="T36" s="107">
        <f t="shared" si="4"/>
        <v>-43</v>
      </c>
      <c r="U36" s="107"/>
    </row>
    <row r="37" spans="2:21" ht="13.5">
      <c r="B37" s="61">
        <v>29</v>
      </c>
      <c r="C37" s="102">
        <f t="shared" si="1"/>
        <v>644022.9541821427</v>
      </c>
      <c r="D37" s="102"/>
      <c r="E37" s="64">
        <v>2014</v>
      </c>
      <c r="F37" s="8">
        <v>42695</v>
      </c>
      <c r="G37" s="64" t="s">
        <v>42</v>
      </c>
      <c r="H37" s="103">
        <v>117.69</v>
      </c>
      <c r="I37" s="103"/>
      <c r="J37" s="61">
        <v>30</v>
      </c>
      <c r="K37" s="102">
        <f t="shared" si="0"/>
        <v>19320.68862546428</v>
      </c>
      <c r="L37" s="102"/>
      <c r="M37" s="6">
        <f t="shared" si="2"/>
        <v>0.6440229541821427</v>
      </c>
      <c r="N37" s="64">
        <v>2014</v>
      </c>
      <c r="O37" s="8">
        <v>42695</v>
      </c>
      <c r="P37" s="103">
        <v>117.99</v>
      </c>
      <c r="Q37" s="103"/>
      <c r="R37" s="106">
        <f t="shared" si="3"/>
        <v>-19320.6886254641</v>
      </c>
      <c r="S37" s="106"/>
      <c r="T37" s="107">
        <f t="shared" si="4"/>
        <v>-30</v>
      </c>
      <c r="U37" s="107"/>
    </row>
    <row r="38" spans="2:21" ht="13.5">
      <c r="B38" s="61">
        <v>30</v>
      </c>
      <c r="C38" s="102">
        <f t="shared" si="1"/>
        <v>624702.2655566786</v>
      </c>
      <c r="D38" s="102"/>
      <c r="E38" s="64">
        <v>2014</v>
      </c>
      <c r="F38" s="8">
        <v>42700</v>
      </c>
      <c r="G38" s="64" t="s">
        <v>42</v>
      </c>
      <c r="H38" s="103">
        <v>117.54</v>
      </c>
      <c r="I38" s="103"/>
      <c r="J38" s="61">
        <v>21</v>
      </c>
      <c r="K38" s="102">
        <f t="shared" si="0"/>
        <v>18741.067966700357</v>
      </c>
      <c r="L38" s="102"/>
      <c r="M38" s="6">
        <f t="shared" si="2"/>
        <v>0.8924318079381123</v>
      </c>
      <c r="N38" s="64">
        <v>2014</v>
      </c>
      <c r="O38" s="8">
        <v>42700</v>
      </c>
      <c r="P38" s="103">
        <v>117.75</v>
      </c>
      <c r="Q38" s="103"/>
      <c r="R38" s="106">
        <f t="shared" si="3"/>
        <v>-18741.0679666998</v>
      </c>
      <c r="S38" s="106"/>
      <c r="T38" s="107">
        <f t="shared" si="4"/>
        <v>-21</v>
      </c>
      <c r="U38" s="107"/>
    </row>
    <row r="39" spans="2:21" ht="13.5">
      <c r="B39" s="61">
        <v>31</v>
      </c>
      <c r="C39" s="102">
        <f t="shared" si="1"/>
        <v>605961.1975899788</v>
      </c>
      <c r="D39" s="102"/>
      <c r="E39" s="64">
        <v>2014</v>
      </c>
      <c r="F39" s="8">
        <v>42701</v>
      </c>
      <c r="G39" s="64" t="s">
        <v>42</v>
      </c>
      <c r="H39" s="103">
        <v>117.48</v>
      </c>
      <c r="I39" s="103"/>
      <c r="J39" s="61">
        <v>19</v>
      </c>
      <c r="K39" s="102">
        <f t="shared" si="0"/>
        <v>18178.835927699365</v>
      </c>
      <c r="L39" s="102"/>
      <c r="M39" s="6">
        <f t="shared" si="2"/>
        <v>0.9567808382999666</v>
      </c>
      <c r="N39" s="64">
        <v>2014</v>
      </c>
      <c r="O39" s="8">
        <v>42701</v>
      </c>
      <c r="P39" s="103">
        <v>117.45</v>
      </c>
      <c r="Q39" s="103"/>
      <c r="R39" s="106">
        <f t="shared" si="3"/>
        <v>2870.3425149000086</v>
      </c>
      <c r="S39" s="106"/>
      <c r="T39" s="107">
        <f t="shared" si="4"/>
        <v>3.0000000000001137</v>
      </c>
      <c r="U39" s="107"/>
    </row>
    <row r="40" spans="2:21" ht="13.5">
      <c r="B40" s="61">
        <v>32</v>
      </c>
      <c r="C40" s="102">
        <f t="shared" si="1"/>
        <v>608831.5401048788</v>
      </c>
      <c r="D40" s="102"/>
      <c r="E40" s="64">
        <v>2014</v>
      </c>
      <c r="F40" s="8">
        <v>42702</v>
      </c>
      <c r="G40" s="69" t="s">
        <v>52</v>
      </c>
      <c r="H40" s="103">
        <v>118.24</v>
      </c>
      <c r="I40" s="103"/>
      <c r="J40" s="61">
        <v>17</v>
      </c>
      <c r="K40" s="102">
        <f t="shared" si="0"/>
        <v>18264.946203146363</v>
      </c>
      <c r="L40" s="102"/>
      <c r="M40" s="6">
        <f t="shared" si="2"/>
        <v>1.07440860018508</v>
      </c>
      <c r="N40" s="64">
        <v>2014</v>
      </c>
      <c r="O40" s="8">
        <v>42705</v>
      </c>
      <c r="P40" s="103">
        <v>118.72</v>
      </c>
      <c r="Q40" s="103"/>
      <c r="R40" s="106">
        <f t="shared" si="3"/>
        <v>51571.612808884274</v>
      </c>
      <c r="S40" s="106"/>
      <c r="T40" s="107">
        <f t="shared" si="4"/>
        <v>48.0000000000004</v>
      </c>
      <c r="U40" s="107"/>
    </row>
    <row r="41" spans="2:21" ht="13.5">
      <c r="B41" s="61">
        <v>33</v>
      </c>
      <c r="C41" s="102">
        <f t="shared" si="1"/>
        <v>660403.1529137631</v>
      </c>
      <c r="D41" s="102"/>
      <c r="E41" s="64">
        <v>2014</v>
      </c>
      <c r="F41" s="8">
        <v>42706</v>
      </c>
      <c r="G41" s="69" t="s">
        <v>52</v>
      </c>
      <c r="H41" s="103">
        <v>118.46</v>
      </c>
      <c r="I41" s="103"/>
      <c r="J41" s="61">
        <v>13</v>
      </c>
      <c r="K41" s="102">
        <f t="shared" si="0"/>
        <v>19812.094587412892</v>
      </c>
      <c r="L41" s="102"/>
      <c r="M41" s="6">
        <f t="shared" si="2"/>
        <v>1.524007275954838</v>
      </c>
      <c r="N41" s="64">
        <v>2014</v>
      </c>
      <c r="O41" s="8">
        <v>42707</v>
      </c>
      <c r="P41" s="103">
        <v>119.12</v>
      </c>
      <c r="Q41" s="103"/>
      <c r="R41" s="106">
        <f t="shared" si="3"/>
        <v>100584.48021302096</v>
      </c>
      <c r="S41" s="106"/>
      <c r="T41" s="107">
        <f t="shared" si="4"/>
        <v>66.00000000000108</v>
      </c>
      <c r="U41" s="107"/>
    </row>
    <row r="42" spans="2:21" ht="13.5">
      <c r="B42" s="61">
        <v>34</v>
      </c>
      <c r="C42" s="102">
        <f t="shared" si="1"/>
        <v>760987.633126784</v>
      </c>
      <c r="D42" s="102"/>
      <c r="E42" s="64">
        <v>2014</v>
      </c>
      <c r="F42" s="8">
        <v>42707</v>
      </c>
      <c r="G42" s="69" t="s">
        <v>52</v>
      </c>
      <c r="H42" s="103">
        <v>119.72</v>
      </c>
      <c r="I42" s="103"/>
      <c r="J42" s="61">
        <v>43</v>
      </c>
      <c r="K42" s="102">
        <f t="shared" si="0"/>
        <v>22829.62899380352</v>
      </c>
      <c r="L42" s="102"/>
      <c r="M42" s="6">
        <f t="shared" si="2"/>
        <v>0.5309216045070585</v>
      </c>
      <c r="N42" s="64">
        <v>2014</v>
      </c>
      <c r="O42" s="8">
        <v>42708</v>
      </c>
      <c r="P42" s="103">
        <v>119.72</v>
      </c>
      <c r="Q42" s="103"/>
      <c r="R42" s="106">
        <f t="shared" si="3"/>
        <v>0</v>
      </c>
      <c r="S42" s="106"/>
      <c r="T42" s="107">
        <f t="shared" si="4"/>
        <v>0</v>
      </c>
      <c r="U42" s="107"/>
    </row>
    <row r="43" spans="2:21" ht="13.5">
      <c r="B43" s="61">
        <v>35</v>
      </c>
      <c r="C43" s="102">
        <f t="shared" si="1"/>
        <v>760987.633126784</v>
      </c>
      <c r="D43" s="102"/>
      <c r="E43" s="64">
        <v>2014</v>
      </c>
      <c r="F43" s="8">
        <v>42708</v>
      </c>
      <c r="G43" s="64" t="s">
        <v>42</v>
      </c>
      <c r="H43" s="103">
        <v>119.69</v>
      </c>
      <c r="I43" s="103"/>
      <c r="J43" s="61">
        <v>55</v>
      </c>
      <c r="K43" s="102">
        <f t="shared" si="0"/>
        <v>22829.62899380352</v>
      </c>
      <c r="L43" s="102"/>
      <c r="M43" s="6">
        <f t="shared" si="2"/>
        <v>0.41508416352370037</v>
      </c>
      <c r="N43" s="64">
        <v>2014</v>
      </c>
      <c r="O43" s="8">
        <v>42709</v>
      </c>
      <c r="P43" s="103">
        <v>119.82</v>
      </c>
      <c r="Q43" s="103"/>
      <c r="R43" s="106">
        <f t="shared" si="3"/>
        <v>-5396.0941258079165</v>
      </c>
      <c r="S43" s="106"/>
      <c r="T43" s="107">
        <f t="shared" si="4"/>
        <v>-55</v>
      </c>
      <c r="U43" s="107"/>
    </row>
    <row r="44" spans="2:21" ht="13.5">
      <c r="B44" s="61">
        <v>36</v>
      </c>
      <c r="C44" s="102">
        <f t="shared" si="1"/>
        <v>755591.5390009761</v>
      </c>
      <c r="D44" s="102"/>
      <c r="E44" s="64">
        <v>2014</v>
      </c>
      <c r="F44" s="8">
        <v>42709</v>
      </c>
      <c r="G44" s="69" t="s">
        <v>52</v>
      </c>
      <c r="H44" s="103">
        <v>121.37</v>
      </c>
      <c r="I44" s="103"/>
      <c r="J44" s="61">
        <v>130</v>
      </c>
      <c r="K44" s="102">
        <f t="shared" si="0"/>
        <v>22667.746170029284</v>
      </c>
      <c r="L44" s="102"/>
      <c r="M44" s="6">
        <f t="shared" si="2"/>
        <v>0.1743672782309945</v>
      </c>
      <c r="N44" s="64">
        <v>2014</v>
      </c>
      <c r="O44" s="8">
        <v>42712</v>
      </c>
      <c r="P44" s="103">
        <v>121.34</v>
      </c>
      <c r="Q44" s="103"/>
      <c r="R44" s="106">
        <f t="shared" si="3"/>
        <v>-523.1018346930033</v>
      </c>
      <c r="S44" s="106"/>
      <c r="T44" s="107">
        <f t="shared" si="4"/>
        <v>-130</v>
      </c>
      <c r="U44" s="107"/>
    </row>
    <row r="45" spans="2:21" ht="13.5">
      <c r="B45" s="61">
        <v>37</v>
      </c>
      <c r="C45" s="102">
        <f t="shared" si="1"/>
        <v>755068.4371662831</v>
      </c>
      <c r="D45" s="102"/>
      <c r="E45" s="64">
        <v>2014</v>
      </c>
      <c r="F45" s="8">
        <v>42712</v>
      </c>
      <c r="G45" s="64" t="s">
        <v>42</v>
      </c>
      <c r="H45" s="103">
        <v>121.16</v>
      </c>
      <c r="I45" s="103"/>
      <c r="J45" s="61">
        <v>18</v>
      </c>
      <c r="K45" s="102">
        <f t="shared" si="0"/>
        <v>22652.053114988492</v>
      </c>
      <c r="L45" s="102"/>
      <c r="M45" s="6">
        <f t="shared" si="2"/>
        <v>1.2584473952771384</v>
      </c>
      <c r="N45" s="64">
        <v>2014</v>
      </c>
      <c r="O45" s="8">
        <v>42713</v>
      </c>
      <c r="P45" s="103">
        <v>120.984</v>
      </c>
      <c r="Q45" s="103"/>
      <c r="R45" s="106">
        <f t="shared" si="3"/>
        <v>22148.674156877878</v>
      </c>
      <c r="S45" s="106"/>
      <c r="T45" s="107">
        <f t="shared" si="4"/>
        <v>17.600000000000193</v>
      </c>
      <c r="U45" s="107"/>
    </row>
    <row r="46" spans="2:21" ht="13.5">
      <c r="B46" s="61">
        <v>38</v>
      </c>
      <c r="C46" s="102">
        <f t="shared" si="1"/>
        <v>777217.111323161</v>
      </c>
      <c r="D46" s="102"/>
      <c r="E46" s="64">
        <v>2014</v>
      </c>
      <c r="F46" s="8">
        <v>42713</v>
      </c>
      <c r="G46" s="64" t="s">
        <v>42</v>
      </c>
      <c r="H46" s="103">
        <v>119.64</v>
      </c>
      <c r="I46" s="103"/>
      <c r="J46" s="61">
        <v>42</v>
      </c>
      <c r="K46" s="102">
        <f t="shared" si="0"/>
        <v>23316.51333969483</v>
      </c>
      <c r="L46" s="102"/>
      <c r="M46" s="6">
        <f t="shared" si="2"/>
        <v>0.5551550795165435</v>
      </c>
      <c r="N46" s="64">
        <v>2014</v>
      </c>
      <c r="O46" s="8">
        <v>42713</v>
      </c>
      <c r="P46" s="103">
        <v>119.59</v>
      </c>
      <c r="Q46" s="103"/>
      <c r="R46" s="106">
        <f t="shared" si="3"/>
        <v>2775.77539758256</v>
      </c>
      <c r="S46" s="106"/>
      <c r="T46" s="107">
        <f t="shared" si="4"/>
        <v>4.999999999999716</v>
      </c>
      <c r="U46" s="107"/>
    </row>
    <row r="47" spans="2:21" ht="13.5">
      <c r="B47" s="61">
        <v>39</v>
      </c>
      <c r="C47" s="102">
        <f t="shared" si="1"/>
        <v>779992.8867207436</v>
      </c>
      <c r="D47" s="102"/>
      <c r="E47" s="64">
        <v>2014</v>
      </c>
      <c r="F47" s="8">
        <v>42716</v>
      </c>
      <c r="G47" s="64" t="s">
        <v>42</v>
      </c>
      <c r="H47" s="103">
        <v>118.49</v>
      </c>
      <c r="I47" s="103"/>
      <c r="J47" s="61">
        <v>40</v>
      </c>
      <c r="K47" s="102">
        <f t="shared" si="0"/>
        <v>23399.78660162231</v>
      </c>
      <c r="L47" s="102"/>
      <c r="M47" s="6">
        <f t="shared" si="2"/>
        <v>0.5849946650405577</v>
      </c>
      <c r="N47" s="64">
        <v>2014</v>
      </c>
      <c r="O47" s="8">
        <v>42716</v>
      </c>
      <c r="P47" s="103">
        <v>118.89</v>
      </c>
      <c r="Q47" s="103"/>
      <c r="R47" s="106">
        <f t="shared" si="3"/>
        <v>-23399.786601622644</v>
      </c>
      <c r="S47" s="106"/>
      <c r="T47" s="107">
        <f t="shared" si="4"/>
        <v>-40</v>
      </c>
      <c r="U47" s="107"/>
    </row>
    <row r="48" spans="2:21" ht="13.5">
      <c r="B48" s="61">
        <v>40</v>
      </c>
      <c r="C48" s="102">
        <f t="shared" si="1"/>
        <v>756593.100119121</v>
      </c>
      <c r="D48" s="102"/>
      <c r="E48" s="64">
        <v>2014</v>
      </c>
      <c r="F48" s="8">
        <v>42720</v>
      </c>
      <c r="G48" s="64" t="s">
        <v>42</v>
      </c>
      <c r="H48" s="103">
        <v>117.68</v>
      </c>
      <c r="I48" s="103"/>
      <c r="J48" s="61">
        <v>23</v>
      </c>
      <c r="K48" s="102">
        <f t="shared" si="0"/>
        <v>22697.793003573628</v>
      </c>
      <c r="L48" s="102"/>
      <c r="M48" s="6">
        <f t="shared" si="2"/>
        <v>0.9868605653727665</v>
      </c>
      <c r="N48" s="64">
        <v>2014</v>
      </c>
      <c r="O48" s="8">
        <v>42720</v>
      </c>
      <c r="P48" s="103">
        <v>117.91</v>
      </c>
      <c r="Q48" s="103"/>
      <c r="R48" s="106">
        <f t="shared" si="3"/>
        <v>-22697.79300357262</v>
      </c>
      <c r="S48" s="106"/>
      <c r="T48" s="107">
        <f t="shared" si="4"/>
        <v>-23</v>
      </c>
      <c r="U48" s="107"/>
    </row>
    <row r="49" spans="2:21" ht="13.5">
      <c r="B49" s="61">
        <v>41</v>
      </c>
      <c r="C49" s="102">
        <f t="shared" si="1"/>
        <v>733895.3071155484</v>
      </c>
      <c r="D49" s="102"/>
      <c r="E49" s="64">
        <v>2014</v>
      </c>
      <c r="F49" s="8">
        <v>42720</v>
      </c>
      <c r="G49" s="64" t="s">
        <v>42</v>
      </c>
      <c r="H49" s="103">
        <v>117.66</v>
      </c>
      <c r="I49" s="103"/>
      <c r="J49" s="61">
        <v>29</v>
      </c>
      <c r="K49" s="102">
        <f t="shared" si="0"/>
        <v>22016.85921346645</v>
      </c>
      <c r="L49" s="102"/>
      <c r="M49" s="6">
        <f t="shared" si="2"/>
        <v>0.7592020418436707</v>
      </c>
      <c r="N49" s="64">
        <v>2014</v>
      </c>
      <c r="O49" s="8">
        <v>42720</v>
      </c>
      <c r="P49" s="103">
        <v>117.19</v>
      </c>
      <c r="Q49" s="103"/>
      <c r="R49" s="106">
        <f t="shared" si="3"/>
        <v>35682.49596665243</v>
      </c>
      <c r="S49" s="106"/>
      <c r="T49" s="107">
        <f t="shared" si="4"/>
        <v>46.999999999999886</v>
      </c>
      <c r="U49" s="107"/>
    </row>
    <row r="50" spans="2:21" ht="13.5">
      <c r="B50" s="61">
        <v>42</v>
      </c>
      <c r="C50" s="102">
        <f t="shared" si="1"/>
        <v>769577.8030822008</v>
      </c>
      <c r="D50" s="102"/>
      <c r="E50" s="64">
        <v>2014</v>
      </c>
      <c r="F50" s="8">
        <v>42722</v>
      </c>
      <c r="G50" s="69" t="s">
        <v>52</v>
      </c>
      <c r="H50" s="103">
        <v>119.04</v>
      </c>
      <c r="I50" s="103"/>
      <c r="J50" s="61">
        <v>24</v>
      </c>
      <c r="K50" s="102">
        <f t="shared" si="0"/>
        <v>23087.334092466022</v>
      </c>
      <c r="L50" s="102"/>
      <c r="M50" s="6">
        <f t="shared" si="2"/>
        <v>0.9619722538527509</v>
      </c>
      <c r="N50" s="64">
        <v>2014</v>
      </c>
      <c r="O50" s="8">
        <v>42722</v>
      </c>
      <c r="P50" s="103">
        <v>118.8</v>
      </c>
      <c r="Q50" s="103"/>
      <c r="R50" s="106">
        <f t="shared" si="3"/>
        <v>-23087.334092466896</v>
      </c>
      <c r="S50" s="106"/>
      <c r="T50" s="107">
        <f t="shared" si="4"/>
        <v>-24</v>
      </c>
      <c r="U50" s="107"/>
    </row>
    <row r="51" spans="2:21" ht="13.5">
      <c r="B51" s="61">
        <v>43</v>
      </c>
      <c r="C51" s="102">
        <f t="shared" si="1"/>
        <v>746490.468989734</v>
      </c>
      <c r="D51" s="102"/>
      <c r="E51" s="64">
        <v>2014</v>
      </c>
      <c r="F51" s="8">
        <v>42382</v>
      </c>
      <c r="G51" s="64" t="s">
        <v>42</v>
      </c>
      <c r="H51" s="103">
        <v>118.29</v>
      </c>
      <c r="I51" s="103"/>
      <c r="J51" s="61">
        <v>18</v>
      </c>
      <c r="K51" s="102">
        <f t="shared" si="0"/>
        <v>22394.714069692018</v>
      </c>
      <c r="L51" s="102"/>
      <c r="M51" s="6">
        <f t="shared" si="2"/>
        <v>1.2441507816495567</v>
      </c>
      <c r="N51" s="64">
        <v>2014</v>
      </c>
      <c r="O51" s="8">
        <v>42382</v>
      </c>
      <c r="P51" s="103">
        <v>118.47</v>
      </c>
      <c r="Q51" s="103"/>
      <c r="R51" s="106">
        <f t="shared" si="3"/>
        <v>-22394.7140696911</v>
      </c>
      <c r="S51" s="106"/>
      <c r="T51" s="107">
        <f t="shared" si="4"/>
        <v>-18</v>
      </c>
      <c r="U51" s="107"/>
    </row>
    <row r="52" spans="2:21" ht="13.5">
      <c r="B52" s="61">
        <v>44</v>
      </c>
      <c r="C52" s="102">
        <f t="shared" si="1"/>
        <v>724095.7549200428</v>
      </c>
      <c r="D52" s="102"/>
      <c r="E52" s="61">
        <v>2015</v>
      </c>
      <c r="F52" s="8">
        <v>42388</v>
      </c>
      <c r="G52" s="69" t="s">
        <v>52</v>
      </c>
      <c r="H52" s="103">
        <v>117.46</v>
      </c>
      <c r="I52" s="103"/>
      <c r="J52" s="61">
        <v>20</v>
      </c>
      <c r="K52" s="102">
        <f t="shared" si="0"/>
        <v>21722.872647601285</v>
      </c>
      <c r="L52" s="102"/>
      <c r="M52" s="6">
        <f t="shared" si="2"/>
        <v>1.0861436323800642</v>
      </c>
      <c r="N52" s="64">
        <v>2015</v>
      </c>
      <c r="O52" s="8">
        <v>42390</v>
      </c>
      <c r="P52" s="103">
        <v>118.43</v>
      </c>
      <c r="Q52" s="103"/>
      <c r="R52" s="106">
        <f t="shared" si="3"/>
        <v>105355.93234086764</v>
      </c>
      <c r="S52" s="106"/>
      <c r="T52" s="107">
        <f t="shared" si="4"/>
        <v>97.00000000000131</v>
      </c>
      <c r="U52" s="107"/>
    </row>
    <row r="53" spans="2:21" ht="13.5">
      <c r="B53" s="61">
        <v>45</v>
      </c>
      <c r="C53" s="102">
        <f t="shared" si="1"/>
        <v>829451.6872609104</v>
      </c>
      <c r="D53" s="102"/>
      <c r="E53" s="64">
        <v>2015</v>
      </c>
      <c r="F53" s="8">
        <v>42391</v>
      </c>
      <c r="G53" s="64" t="s">
        <v>42</v>
      </c>
      <c r="H53" s="104">
        <v>117.24</v>
      </c>
      <c r="I53" s="105"/>
      <c r="J53" s="61">
        <v>68</v>
      </c>
      <c r="K53" s="102">
        <f t="shared" si="0"/>
        <v>24883.55061782731</v>
      </c>
      <c r="L53" s="102"/>
      <c r="M53" s="6">
        <f t="shared" si="2"/>
        <v>0.3659345679092252</v>
      </c>
      <c r="N53" s="64">
        <v>2015</v>
      </c>
      <c r="O53" s="8">
        <v>42391</v>
      </c>
      <c r="P53" s="103">
        <v>117.92</v>
      </c>
      <c r="Q53" s="103"/>
      <c r="R53" s="106">
        <f t="shared" si="3"/>
        <v>-24883.550617827565</v>
      </c>
      <c r="S53" s="106"/>
      <c r="T53" s="107">
        <f t="shared" si="4"/>
        <v>-68</v>
      </c>
      <c r="U53" s="107"/>
    </row>
    <row r="54" spans="2:21" ht="13.5">
      <c r="B54" s="61">
        <v>46</v>
      </c>
      <c r="C54" s="102">
        <f t="shared" si="1"/>
        <v>804568.1366430828</v>
      </c>
      <c r="D54" s="102"/>
      <c r="E54" s="64">
        <v>2015</v>
      </c>
      <c r="F54" s="8">
        <v>42392</v>
      </c>
      <c r="G54" s="69" t="s">
        <v>52</v>
      </c>
      <c r="H54" s="104">
        <v>118.61</v>
      </c>
      <c r="I54" s="105"/>
      <c r="J54" s="61">
        <v>27</v>
      </c>
      <c r="K54" s="102">
        <f t="shared" si="0"/>
        <v>24137.044099292485</v>
      </c>
      <c r="L54" s="102"/>
      <c r="M54" s="6">
        <f t="shared" si="2"/>
        <v>0.893964596270092</v>
      </c>
      <c r="N54" s="64">
        <v>2015</v>
      </c>
      <c r="O54" s="8">
        <v>42392</v>
      </c>
      <c r="P54" s="103">
        <v>118.34</v>
      </c>
      <c r="Q54" s="103"/>
      <c r="R54" s="106">
        <f t="shared" si="3"/>
        <v>-24137.044099292125</v>
      </c>
      <c r="S54" s="106"/>
      <c r="T54" s="107">
        <f t="shared" si="4"/>
        <v>-27</v>
      </c>
      <c r="U54" s="107"/>
    </row>
    <row r="55" spans="2:21" ht="13.5">
      <c r="B55" s="61">
        <v>47</v>
      </c>
      <c r="C55" s="102">
        <f t="shared" si="1"/>
        <v>780431.0925437907</v>
      </c>
      <c r="D55" s="102"/>
      <c r="E55" s="64">
        <v>2015</v>
      </c>
      <c r="F55" s="8">
        <v>42392</v>
      </c>
      <c r="G55" s="64" t="s">
        <v>42</v>
      </c>
      <c r="H55" s="104">
        <v>117.87</v>
      </c>
      <c r="I55" s="105"/>
      <c r="J55" s="61">
        <v>67</v>
      </c>
      <c r="K55" s="102">
        <f t="shared" si="0"/>
        <v>23412.93277631372</v>
      </c>
      <c r="L55" s="102"/>
      <c r="M55" s="6">
        <f t="shared" si="2"/>
        <v>0.34944675785542867</v>
      </c>
      <c r="N55" s="64">
        <v>2015</v>
      </c>
      <c r="O55" s="8">
        <v>42395</v>
      </c>
      <c r="P55" s="103">
        <v>117.78</v>
      </c>
      <c r="Q55" s="103"/>
      <c r="R55" s="106">
        <f t="shared" si="3"/>
        <v>3145.0208206989773</v>
      </c>
      <c r="S55" s="106"/>
      <c r="T55" s="107">
        <f t="shared" si="4"/>
        <v>9.000000000000341</v>
      </c>
      <c r="U55" s="107"/>
    </row>
    <row r="56" spans="2:21" ht="13.5">
      <c r="B56" s="61">
        <v>48</v>
      </c>
      <c r="C56" s="102">
        <f t="shared" si="1"/>
        <v>783576.1133644896</v>
      </c>
      <c r="D56" s="102"/>
      <c r="E56" s="64">
        <v>2015</v>
      </c>
      <c r="F56" s="8">
        <v>42396</v>
      </c>
      <c r="G56" s="69" t="s">
        <v>52</v>
      </c>
      <c r="H56" s="104">
        <v>118.61</v>
      </c>
      <c r="I56" s="105"/>
      <c r="J56" s="61">
        <v>22</v>
      </c>
      <c r="K56" s="102">
        <f t="shared" si="0"/>
        <v>23507.283400934688</v>
      </c>
      <c r="L56" s="102"/>
      <c r="M56" s="6">
        <f t="shared" si="2"/>
        <v>1.0685128818606677</v>
      </c>
      <c r="N56" s="64">
        <v>2015</v>
      </c>
      <c r="O56" s="8">
        <v>42395</v>
      </c>
      <c r="P56" s="103">
        <v>118.39</v>
      </c>
      <c r="Q56" s="103"/>
      <c r="R56" s="106">
        <f t="shared" si="3"/>
        <v>-23507.28340093457</v>
      </c>
      <c r="S56" s="106"/>
      <c r="T56" s="107">
        <f t="shared" si="4"/>
        <v>-22</v>
      </c>
      <c r="U56" s="107"/>
    </row>
    <row r="57" spans="2:21" ht="13.5">
      <c r="B57" s="61">
        <v>49</v>
      </c>
      <c r="C57" s="102">
        <f t="shared" si="1"/>
        <v>760068.8299635551</v>
      </c>
      <c r="D57" s="102"/>
      <c r="E57" s="64">
        <v>2015</v>
      </c>
      <c r="F57" s="8">
        <v>42397</v>
      </c>
      <c r="G57" s="64" t="s">
        <v>42</v>
      </c>
      <c r="H57" s="104">
        <v>117.68</v>
      </c>
      <c r="I57" s="105"/>
      <c r="J57" s="61">
        <v>21</v>
      </c>
      <c r="K57" s="102">
        <f t="shared" si="0"/>
        <v>22802.06489890665</v>
      </c>
      <c r="L57" s="102"/>
      <c r="M57" s="6">
        <f t="shared" si="2"/>
        <v>1.08581261423365</v>
      </c>
      <c r="N57" s="64">
        <v>2015</v>
      </c>
      <c r="O57" s="8">
        <v>42397</v>
      </c>
      <c r="P57" s="103">
        <v>117.89</v>
      </c>
      <c r="Q57" s="103"/>
      <c r="R57" s="106">
        <f t="shared" si="3"/>
        <v>-22802.06489890597</v>
      </c>
      <c r="S57" s="106"/>
      <c r="T57" s="107">
        <f t="shared" si="4"/>
        <v>-21</v>
      </c>
      <c r="U57" s="107"/>
    </row>
    <row r="58" spans="2:21" ht="13.5">
      <c r="B58" s="61">
        <v>50</v>
      </c>
      <c r="C58" s="102">
        <f t="shared" si="1"/>
        <v>737266.7650646492</v>
      </c>
      <c r="D58" s="102"/>
      <c r="E58" s="64">
        <v>2015</v>
      </c>
      <c r="F58" s="8">
        <v>42398</v>
      </c>
      <c r="G58" s="69" t="s">
        <v>52</v>
      </c>
      <c r="H58" s="104">
        <v>118.07</v>
      </c>
      <c r="I58" s="105"/>
      <c r="J58" s="61">
        <v>26</v>
      </c>
      <c r="K58" s="102">
        <f t="shared" si="0"/>
        <v>22118.002951939474</v>
      </c>
      <c r="L58" s="102"/>
      <c r="M58" s="6">
        <f t="shared" si="2"/>
        <v>0.8506924212284412</v>
      </c>
      <c r="N58" s="64">
        <v>2015</v>
      </c>
      <c r="O58" s="8">
        <v>42399</v>
      </c>
      <c r="P58" s="103">
        <v>118.21</v>
      </c>
      <c r="Q58" s="103"/>
      <c r="R58" s="106">
        <f t="shared" si="3"/>
        <v>11909.693897198225</v>
      </c>
      <c r="S58" s="106"/>
      <c r="T58" s="107">
        <f t="shared" si="4"/>
        <v>14.000000000000057</v>
      </c>
      <c r="U58" s="107"/>
    </row>
    <row r="59" spans="2:21" ht="13.5">
      <c r="B59" s="61">
        <v>51</v>
      </c>
      <c r="C59" s="102">
        <f t="shared" si="1"/>
        <v>749176.4589618474</v>
      </c>
      <c r="D59" s="102"/>
      <c r="E59" s="64">
        <v>2015</v>
      </c>
      <c r="F59" s="8">
        <v>42399</v>
      </c>
      <c r="G59" s="64" t="s">
        <v>42</v>
      </c>
      <c r="H59" s="104">
        <v>117.38</v>
      </c>
      <c r="I59" s="105"/>
      <c r="J59" s="61">
        <v>46</v>
      </c>
      <c r="K59" s="102">
        <f t="shared" si="0"/>
        <v>22475.29376885542</v>
      </c>
      <c r="L59" s="102"/>
      <c r="M59" s="6">
        <f t="shared" si="2"/>
        <v>0.48859334280120476</v>
      </c>
      <c r="N59" s="64">
        <v>2015</v>
      </c>
      <c r="O59" s="8">
        <v>42402</v>
      </c>
      <c r="P59" s="103">
        <v>117.58</v>
      </c>
      <c r="Q59" s="103"/>
      <c r="R59" s="106">
        <f t="shared" si="3"/>
        <v>-9771.866856024233</v>
      </c>
      <c r="S59" s="106"/>
      <c r="T59" s="107">
        <f t="shared" si="4"/>
        <v>-46</v>
      </c>
      <c r="U59" s="107"/>
    </row>
    <row r="60" spans="2:21" ht="13.5">
      <c r="B60" s="61">
        <v>52</v>
      </c>
      <c r="C60" s="102">
        <f t="shared" si="1"/>
        <v>739404.5921058231</v>
      </c>
      <c r="D60" s="102"/>
      <c r="E60" s="64">
        <v>2015</v>
      </c>
      <c r="F60" s="8">
        <v>42403</v>
      </c>
      <c r="G60" s="69" t="s">
        <v>52</v>
      </c>
      <c r="H60" s="104">
        <v>117.53</v>
      </c>
      <c r="I60" s="105"/>
      <c r="J60" s="61">
        <v>21</v>
      </c>
      <c r="K60" s="102">
        <f t="shared" si="0"/>
        <v>22182.13776317469</v>
      </c>
      <c r="L60" s="102"/>
      <c r="M60" s="6">
        <f t="shared" si="2"/>
        <v>1.05629227443689</v>
      </c>
      <c r="N60" s="64">
        <v>2015</v>
      </c>
      <c r="O60" s="8">
        <v>42403</v>
      </c>
      <c r="P60" s="103">
        <v>117.32</v>
      </c>
      <c r="Q60" s="103"/>
      <c r="R60" s="106">
        <f t="shared" si="3"/>
        <v>-22182.13776317553</v>
      </c>
      <c r="S60" s="106"/>
      <c r="T60" s="107">
        <f t="shared" si="4"/>
        <v>-21</v>
      </c>
      <c r="U60" s="107"/>
    </row>
    <row r="61" spans="2:21" ht="13.5">
      <c r="B61" s="61">
        <v>53</v>
      </c>
      <c r="C61" s="102">
        <f t="shared" si="1"/>
        <v>717222.4543426476</v>
      </c>
      <c r="D61" s="102"/>
      <c r="E61" s="64">
        <v>2015</v>
      </c>
      <c r="F61" s="8">
        <v>42404</v>
      </c>
      <c r="G61" s="69" t="s">
        <v>52</v>
      </c>
      <c r="H61" s="104">
        <v>117.69</v>
      </c>
      <c r="I61" s="105"/>
      <c r="J61" s="61">
        <v>25</v>
      </c>
      <c r="K61" s="102">
        <f t="shared" si="0"/>
        <v>21516.673630279427</v>
      </c>
      <c r="L61" s="102"/>
      <c r="M61" s="6">
        <f t="shared" si="2"/>
        <v>0.8606669452111771</v>
      </c>
      <c r="N61" s="64">
        <v>2015</v>
      </c>
      <c r="O61" s="8">
        <v>42404</v>
      </c>
      <c r="P61" s="103">
        <v>117.67</v>
      </c>
      <c r="Q61" s="103"/>
      <c r="R61" s="106">
        <f t="shared" si="3"/>
        <v>-1721.3338904220118</v>
      </c>
      <c r="S61" s="106"/>
      <c r="T61" s="107">
        <f t="shared" si="4"/>
        <v>-25</v>
      </c>
      <c r="U61" s="107"/>
    </row>
    <row r="62" spans="2:21" ht="13.5">
      <c r="B62" s="61">
        <v>54</v>
      </c>
      <c r="C62" s="102">
        <f t="shared" si="1"/>
        <v>715501.1204522256</v>
      </c>
      <c r="D62" s="102"/>
      <c r="E62" s="64">
        <v>2015</v>
      </c>
      <c r="F62" s="8">
        <v>42406</v>
      </c>
      <c r="G62" s="64" t="s">
        <v>42</v>
      </c>
      <c r="H62" s="104">
        <v>117.23</v>
      </c>
      <c r="I62" s="105"/>
      <c r="J62" s="61">
        <v>9</v>
      </c>
      <c r="K62" s="102">
        <f t="shared" si="0"/>
        <v>21465.033613566768</v>
      </c>
      <c r="L62" s="102"/>
      <c r="M62" s="6">
        <f t="shared" si="2"/>
        <v>2.385003734840752</v>
      </c>
      <c r="N62" s="64">
        <v>2015</v>
      </c>
      <c r="O62" s="8">
        <v>42406</v>
      </c>
      <c r="P62" s="103">
        <v>117.32</v>
      </c>
      <c r="Q62" s="103"/>
      <c r="R62" s="106">
        <f t="shared" si="3"/>
        <v>-21465.033613564192</v>
      </c>
      <c r="S62" s="106"/>
      <c r="T62" s="107">
        <f t="shared" si="4"/>
        <v>-9</v>
      </c>
      <c r="U62" s="107"/>
    </row>
    <row r="63" spans="2:21" ht="13.5">
      <c r="B63" s="61">
        <v>55</v>
      </c>
      <c r="C63" s="102">
        <f t="shared" si="1"/>
        <v>694036.0868386613</v>
      </c>
      <c r="D63" s="102"/>
      <c r="E63" s="64">
        <v>2015</v>
      </c>
      <c r="F63" s="8">
        <v>42410</v>
      </c>
      <c r="G63" s="69" t="s">
        <v>52</v>
      </c>
      <c r="H63" s="104">
        <v>119.43</v>
      </c>
      <c r="I63" s="105"/>
      <c r="J63" s="61">
        <v>21</v>
      </c>
      <c r="K63" s="102">
        <f t="shared" si="0"/>
        <v>20821.082605159838</v>
      </c>
      <c r="L63" s="102"/>
      <c r="M63" s="6">
        <f t="shared" si="2"/>
        <v>0.9914801240552303</v>
      </c>
      <c r="N63" s="64">
        <v>2015</v>
      </c>
      <c r="O63" s="8">
        <v>42412</v>
      </c>
      <c r="P63" s="103">
        <v>120.12</v>
      </c>
      <c r="Q63" s="103"/>
      <c r="R63" s="106">
        <f t="shared" si="3"/>
        <v>68412.12855981068</v>
      </c>
      <c r="S63" s="106"/>
      <c r="T63" s="107">
        <f t="shared" si="4"/>
        <v>68.99999999999977</v>
      </c>
      <c r="U63" s="107"/>
    </row>
    <row r="64" spans="2:21" ht="13.5">
      <c r="B64" s="61">
        <v>56</v>
      </c>
      <c r="C64" s="102">
        <f t="shared" si="1"/>
        <v>762448.215398472</v>
      </c>
      <c r="D64" s="102"/>
      <c r="E64" s="64">
        <v>2015</v>
      </c>
      <c r="F64" s="8">
        <v>42413</v>
      </c>
      <c r="G64" s="64" t="s">
        <v>42</v>
      </c>
      <c r="H64" s="104">
        <v>118.85</v>
      </c>
      <c r="I64" s="105"/>
      <c r="J64" s="61">
        <v>29</v>
      </c>
      <c r="K64" s="102">
        <f t="shared" si="0"/>
        <v>22873.44646195416</v>
      </c>
      <c r="L64" s="102"/>
      <c r="M64" s="6">
        <f t="shared" si="2"/>
        <v>0.7887395331708331</v>
      </c>
      <c r="N64" s="64">
        <v>2015</v>
      </c>
      <c r="O64" s="8">
        <v>42413</v>
      </c>
      <c r="P64" s="103">
        <v>118.9</v>
      </c>
      <c r="Q64" s="103"/>
      <c r="R64" s="106">
        <f t="shared" si="3"/>
        <v>-3943.697665855062</v>
      </c>
      <c r="S64" s="106"/>
      <c r="T64" s="107">
        <f t="shared" si="4"/>
        <v>-29</v>
      </c>
      <c r="U64" s="107"/>
    </row>
    <row r="65" spans="2:21" ht="13.5">
      <c r="B65" s="61">
        <v>57</v>
      </c>
      <c r="C65" s="102">
        <f t="shared" si="1"/>
        <v>758504.517732617</v>
      </c>
      <c r="D65" s="102"/>
      <c r="E65" s="64">
        <v>2015</v>
      </c>
      <c r="F65" s="8">
        <v>42413</v>
      </c>
      <c r="G65" s="64" t="s">
        <v>42</v>
      </c>
      <c r="H65" s="104">
        <v>118.63</v>
      </c>
      <c r="I65" s="105"/>
      <c r="J65" s="61">
        <v>18</v>
      </c>
      <c r="K65" s="102">
        <f t="shared" si="0"/>
        <v>22755.135531978507</v>
      </c>
      <c r="L65" s="102"/>
      <c r="M65" s="6">
        <f t="shared" si="2"/>
        <v>1.264174196221028</v>
      </c>
      <c r="N65" s="64">
        <v>2015</v>
      </c>
      <c r="O65" s="8">
        <v>42416</v>
      </c>
      <c r="P65" s="103">
        <v>118.59</v>
      </c>
      <c r="Q65" s="103"/>
      <c r="R65" s="106">
        <f t="shared" si="3"/>
        <v>5056.6967848831055</v>
      </c>
      <c r="S65" s="106"/>
      <c r="T65" s="107">
        <f t="shared" si="4"/>
        <v>3.999999999999204</v>
      </c>
      <c r="U65" s="107"/>
    </row>
    <row r="66" spans="2:21" ht="13.5">
      <c r="B66" s="61">
        <v>58</v>
      </c>
      <c r="C66" s="102">
        <f t="shared" si="1"/>
        <v>763561.2145175001</v>
      </c>
      <c r="D66" s="102"/>
      <c r="E66" s="64">
        <v>2015</v>
      </c>
      <c r="F66" s="8">
        <v>42420</v>
      </c>
      <c r="G66" s="69" t="s">
        <v>52</v>
      </c>
      <c r="H66" s="104">
        <v>119.056</v>
      </c>
      <c r="I66" s="105"/>
      <c r="J66" s="61">
        <v>14</v>
      </c>
      <c r="K66" s="102">
        <f t="shared" si="0"/>
        <v>22906.836435525</v>
      </c>
      <c r="L66" s="102"/>
      <c r="M66" s="6">
        <f t="shared" si="2"/>
        <v>1.6362026025375</v>
      </c>
      <c r="N66" s="64">
        <v>2015</v>
      </c>
      <c r="O66" s="8">
        <v>42420</v>
      </c>
      <c r="P66" s="103">
        <v>118.91</v>
      </c>
      <c r="Q66" s="103"/>
      <c r="R66" s="106">
        <f t="shared" si="3"/>
        <v>-23888.55799704763</v>
      </c>
      <c r="S66" s="106"/>
      <c r="T66" s="107">
        <f t="shared" si="4"/>
        <v>-14</v>
      </c>
      <c r="U66" s="107"/>
    </row>
    <row r="67" spans="2:21" ht="13.5">
      <c r="B67" s="61">
        <v>59</v>
      </c>
      <c r="C67" s="102">
        <f t="shared" si="1"/>
        <v>739672.6565204525</v>
      </c>
      <c r="D67" s="102"/>
      <c r="E67" s="64">
        <v>2015</v>
      </c>
      <c r="F67" s="8">
        <v>42420</v>
      </c>
      <c r="G67" s="64" t="s">
        <v>42</v>
      </c>
      <c r="H67" s="104">
        <v>118.53</v>
      </c>
      <c r="I67" s="105"/>
      <c r="J67" s="61">
        <v>25</v>
      </c>
      <c r="K67" s="102">
        <f t="shared" si="0"/>
        <v>22190.179695613573</v>
      </c>
      <c r="L67" s="102"/>
      <c r="M67" s="6">
        <f t="shared" si="2"/>
        <v>0.887607187824543</v>
      </c>
      <c r="N67" s="64">
        <v>2015</v>
      </c>
      <c r="O67" s="8">
        <v>42420</v>
      </c>
      <c r="P67" s="103">
        <v>118.78</v>
      </c>
      <c r="Q67" s="103"/>
      <c r="R67" s="106">
        <f t="shared" si="3"/>
        <v>-22190.179695613573</v>
      </c>
      <c r="S67" s="106"/>
      <c r="T67" s="107">
        <f t="shared" si="4"/>
        <v>-25</v>
      </c>
      <c r="U67" s="107"/>
    </row>
    <row r="68" spans="2:21" ht="13.5">
      <c r="B68" s="61">
        <v>60</v>
      </c>
      <c r="C68" s="102">
        <f t="shared" si="1"/>
        <v>717482.4768248389</v>
      </c>
      <c r="D68" s="102"/>
      <c r="E68" s="64">
        <v>2015</v>
      </c>
      <c r="F68" s="8">
        <v>42423</v>
      </c>
      <c r="G68" s="69" t="s">
        <v>52</v>
      </c>
      <c r="H68" s="104">
        <v>119.27</v>
      </c>
      <c r="I68" s="105"/>
      <c r="J68" s="61">
        <v>30</v>
      </c>
      <c r="K68" s="102">
        <f t="shared" si="0"/>
        <v>21524.474304745167</v>
      </c>
      <c r="L68" s="102"/>
      <c r="M68" s="6">
        <f t="shared" si="2"/>
        <v>0.7174824768248388</v>
      </c>
      <c r="N68" s="64">
        <v>2015</v>
      </c>
      <c r="O68" s="8">
        <v>42423</v>
      </c>
      <c r="P68" s="103">
        <v>118.97</v>
      </c>
      <c r="Q68" s="103"/>
      <c r="R68" s="106">
        <f t="shared" si="3"/>
        <v>-21524.47430474496</v>
      </c>
      <c r="S68" s="106"/>
      <c r="T68" s="107">
        <f t="shared" si="4"/>
        <v>-30</v>
      </c>
      <c r="U68" s="107"/>
    </row>
    <row r="69" spans="2:21" ht="13.5">
      <c r="B69" s="61">
        <v>61</v>
      </c>
      <c r="C69" s="102">
        <f t="shared" si="1"/>
        <v>695958.0025200939</v>
      </c>
      <c r="D69" s="102"/>
      <c r="E69" s="61"/>
      <c r="F69" s="8"/>
      <c r="G69" s="61"/>
      <c r="H69" s="103"/>
      <c r="I69" s="103"/>
      <c r="J69" s="61"/>
      <c r="K69" s="102">
        <f t="shared" si="0"/>
      </c>
      <c r="L69" s="102"/>
      <c r="M69" s="6">
        <f t="shared" si="2"/>
      </c>
      <c r="N69" s="61"/>
      <c r="O69" s="8"/>
      <c r="P69" s="103"/>
      <c r="Q69" s="103"/>
      <c r="R69" s="106">
        <f t="shared" si="3"/>
      </c>
      <c r="S69" s="106"/>
      <c r="T69" s="107">
        <f t="shared" si="4"/>
      </c>
      <c r="U69" s="107"/>
    </row>
    <row r="70" spans="2:21" ht="13.5">
      <c r="B70" s="61">
        <v>62</v>
      </c>
      <c r="C70" s="102">
        <f t="shared" si="1"/>
      </c>
      <c r="D70" s="102"/>
      <c r="E70" s="61"/>
      <c r="F70" s="8"/>
      <c r="G70" s="61"/>
      <c r="H70" s="103"/>
      <c r="I70" s="103"/>
      <c r="J70" s="61"/>
      <c r="K70" s="102">
        <f t="shared" si="0"/>
      </c>
      <c r="L70" s="102"/>
      <c r="M70" s="6">
        <f t="shared" si="2"/>
      </c>
      <c r="N70" s="61"/>
      <c r="O70" s="8"/>
      <c r="P70" s="103"/>
      <c r="Q70" s="103"/>
      <c r="R70" s="106">
        <f t="shared" si="3"/>
      </c>
      <c r="S70" s="106"/>
      <c r="T70" s="107">
        <f t="shared" si="4"/>
      </c>
      <c r="U70" s="107"/>
    </row>
    <row r="71" spans="2:21" ht="13.5">
      <c r="B71" s="61">
        <v>63</v>
      </c>
      <c r="C71" s="102">
        <f t="shared" si="1"/>
      </c>
      <c r="D71" s="102"/>
      <c r="E71" s="61"/>
      <c r="F71" s="8"/>
      <c r="G71" s="61"/>
      <c r="H71" s="103"/>
      <c r="I71" s="103"/>
      <c r="J71" s="61"/>
      <c r="K71" s="102">
        <f t="shared" si="0"/>
      </c>
      <c r="L71" s="102"/>
      <c r="M71" s="6">
        <f t="shared" si="2"/>
      </c>
      <c r="N71" s="61"/>
      <c r="O71" s="8"/>
      <c r="P71" s="103"/>
      <c r="Q71" s="103"/>
      <c r="R71" s="106">
        <f t="shared" si="3"/>
      </c>
      <c r="S71" s="106"/>
      <c r="T71" s="107">
        <f t="shared" si="4"/>
      </c>
      <c r="U71" s="107"/>
    </row>
    <row r="72" spans="2:21" ht="13.5">
      <c r="B72" s="61">
        <v>64</v>
      </c>
      <c r="C72" s="102">
        <f t="shared" si="1"/>
      </c>
      <c r="D72" s="102"/>
      <c r="E72" s="61"/>
      <c r="F72" s="8"/>
      <c r="G72" s="61"/>
      <c r="H72" s="103"/>
      <c r="I72" s="103"/>
      <c r="J72" s="61"/>
      <c r="K72" s="102">
        <f t="shared" si="0"/>
      </c>
      <c r="L72" s="102"/>
      <c r="M72" s="6">
        <f t="shared" si="2"/>
      </c>
      <c r="N72" s="61"/>
      <c r="O72" s="8"/>
      <c r="P72" s="103"/>
      <c r="Q72" s="103"/>
      <c r="R72" s="106">
        <f t="shared" si="3"/>
      </c>
      <c r="S72" s="106"/>
      <c r="T72" s="107">
        <f t="shared" si="4"/>
      </c>
      <c r="U72" s="107"/>
    </row>
    <row r="73" spans="2:21" ht="13.5">
      <c r="B73" s="61">
        <v>65</v>
      </c>
      <c r="C73" s="102">
        <f t="shared" si="1"/>
      </c>
      <c r="D73" s="102"/>
      <c r="E73" s="61"/>
      <c r="F73" s="8"/>
      <c r="G73" s="61"/>
      <c r="H73" s="103"/>
      <c r="I73" s="103"/>
      <c r="J73" s="61"/>
      <c r="K73" s="102">
        <f aca="true" t="shared" si="5" ref="K73:K108">IF(F73="","",C73*0.03)</f>
      </c>
      <c r="L73" s="102"/>
      <c r="M73" s="6">
        <f t="shared" si="2"/>
      </c>
      <c r="N73" s="61"/>
      <c r="O73" s="8"/>
      <c r="P73" s="103"/>
      <c r="Q73" s="103"/>
      <c r="R73" s="106">
        <f t="shared" si="3"/>
      </c>
      <c r="S73" s="106"/>
      <c r="T73" s="107">
        <f t="shared" si="4"/>
      </c>
      <c r="U73" s="107"/>
    </row>
    <row r="74" spans="2:21" ht="13.5">
      <c r="B74" s="61">
        <v>66</v>
      </c>
      <c r="C74" s="102">
        <f aca="true" t="shared" si="6" ref="C74:C108">IF(R73="","",C73+R73)</f>
      </c>
      <c r="D74" s="102"/>
      <c r="E74" s="61"/>
      <c r="F74" s="8"/>
      <c r="G74" s="61"/>
      <c r="H74" s="103"/>
      <c r="I74" s="103"/>
      <c r="J74" s="61"/>
      <c r="K74" s="102">
        <f t="shared" si="5"/>
      </c>
      <c r="L74" s="102"/>
      <c r="M74" s="6">
        <f aca="true" t="shared" si="7" ref="M74:M108">IF(J74="","",(K74/J74)/1000)</f>
      </c>
      <c r="N74" s="61"/>
      <c r="O74" s="8"/>
      <c r="P74" s="103"/>
      <c r="Q74" s="103"/>
      <c r="R74" s="106">
        <f aca="true" t="shared" si="8" ref="R74:R108">IF(O74="","",(IF(G74="売",H74-P74,P74-H74))*M74*100000)</f>
      </c>
      <c r="S74" s="106"/>
      <c r="T74" s="107">
        <f aca="true" t="shared" si="9" ref="T74:T108">IF(O74="","",IF(R74&lt;0,J74*(-1),IF(G74="買",(P74-H74)*100,(H74-P74)*100)))</f>
      </c>
      <c r="U74" s="107"/>
    </row>
    <row r="75" spans="2:21" ht="13.5">
      <c r="B75" s="61">
        <v>67</v>
      </c>
      <c r="C75" s="102">
        <f t="shared" si="6"/>
      </c>
      <c r="D75" s="102"/>
      <c r="E75" s="61"/>
      <c r="F75" s="8"/>
      <c r="G75" s="61"/>
      <c r="H75" s="103"/>
      <c r="I75" s="103"/>
      <c r="J75" s="61"/>
      <c r="K75" s="102">
        <f t="shared" si="5"/>
      </c>
      <c r="L75" s="102"/>
      <c r="M75" s="6">
        <f t="shared" si="7"/>
      </c>
      <c r="N75" s="61"/>
      <c r="O75" s="8"/>
      <c r="P75" s="103"/>
      <c r="Q75" s="103"/>
      <c r="R75" s="106">
        <f t="shared" si="8"/>
      </c>
      <c r="S75" s="106"/>
      <c r="T75" s="107">
        <f t="shared" si="9"/>
      </c>
      <c r="U75" s="107"/>
    </row>
    <row r="76" spans="2:21" ht="13.5">
      <c r="B76" s="61">
        <v>68</v>
      </c>
      <c r="C76" s="102">
        <f t="shared" si="6"/>
      </c>
      <c r="D76" s="102"/>
      <c r="E76" s="61"/>
      <c r="F76" s="8"/>
      <c r="G76" s="61"/>
      <c r="H76" s="103"/>
      <c r="I76" s="103"/>
      <c r="J76" s="61"/>
      <c r="K76" s="102">
        <f t="shared" si="5"/>
      </c>
      <c r="L76" s="102"/>
      <c r="M76" s="6">
        <f t="shared" si="7"/>
      </c>
      <c r="N76" s="61"/>
      <c r="O76" s="8"/>
      <c r="P76" s="103"/>
      <c r="Q76" s="103"/>
      <c r="R76" s="106">
        <f t="shared" si="8"/>
      </c>
      <c r="S76" s="106"/>
      <c r="T76" s="107">
        <f t="shared" si="9"/>
      </c>
      <c r="U76" s="107"/>
    </row>
    <row r="77" spans="2:21" ht="13.5">
      <c r="B77" s="61">
        <v>69</v>
      </c>
      <c r="C77" s="102">
        <f t="shared" si="6"/>
      </c>
      <c r="D77" s="102"/>
      <c r="E77" s="61"/>
      <c r="F77" s="8"/>
      <c r="G77" s="61"/>
      <c r="H77" s="103"/>
      <c r="I77" s="103"/>
      <c r="J77" s="61"/>
      <c r="K77" s="102">
        <f t="shared" si="5"/>
      </c>
      <c r="L77" s="102"/>
      <c r="M77" s="6">
        <f t="shared" si="7"/>
      </c>
      <c r="N77" s="61"/>
      <c r="O77" s="8"/>
      <c r="P77" s="103"/>
      <c r="Q77" s="103"/>
      <c r="R77" s="106">
        <f t="shared" si="8"/>
      </c>
      <c r="S77" s="106"/>
      <c r="T77" s="107">
        <f t="shared" si="9"/>
      </c>
      <c r="U77" s="107"/>
    </row>
    <row r="78" spans="2:21" ht="13.5">
      <c r="B78" s="61">
        <v>70</v>
      </c>
      <c r="C78" s="102">
        <f t="shared" si="6"/>
      </c>
      <c r="D78" s="102"/>
      <c r="E78" s="61"/>
      <c r="F78" s="8"/>
      <c r="G78" s="61"/>
      <c r="H78" s="103"/>
      <c r="I78" s="103"/>
      <c r="J78" s="61"/>
      <c r="K78" s="102">
        <f t="shared" si="5"/>
      </c>
      <c r="L78" s="102"/>
      <c r="M78" s="6">
        <f t="shared" si="7"/>
      </c>
      <c r="N78" s="61"/>
      <c r="O78" s="8"/>
      <c r="P78" s="103"/>
      <c r="Q78" s="103"/>
      <c r="R78" s="106">
        <f t="shared" si="8"/>
      </c>
      <c r="S78" s="106"/>
      <c r="T78" s="107">
        <f t="shared" si="9"/>
      </c>
      <c r="U78" s="107"/>
    </row>
    <row r="79" spans="2:21" ht="13.5">
      <c r="B79" s="61">
        <v>71</v>
      </c>
      <c r="C79" s="102">
        <f t="shared" si="6"/>
      </c>
      <c r="D79" s="102"/>
      <c r="E79" s="61"/>
      <c r="F79" s="8"/>
      <c r="G79" s="61"/>
      <c r="H79" s="103"/>
      <c r="I79" s="103"/>
      <c r="J79" s="61"/>
      <c r="K79" s="102">
        <f t="shared" si="5"/>
      </c>
      <c r="L79" s="102"/>
      <c r="M79" s="6">
        <f t="shared" si="7"/>
      </c>
      <c r="N79" s="61"/>
      <c r="O79" s="8"/>
      <c r="P79" s="103"/>
      <c r="Q79" s="103"/>
      <c r="R79" s="106">
        <f t="shared" si="8"/>
      </c>
      <c r="S79" s="106"/>
      <c r="T79" s="107">
        <f t="shared" si="9"/>
      </c>
      <c r="U79" s="107"/>
    </row>
    <row r="80" spans="2:21" ht="13.5">
      <c r="B80" s="61">
        <v>72</v>
      </c>
      <c r="C80" s="102">
        <f t="shared" si="6"/>
      </c>
      <c r="D80" s="102"/>
      <c r="E80" s="61"/>
      <c r="F80" s="8"/>
      <c r="G80" s="61"/>
      <c r="H80" s="103"/>
      <c r="I80" s="103"/>
      <c r="J80" s="61"/>
      <c r="K80" s="102">
        <f t="shared" si="5"/>
      </c>
      <c r="L80" s="102"/>
      <c r="M80" s="6">
        <f t="shared" si="7"/>
      </c>
      <c r="N80" s="61"/>
      <c r="O80" s="8"/>
      <c r="P80" s="103"/>
      <c r="Q80" s="103"/>
      <c r="R80" s="106">
        <f t="shared" si="8"/>
      </c>
      <c r="S80" s="106"/>
      <c r="T80" s="107">
        <f t="shared" si="9"/>
      </c>
      <c r="U80" s="107"/>
    </row>
    <row r="81" spans="2:21" ht="13.5">
      <c r="B81" s="61">
        <v>73</v>
      </c>
      <c r="C81" s="102">
        <f t="shared" si="6"/>
      </c>
      <c r="D81" s="102"/>
      <c r="E81" s="61"/>
      <c r="F81" s="8"/>
      <c r="G81" s="61"/>
      <c r="H81" s="103"/>
      <c r="I81" s="103"/>
      <c r="J81" s="61"/>
      <c r="K81" s="102">
        <f t="shared" si="5"/>
      </c>
      <c r="L81" s="102"/>
      <c r="M81" s="6">
        <f t="shared" si="7"/>
      </c>
      <c r="N81" s="61"/>
      <c r="O81" s="8"/>
      <c r="P81" s="103"/>
      <c r="Q81" s="103"/>
      <c r="R81" s="106">
        <f t="shared" si="8"/>
      </c>
      <c r="S81" s="106"/>
      <c r="T81" s="107">
        <f t="shared" si="9"/>
      </c>
      <c r="U81" s="107"/>
    </row>
    <row r="82" spans="2:21" ht="13.5">
      <c r="B82" s="61">
        <v>74</v>
      </c>
      <c r="C82" s="102">
        <f t="shared" si="6"/>
      </c>
      <c r="D82" s="102"/>
      <c r="E82" s="61"/>
      <c r="F82" s="8"/>
      <c r="G82" s="61"/>
      <c r="H82" s="103"/>
      <c r="I82" s="103"/>
      <c r="J82" s="61"/>
      <c r="K82" s="102">
        <f t="shared" si="5"/>
      </c>
      <c r="L82" s="102"/>
      <c r="M82" s="6">
        <f t="shared" si="7"/>
      </c>
      <c r="N82" s="61"/>
      <c r="O82" s="8"/>
      <c r="P82" s="103"/>
      <c r="Q82" s="103"/>
      <c r="R82" s="106">
        <f t="shared" si="8"/>
      </c>
      <c r="S82" s="106"/>
      <c r="T82" s="107">
        <f t="shared" si="9"/>
      </c>
      <c r="U82" s="107"/>
    </row>
    <row r="83" spans="2:21" ht="13.5">
      <c r="B83" s="61">
        <v>75</v>
      </c>
      <c r="C83" s="102">
        <f t="shared" si="6"/>
      </c>
      <c r="D83" s="102"/>
      <c r="E83" s="61"/>
      <c r="F83" s="8"/>
      <c r="G83" s="61"/>
      <c r="H83" s="103"/>
      <c r="I83" s="103"/>
      <c r="J83" s="61"/>
      <c r="K83" s="102">
        <f t="shared" si="5"/>
      </c>
      <c r="L83" s="102"/>
      <c r="M83" s="6">
        <f t="shared" si="7"/>
      </c>
      <c r="N83" s="61"/>
      <c r="O83" s="8"/>
      <c r="P83" s="103"/>
      <c r="Q83" s="103"/>
      <c r="R83" s="106">
        <f t="shared" si="8"/>
      </c>
      <c r="S83" s="106"/>
      <c r="T83" s="107">
        <f t="shared" si="9"/>
      </c>
      <c r="U83" s="107"/>
    </row>
    <row r="84" spans="2:21" ht="13.5">
      <c r="B84" s="61">
        <v>76</v>
      </c>
      <c r="C84" s="102">
        <f t="shared" si="6"/>
      </c>
      <c r="D84" s="102"/>
      <c r="E84" s="61"/>
      <c r="F84" s="8"/>
      <c r="G84" s="61"/>
      <c r="H84" s="103"/>
      <c r="I84" s="103"/>
      <c r="J84" s="61"/>
      <c r="K84" s="102">
        <f t="shared" si="5"/>
      </c>
      <c r="L84" s="102"/>
      <c r="M84" s="6">
        <f t="shared" si="7"/>
      </c>
      <c r="N84" s="61"/>
      <c r="O84" s="8"/>
      <c r="P84" s="103"/>
      <c r="Q84" s="103"/>
      <c r="R84" s="106">
        <f t="shared" si="8"/>
      </c>
      <c r="S84" s="106"/>
      <c r="T84" s="107">
        <f t="shared" si="9"/>
      </c>
      <c r="U84" s="107"/>
    </row>
    <row r="85" spans="2:21" ht="13.5">
      <c r="B85" s="61">
        <v>77</v>
      </c>
      <c r="C85" s="102">
        <f t="shared" si="6"/>
      </c>
      <c r="D85" s="102"/>
      <c r="E85" s="61"/>
      <c r="F85" s="8"/>
      <c r="G85" s="61"/>
      <c r="H85" s="103"/>
      <c r="I85" s="103"/>
      <c r="J85" s="61"/>
      <c r="K85" s="102">
        <f t="shared" si="5"/>
      </c>
      <c r="L85" s="102"/>
      <c r="M85" s="6">
        <f t="shared" si="7"/>
      </c>
      <c r="N85" s="61"/>
      <c r="O85" s="8"/>
      <c r="P85" s="103"/>
      <c r="Q85" s="103"/>
      <c r="R85" s="106">
        <f t="shared" si="8"/>
      </c>
      <c r="S85" s="106"/>
      <c r="T85" s="107">
        <f t="shared" si="9"/>
      </c>
      <c r="U85" s="107"/>
    </row>
    <row r="86" spans="2:21" ht="13.5">
      <c r="B86" s="61">
        <v>78</v>
      </c>
      <c r="C86" s="102">
        <f t="shared" si="6"/>
      </c>
      <c r="D86" s="102"/>
      <c r="E86" s="61"/>
      <c r="F86" s="8"/>
      <c r="G86" s="61"/>
      <c r="H86" s="103"/>
      <c r="I86" s="103"/>
      <c r="J86" s="61"/>
      <c r="K86" s="102">
        <f t="shared" si="5"/>
      </c>
      <c r="L86" s="102"/>
      <c r="M86" s="6">
        <f t="shared" si="7"/>
      </c>
      <c r="N86" s="61"/>
      <c r="O86" s="8"/>
      <c r="P86" s="103"/>
      <c r="Q86" s="103"/>
      <c r="R86" s="106">
        <f t="shared" si="8"/>
      </c>
      <c r="S86" s="106"/>
      <c r="T86" s="107">
        <f t="shared" si="9"/>
      </c>
      <c r="U86" s="107"/>
    </row>
    <row r="87" spans="2:21" ht="13.5">
      <c r="B87" s="61">
        <v>79</v>
      </c>
      <c r="C87" s="102">
        <f t="shared" si="6"/>
      </c>
      <c r="D87" s="102"/>
      <c r="E87" s="61"/>
      <c r="F87" s="8"/>
      <c r="G87" s="61"/>
      <c r="H87" s="103"/>
      <c r="I87" s="103"/>
      <c r="J87" s="61"/>
      <c r="K87" s="102">
        <f t="shared" si="5"/>
      </c>
      <c r="L87" s="102"/>
      <c r="M87" s="6">
        <f t="shared" si="7"/>
      </c>
      <c r="N87" s="61"/>
      <c r="O87" s="8"/>
      <c r="P87" s="103"/>
      <c r="Q87" s="103"/>
      <c r="R87" s="106">
        <f t="shared" si="8"/>
      </c>
      <c r="S87" s="106"/>
      <c r="T87" s="107">
        <f t="shared" si="9"/>
      </c>
      <c r="U87" s="107"/>
    </row>
    <row r="88" spans="2:21" ht="13.5">
      <c r="B88" s="61">
        <v>80</v>
      </c>
      <c r="C88" s="102">
        <f t="shared" si="6"/>
      </c>
      <c r="D88" s="102"/>
      <c r="E88" s="61"/>
      <c r="F88" s="8"/>
      <c r="G88" s="61"/>
      <c r="H88" s="103"/>
      <c r="I88" s="103"/>
      <c r="J88" s="61"/>
      <c r="K88" s="102">
        <f t="shared" si="5"/>
      </c>
      <c r="L88" s="102"/>
      <c r="M88" s="6">
        <f t="shared" si="7"/>
      </c>
      <c r="N88" s="61"/>
      <c r="O88" s="8"/>
      <c r="P88" s="103"/>
      <c r="Q88" s="103"/>
      <c r="R88" s="106">
        <f t="shared" si="8"/>
      </c>
      <c r="S88" s="106"/>
      <c r="T88" s="107">
        <f t="shared" si="9"/>
      </c>
      <c r="U88" s="107"/>
    </row>
    <row r="89" spans="2:21" ht="13.5">
      <c r="B89" s="61">
        <v>81</v>
      </c>
      <c r="C89" s="102">
        <f t="shared" si="6"/>
      </c>
      <c r="D89" s="102"/>
      <c r="E89" s="61"/>
      <c r="F89" s="8"/>
      <c r="G89" s="61"/>
      <c r="H89" s="103"/>
      <c r="I89" s="103"/>
      <c r="J89" s="61"/>
      <c r="K89" s="102">
        <f t="shared" si="5"/>
      </c>
      <c r="L89" s="102"/>
      <c r="M89" s="6">
        <f t="shared" si="7"/>
      </c>
      <c r="N89" s="61"/>
      <c r="O89" s="8"/>
      <c r="P89" s="103"/>
      <c r="Q89" s="103"/>
      <c r="R89" s="106">
        <f t="shared" si="8"/>
      </c>
      <c r="S89" s="106"/>
      <c r="T89" s="107">
        <f t="shared" si="9"/>
      </c>
      <c r="U89" s="107"/>
    </row>
    <row r="90" spans="2:21" ht="13.5">
      <c r="B90" s="61">
        <v>82</v>
      </c>
      <c r="C90" s="102">
        <f t="shared" si="6"/>
      </c>
      <c r="D90" s="102"/>
      <c r="E90" s="61"/>
      <c r="F90" s="8"/>
      <c r="G90" s="61"/>
      <c r="H90" s="103"/>
      <c r="I90" s="103"/>
      <c r="J90" s="61"/>
      <c r="K90" s="102">
        <f t="shared" si="5"/>
      </c>
      <c r="L90" s="102"/>
      <c r="M90" s="6">
        <f t="shared" si="7"/>
      </c>
      <c r="N90" s="61"/>
      <c r="O90" s="8"/>
      <c r="P90" s="103"/>
      <c r="Q90" s="103"/>
      <c r="R90" s="106">
        <f t="shared" si="8"/>
      </c>
      <c r="S90" s="106"/>
      <c r="T90" s="107">
        <f t="shared" si="9"/>
      </c>
      <c r="U90" s="107"/>
    </row>
    <row r="91" spans="2:21" ht="13.5">
      <c r="B91" s="61">
        <v>83</v>
      </c>
      <c r="C91" s="102">
        <f t="shared" si="6"/>
      </c>
      <c r="D91" s="102"/>
      <c r="E91" s="61"/>
      <c r="F91" s="8"/>
      <c r="G91" s="61"/>
      <c r="H91" s="103"/>
      <c r="I91" s="103"/>
      <c r="J91" s="61"/>
      <c r="K91" s="102">
        <f t="shared" si="5"/>
      </c>
      <c r="L91" s="102"/>
      <c r="M91" s="6">
        <f t="shared" si="7"/>
      </c>
      <c r="N91" s="61"/>
      <c r="O91" s="8"/>
      <c r="P91" s="103"/>
      <c r="Q91" s="103"/>
      <c r="R91" s="106">
        <f t="shared" si="8"/>
      </c>
      <c r="S91" s="106"/>
      <c r="T91" s="107">
        <f t="shared" si="9"/>
      </c>
      <c r="U91" s="107"/>
    </row>
    <row r="92" spans="2:21" ht="13.5">
      <c r="B92" s="61">
        <v>84</v>
      </c>
      <c r="C92" s="102">
        <f t="shared" si="6"/>
      </c>
      <c r="D92" s="102"/>
      <c r="E92" s="61"/>
      <c r="F92" s="8"/>
      <c r="G92" s="61"/>
      <c r="H92" s="103"/>
      <c r="I92" s="103"/>
      <c r="J92" s="61"/>
      <c r="K92" s="102">
        <f t="shared" si="5"/>
      </c>
      <c r="L92" s="102"/>
      <c r="M92" s="6">
        <f t="shared" si="7"/>
      </c>
      <c r="N92" s="61"/>
      <c r="O92" s="8"/>
      <c r="P92" s="103"/>
      <c r="Q92" s="103"/>
      <c r="R92" s="106">
        <f t="shared" si="8"/>
      </c>
      <c r="S92" s="106"/>
      <c r="T92" s="107">
        <f t="shared" si="9"/>
      </c>
      <c r="U92" s="107"/>
    </row>
    <row r="93" spans="2:21" ht="13.5">
      <c r="B93" s="61">
        <v>85</v>
      </c>
      <c r="C93" s="102">
        <f t="shared" si="6"/>
      </c>
      <c r="D93" s="102"/>
      <c r="E93" s="61"/>
      <c r="F93" s="8"/>
      <c r="G93" s="61"/>
      <c r="H93" s="103"/>
      <c r="I93" s="103"/>
      <c r="J93" s="61"/>
      <c r="K93" s="102">
        <f t="shared" si="5"/>
      </c>
      <c r="L93" s="102"/>
      <c r="M93" s="6">
        <f t="shared" si="7"/>
      </c>
      <c r="N93" s="61"/>
      <c r="O93" s="8"/>
      <c r="P93" s="103"/>
      <c r="Q93" s="103"/>
      <c r="R93" s="106">
        <f t="shared" si="8"/>
      </c>
      <c r="S93" s="106"/>
      <c r="T93" s="107">
        <f t="shared" si="9"/>
      </c>
      <c r="U93" s="107"/>
    </row>
    <row r="94" spans="2:21" ht="13.5">
      <c r="B94" s="61">
        <v>86</v>
      </c>
      <c r="C94" s="102">
        <f t="shared" si="6"/>
      </c>
      <c r="D94" s="102"/>
      <c r="E94" s="61"/>
      <c r="F94" s="8"/>
      <c r="G94" s="61"/>
      <c r="H94" s="103"/>
      <c r="I94" s="103"/>
      <c r="J94" s="61"/>
      <c r="K94" s="102">
        <f t="shared" si="5"/>
      </c>
      <c r="L94" s="102"/>
      <c r="M94" s="6">
        <f t="shared" si="7"/>
      </c>
      <c r="N94" s="61"/>
      <c r="O94" s="8"/>
      <c r="P94" s="103"/>
      <c r="Q94" s="103"/>
      <c r="R94" s="106">
        <f t="shared" si="8"/>
      </c>
      <c r="S94" s="106"/>
      <c r="T94" s="107">
        <f t="shared" si="9"/>
      </c>
      <c r="U94" s="107"/>
    </row>
    <row r="95" spans="2:21" ht="13.5">
      <c r="B95" s="61">
        <v>87</v>
      </c>
      <c r="C95" s="102">
        <f t="shared" si="6"/>
      </c>
      <c r="D95" s="102"/>
      <c r="E95" s="61"/>
      <c r="F95" s="8"/>
      <c r="G95" s="61"/>
      <c r="H95" s="103"/>
      <c r="I95" s="103"/>
      <c r="J95" s="61"/>
      <c r="K95" s="102">
        <f t="shared" si="5"/>
      </c>
      <c r="L95" s="102"/>
      <c r="M95" s="6">
        <f t="shared" si="7"/>
      </c>
      <c r="N95" s="61"/>
      <c r="O95" s="8"/>
      <c r="P95" s="103"/>
      <c r="Q95" s="103"/>
      <c r="R95" s="106">
        <f t="shared" si="8"/>
      </c>
      <c r="S95" s="106"/>
      <c r="T95" s="107">
        <f t="shared" si="9"/>
      </c>
      <c r="U95" s="107"/>
    </row>
    <row r="96" spans="2:21" ht="13.5">
      <c r="B96" s="61">
        <v>88</v>
      </c>
      <c r="C96" s="102">
        <f t="shared" si="6"/>
      </c>
      <c r="D96" s="102"/>
      <c r="E96" s="61"/>
      <c r="F96" s="8"/>
      <c r="G96" s="61"/>
      <c r="H96" s="103"/>
      <c r="I96" s="103"/>
      <c r="J96" s="61"/>
      <c r="K96" s="102">
        <f t="shared" si="5"/>
      </c>
      <c r="L96" s="102"/>
      <c r="M96" s="6">
        <f t="shared" si="7"/>
      </c>
      <c r="N96" s="61"/>
      <c r="O96" s="8"/>
      <c r="P96" s="103"/>
      <c r="Q96" s="103"/>
      <c r="R96" s="106">
        <f t="shared" si="8"/>
      </c>
      <c r="S96" s="106"/>
      <c r="T96" s="107">
        <f t="shared" si="9"/>
      </c>
      <c r="U96" s="107"/>
    </row>
    <row r="97" spans="2:21" ht="13.5">
      <c r="B97" s="61">
        <v>89</v>
      </c>
      <c r="C97" s="102">
        <f t="shared" si="6"/>
      </c>
      <c r="D97" s="102"/>
      <c r="E97" s="61"/>
      <c r="F97" s="8"/>
      <c r="G97" s="61"/>
      <c r="H97" s="103"/>
      <c r="I97" s="103"/>
      <c r="J97" s="61"/>
      <c r="K97" s="102">
        <f t="shared" si="5"/>
      </c>
      <c r="L97" s="102"/>
      <c r="M97" s="6">
        <f t="shared" si="7"/>
      </c>
      <c r="N97" s="61"/>
      <c r="O97" s="8"/>
      <c r="P97" s="103"/>
      <c r="Q97" s="103"/>
      <c r="R97" s="106">
        <f t="shared" si="8"/>
      </c>
      <c r="S97" s="106"/>
      <c r="T97" s="107">
        <f t="shared" si="9"/>
      </c>
      <c r="U97" s="107"/>
    </row>
    <row r="98" spans="2:21" ht="13.5">
      <c r="B98" s="61">
        <v>90</v>
      </c>
      <c r="C98" s="102">
        <f t="shared" si="6"/>
      </c>
      <c r="D98" s="102"/>
      <c r="E98" s="61"/>
      <c r="F98" s="8"/>
      <c r="G98" s="61"/>
      <c r="H98" s="103"/>
      <c r="I98" s="103"/>
      <c r="J98" s="61"/>
      <c r="K98" s="102">
        <f t="shared" si="5"/>
      </c>
      <c r="L98" s="102"/>
      <c r="M98" s="6">
        <f t="shared" si="7"/>
      </c>
      <c r="N98" s="61"/>
      <c r="O98" s="8"/>
      <c r="P98" s="103"/>
      <c r="Q98" s="103"/>
      <c r="R98" s="106">
        <f t="shared" si="8"/>
      </c>
      <c r="S98" s="106"/>
      <c r="T98" s="107">
        <f t="shared" si="9"/>
      </c>
      <c r="U98" s="107"/>
    </row>
    <row r="99" spans="2:21" ht="13.5">
      <c r="B99" s="61">
        <v>91</v>
      </c>
      <c r="C99" s="102">
        <f t="shared" si="6"/>
      </c>
      <c r="D99" s="102"/>
      <c r="E99" s="61"/>
      <c r="F99" s="8"/>
      <c r="G99" s="61"/>
      <c r="H99" s="103"/>
      <c r="I99" s="103"/>
      <c r="J99" s="61"/>
      <c r="K99" s="102">
        <f t="shared" si="5"/>
      </c>
      <c r="L99" s="102"/>
      <c r="M99" s="6">
        <f t="shared" si="7"/>
      </c>
      <c r="N99" s="61"/>
      <c r="O99" s="8"/>
      <c r="P99" s="103"/>
      <c r="Q99" s="103"/>
      <c r="R99" s="106">
        <f t="shared" si="8"/>
      </c>
      <c r="S99" s="106"/>
      <c r="T99" s="107">
        <f t="shared" si="9"/>
      </c>
      <c r="U99" s="107"/>
    </row>
    <row r="100" spans="2:21" ht="13.5">
      <c r="B100" s="61">
        <v>92</v>
      </c>
      <c r="C100" s="102">
        <f t="shared" si="6"/>
      </c>
      <c r="D100" s="102"/>
      <c r="E100" s="61"/>
      <c r="F100" s="8"/>
      <c r="G100" s="61"/>
      <c r="H100" s="103"/>
      <c r="I100" s="103"/>
      <c r="J100" s="61"/>
      <c r="K100" s="102">
        <f t="shared" si="5"/>
      </c>
      <c r="L100" s="102"/>
      <c r="M100" s="6">
        <f t="shared" si="7"/>
      </c>
      <c r="N100" s="61"/>
      <c r="O100" s="8"/>
      <c r="P100" s="103"/>
      <c r="Q100" s="103"/>
      <c r="R100" s="106">
        <f t="shared" si="8"/>
      </c>
      <c r="S100" s="106"/>
      <c r="T100" s="107">
        <f t="shared" si="9"/>
      </c>
      <c r="U100" s="107"/>
    </row>
    <row r="101" spans="2:21" ht="13.5">
      <c r="B101" s="61">
        <v>93</v>
      </c>
      <c r="C101" s="102">
        <f t="shared" si="6"/>
      </c>
      <c r="D101" s="102"/>
      <c r="E101" s="61"/>
      <c r="F101" s="8"/>
      <c r="G101" s="61"/>
      <c r="H101" s="103"/>
      <c r="I101" s="103"/>
      <c r="J101" s="61"/>
      <c r="K101" s="102">
        <f t="shared" si="5"/>
      </c>
      <c r="L101" s="102"/>
      <c r="M101" s="6">
        <f t="shared" si="7"/>
      </c>
      <c r="N101" s="61"/>
      <c r="O101" s="8"/>
      <c r="P101" s="103"/>
      <c r="Q101" s="103"/>
      <c r="R101" s="106">
        <f t="shared" si="8"/>
      </c>
      <c r="S101" s="106"/>
      <c r="T101" s="107">
        <f t="shared" si="9"/>
      </c>
      <c r="U101" s="107"/>
    </row>
    <row r="102" spans="2:21" ht="13.5">
      <c r="B102" s="61">
        <v>94</v>
      </c>
      <c r="C102" s="102">
        <f t="shared" si="6"/>
      </c>
      <c r="D102" s="102"/>
      <c r="E102" s="61"/>
      <c r="F102" s="8"/>
      <c r="G102" s="61"/>
      <c r="H102" s="103"/>
      <c r="I102" s="103"/>
      <c r="J102" s="61"/>
      <c r="K102" s="102">
        <f t="shared" si="5"/>
      </c>
      <c r="L102" s="102"/>
      <c r="M102" s="6">
        <f t="shared" si="7"/>
      </c>
      <c r="N102" s="61"/>
      <c r="O102" s="8"/>
      <c r="P102" s="103"/>
      <c r="Q102" s="103"/>
      <c r="R102" s="106">
        <f t="shared" si="8"/>
      </c>
      <c r="S102" s="106"/>
      <c r="T102" s="107">
        <f t="shared" si="9"/>
      </c>
      <c r="U102" s="107"/>
    </row>
    <row r="103" spans="2:21" ht="13.5">
      <c r="B103" s="61">
        <v>95</v>
      </c>
      <c r="C103" s="102">
        <f t="shared" si="6"/>
      </c>
      <c r="D103" s="102"/>
      <c r="E103" s="61"/>
      <c r="F103" s="8"/>
      <c r="G103" s="61"/>
      <c r="H103" s="103"/>
      <c r="I103" s="103"/>
      <c r="J103" s="61"/>
      <c r="K103" s="102">
        <f t="shared" si="5"/>
      </c>
      <c r="L103" s="102"/>
      <c r="M103" s="6">
        <f t="shared" si="7"/>
      </c>
      <c r="N103" s="61"/>
      <c r="O103" s="8"/>
      <c r="P103" s="103"/>
      <c r="Q103" s="103"/>
      <c r="R103" s="106">
        <f t="shared" si="8"/>
      </c>
      <c r="S103" s="106"/>
      <c r="T103" s="107">
        <f t="shared" si="9"/>
      </c>
      <c r="U103" s="107"/>
    </row>
    <row r="104" spans="2:21" ht="13.5">
      <c r="B104" s="61">
        <v>96</v>
      </c>
      <c r="C104" s="102">
        <f t="shared" si="6"/>
      </c>
      <c r="D104" s="102"/>
      <c r="E104" s="61"/>
      <c r="F104" s="8"/>
      <c r="G104" s="61"/>
      <c r="H104" s="103"/>
      <c r="I104" s="103"/>
      <c r="J104" s="61"/>
      <c r="K104" s="102">
        <f t="shared" si="5"/>
      </c>
      <c r="L104" s="102"/>
      <c r="M104" s="6">
        <f t="shared" si="7"/>
      </c>
      <c r="N104" s="61"/>
      <c r="O104" s="8"/>
      <c r="P104" s="103"/>
      <c r="Q104" s="103"/>
      <c r="R104" s="106">
        <f t="shared" si="8"/>
      </c>
      <c r="S104" s="106"/>
      <c r="T104" s="107">
        <f t="shared" si="9"/>
      </c>
      <c r="U104" s="107"/>
    </row>
    <row r="105" spans="2:21" ht="13.5">
      <c r="B105" s="61">
        <v>97</v>
      </c>
      <c r="C105" s="102">
        <f t="shared" si="6"/>
      </c>
      <c r="D105" s="102"/>
      <c r="E105" s="61"/>
      <c r="F105" s="8"/>
      <c r="G105" s="61"/>
      <c r="H105" s="103"/>
      <c r="I105" s="103"/>
      <c r="J105" s="61"/>
      <c r="K105" s="102">
        <f t="shared" si="5"/>
      </c>
      <c r="L105" s="102"/>
      <c r="M105" s="6">
        <f t="shared" si="7"/>
      </c>
      <c r="N105" s="61"/>
      <c r="O105" s="8"/>
      <c r="P105" s="103"/>
      <c r="Q105" s="103"/>
      <c r="R105" s="106">
        <f t="shared" si="8"/>
      </c>
      <c r="S105" s="106"/>
      <c r="T105" s="107">
        <f t="shared" si="9"/>
      </c>
      <c r="U105" s="107"/>
    </row>
    <row r="106" spans="2:21" ht="13.5">
      <c r="B106" s="61">
        <v>98</v>
      </c>
      <c r="C106" s="102">
        <f t="shared" si="6"/>
      </c>
      <c r="D106" s="102"/>
      <c r="E106" s="61"/>
      <c r="F106" s="8"/>
      <c r="G106" s="61"/>
      <c r="H106" s="103"/>
      <c r="I106" s="103"/>
      <c r="J106" s="61"/>
      <c r="K106" s="102">
        <f t="shared" si="5"/>
      </c>
      <c r="L106" s="102"/>
      <c r="M106" s="6">
        <f t="shared" si="7"/>
      </c>
      <c r="N106" s="61"/>
      <c r="O106" s="8"/>
      <c r="P106" s="103"/>
      <c r="Q106" s="103"/>
      <c r="R106" s="106">
        <f t="shared" si="8"/>
      </c>
      <c r="S106" s="106"/>
      <c r="T106" s="107">
        <f t="shared" si="9"/>
      </c>
      <c r="U106" s="107"/>
    </row>
    <row r="107" spans="2:21" ht="13.5">
      <c r="B107" s="61">
        <v>99</v>
      </c>
      <c r="C107" s="102">
        <f t="shared" si="6"/>
      </c>
      <c r="D107" s="102"/>
      <c r="E107" s="61"/>
      <c r="F107" s="8"/>
      <c r="G107" s="61"/>
      <c r="H107" s="103"/>
      <c r="I107" s="103"/>
      <c r="J107" s="61"/>
      <c r="K107" s="102">
        <f t="shared" si="5"/>
      </c>
      <c r="L107" s="102"/>
      <c r="M107" s="6">
        <f t="shared" si="7"/>
      </c>
      <c r="N107" s="61"/>
      <c r="O107" s="8"/>
      <c r="P107" s="103"/>
      <c r="Q107" s="103"/>
      <c r="R107" s="106">
        <f t="shared" si="8"/>
      </c>
      <c r="S107" s="106"/>
      <c r="T107" s="107">
        <f t="shared" si="9"/>
      </c>
      <c r="U107" s="107"/>
    </row>
    <row r="108" spans="2:21" ht="13.5">
      <c r="B108" s="61">
        <v>100</v>
      </c>
      <c r="C108" s="102">
        <f t="shared" si="6"/>
      </c>
      <c r="D108" s="102"/>
      <c r="E108" s="61"/>
      <c r="F108" s="8"/>
      <c r="G108" s="61"/>
      <c r="H108" s="103"/>
      <c r="I108" s="103"/>
      <c r="J108" s="61"/>
      <c r="K108" s="102">
        <f t="shared" si="5"/>
      </c>
      <c r="L108" s="102"/>
      <c r="M108" s="6">
        <f t="shared" si="7"/>
      </c>
      <c r="N108" s="61"/>
      <c r="O108" s="8"/>
      <c r="P108" s="103"/>
      <c r="Q108" s="103"/>
      <c r="R108" s="106">
        <f t="shared" si="8"/>
      </c>
      <c r="S108" s="106"/>
      <c r="T108" s="107">
        <f t="shared" si="9"/>
      </c>
      <c r="U108" s="107"/>
    </row>
    <row r="109" spans="2:18" ht="13.5">
      <c r="B109" s="1"/>
      <c r="C109" s="1"/>
      <c r="D109" s="1"/>
      <c r="E109" s="1"/>
      <c r="F109" s="1"/>
      <c r="G109" s="1"/>
      <c r="H109" s="1"/>
      <c r="I109" s="1"/>
      <c r="J109" s="1"/>
      <c r="K109" s="1"/>
      <c r="L109" s="1"/>
      <c r="M109" s="1"/>
      <c r="N109" s="1"/>
      <c r="O109" s="1"/>
      <c r="P109" s="1"/>
      <c r="Q109" s="1"/>
      <c r="R109" s="1"/>
    </row>
  </sheetData>
  <sheetProtection/>
  <mergeCells count="635">
    <mergeCell ref="C108:D108"/>
    <mergeCell ref="H108:I108"/>
    <mergeCell ref="K108:L108"/>
    <mergeCell ref="P108:Q108"/>
    <mergeCell ref="R108:S108"/>
    <mergeCell ref="T108:U108"/>
    <mergeCell ref="C107:D107"/>
    <mergeCell ref="H107:I107"/>
    <mergeCell ref="K107:L107"/>
    <mergeCell ref="P107:Q107"/>
    <mergeCell ref="R107:S107"/>
    <mergeCell ref="T107:U107"/>
    <mergeCell ref="C106:D106"/>
    <mergeCell ref="H106:I106"/>
    <mergeCell ref="K106:L106"/>
    <mergeCell ref="P106:Q106"/>
    <mergeCell ref="R106:S106"/>
    <mergeCell ref="T106:U106"/>
    <mergeCell ref="C105:D105"/>
    <mergeCell ref="H105:I105"/>
    <mergeCell ref="K105:L105"/>
    <mergeCell ref="P105:Q105"/>
    <mergeCell ref="R105:S105"/>
    <mergeCell ref="T105:U105"/>
    <mergeCell ref="C104:D104"/>
    <mergeCell ref="H104:I104"/>
    <mergeCell ref="K104:L104"/>
    <mergeCell ref="P104:Q104"/>
    <mergeCell ref="R104:S104"/>
    <mergeCell ref="T104:U104"/>
    <mergeCell ref="C103:D103"/>
    <mergeCell ref="H103:I103"/>
    <mergeCell ref="K103:L103"/>
    <mergeCell ref="P103:Q103"/>
    <mergeCell ref="R103:S103"/>
    <mergeCell ref="T103:U103"/>
    <mergeCell ref="C102:D102"/>
    <mergeCell ref="H102:I102"/>
    <mergeCell ref="K102:L102"/>
    <mergeCell ref="P102:Q102"/>
    <mergeCell ref="R102:S102"/>
    <mergeCell ref="T102:U102"/>
    <mergeCell ref="C101:D101"/>
    <mergeCell ref="H101:I101"/>
    <mergeCell ref="K101:L101"/>
    <mergeCell ref="P101:Q101"/>
    <mergeCell ref="R101:S101"/>
    <mergeCell ref="T101:U101"/>
    <mergeCell ref="C100:D100"/>
    <mergeCell ref="H100:I100"/>
    <mergeCell ref="K100:L100"/>
    <mergeCell ref="P100:Q100"/>
    <mergeCell ref="R100:S100"/>
    <mergeCell ref="T100:U100"/>
    <mergeCell ref="C99:D99"/>
    <mergeCell ref="H99:I99"/>
    <mergeCell ref="K99:L99"/>
    <mergeCell ref="P99:Q99"/>
    <mergeCell ref="R99:S99"/>
    <mergeCell ref="T99:U99"/>
    <mergeCell ref="C98:D98"/>
    <mergeCell ref="H98:I98"/>
    <mergeCell ref="K98:L98"/>
    <mergeCell ref="P98:Q98"/>
    <mergeCell ref="R98:S98"/>
    <mergeCell ref="T98:U98"/>
    <mergeCell ref="C97:D97"/>
    <mergeCell ref="H97:I97"/>
    <mergeCell ref="K97:L97"/>
    <mergeCell ref="P97:Q97"/>
    <mergeCell ref="R97:S97"/>
    <mergeCell ref="T97:U97"/>
    <mergeCell ref="C96:D96"/>
    <mergeCell ref="H96:I96"/>
    <mergeCell ref="K96:L96"/>
    <mergeCell ref="P96:Q96"/>
    <mergeCell ref="R96:S96"/>
    <mergeCell ref="T96:U96"/>
    <mergeCell ref="C95:D95"/>
    <mergeCell ref="H95:I95"/>
    <mergeCell ref="K95:L95"/>
    <mergeCell ref="P95:Q95"/>
    <mergeCell ref="R95:S95"/>
    <mergeCell ref="T95:U95"/>
    <mergeCell ref="C94:D94"/>
    <mergeCell ref="H94:I94"/>
    <mergeCell ref="K94:L94"/>
    <mergeCell ref="P94:Q94"/>
    <mergeCell ref="R94:S94"/>
    <mergeCell ref="T94:U94"/>
    <mergeCell ref="C93:D93"/>
    <mergeCell ref="H93:I93"/>
    <mergeCell ref="K93:L93"/>
    <mergeCell ref="P93:Q93"/>
    <mergeCell ref="R93:S93"/>
    <mergeCell ref="T93:U93"/>
    <mergeCell ref="C92:D92"/>
    <mergeCell ref="H92:I92"/>
    <mergeCell ref="K92:L92"/>
    <mergeCell ref="P92:Q92"/>
    <mergeCell ref="R92:S92"/>
    <mergeCell ref="T92:U92"/>
    <mergeCell ref="C91:D91"/>
    <mergeCell ref="H91:I91"/>
    <mergeCell ref="K91:L91"/>
    <mergeCell ref="P91:Q91"/>
    <mergeCell ref="R91:S91"/>
    <mergeCell ref="T91:U91"/>
    <mergeCell ref="C90:D90"/>
    <mergeCell ref="H90:I90"/>
    <mergeCell ref="K90:L90"/>
    <mergeCell ref="P90:Q90"/>
    <mergeCell ref="R90:S90"/>
    <mergeCell ref="T90:U90"/>
    <mergeCell ref="C89:D89"/>
    <mergeCell ref="H89:I89"/>
    <mergeCell ref="K89:L89"/>
    <mergeCell ref="P89:Q89"/>
    <mergeCell ref="R89:S89"/>
    <mergeCell ref="T89:U89"/>
    <mergeCell ref="C88:D88"/>
    <mergeCell ref="H88:I88"/>
    <mergeCell ref="K88:L88"/>
    <mergeCell ref="P88:Q88"/>
    <mergeCell ref="R88:S88"/>
    <mergeCell ref="T88:U88"/>
    <mergeCell ref="C87:D87"/>
    <mergeCell ref="H87:I87"/>
    <mergeCell ref="K87:L87"/>
    <mergeCell ref="P87:Q87"/>
    <mergeCell ref="R87:S87"/>
    <mergeCell ref="T87:U87"/>
    <mergeCell ref="C86:D86"/>
    <mergeCell ref="H86:I86"/>
    <mergeCell ref="K86:L86"/>
    <mergeCell ref="P86:Q86"/>
    <mergeCell ref="R86:S86"/>
    <mergeCell ref="T86:U86"/>
    <mergeCell ref="C85:D85"/>
    <mergeCell ref="H85:I85"/>
    <mergeCell ref="K85:L85"/>
    <mergeCell ref="P85:Q85"/>
    <mergeCell ref="R85:S85"/>
    <mergeCell ref="T85:U85"/>
    <mergeCell ref="C84:D84"/>
    <mergeCell ref="H84:I84"/>
    <mergeCell ref="K84:L84"/>
    <mergeCell ref="P84:Q84"/>
    <mergeCell ref="R84:S84"/>
    <mergeCell ref="T84:U84"/>
    <mergeCell ref="C83:D83"/>
    <mergeCell ref="H83:I83"/>
    <mergeCell ref="K83:L83"/>
    <mergeCell ref="P83:Q83"/>
    <mergeCell ref="R83:S83"/>
    <mergeCell ref="T83:U83"/>
    <mergeCell ref="C82:D82"/>
    <mergeCell ref="H82:I82"/>
    <mergeCell ref="K82:L82"/>
    <mergeCell ref="P82:Q82"/>
    <mergeCell ref="R82:S82"/>
    <mergeCell ref="T82:U82"/>
    <mergeCell ref="C81:D81"/>
    <mergeCell ref="H81:I81"/>
    <mergeCell ref="K81:L81"/>
    <mergeCell ref="P81:Q81"/>
    <mergeCell ref="R81:S81"/>
    <mergeCell ref="T81:U81"/>
    <mergeCell ref="C80:D80"/>
    <mergeCell ref="H80:I80"/>
    <mergeCell ref="K80:L80"/>
    <mergeCell ref="P80:Q80"/>
    <mergeCell ref="R80:S80"/>
    <mergeCell ref="T80:U80"/>
    <mergeCell ref="C79:D79"/>
    <mergeCell ref="H79:I79"/>
    <mergeCell ref="K79:L79"/>
    <mergeCell ref="P79:Q79"/>
    <mergeCell ref="R79:S79"/>
    <mergeCell ref="T79:U79"/>
    <mergeCell ref="C78:D78"/>
    <mergeCell ref="H78:I78"/>
    <mergeCell ref="K78:L78"/>
    <mergeCell ref="P78:Q78"/>
    <mergeCell ref="R78:S78"/>
    <mergeCell ref="T78:U78"/>
    <mergeCell ref="C77:D77"/>
    <mergeCell ref="H77:I77"/>
    <mergeCell ref="K77:L77"/>
    <mergeCell ref="P77:Q77"/>
    <mergeCell ref="R77:S77"/>
    <mergeCell ref="T77:U77"/>
    <mergeCell ref="C76:D76"/>
    <mergeCell ref="H76:I76"/>
    <mergeCell ref="K76:L76"/>
    <mergeCell ref="P76:Q76"/>
    <mergeCell ref="R76:S76"/>
    <mergeCell ref="T76:U76"/>
    <mergeCell ref="C75:D75"/>
    <mergeCell ref="H75:I75"/>
    <mergeCell ref="K75:L75"/>
    <mergeCell ref="P75:Q75"/>
    <mergeCell ref="R75:S75"/>
    <mergeCell ref="T75:U75"/>
    <mergeCell ref="C74:D74"/>
    <mergeCell ref="H74:I74"/>
    <mergeCell ref="K74:L74"/>
    <mergeCell ref="P74:Q74"/>
    <mergeCell ref="R74:S74"/>
    <mergeCell ref="T74:U74"/>
    <mergeCell ref="C73:D73"/>
    <mergeCell ref="H73:I73"/>
    <mergeCell ref="K73:L73"/>
    <mergeCell ref="P73:Q73"/>
    <mergeCell ref="R73:S73"/>
    <mergeCell ref="T73:U73"/>
    <mergeCell ref="C72:D72"/>
    <mergeCell ref="H72:I72"/>
    <mergeCell ref="K72:L72"/>
    <mergeCell ref="P72:Q72"/>
    <mergeCell ref="R72:S72"/>
    <mergeCell ref="T72:U72"/>
    <mergeCell ref="C71:D71"/>
    <mergeCell ref="H71:I71"/>
    <mergeCell ref="K71:L71"/>
    <mergeCell ref="P71:Q71"/>
    <mergeCell ref="R71:S71"/>
    <mergeCell ref="T71:U71"/>
    <mergeCell ref="C70:D70"/>
    <mergeCell ref="H70:I70"/>
    <mergeCell ref="K70:L70"/>
    <mergeCell ref="P70:Q70"/>
    <mergeCell ref="R70:S70"/>
    <mergeCell ref="T70:U70"/>
    <mergeCell ref="C69:D69"/>
    <mergeCell ref="H69:I69"/>
    <mergeCell ref="K69:L69"/>
    <mergeCell ref="P69:Q69"/>
    <mergeCell ref="R69:S69"/>
    <mergeCell ref="T69:U69"/>
    <mergeCell ref="C68:D68"/>
    <mergeCell ref="H68:I68"/>
    <mergeCell ref="K68:L68"/>
    <mergeCell ref="P68:Q68"/>
    <mergeCell ref="R68:S68"/>
    <mergeCell ref="T68:U68"/>
    <mergeCell ref="C67:D67"/>
    <mergeCell ref="H67:I67"/>
    <mergeCell ref="K67:L67"/>
    <mergeCell ref="P67:Q67"/>
    <mergeCell ref="R67:S67"/>
    <mergeCell ref="T67:U67"/>
    <mergeCell ref="C66:D66"/>
    <mergeCell ref="H66:I66"/>
    <mergeCell ref="K66:L66"/>
    <mergeCell ref="P66:Q66"/>
    <mergeCell ref="R66:S66"/>
    <mergeCell ref="T66:U66"/>
    <mergeCell ref="C65:D65"/>
    <mergeCell ref="H65:I65"/>
    <mergeCell ref="K65:L65"/>
    <mergeCell ref="P65:Q65"/>
    <mergeCell ref="R65:S65"/>
    <mergeCell ref="T65:U65"/>
    <mergeCell ref="C64:D64"/>
    <mergeCell ref="H64:I64"/>
    <mergeCell ref="K64:L64"/>
    <mergeCell ref="P64:Q64"/>
    <mergeCell ref="R64:S64"/>
    <mergeCell ref="T64:U64"/>
    <mergeCell ref="C63:D63"/>
    <mergeCell ref="H63:I63"/>
    <mergeCell ref="K63:L63"/>
    <mergeCell ref="P63:Q63"/>
    <mergeCell ref="R63:S63"/>
    <mergeCell ref="T63:U63"/>
    <mergeCell ref="C62:D62"/>
    <mergeCell ref="H62:I62"/>
    <mergeCell ref="K62:L62"/>
    <mergeCell ref="P62:Q62"/>
    <mergeCell ref="R62:S62"/>
    <mergeCell ref="T62:U62"/>
    <mergeCell ref="C61:D61"/>
    <mergeCell ref="H61:I61"/>
    <mergeCell ref="K61:L61"/>
    <mergeCell ref="P61:Q61"/>
    <mergeCell ref="R61:S61"/>
    <mergeCell ref="T61:U61"/>
    <mergeCell ref="C60:D60"/>
    <mergeCell ref="H60:I60"/>
    <mergeCell ref="K60:L60"/>
    <mergeCell ref="P60:Q60"/>
    <mergeCell ref="R60:S60"/>
    <mergeCell ref="T60:U60"/>
    <mergeCell ref="C59:D59"/>
    <mergeCell ref="H59:I59"/>
    <mergeCell ref="K59:L59"/>
    <mergeCell ref="P59:Q59"/>
    <mergeCell ref="R59:S59"/>
    <mergeCell ref="T59:U59"/>
    <mergeCell ref="C58:D58"/>
    <mergeCell ref="H58:I58"/>
    <mergeCell ref="K58:L58"/>
    <mergeCell ref="P58:Q58"/>
    <mergeCell ref="R58:S58"/>
    <mergeCell ref="T58:U58"/>
    <mergeCell ref="C57:D57"/>
    <mergeCell ref="H57:I57"/>
    <mergeCell ref="K57:L57"/>
    <mergeCell ref="P57:Q57"/>
    <mergeCell ref="R57:S57"/>
    <mergeCell ref="T57:U57"/>
    <mergeCell ref="C56:D56"/>
    <mergeCell ref="H56:I56"/>
    <mergeCell ref="K56:L56"/>
    <mergeCell ref="P56:Q56"/>
    <mergeCell ref="R56:S56"/>
    <mergeCell ref="T56:U56"/>
    <mergeCell ref="C55:D55"/>
    <mergeCell ref="H55:I55"/>
    <mergeCell ref="K55:L55"/>
    <mergeCell ref="P55:Q55"/>
    <mergeCell ref="R55:S55"/>
    <mergeCell ref="T55:U55"/>
    <mergeCell ref="C54:D54"/>
    <mergeCell ref="H54:I54"/>
    <mergeCell ref="K54:L54"/>
    <mergeCell ref="P54:Q54"/>
    <mergeCell ref="R54:S54"/>
    <mergeCell ref="T54:U54"/>
    <mergeCell ref="C53:D53"/>
    <mergeCell ref="H53:I53"/>
    <mergeCell ref="K53:L53"/>
    <mergeCell ref="P53:Q53"/>
    <mergeCell ref="R53:S53"/>
    <mergeCell ref="T53:U53"/>
    <mergeCell ref="C52:D52"/>
    <mergeCell ref="H52:I52"/>
    <mergeCell ref="K52:L52"/>
    <mergeCell ref="P52:Q52"/>
    <mergeCell ref="R52:S52"/>
    <mergeCell ref="T52:U52"/>
    <mergeCell ref="C51:D51"/>
    <mergeCell ref="H51:I51"/>
    <mergeCell ref="K51:L51"/>
    <mergeCell ref="P51:Q51"/>
    <mergeCell ref="R51:S51"/>
    <mergeCell ref="T51:U51"/>
    <mergeCell ref="C50:D50"/>
    <mergeCell ref="H50:I50"/>
    <mergeCell ref="K50:L50"/>
    <mergeCell ref="P50:Q50"/>
    <mergeCell ref="R50:S50"/>
    <mergeCell ref="T50:U50"/>
    <mergeCell ref="C49:D49"/>
    <mergeCell ref="H49:I49"/>
    <mergeCell ref="K49:L49"/>
    <mergeCell ref="P49:Q49"/>
    <mergeCell ref="R49:S49"/>
    <mergeCell ref="T49:U49"/>
    <mergeCell ref="C48:D48"/>
    <mergeCell ref="H48:I48"/>
    <mergeCell ref="K48:L48"/>
    <mergeCell ref="P48:Q48"/>
    <mergeCell ref="R48:S48"/>
    <mergeCell ref="T48:U48"/>
    <mergeCell ref="C47:D47"/>
    <mergeCell ref="H47:I47"/>
    <mergeCell ref="K47:L47"/>
    <mergeCell ref="P47:Q47"/>
    <mergeCell ref="R47:S47"/>
    <mergeCell ref="T47:U47"/>
    <mergeCell ref="C46:D46"/>
    <mergeCell ref="H46:I46"/>
    <mergeCell ref="K46:L46"/>
    <mergeCell ref="P46:Q46"/>
    <mergeCell ref="R46:S46"/>
    <mergeCell ref="T46:U46"/>
    <mergeCell ref="C45:D45"/>
    <mergeCell ref="H45:I45"/>
    <mergeCell ref="K45:L45"/>
    <mergeCell ref="P45:Q45"/>
    <mergeCell ref="R45:S45"/>
    <mergeCell ref="T45:U45"/>
    <mergeCell ref="C44:D44"/>
    <mergeCell ref="H44:I44"/>
    <mergeCell ref="K44:L44"/>
    <mergeCell ref="P44:Q44"/>
    <mergeCell ref="R44:S44"/>
    <mergeCell ref="T44:U44"/>
    <mergeCell ref="C43:D43"/>
    <mergeCell ref="H43:I43"/>
    <mergeCell ref="K43:L43"/>
    <mergeCell ref="P43:Q43"/>
    <mergeCell ref="R43:S43"/>
    <mergeCell ref="T43:U43"/>
    <mergeCell ref="C42:D42"/>
    <mergeCell ref="H42:I42"/>
    <mergeCell ref="K42:L42"/>
    <mergeCell ref="P42:Q42"/>
    <mergeCell ref="R42:S42"/>
    <mergeCell ref="T42:U42"/>
    <mergeCell ref="C41:D41"/>
    <mergeCell ref="H41:I41"/>
    <mergeCell ref="K41:L41"/>
    <mergeCell ref="P41:Q41"/>
    <mergeCell ref="R41:S41"/>
    <mergeCell ref="T41:U41"/>
    <mergeCell ref="C40:D40"/>
    <mergeCell ref="H40:I40"/>
    <mergeCell ref="K40:L40"/>
    <mergeCell ref="P40:Q40"/>
    <mergeCell ref="R40:S40"/>
    <mergeCell ref="T40:U40"/>
    <mergeCell ref="C39:D39"/>
    <mergeCell ref="H39:I39"/>
    <mergeCell ref="K39:L39"/>
    <mergeCell ref="P39:Q39"/>
    <mergeCell ref="R39:S39"/>
    <mergeCell ref="T39:U39"/>
    <mergeCell ref="C38:D38"/>
    <mergeCell ref="H38:I38"/>
    <mergeCell ref="K38:L38"/>
    <mergeCell ref="P38:Q38"/>
    <mergeCell ref="R38:S38"/>
    <mergeCell ref="T38:U38"/>
    <mergeCell ref="C37:D37"/>
    <mergeCell ref="H37:I37"/>
    <mergeCell ref="K37:L37"/>
    <mergeCell ref="P37:Q37"/>
    <mergeCell ref="R37:S37"/>
    <mergeCell ref="T37:U37"/>
    <mergeCell ref="C36:D36"/>
    <mergeCell ref="H36:I36"/>
    <mergeCell ref="K36:L36"/>
    <mergeCell ref="P36:Q36"/>
    <mergeCell ref="R36:S36"/>
    <mergeCell ref="T36:U36"/>
    <mergeCell ref="C35:D35"/>
    <mergeCell ref="H35:I35"/>
    <mergeCell ref="K35:L35"/>
    <mergeCell ref="P35:Q35"/>
    <mergeCell ref="R35:S35"/>
    <mergeCell ref="T35:U35"/>
    <mergeCell ref="C34:D34"/>
    <mergeCell ref="H34:I34"/>
    <mergeCell ref="K34:L34"/>
    <mergeCell ref="P34:Q34"/>
    <mergeCell ref="R34:S34"/>
    <mergeCell ref="T34:U34"/>
    <mergeCell ref="C33:D33"/>
    <mergeCell ref="H33:I33"/>
    <mergeCell ref="K33:L33"/>
    <mergeCell ref="P33:Q33"/>
    <mergeCell ref="R33:S33"/>
    <mergeCell ref="T33:U33"/>
    <mergeCell ref="C32:D32"/>
    <mergeCell ref="H32:I32"/>
    <mergeCell ref="K32:L32"/>
    <mergeCell ref="P32:Q32"/>
    <mergeCell ref="R32:S32"/>
    <mergeCell ref="T32:U32"/>
    <mergeCell ref="C31:D31"/>
    <mergeCell ref="H31:I31"/>
    <mergeCell ref="K31:L31"/>
    <mergeCell ref="P31:Q31"/>
    <mergeCell ref="R31:S31"/>
    <mergeCell ref="T31:U31"/>
    <mergeCell ref="C30:D30"/>
    <mergeCell ref="H30:I30"/>
    <mergeCell ref="K30:L30"/>
    <mergeCell ref="P30:Q30"/>
    <mergeCell ref="R30:S30"/>
    <mergeCell ref="T30:U30"/>
    <mergeCell ref="C29:D29"/>
    <mergeCell ref="H29:I29"/>
    <mergeCell ref="K29:L29"/>
    <mergeCell ref="P29:Q29"/>
    <mergeCell ref="R29:S29"/>
    <mergeCell ref="T29:U29"/>
    <mergeCell ref="C28:D28"/>
    <mergeCell ref="H28:I28"/>
    <mergeCell ref="K28:L28"/>
    <mergeCell ref="P28:Q28"/>
    <mergeCell ref="R28:S28"/>
    <mergeCell ref="T28:U28"/>
    <mergeCell ref="C27:D27"/>
    <mergeCell ref="H27:I27"/>
    <mergeCell ref="K27:L27"/>
    <mergeCell ref="P27:Q27"/>
    <mergeCell ref="R27:S27"/>
    <mergeCell ref="T27:U27"/>
    <mergeCell ref="C26:D26"/>
    <mergeCell ref="H26:I26"/>
    <mergeCell ref="K26:L26"/>
    <mergeCell ref="P26:Q26"/>
    <mergeCell ref="R26:S26"/>
    <mergeCell ref="T26:U26"/>
    <mergeCell ref="C25:D25"/>
    <mergeCell ref="H25:I25"/>
    <mergeCell ref="K25:L25"/>
    <mergeCell ref="P25:Q25"/>
    <mergeCell ref="R25:S25"/>
    <mergeCell ref="T25:U25"/>
    <mergeCell ref="C24:D24"/>
    <mergeCell ref="H24:I24"/>
    <mergeCell ref="K24:L24"/>
    <mergeCell ref="P24:Q24"/>
    <mergeCell ref="R24:S24"/>
    <mergeCell ref="T24:U24"/>
    <mergeCell ref="C23:D23"/>
    <mergeCell ref="H23:I23"/>
    <mergeCell ref="K23:L23"/>
    <mergeCell ref="P23:Q23"/>
    <mergeCell ref="R23:S23"/>
    <mergeCell ref="T23:U23"/>
    <mergeCell ref="C22:D22"/>
    <mergeCell ref="H22:I22"/>
    <mergeCell ref="K22:L22"/>
    <mergeCell ref="P22:Q22"/>
    <mergeCell ref="R22:S22"/>
    <mergeCell ref="T22:U22"/>
    <mergeCell ref="C21:D21"/>
    <mergeCell ref="H21:I21"/>
    <mergeCell ref="K21:L21"/>
    <mergeCell ref="P21:Q21"/>
    <mergeCell ref="R21:S21"/>
    <mergeCell ref="T21:U21"/>
    <mergeCell ref="C20:D20"/>
    <mergeCell ref="H20:I20"/>
    <mergeCell ref="K20:L20"/>
    <mergeCell ref="P20:Q20"/>
    <mergeCell ref="R20:S20"/>
    <mergeCell ref="T20:U20"/>
    <mergeCell ref="C19:D19"/>
    <mergeCell ref="H19:I19"/>
    <mergeCell ref="K19:L19"/>
    <mergeCell ref="P19:Q19"/>
    <mergeCell ref="R19:S19"/>
    <mergeCell ref="T19:U19"/>
    <mergeCell ref="C18:D18"/>
    <mergeCell ref="H18:I18"/>
    <mergeCell ref="K18:L18"/>
    <mergeCell ref="P18:Q18"/>
    <mergeCell ref="R18:S18"/>
    <mergeCell ref="T18:U18"/>
    <mergeCell ref="C17:D17"/>
    <mergeCell ref="H17:I17"/>
    <mergeCell ref="K17:L17"/>
    <mergeCell ref="P17:Q17"/>
    <mergeCell ref="R17:S17"/>
    <mergeCell ref="T17:U17"/>
    <mergeCell ref="C16:D16"/>
    <mergeCell ref="H16:I16"/>
    <mergeCell ref="K16:L16"/>
    <mergeCell ref="P16:Q16"/>
    <mergeCell ref="R16:S16"/>
    <mergeCell ref="T16:U16"/>
    <mergeCell ref="C15:D15"/>
    <mergeCell ref="H15:I15"/>
    <mergeCell ref="K15:L15"/>
    <mergeCell ref="P15:Q15"/>
    <mergeCell ref="R15:S15"/>
    <mergeCell ref="T15:U15"/>
    <mergeCell ref="C14:D14"/>
    <mergeCell ref="H14:I14"/>
    <mergeCell ref="K14:L14"/>
    <mergeCell ref="P14:Q14"/>
    <mergeCell ref="R14:S14"/>
    <mergeCell ref="T14:U14"/>
    <mergeCell ref="C13:D13"/>
    <mergeCell ref="H13:I13"/>
    <mergeCell ref="K13:L13"/>
    <mergeCell ref="P13:Q13"/>
    <mergeCell ref="R13:S13"/>
    <mergeCell ref="T13:U13"/>
    <mergeCell ref="C12:D12"/>
    <mergeCell ref="H12:I12"/>
    <mergeCell ref="K12:L12"/>
    <mergeCell ref="P12:Q12"/>
    <mergeCell ref="R12:S12"/>
    <mergeCell ref="T12:U12"/>
    <mergeCell ref="C11:D11"/>
    <mergeCell ref="H11:I11"/>
    <mergeCell ref="K11:L11"/>
    <mergeCell ref="P11:Q11"/>
    <mergeCell ref="R11:S11"/>
    <mergeCell ref="T11:U11"/>
    <mergeCell ref="C10:D10"/>
    <mergeCell ref="H10:I10"/>
    <mergeCell ref="K10:L10"/>
    <mergeCell ref="P10:Q10"/>
    <mergeCell ref="R10:S10"/>
    <mergeCell ref="T10:U10"/>
    <mergeCell ref="C9:D9"/>
    <mergeCell ref="H9:I9"/>
    <mergeCell ref="K9:L9"/>
    <mergeCell ref="P9:Q9"/>
    <mergeCell ref="R9:S9"/>
    <mergeCell ref="T9:U9"/>
    <mergeCell ref="R7:U7"/>
    <mergeCell ref="H8:I8"/>
    <mergeCell ref="K8:L8"/>
    <mergeCell ref="P8:Q8"/>
    <mergeCell ref="R8:S8"/>
    <mergeCell ref="T8:U8"/>
    <mergeCell ref="B7:B8"/>
    <mergeCell ref="C7:D8"/>
    <mergeCell ref="E7:I7"/>
    <mergeCell ref="J7:L7"/>
    <mergeCell ref="M7:M8"/>
    <mergeCell ref="N7:Q7"/>
    <mergeCell ref="J4:K4"/>
    <mergeCell ref="L4:M4"/>
    <mergeCell ref="N4:O4"/>
    <mergeCell ref="P4:Q4"/>
    <mergeCell ref="J5:K5"/>
    <mergeCell ref="L5:M5"/>
    <mergeCell ref="P5:Q5"/>
    <mergeCell ref="F2:G2"/>
    <mergeCell ref="H2:I2"/>
    <mergeCell ref="B4:C4"/>
    <mergeCell ref="D4:E4"/>
    <mergeCell ref="F4:G4"/>
    <mergeCell ref="H4:I4"/>
    <mergeCell ref="J2:K2"/>
    <mergeCell ref="L2:M2"/>
    <mergeCell ref="N2:O2"/>
    <mergeCell ref="P2:Q2"/>
    <mergeCell ref="B3:C3"/>
    <mergeCell ref="D3:I3"/>
    <mergeCell ref="J3:K3"/>
    <mergeCell ref="L3:Q3"/>
    <mergeCell ref="B2:C2"/>
    <mergeCell ref="D2:E2"/>
  </mergeCells>
  <conditionalFormatting sqref="G9:G11">
    <cfRule type="cellIs" priority="9" dxfId="118" operator="equal" stopIfTrue="1">
      <formula>"買"</formula>
    </cfRule>
    <cfRule type="cellIs" priority="10" dxfId="119" operator="equal" stopIfTrue="1">
      <formula>"売"</formula>
    </cfRule>
  </conditionalFormatting>
  <conditionalFormatting sqref="G12">
    <cfRule type="cellIs" priority="7" dxfId="118" operator="equal" stopIfTrue="1">
      <formula>"買"</formula>
    </cfRule>
    <cfRule type="cellIs" priority="8" dxfId="119" operator="equal" stopIfTrue="1">
      <formula>"売"</formula>
    </cfRule>
  </conditionalFormatting>
  <conditionalFormatting sqref="G13 G15 G18:G23 G25:G26 G32:G33 G36:G39 G43 G45:G49 G51 G53 G55 G59 G57 G62 G64:G65 G67 G69:G108">
    <cfRule type="cellIs" priority="5" dxfId="118" operator="equal" stopIfTrue="1">
      <formula>"買"</formula>
    </cfRule>
    <cfRule type="cellIs" priority="6" dxfId="119" operator="equal" stopIfTrue="1">
      <formula>"売"</formula>
    </cfRule>
  </conditionalFormatting>
  <conditionalFormatting sqref="G34:G35 G27:G31 G24 G16:G17 G14">
    <cfRule type="cellIs" priority="3" dxfId="118" operator="equal" stopIfTrue="1">
      <formula>"買"</formula>
    </cfRule>
    <cfRule type="cellIs" priority="4" dxfId="119" operator="equal" stopIfTrue="1">
      <formula>"売"</formula>
    </cfRule>
  </conditionalFormatting>
  <conditionalFormatting sqref="G68 G66 G63 G60:G61 G56 G58 G54 G52 G50 G44 G40:G42">
    <cfRule type="cellIs" priority="1" dxfId="118" operator="equal" stopIfTrue="1">
      <formula>"買"</formula>
    </cfRule>
    <cfRule type="cellIs" priority="2" dxfId="119" operator="equal" stopIfTrue="1">
      <formula>"売"</formula>
    </cfRule>
  </conditionalFormatting>
  <dataValidations count="1">
    <dataValidation type="list" allowBlank="1" showInputMessage="1" showErrorMessage="1" sqref="G9:G108">
      <formula1>"買,売"</formula1>
    </dataValidation>
  </dataValidation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B2:U109"/>
  <sheetViews>
    <sheetView zoomScale="115" zoomScaleNormal="115" zoomScalePageLayoutView="0" workbookViewId="0" topLeftCell="A1">
      <pane ySplit="8" topLeftCell="A9" activePane="bottomLeft" state="frozen"/>
      <selection pane="topLeft" activeCell="A1" sqref="A1"/>
      <selection pane="bottomLeft" activeCell="A6" sqref="A6"/>
    </sheetView>
  </sheetViews>
  <sheetFormatPr defaultColWidth="9.00390625" defaultRowHeight="13.5"/>
  <cols>
    <col min="1" max="1" width="2.875" style="0" customWidth="1"/>
    <col min="2" max="18" width="6.625" style="0" customWidth="1"/>
    <col min="22" max="22" width="10.875" style="23" bestFit="1" customWidth="1"/>
  </cols>
  <sheetData>
    <row r="2" spans="2:20" ht="13.5">
      <c r="B2" s="70" t="s">
        <v>1</v>
      </c>
      <c r="C2" s="70"/>
      <c r="D2" s="72" t="s">
        <v>60</v>
      </c>
      <c r="E2" s="72"/>
      <c r="F2" s="70" t="s">
        <v>2</v>
      </c>
      <c r="G2" s="70"/>
      <c r="H2" s="72" t="s">
        <v>61</v>
      </c>
      <c r="I2" s="72"/>
      <c r="J2" s="70" t="s">
        <v>3</v>
      </c>
      <c r="K2" s="70"/>
      <c r="L2" s="71">
        <f>C9</f>
        <v>500000</v>
      </c>
      <c r="M2" s="72"/>
      <c r="N2" s="70" t="s">
        <v>4</v>
      </c>
      <c r="O2" s="70"/>
      <c r="P2" s="71">
        <f>C108+R108</f>
        <v>3286148.3619372803</v>
      </c>
      <c r="Q2" s="72"/>
      <c r="R2" s="1"/>
      <c r="S2" s="1"/>
      <c r="T2" s="1"/>
    </row>
    <row r="3" spans="2:19" ht="57" customHeight="1">
      <c r="B3" s="70" t="s">
        <v>5</v>
      </c>
      <c r="C3" s="70"/>
      <c r="D3" s="73" t="s">
        <v>40</v>
      </c>
      <c r="E3" s="73"/>
      <c r="F3" s="73"/>
      <c r="G3" s="73"/>
      <c r="H3" s="73"/>
      <c r="I3" s="73"/>
      <c r="J3" s="70" t="s">
        <v>6</v>
      </c>
      <c r="K3" s="70"/>
      <c r="L3" s="74" t="s">
        <v>41</v>
      </c>
      <c r="M3" s="75"/>
      <c r="N3" s="75"/>
      <c r="O3" s="75"/>
      <c r="P3" s="75"/>
      <c r="Q3" s="75"/>
      <c r="R3" s="1"/>
      <c r="S3" s="1"/>
    </row>
    <row r="4" spans="2:20" ht="13.5">
      <c r="B4" s="70" t="s">
        <v>7</v>
      </c>
      <c r="C4" s="70"/>
      <c r="D4" s="76">
        <f>SUM($R$9:$S$993)</f>
        <v>2786148.3619372803</v>
      </c>
      <c r="E4" s="76"/>
      <c r="F4" s="70" t="s">
        <v>8</v>
      </c>
      <c r="G4" s="70"/>
      <c r="H4" s="77">
        <f>SUM($T$9:$U$108)</f>
        <v>2369.0000000000014</v>
      </c>
      <c r="I4" s="72"/>
      <c r="J4" s="78" t="s">
        <v>9</v>
      </c>
      <c r="K4" s="78"/>
      <c r="L4" s="71">
        <f>MAX($C$9:$D$990)-C9</f>
        <v>2981865.725363181</v>
      </c>
      <c r="M4" s="71"/>
      <c r="N4" s="78" t="s">
        <v>10</v>
      </c>
      <c r="O4" s="78"/>
      <c r="P4" s="76">
        <f>MIN($C$9:$D$990)-C9</f>
        <v>-29550.00000000064</v>
      </c>
      <c r="Q4" s="76"/>
      <c r="R4" s="1"/>
      <c r="S4" s="1"/>
      <c r="T4" s="1"/>
    </row>
    <row r="5" spans="2:20" ht="13.5">
      <c r="B5" s="57" t="s">
        <v>11</v>
      </c>
      <c r="C5" s="2">
        <f>COUNTIF($R$9:$R$990,"&gt;0")</f>
        <v>41</v>
      </c>
      <c r="D5" s="56" t="s">
        <v>12</v>
      </c>
      <c r="E5" s="16">
        <f>COUNTIF($R$9:$R$990,"&lt;0")</f>
        <v>58</v>
      </c>
      <c r="F5" s="56" t="s">
        <v>13</v>
      </c>
      <c r="G5" s="2">
        <f>COUNTIF($R$9:$R$990,"=0")</f>
        <v>1</v>
      </c>
      <c r="H5" s="56" t="s">
        <v>14</v>
      </c>
      <c r="I5" s="3">
        <f>C5/SUM(C5,E5,G5)</f>
        <v>0.41</v>
      </c>
      <c r="J5" s="79" t="s">
        <v>15</v>
      </c>
      <c r="K5" s="70"/>
      <c r="L5" s="80"/>
      <c r="M5" s="81"/>
      <c r="N5" s="18" t="s">
        <v>16</v>
      </c>
      <c r="O5" s="9"/>
      <c r="P5" s="80"/>
      <c r="Q5" s="81"/>
      <c r="R5" s="1"/>
      <c r="S5" s="1"/>
      <c r="T5" s="1"/>
    </row>
    <row r="6" spans="2:20" ht="13.5">
      <c r="B6" s="11"/>
      <c r="C6" s="14"/>
      <c r="D6" s="15"/>
      <c r="E6" s="12"/>
      <c r="F6" s="11"/>
      <c r="G6" s="12"/>
      <c r="H6" s="11"/>
      <c r="I6" s="17"/>
      <c r="J6" s="11"/>
      <c r="K6" s="11"/>
      <c r="L6" s="12"/>
      <c r="M6" s="12"/>
      <c r="N6" s="13"/>
      <c r="O6" s="13"/>
      <c r="P6" s="10"/>
      <c r="Q6" s="7"/>
      <c r="R6" s="1"/>
      <c r="S6" s="1"/>
      <c r="T6" s="1"/>
    </row>
    <row r="7" spans="2:21" ht="13.5">
      <c r="B7" s="82" t="s">
        <v>17</v>
      </c>
      <c r="C7" s="84" t="s">
        <v>18</v>
      </c>
      <c r="D7" s="85"/>
      <c r="E7" s="88" t="s">
        <v>19</v>
      </c>
      <c r="F7" s="89"/>
      <c r="G7" s="89"/>
      <c r="H7" s="89"/>
      <c r="I7" s="90"/>
      <c r="J7" s="91" t="s">
        <v>20</v>
      </c>
      <c r="K7" s="92"/>
      <c r="L7" s="93"/>
      <c r="M7" s="94" t="s">
        <v>21</v>
      </c>
      <c r="N7" s="95" t="s">
        <v>22</v>
      </c>
      <c r="O7" s="96"/>
      <c r="P7" s="96"/>
      <c r="Q7" s="97"/>
      <c r="R7" s="98" t="s">
        <v>23</v>
      </c>
      <c r="S7" s="98"/>
      <c r="T7" s="98"/>
      <c r="U7" s="98"/>
    </row>
    <row r="8" spans="2:21" ht="13.5">
      <c r="B8" s="83"/>
      <c r="C8" s="86"/>
      <c r="D8" s="87"/>
      <c r="E8" s="19" t="s">
        <v>24</v>
      </c>
      <c r="F8" s="19" t="s">
        <v>25</v>
      </c>
      <c r="G8" s="19" t="s">
        <v>26</v>
      </c>
      <c r="H8" s="99" t="s">
        <v>27</v>
      </c>
      <c r="I8" s="90"/>
      <c r="J8" s="4" t="s">
        <v>28</v>
      </c>
      <c r="K8" s="100" t="s">
        <v>29</v>
      </c>
      <c r="L8" s="93"/>
      <c r="M8" s="94"/>
      <c r="N8" s="5" t="s">
        <v>24</v>
      </c>
      <c r="O8" s="5" t="s">
        <v>25</v>
      </c>
      <c r="P8" s="101" t="s">
        <v>27</v>
      </c>
      <c r="Q8" s="97"/>
      <c r="R8" s="98" t="s">
        <v>30</v>
      </c>
      <c r="S8" s="98"/>
      <c r="T8" s="98" t="s">
        <v>28</v>
      </c>
      <c r="U8" s="98"/>
    </row>
    <row r="9" spans="2:21" ht="13.5">
      <c r="B9" s="58">
        <v>1</v>
      </c>
      <c r="C9" s="102">
        <v>500000</v>
      </c>
      <c r="D9" s="102"/>
      <c r="E9" s="58">
        <v>2012</v>
      </c>
      <c r="F9" s="8">
        <v>42631</v>
      </c>
      <c r="G9" s="50" t="s">
        <v>52</v>
      </c>
      <c r="H9" s="103">
        <v>84.87</v>
      </c>
      <c r="I9" s="103"/>
      <c r="J9" s="58">
        <v>35</v>
      </c>
      <c r="K9" s="102">
        <f aca="true" t="shared" si="0" ref="K9:K72">IF(F9="","",C9*0.03)</f>
        <v>15000</v>
      </c>
      <c r="L9" s="102"/>
      <c r="M9" s="6">
        <f>IF(J9="","",(K9/J9)/1000)</f>
        <v>0.42857142857142855</v>
      </c>
      <c r="N9" s="61">
        <v>2012</v>
      </c>
      <c r="O9" s="8">
        <v>42632</v>
      </c>
      <c r="P9" s="103">
        <v>84.52</v>
      </c>
      <c r="Q9" s="103"/>
      <c r="R9" s="106">
        <f>IF(O9="","",(IF(G9="売",H9-P9,P9-H9))*M9*100000)</f>
        <v>-15000.000000000366</v>
      </c>
      <c r="S9" s="106"/>
      <c r="T9" s="107">
        <f>IF(O9="","",IF(R9&lt;0,J9*(-1),IF(G9="買",(P9-H9)*100,(H9-P9)*100)))</f>
        <v>-35</v>
      </c>
      <c r="U9" s="107"/>
    </row>
    <row r="10" spans="2:21" ht="13.5">
      <c r="B10" s="58">
        <v>2</v>
      </c>
      <c r="C10" s="102">
        <f aca="true" t="shared" si="1" ref="C10:C73">IF(R9="","",C9+R9)</f>
        <v>484999.99999999965</v>
      </c>
      <c r="D10" s="102"/>
      <c r="E10" s="61">
        <v>2012</v>
      </c>
      <c r="F10" s="8">
        <v>42675</v>
      </c>
      <c r="G10" s="50" t="s">
        <v>52</v>
      </c>
      <c r="H10" s="103">
        <v>85.83</v>
      </c>
      <c r="I10" s="103"/>
      <c r="J10" s="58">
        <v>26</v>
      </c>
      <c r="K10" s="102">
        <f t="shared" si="0"/>
        <v>14549.999999999989</v>
      </c>
      <c r="L10" s="102"/>
      <c r="M10" s="6">
        <f aca="true" t="shared" si="2" ref="M10:M73">IF(J10="","",(K10/J10)/1000)</f>
        <v>0.5596153846153842</v>
      </c>
      <c r="N10" s="61">
        <v>2012</v>
      </c>
      <c r="O10" s="8">
        <v>42675</v>
      </c>
      <c r="P10" s="103">
        <v>85.57</v>
      </c>
      <c r="Q10" s="103"/>
      <c r="R10" s="106">
        <f aca="true" t="shared" si="3" ref="R10:R73">IF(O10="","",(IF(G10="売",H10-P10,P10-H10))*M10*100000)</f>
        <v>-14550.000000000275</v>
      </c>
      <c r="S10" s="106"/>
      <c r="T10" s="107">
        <f aca="true" t="shared" si="4" ref="T10:T73">IF(O10="","",IF(R10&lt;0,J10*(-1),IF(G10="買",(P10-H10)*100,(H10-P10)*100)))</f>
        <v>-26</v>
      </c>
      <c r="U10" s="107"/>
    </row>
    <row r="11" spans="2:21" ht="13.5">
      <c r="B11" s="58">
        <v>3</v>
      </c>
      <c r="C11" s="102">
        <f t="shared" si="1"/>
        <v>470449.99999999936</v>
      </c>
      <c r="D11" s="102"/>
      <c r="E11" s="61">
        <v>2012</v>
      </c>
      <c r="F11" s="8">
        <v>42676</v>
      </c>
      <c r="G11" s="61" t="s">
        <v>42</v>
      </c>
      <c r="H11" s="103">
        <v>85.5</v>
      </c>
      <c r="I11" s="103"/>
      <c r="J11" s="58">
        <v>23</v>
      </c>
      <c r="K11" s="102">
        <f t="shared" si="0"/>
        <v>14113.49999999998</v>
      </c>
      <c r="L11" s="102"/>
      <c r="M11" s="6">
        <f t="shared" si="2"/>
        <v>0.6136304347826078</v>
      </c>
      <c r="N11" s="61">
        <v>2012</v>
      </c>
      <c r="O11" s="8">
        <v>42687</v>
      </c>
      <c r="P11" s="103">
        <v>83.94</v>
      </c>
      <c r="Q11" s="103"/>
      <c r="R11" s="106">
        <f t="shared" si="3"/>
        <v>95726.34782608696</v>
      </c>
      <c r="S11" s="106"/>
      <c r="T11" s="107">
        <f t="shared" si="4"/>
        <v>156.00000000000023</v>
      </c>
      <c r="U11" s="107"/>
    </row>
    <row r="12" spans="2:21" ht="13.5">
      <c r="B12" s="58">
        <v>4</v>
      </c>
      <c r="C12" s="102">
        <f t="shared" si="1"/>
        <v>566176.3478260863</v>
      </c>
      <c r="D12" s="102"/>
      <c r="E12" s="61">
        <v>2012</v>
      </c>
      <c r="F12" s="8">
        <v>42695</v>
      </c>
      <c r="G12" s="50" t="s">
        <v>52</v>
      </c>
      <c r="H12" s="103">
        <v>87.32</v>
      </c>
      <c r="I12" s="103"/>
      <c r="J12" s="58">
        <v>77</v>
      </c>
      <c r="K12" s="102">
        <f t="shared" si="0"/>
        <v>16985.29043478259</v>
      </c>
      <c r="L12" s="102"/>
      <c r="M12" s="6">
        <f t="shared" si="2"/>
        <v>0.22058818746470896</v>
      </c>
      <c r="N12" s="61">
        <v>2012</v>
      </c>
      <c r="O12" s="8">
        <v>42700</v>
      </c>
      <c r="P12" s="103">
        <v>88.34</v>
      </c>
      <c r="Q12" s="103"/>
      <c r="R12" s="106">
        <f t="shared" si="3"/>
        <v>22499.99512140054</v>
      </c>
      <c r="S12" s="106"/>
      <c r="T12" s="107">
        <f t="shared" si="4"/>
        <v>102.00000000000102</v>
      </c>
      <c r="U12" s="107"/>
    </row>
    <row r="13" spans="2:21" ht="13.5">
      <c r="B13" s="58">
        <v>5</v>
      </c>
      <c r="C13" s="102">
        <f t="shared" si="1"/>
        <v>588676.3429474869</v>
      </c>
      <c r="D13" s="102"/>
      <c r="E13" s="61">
        <v>2012</v>
      </c>
      <c r="F13" s="8">
        <v>42703</v>
      </c>
      <c r="G13" s="50" t="s">
        <v>52</v>
      </c>
      <c r="H13" s="103">
        <v>88.6</v>
      </c>
      <c r="I13" s="103"/>
      <c r="J13" s="58">
        <v>37</v>
      </c>
      <c r="K13" s="102">
        <f t="shared" si="0"/>
        <v>17660.290288424607</v>
      </c>
      <c r="L13" s="102"/>
      <c r="M13" s="6">
        <f t="shared" si="2"/>
        <v>0.4773051429303948</v>
      </c>
      <c r="N13" s="61">
        <v>2012</v>
      </c>
      <c r="O13" s="8">
        <v>42707</v>
      </c>
      <c r="P13" s="103">
        <v>88.72</v>
      </c>
      <c r="Q13" s="103"/>
      <c r="R13" s="106">
        <f t="shared" si="3"/>
        <v>5727.661715164954</v>
      </c>
      <c r="S13" s="106"/>
      <c r="T13" s="107">
        <f t="shared" si="4"/>
        <v>12.000000000000455</v>
      </c>
      <c r="U13" s="107"/>
    </row>
    <row r="14" spans="2:21" ht="13.5">
      <c r="B14" s="58">
        <v>6</v>
      </c>
      <c r="C14" s="102">
        <f t="shared" si="1"/>
        <v>594404.0046626518</v>
      </c>
      <c r="D14" s="102"/>
      <c r="E14" s="61">
        <v>2012</v>
      </c>
      <c r="F14" s="8">
        <v>42715</v>
      </c>
      <c r="G14" s="50" t="s">
        <v>52</v>
      </c>
      <c r="H14" s="103">
        <v>88.4</v>
      </c>
      <c r="I14" s="103"/>
      <c r="J14" s="58">
        <v>22</v>
      </c>
      <c r="K14" s="102">
        <f t="shared" si="0"/>
        <v>17832.120139879553</v>
      </c>
      <c r="L14" s="102"/>
      <c r="M14" s="6">
        <f t="shared" si="2"/>
        <v>0.8105509154490705</v>
      </c>
      <c r="N14" s="61">
        <v>2012</v>
      </c>
      <c r="O14" s="8">
        <v>42405</v>
      </c>
      <c r="P14" s="103">
        <v>101.13</v>
      </c>
      <c r="Q14" s="103"/>
      <c r="R14" s="106">
        <f t="shared" si="3"/>
        <v>1031831.315366666</v>
      </c>
      <c r="S14" s="106"/>
      <c r="T14" s="107">
        <f t="shared" si="4"/>
        <v>1272.999999999999</v>
      </c>
      <c r="U14" s="107"/>
    </row>
    <row r="15" spans="2:21" ht="13.5">
      <c r="B15" s="58">
        <v>7</v>
      </c>
      <c r="C15" s="102">
        <f t="shared" si="1"/>
        <v>1626235.3200293179</v>
      </c>
      <c r="D15" s="102"/>
      <c r="E15" s="61">
        <v>2013</v>
      </c>
      <c r="F15" s="8">
        <v>42441</v>
      </c>
      <c r="G15" s="50" t="s">
        <v>52</v>
      </c>
      <c r="H15" s="103">
        <v>101.74</v>
      </c>
      <c r="I15" s="103"/>
      <c r="J15" s="58">
        <v>89</v>
      </c>
      <c r="K15" s="102">
        <f t="shared" si="0"/>
        <v>48787.05960087953</v>
      </c>
      <c r="L15" s="102"/>
      <c r="M15" s="6">
        <f t="shared" si="2"/>
        <v>0.5481692089986465</v>
      </c>
      <c r="N15" s="61">
        <v>2013</v>
      </c>
      <c r="O15" s="8">
        <v>42442</v>
      </c>
      <c r="P15" s="103">
        <v>100.85</v>
      </c>
      <c r="Q15" s="103"/>
      <c r="R15" s="106">
        <f t="shared" si="3"/>
        <v>-48787.05960087958</v>
      </c>
      <c r="S15" s="106"/>
      <c r="T15" s="107">
        <f t="shared" si="4"/>
        <v>-89</v>
      </c>
      <c r="U15" s="107"/>
    </row>
    <row r="16" spans="2:21" ht="13.5">
      <c r="B16" s="58">
        <v>8</v>
      </c>
      <c r="C16" s="102">
        <f t="shared" si="1"/>
        <v>1577448.2604284382</v>
      </c>
      <c r="D16" s="102"/>
      <c r="E16" s="61">
        <v>2013</v>
      </c>
      <c r="F16" s="8">
        <v>42456</v>
      </c>
      <c r="G16" s="61" t="s">
        <v>42</v>
      </c>
      <c r="H16" s="103">
        <v>99.34</v>
      </c>
      <c r="I16" s="103"/>
      <c r="J16" s="58">
        <v>54</v>
      </c>
      <c r="K16" s="102">
        <f t="shared" si="0"/>
        <v>47323.44781285314</v>
      </c>
      <c r="L16" s="102"/>
      <c r="M16" s="6">
        <f t="shared" si="2"/>
        <v>0.8763601446824656</v>
      </c>
      <c r="N16" s="61">
        <v>2013</v>
      </c>
      <c r="O16" s="8">
        <v>42463</v>
      </c>
      <c r="P16" s="103">
        <v>98.33</v>
      </c>
      <c r="Q16" s="103"/>
      <c r="R16" s="106">
        <f t="shared" si="3"/>
        <v>88512.37461292947</v>
      </c>
      <c r="S16" s="106"/>
      <c r="T16" s="107">
        <f t="shared" si="4"/>
        <v>101.00000000000051</v>
      </c>
      <c r="U16" s="107"/>
    </row>
    <row r="17" spans="2:21" ht="13.5">
      <c r="B17" s="58">
        <v>9</v>
      </c>
      <c r="C17" s="102">
        <f t="shared" si="1"/>
        <v>1665960.6350413677</v>
      </c>
      <c r="D17" s="102"/>
      <c r="E17" s="61">
        <v>2013</v>
      </c>
      <c r="F17" s="8">
        <v>42470</v>
      </c>
      <c r="G17" s="50" t="s">
        <v>52</v>
      </c>
      <c r="H17" s="103">
        <v>106.47</v>
      </c>
      <c r="I17" s="103"/>
      <c r="J17" s="58">
        <v>40</v>
      </c>
      <c r="K17" s="102">
        <f t="shared" si="0"/>
        <v>49978.81905124103</v>
      </c>
      <c r="L17" s="102"/>
      <c r="M17" s="6">
        <f t="shared" si="2"/>
        <v>1.2494704762810256</v>
      </c>
      <c r="N17" s="61">
        <v>2013</v>
      </c>
      <c r="O17" s="8">
        <v>42471</v>
      </c>
      <c r="P17" s="103">
        <v>106.56</v>
      </c>
      <c r="Q17" s="103"/>
      <c r="R17" s="106">
        <f t="shared" si="3"/>
        <v>11245.234286529656</v>
      </c>
      <c r="S17" s="106"/>
      <c r="T17" s="107">
        <f t="shared" si="4"/>
        <v>9.000000000000341</v>
      </c>
      <c r="U17" s="107"/>
    </row>
    <row r="18" spans="2:21" ht="13.5">
      <c r="B18" s="58">
        <v>10</v>
      </c>
      <c r="C18" s="102">
        <f t="shared" si="1"/>
        <v>1677205.8693278974</v>
      </c>
      <c r="D18" s="102"/>
      <c r="E18" s="61">
        <v>2013</v>
      </c>
      <c r="F18" s="8">
        <v>42471</v>
      </c>
      <c r="G18" s="50" t="s">
        <v>52</v>
      </c>
      <c r="H18" s="103">
        <v>107.23</v>
      </c>
      <c r="I18" s="103"/>
      <c r="J18" s="58">
        <v>82</v>
      </c>
      <c r="K18" s="102">
        <f t="shared" si="0"/>
        <v>50316.17607983692</v>
      </c>
      <c r="L18" s="102"/>
      <c r="M18" s="6">
        <f t="shared" si="2"/>
        <v>0.6136119034126454</v>
      </c>
      <c r="N18" s="61">
        <v>2013</v>
      </c>
      <c r="O18" s="8">
        <v>42472</v>
      </c>
      <c r="P18" s="103">
        <v>106.41</v>
      </c>
      <c r="Q18" s="103"/>
      <c r="R18" s="106">
        <f t="shared" si="3"/>
        <v>-50316.17607983737</v>
      </c>
      <c r="S18" s="106"/>
      <c r="T18" s="107">
        <f t="shared" si="4"/>
        <v>-82</v>
      </c>
      <c r="U18" s="107"/>
    </row>
    <row r="19" spans="2:21" ht="13.5">
      <c r="B19" s="58">
        <v>11</v>
      </c>
      <c r="C19" s="102">
        <f t="shared" si="1"/>
        <v>1626889.69324806</v>
      </c>
      <c r="D19" s="102"/>
      <c r="E19" s="61">
        <v>2013</v>
      </c>
      <c r="F19" s="8">
        <v>42484</v>
      </c>
      <c r="G19" s="58" t="s">
        <v>42</v>
      </c>
      <c r="H19" s="103">
        <v>104.82</v>
      </c>
      <c r="I19" s="103"/>
      <c r="J19" s="58">
        <v>56</v>
      </c>
      <c r="K19" s="102">
        <f t="shared" si="0"/>
        <v>48806.6907974418</v>
      </c>
      <c r="L19" s="102"/>
      <c r="M19" s="6">
        <f t="shared" si="2"/>
        <v>0.8715480499543179</v>
      </c>
      <c r="N19" s="61">
        <v>2013</v>
      </c>
      <c r="O19" s="8">
        <v>42489</v>
      </c>
      <c r="P19" s="103">
        <v>104.75</v>
      </c>
      <c r="Q19" s="103"/>
      <c r="R19" s="106">
        <f t="shared" si="3"/>
        <v>6100.836349679631</v>
      </c>
      <c r="S19" s="106"/>
      <c r="T19" s="107">
        <f t="shared" si="4"/>
        <v>6.999999999999318</v>
      </c>
      <c r="U19" s="107"/>
    </row>
    <row r="20" spans="2:21" ht="13.5">
      <c r="B20" s="58">
        <v>12</v>
      </c>
      <c r="C20" s="102">
        <f t="shared" si="1"/>
        <v>1632990.5295977397</v>
      </c>
      <c r="D20" s="102"/>
      <c r="E20" s="61">
        <v>2013</v>
      </c>
      <c r="F20" s="8">
        <v>42491</v>
      </c>
      <c r="G20" s="50" t="s">
        <v>52</v>
      </c>
      <c r="H20" s="103">
        <v>105.28</v>
      </c>
      <c r="I20" s="103"/>
      <c r="J20" s="58">
        <v>57</v>
      </c>
      <c r="K20" s="102">
        <f t="shared" si="0"/>
        <v>48989.71588793219</v>
      </c>
      <c r="L20" s="102"/>
      <c r="M20" s="6">
        <f t="shared" si="2"/>
        <v>0.859468699788284</v>
      </c>
      <c r="N20" s="61">
        <v>2013</v>
      </c>
      <c r="O20" s="8">
        <v>42492</v>
      </c>
      <c r="P20" s="103">
        <v>104.71</v>
      </c>
      <c r="Q20" s="103"/>
      <c r="R20" s="106">
        <f t="shared" si="3"/>
        <v>-48989.71588793282</v>
      </c>
      <c r="S20" s="106"/>
      <c r="T20" s="107">
        <f t="shared" si="4"/>
        <v>-57</v>
      </c>
      <c r="U20" s="107"/>
    </row>
    <row r="21" spans="2:21" ht="13.5">
      <c r="B21" s="58">
        <v>13</v>
      </c>
      <c r="C21" s="102">
        <f t="shared" si="1"/>
        <v>1584000.813709807</v>
      </c>
      <c r="D21" s="102"/>
      <c r="E21" s="61">
        <v>2013</v>
      </c>
      <c r="F21" s="8">
        <v>42504</v>
      </c>
      <c r="G21" s="50" t="s">
        <v>52</v>
      </c>
      <c r="H21" s="103">
        <v>106.47</v>
      </c>
      <c r="I21" s="103"/>
      <c r="J21" s="58">
        <v>31</v>
      </c>
      <c r="K21" s="102">
        <f t="shared" si="0"/>
        <v>47520.0244112942</v>
      </c>
      <c r="L21" s="102"/>
      <c r="M21" s="6">
        <f t="shared" si="2"/>
        <v>1.532904013267555</v>
      </c>
      <c r="N21" s="61">
        <v>2013</v>
      </c>
      <c r="O21" s="8">
        <v>42504</v>
      </c>
      <c r="P21" s="103">
        <v>106.16</v>
      </c>
      <c r="Q21" s="103"/>
      <c r="R21" s="106">
        <f t="shared" si="3"/>
        <v>-47520.02441129456</v>
      </c>
      <c r="S21" s="106"/>
      <c r="T21" s="107">
        <f t="shared" si="4"/>
        <v>-31</v>
      </c>
      <c r="U21" s="107"/>
    </row>
    <row r="22" spans="2:21" ht="13.5">
      <c r="B22" s="58">
        <v>14</v>
      </c>
      <c r="C22" s="102">
        <f t="shared" si="1"/>
        <v>1536480.7892985123</v>
      </c>
      <c r="D22" s="102"/>
      <c r="E22" s="61">
        <v>2013</v>
      </c>
      <c r="F22" s="8">
        <v>42506</v>
      </c>
      <c r="G22" s="61" t="s">
        <v>42</v>
      </c>
      <c r="H22" s="103">
        <v>105.65</v>
      </c>
      <c r="I22" s="103"/>
      <c r="J22" s="58">
        <v>32</v>
      </c>
      <c r="K22" s="102">
        <f t="shared" si="0"/>
        <v>46094.42367895537</v>
      </c>
      <c r="L22" s="102"/>
      <c r="M22" s="6">
        <f t="shared" si="2"/>
        <v>1.4404507399673552</v>
      </c>
      <c r="N22" s="61">
        <v>2013</v>
      </c>
      <c r="O22" s="8">
        <v>42506</v>
      </c>
      <c r="P22" s="103">
        <v>105.97</v>
      </c>
      <c r="Q22" s="103"/>
      <c r="R22" s="106">
        <f t="shared" si="3"/>
        <v>-46094.42367895438</v>
      </c>
      <c r="S22" s="106"/>
      <c r="T22" s="107">
        <f t="shared" si="4"/>
        <v>-32</v>
      </c>
      <c r="U22" s="107"/>
    </row>
    <row r="23" spans="2:21" ht="13.5">
      <c r="B23" s="58">
        <v>15</v>
      </c>
      <c r="C23" s="102">
        <f t="shared" si="1"/>
        <v>1490386.365619558</v>
      </c>
      <c r="D23" s="102"/>
      <c r="E23" s="61">
        <v>2013</v>
      </c>
      <c r="F23" s="8">
        <v>42517</v>
      </c>
      <c r="G23" s="61" t="s">
        <v>42</v>
      </c>
      <c r="H23" s="103">
        <v>104.79</v>
      </c>
      <c r="I23" s="103"/>
      <c r="J23" s="58">
        <v>20</v>
      </c>
      <c r="K23" s="102">
        <f t="shared" si="0"/>
        <v>44711.59096858674</v>
      </c>
      <c r="L23" s="102"/>
      <c r="M23" s="6">
        <f t="shared" si="2"/>
        <v>2.2355795484293366</v>
      </c>
      <c r="N23" s="61">
        <v>2013</v>
      </c>
      <c r="O23" s="8">
        <v>42517</v>
      </c>
      <c r="P23" s="103">
        <v>104.99</v>
      </c>
      <c r="Q23" s="103"/>
      <c r="R23" s="106">
        <f t="shared" si="3"/>
        <v>-44711.59096858419</v>
      </c>
      <c r="S23" s="106"/>
      <c r="T23" s="107">
        <f t="shared" si="4"/>
        <v>-20</v>
      </c>
      <c r="U23" s="107"/>
    </row>
    <row r="24" spans="2:21" ht="13.5">
      <c r="B24" s="58">
        <v>16</v>
      </c>
      <c r="C24" s="102">
        <f t="shared" si="1"/>
        <v>1445674.7746509737</v>
      </c>
      <c r="D24" s="102"/>
      <c r="E24" s="61">
        <v>2013</v>
      </c>
      <c r="F24" s="8">
        <v>42525</v>
      </c>
      <c r="G24" s="61" t="s">
        <v>42</v>
      </c>
      <c r="H24" s="103">
        <v>104.88</v>
      </c>
      <c r="I24" s="103"/>
      <c r="J24" s="58">
        <v>40</v>
      </c>
      <c r="K24" s="102">
        <f t="shared" si="0"/>
        <v>43370.24323952921</v>
      </c>
      <c r="L24" s="102"/>
      <c r="M24" s="6">
        <f t="shared" si="2"/>
        <v>1.0842560809882302</v>
      </c>
      <c r="N24" s="61">
        <v>2013</v>
      </c>
      <c r="O24" s="8">
        <v>42525</v>
      </c>
      <c r="P24" s="103">
        <v>105.28</v>
      </c>
      <c r="Q24" s="103"/>
      <c r="R24" s="106">
        <f t="shared" si="3"/>
        <v>-43370.243239529824</v>
      </c>
      <c r="S24" s="106"/>
      <c r="T24" s="107">
        <f t="shared" si="4"/>
        <v>-40</v>
      </c>
      <c r="U24" s="107"/>
    </row>
    <row r="25" spans="2:21" ht="13.5">
      <c r="B25" s="58">
        <v>17</v>
      </c>
      <c r="C25" s="102">
        <f t="shared" si="1"/>
        <v>1402304.5314114438</v>
      </c>
      <c r="D25" s="102"/>
      <c r="E25" s="61">
        <v>2013</v>
      </c>
      <c r="F25" s="8">
        <v>42527</v>
      </c>
      <c r="G25" s="50" t="s">
        <v>52</v>
      </c>
      <c r="H25" s="103">
        <v>105.52</v>
      </c>
      <c r="I25" s="103"/>
      <c r="J25" s="58">
        <v>53</v>
      </c>
      <c r="K25" s="102">
        <f t="shared" si="0"/>
        <v>42069.13594234332</v>
      </c>
      <c r="L25" s="102"/>
      <c r="M25" s="6">
        <f t="shared" si="2"/>
        <v>0.793757281931006</v>
      </c>
      <c r="N25" s="61">
        <v>2013</v>
      </c>
      <c r="O25" s="8">
        <v>42527</v>
      </c>
      <c r="P25" s="103">
        <v>104.99</v>
      </c>
      <c r="Q25" s="103"/>
      <c r="R25" s="106">
        <f t="shared" si="3"/>
        <v>-42069.13594234341</v>
      </c>
      <c r="S25" s="106"/>
      <c r="T25" s="107">
        <f t="shared" si="4"/>
        <v>-53</v>
      </c>
      <c r="U25" s="107"/>
    </row>
    <row r="26" spans="2:21" ht="13.5">
      <c r="B26" s="58">
        <v>18</v>
      </c>
      <c r="C26" s="102">
        <f t="shared" si="1"/>
        <v>1360235.3954691004</v>
      </c>
      <c r="D26" s="102"/>
      <c r="E26" s="61">
        <v>2013</v>
      </c>
      <c r="F26" s="8">
        <v>42534</v>
      </c>
      <c r="G26" s="61" t="s">
        <v>42</v>
      </c>
      <c r="H26" s="103">
        <v>103.62</v>
      </c>
      <c r="I26" s="103"/>
      <c r="J26" s="58">
        <v>71</v>
      </c>
      <c r="K26" s="102">
        <f t="shared" si="0"/>
        <v>40807.06186407301</v>
      </c>
      <c r="L26" s="102"/>
      <c r="M26" s="6">
        <f t="shared" si="2"/>
        <v>0.5747473501982114</v>
      </c>
      <c r="N26" s="61">
        <v>2013</v>
      </c>
      <c r="O26" s="8">
        <v>42538</v>
      </c>
      <c r="P26" s="103">
        <v>102.81</v>
      </c>
      <c r="Q26" s="103"/>
      <c r="R26" s="106">
        <f t="shared" si="3"/>
        <v>46554.53536605526</v>
      </c>
      <c r="S26" s="106"/>
      <c r="T26" s="107">
        <f t="shared" si="4"/>
        <v>81.00000000000023</v>
      </c>
      <c r="U26" s="107"/>
    </row>
    <row r="27" spans="2:21" ht="13.5">
      <c r="B27" s="58">
        <v>19</v>
      </c>
      <c r="C27" s="102">
        <f t="shared" si="1"/>
        <v>1406789.9308351558</v>
      </c>
      <c r="D27" s="102"/>
      <c r="E27" s="61">
        <v>2013</v>
      </c>
      <c r="F27" s="8">
        <v>42553</v>
      </c>
      <c r="G27" s="50" t="s">
        <v>52</v>
      </c>
      <c r="H27" s="103">
        <v>105.42</v>
      </c>
      <c r="I27" s="103"/>
      <c r="J27" s="58">
        <v>30</v>
      </c>
      <c r="K27" s="102">
        <f t="shared" si="0"/>
        <v>42203.69792505467</v>
      </c>
      <c r="L27" s="102"/>
      <c r="M27" s="6">
        <f t="shared" si="2"/>
        <v>1.4067899308351557</v>
      </c>
      <c r="N27" s="61">
        <v>2013</v>
      </c>
      <c r="O27" s="8">
        <v>42554</v>
      </c>
      <c r="P27" s="103">
        <v>105.12</v>
      </c>
      <c r="Q27" s="103"/>
      <c r="R27" s="106">
        <f t="shared" si="3"/>
        <v>-42203.69792505427</v>
      </c>
      <c r="S27" s="106"/>
      <c r="T27" s="107">
        <f t="shared" si="4"/>
        <v>-30</v>
      </c>
      <c r="U27" s="107"/>
    </row>
    <row r="28" spans="2:21" ht="13.5">
      <c r="B28" s="58">
        <v>20</v>
      </c>
      <c r="C28" s="102">
        <f t="shared" si="1"/>
        <v>1364586.2329101015</v>
      </c>
      <c r="D28" s="102"/>
      <c r="E28" s="61">
        <v>2013</v>
      </c>
      <c r="F28" s="8">
        <v>42559</v>
      </c>
      <c r="G28" s="61" t="s">
        <v>42</v>
      </c>
      <c r="H28" s="103">
        <v>104.64</v>
      </c>
      <c r="I28" s="103"/>
      <c r="J28" s="58">
        <v>36</v>
      </c>
      <c r="K28" s="102">
        <f t="shared" si="0"/>
        <v>40937.586987303046</v>
      </c>
      <c r="L28" s="102"/>
      <c r="M28" s="6">
        <f t="shared" si="2"/>
        <v>1.1371551940917513</v>
      </c>
      <c r="N28" s="61">
        <v>2013</v>
      </c>
      <c r="O28" s="8">
        <v>42559</v>
      </c>
      <c r="P28" s="103">
        <v>105</v>
      </c>
      <c r="Q28" s="103"/>
      <c r="R28" s="106">
        <f t="shared" si="3"/>
        <v>-40937.58698730298</v>
      </c>
      <c r="S28" s="106"/>
      <c r="T28" s="107">
        <f t="shared" si="4"/>
        <v>-36</v>
      </c>
      <c r="U28" s="107"/>
    </row>
    <row r="29" spans="2:21" ht="13.5">
      <c r="B29" s="58">
        <v>21</v>
      </c>
      <c r="C29" s="102">
        <f t="shared" si="1"/>
        <v>1323648.6459227987</v>
      </c>
      <c r="D29" s="102"/>
      <c r="E29" s="61">
        <v>2013</v>
      </c>
      <c r="F29" s="8">
        <v>42560</v>
      </c>
      <c r="G29" s="61" t="s">
        <v>42</v>
      </c>
      <c r="H29" s="103">
        <v>104.55</v>
      </c>
      <c r="I29" s="103"/>
      <c r="J29" s="58">
        <v>22</v>
      </c>
      <c r="K29" s="102">
        <f t="shared" si="0"/>
        <v>39709.45937768396</v>
      </c>
      <c r="L29" s="102"/>
      <c r="M29" s="6">
        <f t="shared" si="2"/>
        <v>1.804975426258362</v>
      </c>
      <c r="N29" s="61">
        <v>2013</v>
      </c>
      <c r="O29" s="8">
        <v>42560</v>
      </c>
      <c r="P29" s="103">
        <v>104.77</v>
      </c>
      <c r="Q29" s="103"/>
      <c r="R29" s="106">
        <f t="shared" si="3"/>
        <v>-39709.45937768376</v>
      </c>
      <c r="S29" s="106"/>
      <c r="T29" s="107">
        <f t="shared" si="4"/>
        <v>-22</v>
      </c>
      <c r="U29" s="107"/>
    </row>
    <row r="30" spans="2:21" ht="13.5">
      <c r="B30" s="58">
        <v>22</v>
      </c>
      <c r="C30" s="102">
        <f t="shared" si="1"/>
        <v>1283939.186545115</v>
      </c>
      <c r="D30" s="102"/>
      <c r="E30" s="61">
        <v>2013</v>
      </c>
      <c r="F30" s="8">
        <v>42567</v>
      </c>
      <c r="G30" s="50" t="s">
        <v>52</v>
      </c>
      <c r="H30" s="103">
        <v>105.54</v>
      </c>
      <c r="I30" s="103"/>
      <c r="J30" s="58">
        <v>64</v>
      </c>
      <c r="K30" s="102">
        <f t="shared" si="0"/>
        <v>38518.175596353445</v>
      </c>
      <c r="L30" s="102"/>
      <c r="M30" s="6">
        <f t="shared" si="2"/>
        <v>0.6018464936930226</v>
      </c>
      <c r="N30" s="61">
        <v>2013</v>
      </c>
      <c r="O30" s="8">
        <v>42576</v>
      </c>
      <c r="P30" s="103">
        <v>106.76</v>
      </c>
      <c r="Q30" s="103"/>
      <c r="R30" s="106">
        <f t="shared" si="3"/>
        <v>73425.27223054868</v>
      </c>
      <c r="S30" s="106"/>
      <c r="T30" s="107">
        <f t="shared" si="4"/>
        <v>121.99999999999989</v>
      </c>
      <c r="U30" s="107"/>
    </row>
    <row r="31" spans="2:21" ht="13.5">
      <c r="B31" s="58">
        <v>23</v>
      </c>
      <c r="C31" s="102">
        <f t="shared" si="1"/>
        <v>1357364.4587756637</v>
      </c>
      <c r="D31" s="102"/>
      <c r="E31" s="61">
        <v>2013</v>
      </c>
      <c r="F31" s="8">
        <v>42598</v>
      </c>
      <c r="G31" s="50" t="s">
        <v>52</v>
      </c>
      <c r="H31" s="103">
        <v>105.36</v>
      </c>
      <c r="I31" s="103"/>
      <c r="J31" s="58">
        <v>39</v>
      </c>
      <c r="K31" s="102">
        <f t="shared" si="0"/>
        <v>40720.93376326991</v>
      </c>
      <c r="L31" s="102"/>
      <c r="M31" s="6">
        <f t="shared" si="2"/>
        <v>1.0441265067505106</v>
      </c>
      <c r="N31" s="61">
        <v>2013</v>
      </c>
      <c r="O31" s="8">
        <v>42598</v>
      </c>
      <c r="P31" s="103">
        <v>104.97</v>
      </c>
      <c r="Q31" s="103"/>
      <c r="R31" s="106">
        <f t="shared" si="3"/>
        <v>-40720.933763269975</v>
      </c>
      <c r="S31" s="106"/>
      <c r="T31" s="107">
        <f t="shared" si="4"/>
        <v>-39</v>
      </c>
      <c r="U31" s="107"/>
    </row>
    <row r="32" spans="2:21" ht="13.5">
      <c r="B32" s="58">
        <v>24</v>
      </c>
      <c r="C32" s="102">
        <f t="shared" si="1"/>
        <v>1316643.5250123937</v>
      </c>
      <c r="D32" s="102"/>
      <c r="E32" s="61">
        <v>2013</v>
      </c>
      <c r="F32" s="8">
        <v>42602</v>
      </c>
      <c r="G32" s="50" t="s">
        <v>52</v>
      </c>
      <c r="H32" s="103">
        <v>106.2</v>
      </c>
      <c r="I32" s="103"/>
      <c r="J32" s="58">
        <v>73</v>
      </c>
      <c r="K32" s="102">
        <f t="shared" si="0"/>
        <v>39499.30575037181</v>
      </c>
      <c r="L32" s="102"/>
      <c r="M32" s="6">
        <f t="shared" si="2"/>
        <v>0.5410863801420795</v>
      </c>
      <c r="N32" s="61">
        <v>2013</v>
      </c>
      <c r="O32" s="8">
        <v>42608</v>
      </c>
      <c r="P32" s="103">
        <v>106.54</v>
      </c>
      <c r="Q32" s="103"/>
      <c r="R32" s="106">
        <f t="shared" si="3"/>
        <v>18396.93692483089</v>
      </c>
      <c r="S32" s="106"/>
      <c r="T32" s="107">
        <f t="shared" si="4"/>
        <v>34.00000000000034</v>
      </c>
      <c r="U32" s="107"/>
    </row>
    <row r="33" spans="2:21" ht="13.5">
      <c r="B33" s="58">
        <v>25</v>
      </c>
      <c r="C33" s="102">
        <f t="shared" si="1"/>
        <v>1335040.4619372245</v>
      </c>
      <c r="D33" s="102"/>
      <c r="E33" s="61">
        <v>2013</v>
      </c>
      <c r="F33" s="8">
        <v>42610</v>
      </c>
      <c r="G33" s="61" t="s">
        <v>42</v>
      </c>
      <c r="H33" s="103">
        <v>105.75</v>
      </c>
      <c r="I33" s="103"/>
      <c r="J33" s="58">
        <v>40</v>
      </c>
      <c r="K33" s="102">
        <f t="shared" si="0"/>
        <v>40051.21385811673</v>
      </c>
      <c r="L33" s="102"/>
      <c r="M33" s="6">
        <f t="shared" si="2"/>
        <v>1.0012803464529183</v>
      </c>
      <c r="N33" s="61">
        <v>2013</v>
      </c>
      <c r="O33" s="8">
        <v>42612</v>
      </c>
      <c r="P33" s="103">
        <v>105.68</v>
      </c>
      <c r="Q33" s="103"/>
      <c r="R33" s="106">
        <f t="shared" si="3"/>
        <v>7008.962425169746</v>
      </c>
      <c r="S33" s="106"/>
      <c r="T33" s="107">
        <f t="shared" si="4"/>
        <v>6.999999999999318</v>
      </c>
      <c r="U33" s="107"/>
    </row>
    <row r="34" spans="2:21" ht="13.5">
      <c r="B34" s="58">
        <v>26</v>
      </c>
      <c r="C34" s="102">
        <f t="shared" si="1"/>
        <v>1342049.4243623943</v>
      </c>
      <c r="D34" s="102"/>
      <c r="E34" s="61">
        <v>2013</v>
      </c>
      <c r="F34" s="8">
        <v>42624</v>
      </c>
      <c r="G34" s="50" t="s">
        <v>52</v>
      </c>
      <c r="H34" s="103">
        <v>107.52</v>
      </c>
      <c r="I34" s="103"/>
      <c r="J34" s="58">
        <v>27</v>
      </c>
      <c r="K34" s="102">
        <f t="shared" si="0"/>
        <v>40261.48273087182</v>
      </c>
      <c r="L34" s="102"/>
      <c r="M34" s="6">
        <f t="shared" si="2"/>
        <v>1.4911660270693268</v>
      </c>
      <c r="N34" s="61">
        <v>2013</v>
      </c>
      <c r="O34" s="8">
        <v>42624</v>
      </c>
      <c r="P34" s="103">
        <v>107.25</v>
      </c>
      <c r="Q34" s="103"/>
      <c r="R34" s="106">
        <f t="shared" si="3"/>
        <v>-40261.48273087123</v>
      </c>
      <c r="S34" s="106"/>
      <c r="T34" s="107">
        <f t="shared" si="4"/>
        <v>-27</v>
      </c>
      <c r="U34" s="107"/>
    </row>
    <row r="35" spans="2:21" ht="13.5">
      <c r="B35" s="58">
        <v>27</v>
      </c>
      <c r="C35" s="102">
        <f t="shared" si="1"/>
        <v>1301787.941631523</v>
      </c>
      <c r="D35" s="102"/>
      <c r="E35" s="61">
        <v>2013</v>
      </c>
      <c r="F35" s="8">
        <v>42626</v>
      </c>
      <c r="G35" s="61" t="s">
        <v>42</v>
      </c>
      <c r="H35" s="103">
        <v>106.81</v>
      </c>
      <c r="I35" s="103"/>
      <c r="J35" s="58">
        <v>23</v>
      </c>
      <c r="K35" s="102">
        <f t="shared" si="0"/>
        <v>39053.63824894569</v>
      </c>
      <c r="L35" s="102"/>
      <c r="M35" s="6">
        <f t="shared" si="2"/>
        <v>1.6979842716932907</v>
      </c>
      <c r="N35" s="61">
        <v>2013</v>
      </c>
      <c r="O35" s="8">
        <v>42626</v>
      </c>
      <c r="P35" s="103">
        <v>107.04</v>
      </c>
      <c r="Q35" s="103"/>
      <c r="R35" s="106">
        <f t="shared" si="3"/>
        <v>-39053.63824894636</v>
      </c>
      <c r="S35" s="106"/>
      <c r="T35" s="107">
        <f t="shared" si="4"/>
        <v>-23</v>
      </c>
      <c r="U35" s="107"/>
    </row>
    <row r="36" spans="2:21" ht="13.5">
      <c r="B36" s="58">
        <v>28</v>
      </c>
      <c r="C36" s="102">
        <f t="shared" si="1"/>
        <v>1262734.3033825767</v>
      </c>
      <c r="D36" s="102"/>
      <c r="E36" s="61">
        <v>2013</v>
      </c>
      <c r="F36" s="8">
        <v>42639</v>
      </c>
      <c r="G36" s="50" t="s">
        <v>52</v>
      </c>
      <c r="H36" s="103">
        <v>108.69</v>
      </c>
      <c r="I36" s="103"/>
      <c r="J36" s="58">
        <v>53</v>
      </c>
      <c r="K36" s="102">
        <f t="shared" si="0"/>
        <v>37882.029101477296</v>
      </c>
      <c r="L36" s="102"/>
      <c r="M36" s="6">
        <f t="shared" si="2"/>
        <v>0.7147552660656094</v>
      </c>
      <c r="N36" s="61">
        <v>2013</v>
      </c>
      <c r="O36" s="8">
        <v>42643</v>
      </c>
      <c r="P36" s="103">
        <v>108.16</v>
      </c>
      <c r="Q36" s="103"/>
      <c r="R36" s="106">
        <f t="shared" si="3"/>
        <v>-37882.029101477376</v>
      </c>
      <c r="S36" s="106"/>
      <c r="T36" s="107">
        <f t="shared" si="4"/>
        <v>-53</v>
      </c>
      <c r="U36" s="107"/>
    </row>
    <row r="37" spans="2:21" ht="13.5">
      <c r="B37" s="58">
        <v>29</v>
      </c>
      <c r="C37" s="102">
        <f t="shared" si="1"/>
        <v>1224852.2742810992</v>
      </c>
      <c r="D37" s="102"/>
      <c r="E37" s="61">
        <v>2013</v>
      </c>
      <c r="F37" s="8">
        <v>42651</v>
      </c>
      <c r="G37" s="58" t="s">
        <v>42</v>
      </c>
      <c r="H37" s="103">
        <v>107.11</v>
      </c>
      <c r="I37" s="103"/>
      <c r="J37" s="58">
        <v>35</v>
      </c>
      <c r="K37" s="102">
        <f t="shared" si="0"/>
        <v>36745.568228432974</v>
      </c>
      <c r="L37" s="102"/>
      <c r="M37" s="6">
        <f t="shared" si="2"/>
        <v>1.0498733779552278</v>
      </c>
      <c r="N37" s="61">
        <v>2013</v>
      </c>
      <c r="O37" s="8">
        <v>42652</v>
      </c>
      <c r="P37" s="103">
        <v>107.46</v>
      </c>
      <c r="Q37" s="103"/>
      <c r="R37" s="106">
        <f t="shared" si="3"/>
        <v>-36745.56822843238</v>
      </c>
      <c r="S37" s="106"/>
      <c r="T37" s="107">
        <f t="shared" si="4"/>
        <v>-35</v>
      </c>
      <c r="U37" s="107"/>
    </row>
    <row r="38" spans="2:21" ht="13.5">
      <c r="B38" s="58">
        <v>30</v>
      </c>
      <c r="C38" s="102">
        <f t="shared" si="1"/>
        <v>1188106.7060526668</v>
      </c>
      <c r="D38" s="102"/>
      <c r="E38" s="61">
        <v>2013</v>
      </c>
      <c r="F38" s="8">
        <v>42657</v>
      </c>
      <c r="G38" s="50" t="s">
        <v>52</v>
      </c>
      <c r="H38" s="103">
        <v>108.23</v>
      </c>
      <c r="I38" s="103"/>
      <c r="J38" s="58">
        <v>46</v>
      </c>
      <c r="K38" s="102">
        <f t="shared" si="0"/>
        <v>35643.20118158</v>
      </c>
      <c r="L38" s="102"/>
      <c r="M38" s="6">
        <f t="shared" si="2"/>
        <v>0.7748521995995652</v>
      </c>
      <c r="N38" s="61">
        <v>2013</v>
      </c>
      <c r="O38" s="8">
        <v>42658</v>
      </c>
      <c r="P38" s="103">
        <v>107.77</v>
      </c>
      <c r="Q38" s="103"/>
      <c r="R38" s="106">
        <f t="shared" si="3"/>
        <v>-35643.20118158061</v>
      </c>
      <c r="S38" s="106"/>
      <c r="T38" s="107">
        <f t="shared" si="4"/>
        <v>-46</v>
      </c>
      <c r="U38" s="107"/>
    </row>
    <row r="39" spans="2:21" ht="13.5">
      <c r="B39" s="58">
        <v>31</v>
      </c>
      <c r="C39" s="102">
        <f t="shared" si="1"/>
        <v>1152463.5048710862</v>
      </c>
      <c r="D39" s="102"/>
      <c r="E39" s="61">
        <v>2013</v>
      </c>
      <c r="F39" s="8">
        <v>42660</v>
      </c>
      <c r="G39" s="50" t="s">
        <v>52</v>
      </c>
      <c r="H39" s="103">
        <v>108.41</v>
      </c>
      <c r="I39" s="103"/>
      <c r="J39" s="58">
        <v>54</v>
      </c>
      <c r="K39" s="102">
        <f t="shared" si="0"/>
        <v>34573.90514613259</v>
      </c>
      <c r="L39" s="102"/>
      <c r="M39" s="6">
        <f t="shared" si="2"/>
        <v>0.640257502706159</v>
      </c>
      <c r="N39" s="61">
        <v>2013</v>
      </c>
      <c r="O39" s="8">
        <v>42668</v>
      </c>
      <c r="P39" s="103">
        <v>108.94</v>
      </c>
      <c r="Q39" s="103"/>
      <c r="R39" s="106">
        <f t="shared" si="3"/>
        <v>33933.6476434265</v>
      </c>
      <c r="S39" s="106"/>
      <c r="T39" s="107">
        <f t="shared" si="4"/>
        <v>53.000000000000114</v>
      </c>
      <c r="U39" s="107"/>
    </row>
    <row r="40" spans="2:21" ht="13.5">
      <c r="B40" s="58">
        <v>32</v>
      </c>
      <c r="C40" s="102">
        <f t="shared" si="1"/>
        <v>1186397.1525145127</v>
      </c>
      <c r="D40" s="102"/>
      <c r="E40" s="61">
        <v>2013</v>
      </c>
      <c r="F40" s="8">
        <v>42679</v>
      </c>
      <c r="G40" s="61" t="s">
        <v>42</v>
      </c>
      <c r="H40" s="103">
        <v>107.95</v>
      </c>
      <c r="I40" s="103"/>
      <c r="J40" s="58">
        <v>45</v>
      </c>
      <c r="K40" s="102">
        <f t="shared" si="0"/>
        <v>35591.91457543538</v>
      </c>
      <c r="L40" s="102"/>
      <c r="M40" s="6">
        <f t="shared" si="2"/>
        <v>0.7909314350096752</v>
      </c>
      <c r="N40" s="61">
        <v>2013</v>
      </c>
      <c r="O40" s="8">
        <v>42680</v>
      </c>
      <c r="P40" s="103">
        <v>108.4</v>
      </c>
      <c r="Q40" s="103"/>
      <c r="R40" s="106">
        <f t="shared" si="3"/>
        <v>-35591.91457543561</v>
      </c>
      <c r="S40" s="106"/>
      <c r="T40" s="107">
        <f t="shared" si="4"/>
        <v>-45</v>
      </c>
      <c r="U40" s="107"/>
    </row>
    <row r="41" spans="2:21" ht="13.5">
      <c r="B41" s="58">
        <v>33</v>
      </c>
      <c r="C41" s="102">
        <f t="shared" si="1"/>
        <v>1150805.237939077</v>
      </c>
      <c r="D41" s="102"/>
      <c r="E41" s="61">
        <v>2013</v>
      </c>
      <c r="F41" s="8">
        <v>42703</v>
      </c>
      <c r="G41" s="50" t="s">
        <v>52</v>
      </c>
      <c r="H41" s="103">
        <v>113.29</v>
      </c>
      <c r="I41" s="103"/>
      <c r="J41" s="58">
        <v>43</v>
      </c>
      <c r="K41" s="102">
        <f t="shared" si="0"/>
        <v>34524.157138172304</v>
      </c>
      <c r="L41" s="102"/>
      <c r="M41" s="6">
        <f t="shared" si="2"/>
        <v>0.8028873753063326</v>
      </c>
      <c r="N41" s="61">
        <v>2013</v>
      </c>
      <c r="O41" s="8">
        <v>42706</v>
      </c>
      <c r="P41" s="103">
        <v>112.86</v>
      </c>
      <c r="Q41" s="103"/>
      <c r="R41" s="106">
        <f t="shared" si="3"/>
        <v>-34524.15713817285</v>
      </c>
      <c r="S41" s="106"/>
      <c r="T41" s="107">
        <f t="shared" si="4"/>
        <v>-43</v>
      </c>
      <c r="U41" s="107"/>
    </row>
    <row r="42" spans="2:21" ht="13.5">
      <c r="B42" s="58">
        <v>34</v>
      </c>
      <c r="C42" s="102">
        <f t="shared" si="1"/>
        <v>1116281.0808009042</v>
      </c>
      <c r="D42" s="102"/>
      <c r="E42" s="61">
        <v>2013</v>
      </c>
      <c r="F42" s="8">
        <v>42706</v>
      </c>
      <c r="G42" s="50" t="s">
        <v>52</v>
      </c>
      <c r="H42" s="103">
        <v>113.21</v>
      </c>
      <c r="I42" s="103"/>
      <c r="J42" s="58">
        <v>38</v>
      </c>
      <c r="K42" s="102">
        <f t="shared" si="0"/>
        <v>33488.43242402712</v>
      </c>
      <c r="L42" s="102"/>
      <c r="M42" s="6">
        <f t="shared" si="2"/>
        <v>0.881274537474398</v>
      </c>
      <c r="N42" s="61">
        <v>2013</v>
      </c>
      <c r="O42" s="8">
        <v>42735</v>
      </c>
      <c r="P42" s="103">
        <v>117.69</v>
      </c>
      <c r="Q42" s="103"/>
      <c r="R42" s="106">
        <f t="shared" si="3"/>
        <v>394810.99278853065</v>
      </c>
      <c r="S42" s="106"/>
      <c r="T42" s="107">
        <f t="shared" si="4"/>
        <v>448.0000000000004</v>
      </c>
      <c r="U42" s="107"/>
    </row>
    <row r="43" spans="2:21" ht="13.5">
      <c r="B43" s="58">
        <v>35</v>
      </c>
      <c r="C43" s="102">
        <f t="shared" si="1"/>
        <v>1511092.0735894348</v>
      </c>
      <c r="D43" s="102"/>
      <c r="E43" s="61">
        <v>2014</v>
      </c>
      <c r="F43" s="8">
        <v>42376</v>
      </c>
      <c r="G43" s="61" t="s">
        <v>42</v>
      </c>
      <c r="H43" s="103">
        <v>114.93</v>
      </c>
      <c r="I43" s="103"/>
      <c r="J43" s="58">
        <v>50</v>
      </c>
      <c r="K43" s="102">
        <f t="shared" si="0"/>
        <v>45332.762207683045</v>
      </c>
      <c r="L43" s="102"/>
      <c r="M43" s="6">
        <f t="shared" si="2"/>
        <v>0.9066552441536608</v>
      </c>
      <c r="N43" s="61">
        <v>2014</v>
      </c>
      <c r="O43" s="8">
        <v>42377</v>
      </c>
      <c r="P43" s="103">
        <v>115.43</v>
      </c>
      <c r="Q43" s="103"/>
      <c r="R43" s="106">
        <f t="shared" si="3"/>
        <v>-45332.762207683045</v>
      </c>
      <c r="S43" s="106"/>
      <c r="T43" s="107">
        <f t="shared" si="4"/>
        <v>-50</v>
      </c>
      <c r="U43" s="107"/>
    </row>
    <row r="44" spans="2:21" ht="13.5">
      <c r="B44" s="58">
        <v>36</v>
      </c>
      <c r="C44" s="102">
        <f t="shared" si="1"/>
        <v>1465759.311381752</v>
      </c>
      <c r="D44" s="102"/>
      <c r="E44" s="61">
        <v>2014</v>
      </c>
      <c r="F44" s="8">
        <v>42400</v>
      </c>
      <c r="G44" s="61" t="s">
        <v>42</v>
      </c>
      <c r="H44" s="103">
        <v>113.38</v>
      </c>
      <c r="I44" s="103"/>
      <c r="J44" s="58">
        <v>50</v>
      </c>
      <c r="K44" s="102">
        <f t="shared" si="0"/>
        <v>43972.77934145256</v>
      </c>
      <c r="L44" s="102"/>
      <c r="M44" s="6">
        <f t="shared" si="2"/>
        <v>0.8794555868290512</v>
      </c>
      <c r="N44" s="61">
        <v>2014</v>
      </c>
      <c r="O44" s="8">
        <v>42406</v>
      </c>
      <c r="P44" s="103">
        <v>112.11</v>
      </c>
      <c r="Q44" s="103"/>
      <c r="R44" s="106">
        <f t="shared" si="3"/>
        <v>111690.85952728917</v>
      </c>
      <c r="S44" s="106"/>
      <c r="T44" s="107">
        <f t="shared" si="4"/>
        <v>126.9999999999996</v>
      </c>
      <c r="U44" s="107"/>
    </row>
    <row r="45" spans="2:21" ht="13.5">
      <c r="B45" s="58">
        <v>37</v>
      </c>
      <c r="C45" s="102">
        <f t="shared" si="1"/>
        <v>1577450.170909041</v>
      </c>
      <c r="D45" s="102"/>
      <c r="E45" s="61">
        <v>2014</v>
      </c>
      <c r="F45" s="8">
        <v>42426</v>
      </c>
      <c r="G45" s="61" t="s">
        <v>42</v>
      </c>
      <c r="H45" s="103">
        <v>115.22</v>
      </c>
      <c r="I45" s="103"/>
      <c r="J45" s="58">
        <v>17</v>
      </c>
      <c r="K45" s="102">
        <f t="shared" si="0"/>
        <v>47323.50512727123</v>
      </c>
      <c r="L45" s="102"/>
      <c r="M45" s="6">
        <f t="shared" si="2"/>
        <v>2.783735595721837</v>
      </c>
      <c r="N45" s="61">
        <v>2014</v>
      </c>
      <c r="O45" s="8">
        <v>42427</v>
      </c>
      <c r="P45" s="103">
        <v>115.11</v>
      </c>
      <c r="Q45" s="103"/>
      <c r="R45" s="106">
        <f t="shared" si="3"/>
        <v>30621.091552940044</v>
      </c>
      <c r="S45" s="106"/>
      <c r="T45" s="107">
        <f t="shared" si="4"/>
        <v>10.999999999999943</v>
      </c>
      <c r="U45" s="107"/>
    </row>
    <row r="46" spans="2:21" ht="13.5">
      <c r="B46" s="58">
        <v>38</v>
      </c>
      <c r="C46" s="102">
        <f t="shared" si="1"/>
        <v>1608071.262461981</v>
      </c>
      <c r="D46" s="102"/>
      <c r="E46" s="61">
        <v>2014</v>
      </c>
      <c r="F46" s="8">
        <v>42442</v>
      </c>
      <c r="G46" s="50" t="s">
        <v>52</v>
      </c>
      <c r="H46" s="103">
        <v>117.82</v>
      </c>
      <c r="I46" s="103"/>
      <c r="J46" s="58">
        <v>30</v>
      </c>
      <c r="K46" s="102">
        <f t="shared" si="0"/>
        <v>48242.13787385943</v>
      </c>
      <c r="L46" s="102"/>
      <c r="M46" s="6">
        <f t="shared" si="2"/>
        <v>1.6080712624619808</v>
      </c>
      <c r="N46" s="61">
        <v>2014</v>
      </c>
      <c r="O46" s="8">
        <v>42442</v>
      </c>
      <c r="P46" s="103">
        <v>117.42</v>
      </c>
      <c r="Q46" s="103"/>
      <c r="R46" s="106">
        <f t="shared" si="3"/>
        <v>-64322.850498477856</v>
      </c>
      <c r="S46" s="106"/>
      <c r="T46" s="107">
        <f t="shared" si="4"/>
        <v>-30</v>
      </c>
      <c r="U46" s="107"/>
    </row>
    <row r="47" spans="2:21" ht="13.5">
      <c r="B47" s="58">
        <v>39</v>
      </c>
      <c r="C47" s="102">
        <f t="shared" si="1"/>
        <v>1543748.411963503</v>
      </c>
      <c r="D47" s="102"/>
      <c r="E47" s="61">
        <v>2014</v>
      </c>
      <c r="F47" s="8">
        <v>42456</v>
      </c>
      <c r="G47" s="61" t="s">
        <v>42</v>
      </c>
      <c r="H47" s="103">
        <v>115.07</v>
      </c>
      <c r="I47" s="103"/>
      <c r="J47" s="58">
        <v>51</v>
      </c>
      <c r="K47" s="102">
        <f t="shared" si="0"/>
        <v>46312.452358905095</v>
      </c>
      <c r="L47" s="102"/>
      <c r="M47" s="6">
        <f t="shared" si="2"/>
        <v>0.9080873011550019</v>
      </c>
      <c r="N47" s="61">
        <v>2014</v>
      </c>
      <c r="O47" s="8">
        <v>42457</v>
      </c>
      <c r="P47" s="103">
        <v>115.58</v>
      </c>
      <c r="Q47" s="103"/>
      <c r="R47" s="106">
        <f t="shared" si="3"/>
        <v>-46312.45235890557</v>
      </c>
      <c r="S47" s="106"/>
      <c r="T47" s="107">
        <f t="shared" si="4"/>
        <v>-51</v>
      </c>
      <c r="U47" s="107"/>
    </row>
    <row r="48" spans="2:21" ht="13.5">
      <c r="B48" s="58">
        <v>40</v>
      </c>
      <c r="C48" s="102">
        <f t="shared" si="1"/>
        <v>1497435.9596045977</v>
      </c>
      <c r="D48" s="102"/>
      <c r="E48" s="61">
        <v>2014</v>
      </c>
      <c r="F48" s="8">
        <v>42510</v>
      </c>
      <c r="G48" s="61" t="s">
        <v>42</v>
      </c>
      <c r="H48" s="103">
        <v>113.3</v>
      </c>
      <c r="I48" s="103"/>
      <c r="J48" s="58">
        <v>49</v>
      </c>
      <c r="K48" s="102">
        <f t="shared" si="0"/>
        <v>44923.07878813793</v>
      </c>
      <c r="L48" s="102"/>
      <c r="M48" s="6">
        <f t="shared" si="2"/>
        <v>0.9167975262885292</v>
      </c>
      <c r="N48" s="61">
        <v>2014</v>
      </c>
      <c r="O48" s="8">
        <v>42512</v>
      </c>
      <c r="P48" s="103">
        <v>113.79</v>
      </c>
      <c r="Q48" s="103"/>
      <c r="R48" s="106">
        <f t="shared" si="3"/>
        <v>-44923.078788138766</v>
      </c>
      <c r="S48" s="106"/>
      <c r="T48" s="107">
        <f t="shared" si="4"/>
        <v>-49</v>
      </c>
      <c r="U48" s="107"/>
    </row>
    <row r="49" spans="2:21" ht="13.5">
      <c r="B49" s="58">
        <v>41</v>
      </c>
      <c r="C49" s="102">
        <f t="shared" si="1"/>
        <v>1452512.880816459</v>
      </c>
      <c r="D49" s="102"/>
      <c r="E49" s="61">
        <v>2014</v>
      </c>
      <c r="F49" s="8">
        <v>42523</v>
      </c>
      <c r="G49" s="50" t="s">
        <v>52</v>
      </c>
      <c r="H49" s="103">
        <v>114</v>
      </c>
      <c r="I49" s="103"/>
      <c r="J49" s="58">
        <v>47</v>
      </c>
      <c r="K49" s="102">
        <f t="shared" si="0"/>
        <v>43575.386424493765</v>
      </c>
      <c r="L49" s="102"/>
      <c r="M49" s="6">
        <f t="shared" si="2"/>
        <v>0.9271358813722078</v>
      </c>
      <c r="N49" s="61">
        <v>2014</v>
      </c>
      <c r="O49" s="8">
        <v>42526</v>
      </c>
      <c r="P49" s="103">
        <v>114.25</v>
      </c>
      <c r="Q49" s="103"/>
      <c r="R49" s="106">
        <f t="shared" si="3"/>
        <v>23178.397034305195</v>
      </c>
      <c r="S49" s="106"/>
      <c r="T49" s="107">
        <f t="shared" si="4"/>
        <v>25</v>
      </c>
      <c r="U49" s="107"/>
    </row>
    <row r="50" spans="2:21" ht="13.5">
      <c r="B50" s="58">
        <v>42</v>
      </c>
      <c r="C50" s="102">
        <f t="shared" si="1"/>
        <v>1475691.277850764</v>
      </c>
      <c r="D50" s="102"/>
      <c r="E50" s="61">
        <v>2014</v>
      </c>
      <c r="F50" s="8">
        <v>42533</v>
      </c>
      <c r="G50" s="61" t="s">
        <v>42</v>
      </c>
      <c r="H50" s="103">
        <v>113.25</v>
      </c>
      <c r="I50" s="103"/>
      <c r="J50" s="58">
        <v>27</v>
      </c>
      <c r="K50" s="102">
        <f t="shared" si="0"/>
        <v>44270.738335522925</v>
      </c>
      <c r="L50" s="102"/>
      <c r="M50" s="6">
        <f t="shared" si="2"/>
        <v>1.6396569753897379</v>
      </c>
      <c r="N50" s="61">
        <v>2014</v>
      </c>
      <c r="O50" s="8">
        <v>42534</v>
      </c>
      <c r="P50" s="103">
        <v>113.52</v>
      </c>
      <c r="Q50" s="103"/>
      <c r="R50" s="106">
        <f t="shared" si="3"/>
        <v>-44270.73833552227</v>
      </c>
      <c r="S50" s="106"/>
      <c r="T50" s="107">
        <f t="shared" si="4"/>
        <v>-27</v>
      </c>
      <c r="U50" s="107"/>
    </row>
    <row r="51" spans="2:21" ht="13.5">
      <c r="B51" s="58">
        <v>43</v>
      </c>
      <c r="C51" s="102">
        <f t="shared" si="1"/>
        <v>1431420.5395152417</v>
      </c>
      <c r="D51" s="102"/>
      <c r="E51" s="61">
        <v>2014</v>
      </c>
      <c r="F51" s="8">
        <v>42537</v>
      </c>
      <c r="G51" s="61" t="s">
        <v>42</v>
      </c>
      <c r="H51" s="103">
        <v>113.2</v>
      </c>
      <c r="I51" s="103"/>
      <c r="J51" s="58">
        <v>20</v>
      </c>
      <c r="K51" s="102">
        <f t="shared" si="0"/>
        <v>42942.61618545725</v>
      </c>
      <c r="L51" s="102"/>
      <c r="M51" s="6">
        <f t="shared" si="2"/>
        <v>2.1471308092728623</v>
      </c>
      <c r="N51" s="61">
        <v>2014</v>
      </c>
      <c r="O51" s="8">
        <v>42538</v>
      </c>
      <c r="P51" s="103">
        <v>113.4</v>
      </c>
      <c r="Q51" s="103"/>
      <c r="R51" s="106">
        <f t="shared" si="3"/>
        <v>-42942.61618545785</v>
      </c>
      <c r="S51" s="106"/>
      <c r="T51" s="107">
        <f t="shared" si="4"/>
        <v>-20</v>
      </c>
      <c r="U51" s="107"/>
    </row>
    <row r="52" spans="2:21" ht="13.5">
      <c r="B52" s="58">
        <v>44</v>
      </c>
      <c r="C52" s="102">
        <f t="shared" si="1"/>
        <v>1388477.9233297838</v>
      </c>
      <c r="D52" s="102"/>
      <c r="E52" s="61">
        <v>2014</v>
      </c>
      <c r="F52" s="8">
        <v>42546</v>
      </c>
      <c r="G52" s="50" t="s">
        <v>52</v>
      </c>
      <c r="H52" s="103">
        <v>114.11</v>
      </c>
      <c r="I52" s="103"/>
      <c r="J52" s="58">
        <v>16</v>
      </c>
      <c r="K52" s="102">
        <f t="shared" si="0"/>
        <v>41654.33769989351</v>
      </c>
      <c r="L52" s="102"/>
      <c r="M52" s="6">
        <f t="shared" si="2"/>
        <v>2.6033961062433444</v>
      </c>
      <c r="N52" s="61">
        <v>2014</v>
      </c>
      <c r="O52" s="8">
        <v>42547</v>
      </c>
      <c r="P52" s="103">
        <v>113.95</v>
      </c>
      <c r="Q52" s="103"/>
      <c r="R52" s="106">
        <f t="shared" si="3"/>
        <v>-41654.337699892625</v>
      </c>
      <c r="S52" s="106"/>
      <c r="T52" s="107">
        <f t="shared" si="4"/>
        <v>-16</v>
      </c>
      <c r="U52" s="107"/>
    </row>
    <row r="53" spans="2:21" ht="13.5">
      <c r="B53" s="58">
        <v>45</v>
      </c>
      <c r="C53" s="102">
        <f t="shared" si="1"/>
        <v>1346823.5856298911</v>
      </c>
      <c r="D53" s="102"/>
      <c r="E53" s="61">
        <v>2014</v>
      </c>
      <c r="F53" s="8">
        <v>42551</v>
      </c>
      <c r="G53" s="61" t="s">
        <v>42</v>
      </c>
      <c r="H53" s="103">
        <v>113.65</v>
      </c>
      <c r="I53" s="103"/>
      <c r="J53" s="58">
        <v>9</v>
      </c>
      <c r="K53" s="102">
        <f t="shared" si="0"/>
        <v>40404.70756889673</v>
      </c>
      <c r="L53" s="102"/>
      <c r="M53" s="6">
        <f t="shared" si="2"/>
        <v>4.489411952099636</v>
      </c>
      <c r="N53" s="61">
        <v>2014</v>
      </c>
      <c r="O53" s="8">
        <v>42551</v>
      </c>
      <c r="P53" s="103">
        <v>113.74</v>
      </c>
      <c r="Q53" s="103"/>
      <c r="R53" s="106">
        <f t="shared" si="3"/>
        <v>-40404.70756889187</v>
      </c>
      <c r="S53" s="106"/>
      <c r="T53" s="107">
        <f t="shared" si="4"/>
        <v>-9</v>
      </c>
      <c r="U53" s="107"/>
    </row>
    <row r="54" spans="2:21" ht="13.5">
      <c r="B54" s="58">
        <v>46</v>
      </c>
      <c r="C54" s="102">
        <f t="shared" si="1"/>
        <v>1306418.8780609993</v>
      </c>
      <c r="D54" s="102"/>
      <c r="E54" s="61">
        <v>2014</v>
      </c>
      <c r="F54" s="8">
        <v>42555</v>
      </c>
      <c r="G54" s="61" t="s">
        <v>42</v>
      </c>
      <c r="H54" s="103">
        <v>114.28</v>
      </c>
      <c r="I54" s="103"/>
      <c r="J54" s="58">
        <v>12</v>
      </c>
      <c r="K54" s="102">
        <f t="shared" si="0"/>
        <v>39192.56634182998</v>
      </c>
      <c r="L54" s="102"/>
      <c r="M54" s="6">
        <f t="shared" si="2"/>
        <v>3.266047195152498</v>
      </c>
      <c r="N54" s="61">
        <v>2014</v>
      </c>
      <c r="O54" s="8">
        <v>42560</v>
      </c>
      <c r="P54" s="103">
        <v>113.9</v>
      </c>
      <c r="Q54" s="103"/>
      <c r="R54" s="106">
        <f t="shared" si="3"/>
        <v>124109.79341579345</v>
      </c>
      <c r="S54" s="106"/>
      <c r="T54" s="107">
        <f t="shared" si="4"/>
        <v>37.999999999999545</v>
      </c>
      <c r="U54" s="107"/>
    </row>
    <row r="55" spans="2:21" ht="13.5">
      <c r="B55" s="58">
        <v>47</v>
      </c>
      <c r="C55" s="102">
        <f t="shared" si="1"/>
        <v>1430528.6714767928</v>
      </c>
      <c r="D55" s="102"/>
      <c r="E55" s="61">
        <v>2014</v>
      </c>
      <c r="F55" s="8">
        <v>42569</v>
      </c>
      <c r="G55" s="61" t="s">
        <v>42</v>
      </c>
      <c r="H55" s="103">
        <v>112.77</v>
      </c>
      <c r="I55" s="103"/>
      <c r="J55" s="58">
        <v>28</v>
      </c>
      <c r="K55" s="102">
        <f t="shared" si="0"/>
        <v>42915.860144303784</v>
      </c>
      <c r="L55" s="102"/>
      <c r="M55" s="6">
        <f t="shared" si="2"/>
        <v>1.5327092908679922</v>
      </c>
      <c r="N55" s="61">
        <v>2014</v>
      </c>
      <c r="O55" s="8">
        <v>42575</v>
      </c>
      <c r="P55" s="103">
        <v>112.58</v>
      </c>
      <c r="Q55" s="103"/>
      <c r="R55" s="106">
        <f t="shared" si="3"/>
        <v>29121.4765264915</v>
      </c>
      <c r="S55" s="106"/>
      <c r="T55" s="107">
        <f t="shared" si="4"/>
        <v>18.999999999999773</v>
      </c>
      <c r="U55" s="107"/>
    </row>
    <row r="56" spans="2:21" ht="13.5">
      <c r="B56" s="58">
        <v>48</v>
      </c>
      <c r="C56" s="102">
        <f t="shared" si="1"/>
        <v>1459650.1480032844</v>
      </c>
      <c r="D56" s="102"/>
      <c r="E56" s="61">
        <v>2014</v>
      </c>
      <c r="F56" s="8">
        <v>42579</v>
      </c>
      <c r="G56" s="50" t="s">
        <v>52</v>
      </c>
      <c r="H56" s="103">
        <v>112.67</v>
      </c>
      <c r="I56" s="103"/>
      <c r="J56" s="58">
        <v>13</v>
      </c>
      <c r="K56" s="102">
        <f t="shared" si="0"/>
        <v>43789.50444009853</v>
      </c>
      <c r="L56" s="102"/>
      <c r="M56" s="6">
        <f t="shared" si="2"/>
        <v>3.3684234184691175</v>
      </c>
      <c r="N56" s="61">
        <v>2014</v>
      </c>
      <c r="O56" s="8">
        <v>42580</v>
      </c>
      <c r="P56" s="103">
        <v>112.54</v>
      </c>
      <c r="Q56" s="103"/>
      <c r="R56" s="106">
        <f t="shared" si="3"/>
        <v>-43789.50444009699</v>
      </c>
      <c r="S56" s="106"/>
      <c r="T56" s="107">
        <f t="shared" si="4"/>
        <v>-13</v>
      </c>
      <c r="U56" s="107"/>
    </row>
    <row r="57" spans="2:21" ht="13.5">
      <c r="B57" s="58">
        <v>49</v>
      </c>
      <c r="C57" s="102">
        <f t="shared" si="1"/>
        <v>1415860.6435631874</v>
      </c>
      <c r="D57" s="102"/>
      <c r="E57" s="61">
        <v>2014</v>
      </c>
      <c r="F57" s="8">
        <v>42586</v>
      </c>
      <c r="G57" s="50" t="s">
        <v>52</v>
      </c>
      <c r="H57" s="103">
        <v>113.27</v>
      </c>
      <c r="I57" s="103"/>
      <c r="J57" s="58">
        <v>16</v>
      </c>
      <c r="K57" s="102">
        <f t="shared" si="0"/>
        <v>42475.819306895624</v>
      </c>
      <c r="L57" s="102"/>
      <c r="M57" s="6">
        <f t="shared" si="2"/>
        <v>2.6547387066809764</v>
      </c>
      <c r="N57" s="61">
        <v>2014</v>
      </c>
      <c r="O57" s="8">
        <v>42586</v>
      </c>
      <c r="P57" s="103">
        <v>113.11</v>
      </c>
      <c r="Q57" s="103"/>
      <c r="R57" s="106">
        <f t="shared" si="3"/>
        <v>-42475.81930689472</v>
      </c>
      <c r="S57" s="106"/>
      <c r="T57" s="107">
        <f t="shared" si="4"/>
        <v>-16</v>
      </c>
      <c r="U57" s="107"/>
    </row>
    <row r="58" spans="2:21" ht="13.5">
      <c r="B58" s="58">
        <v>50</v>
      </c>
      <c r="C58" s="102">
        <f t="shared" si="1"/>
        <v>1373384.8242562928</v>
      </c>
      <c r="D58" s="102"/>
      <c r="E58" s="61">
        <v>2014</v>
      </c>
      <c r="F58" s="8">
        <v>42587</v>
      </c>
      <c r="G58" s="61" t="s">
        <v>42</v>
      </c>
      <c r="H58" s="103">
        <v>113.03</v>
      </c>
      <c r="I58" s="103"/>
      <c r="J58" s="58">
        <v>13</v>
      </c>
      <c r="K58" s="102">
        <f t="shared" si="0"/>
        <v>41201.54472768878</v>
      </c>
      <c r="L58" s="102"/>
      <c r="M58" s="6">
        <f t="shared" si="2"/>
        <v>3.1693495944375982</v>
      </c>
      <c r="N58" s="61">
        <v>2014</v>
      </c>
      <c r="O58" s="8">
        <v>42590</v>
      </c>
      <c r="P58" s="103">
        <v>112.53</v>
      </c>
      <c r="Q58" s="103"/>
      <c r="R58" s="106">
        <f t="shared" si="3"/>
        <v>158467.4797218799</v>
      </c>
      <c r="S58" s="106"/>
      <c r="T58" s="107">
        <f t="shared" si="4"/>
        <v>50</v>
      </c>
      <c r="U58" s="107"/>
    </row>
    <row r="59" spans="2:21" ht="13.5">
      <c r="B59" s="58">
        <v>51</v>
      </c>
      <c r="C59" s="102">
        <f t="shared" si="1"/>
        <v>1531852.3039781726</v>
      </c>
      <c r="D59" s="102"/>
      <c r="E59" s="61">
        <v>2014</v>
      </c>
      <c r="F59" s="8">
        <v>42596</v>
      </c>
      <c r="G59" s="50" t="s">
        <v>52</v>
      </c>
      <c r="H59" s="103">
        <v>113.23</v>
      </c>
      <c r="I59" s="103"/>
      <c r="J59" s="58">
        <v>40</v>
      </c>
      <c r="K59" s="102">
        <f t="shared" si="0"/>
        <v>45955.56911934518</v>
      </c>
      <c r="L59" s="102"/>
      <c r="M59" s="6">
        <f t="shared" si="2"/>
        <v>1.1488892279836296</v>
      </c>
      <c r="N59" s="61">
        <v>2014</v>
      </c>
      <c r="O59" s="8">
        <v>42600</v>
      </c>
      <c r="P59" s="103">
        <v>113.13</v>
      </c>
      <c r="Q59" s="103"/>
      <c r="R59" s="106">
        <f t="shared" si="3"/>
        <v>-11488.892279837275</v>
      </c>
      <c r="S59" s="106"/>
      <c r="T59" s="107">
        <f t="shared" si="4"/>
        <v>-40</v>
      </c>
      <c r="U59" s="107"/>
    </row>
    <row r="60" spans="2:21" ht="13.5">
      <c r="B60" s="58">
        <v>52</v>
      </c>
      <c r="C60" s="102">
        <f t="shared" si="1"/>
        <v>1520363.4116983353</v>
      </c>
      <c r="D60" s="102"/>
      <c r="E60" s="61">
        <v>2014</v>
      </c>
      <c r="F60" s="8">
        <v>42601</v>
      </c>
      <c r="G60" s="61" t="s">
        <v>42</v>
      </c>
      <c r="H60" s="103">
        <v>113.03</v>
      </c>
      <c r="I60" s="103"/>
      <c r="J60" s="58">
        <v>26</v>
      </c>
      <c r="K60" s="102">
        <f t="shared" si="0"/>
        <v>45610.902350950055</v>
      </c>
      <c r="L60" s="102"/>
      <c r="M60" s="6">
        <f t="shared" si="2"/>
        <v>1.7542654750365405</v>
      </c>
      <c r="N60" s="61">
        <v>2014</v>
      </c>
      <c r="O60" s="8">
        <v>42602</v>
      </c>
      <c r="P60" s="103">
        <v>113.19</v>
      </c>
      <c r="Q60" s="103"/>
      <c r="R60" s="106">
        <f t="shared" si="3"/>
        <v>-28068.24760058405</v>
      </c>
      <c r="S60" s="106"/>
      <c r="T60" s="107">
        <f t="shared" si="4"/>
        <v>-26</v>
      </c>
      <c r="U60" s="107"/>
    </row>
    <row r="61" spans="2:21" ht="13.5">
      <c r="B61" s="58">
        <v>53</v>
      </c>
      <c r="C61" s="102">
        <f t="shared" si="1"/>
        <v>1492295.1640977513</v>
      </c>
      <c r="D61" s="102"/>
      <c r="E61" s="61">
        <v>2014</v>
      </c>
      <c r="F61" s="8">
        <v>42608</v>
      </c>
      <c r="G61" s="61" t="s">
        <v>42</v>
      </c>
      <c r="H61" s="103">
        <v>113.38</v>
      </c>
      <c r="I61" s="103"/>
      <c r="J61" s="58">
        <v>17</v>
      </c>
      <c r="K61" s="102">
        <f t="shared" si="0"/>
        <v>44768.854922932536</v>
      </c>
      <c r="L61" s="102"/>
      <c r="M61" s="6">
        <f t="shared" si="2"/>
        <v>2.6334620542901495</v>
      </c>
      <c r="N61" s="61">
        <v>2014</v>
      </c>
      <c r="O61" s="8">
        <v>42609</v>
      </c>
      <c r="P61" s="103">
        <v>113.55</v>
      </c>
      <c r="Q61" s="103"/>
      <c r="R61" s="106">
        <f t="shared" si="3"/>
        <v>-44768.85492293299</v>
      </c>
      <c r="S61" s="106"/>
      <c r="T61" s="107">
        <f t="shared" si="4"/>
        <v>-17</v>
      </c>
      <c r="U61" s="107"/>
    </row>
    <row r="62" spans="2:21" ht="13.5">
      <c r="B62" s="58">
        <v>54</v>
      </c>
      <c r="C62" s="102">
        <f t="shared" si="1"/>
        <v>1447526.3091748182</v>
      </c>
      <c r="D62" s="102"/>
      <c r="E62" s="61">
        <v>2014</v>
      </c>
      <c r="F62" s="8">
        <v>42657</v>
      </c>
      <c r="G62" s="61" t="s">
        <v>42</v>
      </c>
      <c r="H62" s="103">
        <v>112.32</v>
      </c>
      <c r="I62" s="103"/>
      <c r="J62" s="58">
        <v>47</v>
      </c>
      <c r="K62" s="102">
        <f t="shared" si="0"/>
        <v>43425.78927524455</v>
      </c>
      <c r="L62" s="102"/>
      <c r="M62" s="6">
        <f t="shared" si="2"/>
        <v>0.9239529633030755</v>
      </c>
      <c r="N62" s="61">
        <v>2014</v>
      </c>
      <c r="O62" s="8">
        <v>42658</v>
      </c>
      <c r="P62" s="103">
        <v>112.63</v>
      </c>
      <c r="Q62" s="103"/>
      <c r="R62" s="106">
        <f t="shared" si="3"/>
        <v>-28642.541862395556</v>
      </c>
      <c r="S62" s="106"/>
      <c r="T62" s="107">
        <f t="shared" si="4"/>
        <v>-47</v>
      </c>
      <c r="U62" s="107"/>
    </row>
    <row r="63" spans="2:21" ht="13.5">
      <c r="B63" s="58">
        <v>55</v>
      </c>
      <c r="C63" s="102">
        <f t="shared" si="1"/>
        <v>1418883.7673124226</v>
      </c>
      <c r="D63" s="102"/>
      <c r="E63" s="61">
        <v>2014</v>
      </c>
      <c r="F63" s="8">
        <v>42660</v>
      </c>
      <c r="G63" s="61" t="s">
        <v>42</v>
      </c>
      <c r="H63" s="103">
        <v>113.2</v>
      </c>
      <c r="I63" s="103"/>
      <c r="J63" s="58">
        <v>78</v>
      </c>
      <c r="K63" s="102">
        <f t="shared" si="0"/>
        <v>42566.51301937268</v>
      </c>
      <c r="L63" s="102"/>
      <c r="M63" s="6">
        <f t="shared" si="2"/>
        <v>0.5457245258893934</v>
      </c>
      <c r="N63" s="61">
        <v>2014</v>
      </c>
      <c r="O63" s="8">
        <v>42664</v>
      </c>
      <c r="P63" s="103">
        <v>112.78</v>
      </c>
      <c r="Q63" s="103"/>
      <c r="R63" s="106">
        <f t="shared" si="3"/>
        <v>22920.430087354616</v>
      </c>
      <c r="S63" s="106"/>
      <c r="T63" s="107">
        <f t="shared" si="4"/>
        <v>42.00000000000017</v>
      </c>
      <c r="U63" s="107"/>
    </row>
    <row r="64" spans="2:21" ht="13.5">
      <c r="B64" s="58">
        <v>56</v>
      </c>
      <c r="C64" s="102">
        <f t="shared" si="1"/>
        <v>1441804.1973997774</v>
      </c>
      <c r="D64" s="102"/>
      <c r="E64" s="61">
        <v>2014</v>
      </c>
      <c r="F64" s="8">
        <v>42670</v>
      </c>
      <c r="G64" s="50" t="s">
        <v>52</v>
      </c>
      <c r="H64" s="103">
        <v>113.66</v>
      </c>
      <c r="I64" s="103"/>
      <c r="J64" s="58">
        <v>33</v>
      </c>
      <c r="K64" s="102">
        <f t="shared" si="0"/>
        <v>43254.12592199332</v>
      </c>
      <c r="L64" s="102"/>
      <c r="M64" s="6">
        <f t="shared" si="2"/>
        <v>1.310731088545252</v>
      </c>
      <c r="N64" s="61">
        <v>2014</v>
      </c>
      <c r="O64" s="8">
        <v>42673</v>
      </c>
      <c r="P64" s="103">
        <v>113.83</v>
      </c>
      <c r="Q64" s="103"/>
      <c r="R64" s="106">
        <f t="shared" si="3"/>
        <v>22282.42850526951</v>
      </c>
      <c r="S64" s="106"/>
      <c r="T64" s="107">
        <f t="shared" si="4"/>
        <v>17.00000000000017</v>
      </c>
      <c r="U64" s="107"/>
    </row>
    <row r="65" spans="2:21" ht="13.5">
      <c r="B65" s="58">
        <v>57</v>
      </c>
      <c r="C65" s="102">
        <f t="shared" si="1"/>
        <v>1464086.625905047</v>
      </c>
      <c r="D65" s="102"/>
      <c r="E65" s="61">
        <v>2014</v>
      </c>
      <c r="F65" s="8">
        <v>42674</v>
      </c>
      <c r="G65" s="50" t="s">
        <v>52</v>
      </c>
      <c r="H65" s="103">
        <v>115.67</v>
      </c>
      <c r="I65" s="103"/>
      <c r="J65" s="58">
        <v>144</v>
      </c>
      <c r="K65" s="102">
        <f t="shared" si="0"/>
        <v>43922.598777151405</v>
      </c>
      <c r="L65" s="102"/>
      <c r="M65" s="6">
        <f t="shared" si="2"/>
        <v>0.3050180470635514</v>
      </c>
      <c r="N65" s="61">
        <v>2014</v>
      </c>
      <c r="O65" s="8">
        <v>42680</v>
      </c>
      <c r="P65" s="103">
        <v>118.38</v>
      </c>
      <c r="Q65" s="103"/>
      <c r="R65" s="106">
        <f t="shared" si="3"/>
        <v>82659.89075422224</v>
      </c>
      <c r="S65" s="106"/>
      <c r="T65" s="107">
        <f t="shared" si="4"/>
        <v>270.9999999999994</v>
      </c>
      <c r="U65" s="107"/>
    </row>
    <row r="66" spans="2:21" ht="13.5">
      <c r="B66" s="58">
        <v>58</v>
      </c>
      <c r="C66" s="102">
        <f t="shared" si="1"/>
        <v>1546746.516659269</v>
      </c>
      <c r="D66" s="102"/>
      <c r="E66" s="61">
        <v>2014</v>
      </c>
      <c r="F66" s="8">
        <v>42691</v>
      </c>
      <c r="G66" s="50" t="s">
        <v>52</v>
      </c>
      <c r="H66" s="103">
        <v>121.02</v>
      </c>
      <c r="I66" s="103"/>
      <c r="J66" s="58">
        <v>64</v>
      </c>
      <c r="K66" s="102">
        <f t="shared" si="0"/>
        <v>46402.395499778075</v>
      </c>
      <c r="L66" s="102"/>
      <c r="M66" s="6">
        <f t="shared" si="2"/>
        <v>0.7250374296840324</v>
      </c>
      <c r="N66" s="61">
        <v>2014</v>
      </c>
      <c r="O66" s="8">
        <v>42695</v>
      </c>
      <c r="P66" s="103">
        <v>122.99</v>
      </c>
      <c r="Q66" s="103"/>
      <c r="R66" s="106">
        <f t="shared" si="3"/>
        <v>142832.37364775428</v>
      </c>
      <c r="S66" s="106"/>
      <c r="T66" s="107">
        <f t="shared" si="4"/>
        <v>196.9999999999999</v>
      </c>
      <c r="U66" s="107"/>
    </row>
    <row r="67" spans="2:21" ht="13.5">
      <c r="B67" s="58">
        <v>59</v>
      </c>
      <c r="C67" s="102">
        <f t="shared" si="1"/>
        <v>1689578.8903070234</v>
      </c>
      <c r="D67" s="102"/>
      <c r="E67" s="61">
        <v>2014</v>
      </c>
      <c r="F67" s="8">
        <v>42714</v>
      </c>
      <c r="G67" s="58" t="s">
        <v>42</v>
      </c>
      <c r="H67" s="103">
        <v>122.41</v>
      </c>
      <c r="I67" s="103"/>
      <c r="J67" s="58">
        <v>91</v>
      </c>
      <c r="K67" s="102">
        <f t="shared" si="0"/>
        <v>50687.3667092107</v>
      </c>
      <c r="L67" s="102"/>
      <c r="M67" s="6">
        <f t="shared" si="2"/>
        <v>0.5570040297715462</v>
      </c>
      <c r="N67" s="61">
        <v>2014</v>
      </c>
      <c r="O67" s="8">
        <v>42715</v>
      </c>
      <c r="P67" s="103">
        <v>122.64</v>
      </c>
      <c r="Q67" s="103"/>
      <c r="R67" s="106">
        <f t="shared" si="3"/>
        <v>-12811.092684745783</v>
      </c>
      <c r="S67" s="106"/>
      <c r="T67" s="107">
        <f t="shared" si="4"/>
        <v>-91</v>
      </c>
      <c r="U67" s="107"/>
    </row>
    <row r="68" spans="2:21" ht="13.5">
      <c r="B68" s="58">
        <v>60</v>
      </c>
      <c r="C68" s="102">
        <f t="shared" si="1"/>
        <v>1676767.7976222776</v>
      </c>
      <c r="D68" s="102"/>
      <c r="E68" s="61">
        <v>2014</v>
      </c>
      <c r="F68" s="8">
        <v>42721</v>
      </c>
      <c r="G68" s="61" t="s">
        <v>42</v>
      </c>
      <c r="H68" s="103">
        <v>121.45</v>
      </c>
      <c r="I68" s="103"/>
      <c r="J68" s="58">
        <v>50</v>
      </c>
      <c r="K68" s="102">
        <f t="shared" si="0"/>
        <v>50303.03392866833</v>
      </c>
      <c r="L68" s="102"/>
      <c r="M68" s="6">
        <f t="shared" si="2"/>
        <v>1.0060606785733666</v>
      </c>
      <c r="N68" s="61">
        <v>2014</v>
      </c>
      <c r="O68" s="8">
        <v>42721</v>
      </c>
      <c r="P68" s="103">
        <v>121.95</v>
      </c>
      <c r="Q68" s="103"/>
      <c r="R68" s="106">
        <f t="shared" si="3"/>
        <v>-50303.03392866833</v>
      </c>
      <c r="S68" s="106"/>
      <c r="T68" s="107">
        <f t="shared" si="4"/>
        <v>-50</v>
      </c>
      <c r="U68" s="107"/>
    </row>
    <row r="69" spans="2:21" ht="13.5">
      <c r="B69" s="58">
        <v>61</v>
      </c>
      <c r="C69" s="102">
        <f t="shared" si="1"/>
        <v>1626464.7636936093</v>
      </c>
      <c r="D69" s="102"/>
      <c r="E69" s="58">
        <v>2014</v>
      </c>
      <c r="F69" s="8">
        <v>42727</v>
      </c>
      <c r="G69" s="50" t="s">
        <v>52</v>
      </c>
      <c r="H69" s="103">
        <v>122.13</v>
      </c>
      <c r="I69" s="103"/>
      <c r="J69" s="58">
        <v>26</v>
      </c>
      <c r="K69" s="102">
        <f t="shared" si="0"/>
        <v>48793.94291080828</v>
      </c>
      <c r="L69" s="102"/>
      <c r="M69" s="6">
        <f t="shared" si="2"/>
        <v>1.8766901119541644</v>
      </c>
      <c r="N69" s="61">
        <v>2014</v>
      </c>
      <c r="O69" s="8">
        <v>42728</v>
      </c>
      <c r="P69" s="103">
        <v>121.87</v>
      </c>
      <c r="Q69" s="103"/>
      <c r="R69" s="106">
        <f t="shared" si="3"/>
        <v>-48793.94291080657</v>
      </c>
      <c r="S69" s="106"/>
      <c r="T69" s="107">
        <f t="shared" si="4"/>
        <v>-26</v>
      </c>
      <c r="U69" s="107"/>
    </row>
    <row r="70" spans="2:21" ht="13.5">
      <c r="B70" s="58">
        <v>62</v>
      </c>
      <c r="C70" s="102">
        <f t="shared" si="1"/>
        <v>1577670.8207828028</v>
      </c>
      <c r="D70" s="102"/>
      <c r="E70" s="58">
        <v>2015</v>
      </c>
      <c r="F70" s="8">
        <v>42376</v>
      </c>
      <c r="G70" s="61" t="s">
        <v>42</v>
      </c>
      <c r="H70" s="103">
        <v>117.32</v>
      </c>
      <c r="I70" s="103"/>
      <c r="J70" s="58">
        <v>37</v>
      </c>
      <c r="K70" s="102">
        <f t="shared" si="0"/>
        <v>47330.12462348408</v>
      </c>
      <c r="L70" s="102"/>
      <c r="M70" s="6">
        <f t="shared" si="2"/>
        <v>1.2791925573914615</v>
      </c>
      <c r="N70" s="61">
        <v>2015</v>
      </c>
      <c r="O70" s="8">
        <v>42384</v>
      </c>
      <c r="P70" s="103">
        <v>115.54</v>
      </c>
      <c r="Q70" s="103"/>
      <c r="R70" s="106">
        <f t="shared" si="3"/>
        <v>227696.2752156785</v>
      </c>
      <c r="S70" s="106"/>
      <c r="T70" s="107">
        <f t="shared" si="4"/>
        <v>177.9999999999987</v>
      </c>
      <c r="U70" s="107"/>
    </row>
    <row r="71" spans="2:21" ht="13.5">
      <c r="B71" s="58">
        <v>63</v>
      </c>
      <c r="C71" s="102">
        <f t="shared" si="1"/>
        <v>1805367.0959984814</v>
      </c>
      <c r="D71" s="102"/>
      <c r="E71" s="61">
        <v>2015</v>
      </c>
      <c r="F71" s="8">
        <v>42390</v>
      </c>
      <c r="G71" s="50" t="s">
        <v>52</v>
      </c>
      <c r="H71" s="103">
        <v>136.09</v>
      </c>
      <c r="I71" s="103"/>
      <c r="J71" s="58">
        <v>201</v>
      </c>
      <c r="K71" s="102">
        <f t="shared" si="0"/>
        <v>54161.01287995444</v>
      </c>
      <c r="L71" s="102"/>
      <c r="M71" s="6">
        <f t="shared" si="2"/>
        <v>0.2694577755221614</v>
      </c>
      <c r="N71" s="61">
        <v>2015</v>
      </c>
      <c r="O71" s="8">
        <v>42391</v>
      </c>
      <c r="P71" s="103">
        <v>135.63</v>
      </c>
      <c r="Q71" s="103"/>
      <c r="R71" s="106">
        <f t="shared" si="3"/>
        <v>-12395.057674019637</v>
      </c>
      <c r="S71" s="106"/>
      <c r="T71" s="107">
        <f t="shared" si="4"/>
        <v>-201</v>
      </c>
      <c r="U71" s="107"/>
    </row>
    <row r="72" spans="2:21" ht="13.5">
      <c r="B72" s="58">
        <v>64</v>
      </c>
      <c r="C72" s="102">
        <f t="shared" si="1"/>
        <v>1792972.0383244618</v>
      </c>
      <c r="D72" s="102"/>
      <c r="E72" s="61">
        <v>2015</v>
      </c>
      <c r="F72" s="8">
        <v>42396</v>
      </c>
      <c r="G72" s="61" t="s">
        <v>42</v>
      </c>
      <c r="H72" s="103">
        <v>129.85</v>
      </c>
      <c r="I72" s="103"/>
      <c r="J72" s="58">
        <v>135</v>
      </c>
      <c r="K72" s="102">
        <f t="shared" si="0"/>
        <v>53789.16114973385</v>
      </c>
      <c r="L72" s="102"/>
      <c r="M72" s="6">
        <f t="shared" si="2"/>
        <v>0.3984382307387693</v>
      </c>
      <c r="N72" s="61">
        <v>2015</v>
      </c>
      <c r="O72" s="8">
        <v>42403</v>
      </c>
      <c r="P72" s="103">
        <v>127.63</v>
      </c>
      <c r="Q72" s="103"/>
      <c r="R72" s="106">
        <f t="shared" si="3"/>
        <v>88453.28722400674</v>
      </c>
      <c r="S72" s="106"/>
      <c r="T72" s="107">
        <f t="shared" si="4"/>
        <v>221.9999999999999</v>
      </c>
      <c r="U72" s="107"/>
    </row>
    <row r="73" spans="2:21" ht="13.5">
      <c r="B73" s="58">
        <v>65</v>
      </c>
      <c r="C73" s="102">
        <f t="shared" si="1"/>
        <v>1881425.3255484686</v>
      </c>
      <c r="D73" s="102"/>
      <c r="E73" s="61">
        <v>2015</v>
      </c>
      <c r="F73" s="8">
        <v>42406</v>
      </c>
      <c r="G73" s="50" t="s">
        <v>52</v>
      </c>
      <c r="H73" s="103">
        <v>127.65</v>
      </c>
      <c r="I73" s="103"/>
      <c r="J73" s="58">
        <v>85</v>
      </c>
      <c r="K73" s="102">
        <f aca="true" t="shared" si="5" ref="K73:K108">IF(F73="","",C73*0.03)</f>
        <v>56442.75976645406</v>
      </c>
      <c r="L73" s="102"/>
      <c r="M73" s="6">
        <f t="shared" si="2"/>
        <v>0.664032467840636</v>
      </c>
      <c r="N73" s="61">
        <v>2015</v>
      </c>
      <c r="O73" s="8">
        <v>42412</v>
      </c>
      <c r="P73" s="103">
        <v>128.1</v>
      </c>
      <c r="Q73" s="103"/>
      <c r="R73" s="106">
        <f t="shared" si="3"/>
        <v>29881.46105282786</v>
      </c>
      <c r="S73" s="106"/>
      <c r="T73" s="107">
        <f t="shared" si="4"/>
        <v>44.99999999999886</v>
      </c>
      <c r="U73" s="107"/>
    </row>
    <row r="74" spans="2:21" ht="13.5">
      <c r="B74" s="58">
        <v>66</v>
      </c>
      <c r="C74" s="102">
        <f aca="true" t="shared" si="6" ref="C74:C108">IF(R73="","",C73+R73)</f>
        <v>1911306.7866012964</v>
      </c>
      <c r="D74" s="102"/>
      <c r="E74" s="61">
        <v>2015</v>
      </c>
      <c r="F74" s="8">
        <v>42442</v>
      </c>
      <c r="G74" s="61" t="s">
        <v>42</v>
      </c>
      <c r="H74" s="103">
        <v>120.32</v>
      </c>
      <c r="I74" s="103"/>
      <c r="J74" s="58">
        <v>51</v>
      </c>
      <c r="K74" s="102">
        <f t="shared" si="5"/>
        <v>57339.20359803889</v>
      </c>
      <c r="L74" s="102"/>
      <c r="M74" s="6">
        <f aca="true" t="shared" si="7" ref="M74:M108">IF(J74="","",(K74/J74)/1000)</f>
        <v>1.1242981097654683</v>
      </c>
      <c r="N74" s="61">
        <v>2015</v>
      </c>
      <c r="O74" s="8">
        <v>42445</v>
      </c>
      <c r="P74" s="103">
        <v>120.83</v>
      </c>
      <c r="Q74" s="103"/>
      <c r="R74" s="106">
        <f aca="true" t="shared" si="8" ref="R74:R108">IF(O74="","",(IF(G74="売",H74-P74,P74-H74))*M74*100000)</f>
        <v>-57339.20359803946</v>
      </c>
      <c r="S74" s="106"/>
      <c r="T74" s="107">
        <f aca="true" t="shared" si="9" ref="T74:T108">IF(O74="","",IF(R74&lt;0,J74*(-1),IF(G74="買",(P74-H74)*100,(H74-P74)*100)))</f>
        <v>-51</v>
      </c>
      <c r="U74" s="107"/>
    </row>
    <row r="75" spans="2:21" ht="13.5">
      <c r="B75" s="58">
        <v>67</v>
      </c>
      <c r="C75" s="102">
        <f t="shared" si="6"/>
        <v>1853967.583003257</v>
      </c>
      <c r="D75" s="102"/>
      <c r="E75" s="61">
        <v>2015</v>
      </c>
      <c r="F75" s="8">
        <v>42449</v>
      </c>
      <c r="G75" s="50" t="s">
        <v>52</v>
      </c>
      <c r="H75" s="103">
        <v>122.69</v>
      </c>
      <c r="I75" s="103"/>
      <c r="J75" s="58">
        <v>69</v>
      </c>
      <c r="K75" s="102">
        <f t="shared" si="5"/>
        <v>55619.02749009771</v>
      </c>
      <c r="L75" s="102"/>
      <c r="M75" s="6">
        <f t="shared" si="7"/>
        <v>0.806072862175329</v>
      </c>
      <c r="N75" s="61">
        <v>2015</v>
      </c>
      <c r="O75" s="8">
        <v>42454</v>
      </c>
      <c r="P75" s="103">
        <v>124.29</v>
      </c>
      <c r="Q75" s="103"/>
      <c r="R75" s="106">
        <f t="shared" si="8"/>
        <v>128971.65794805334</v>
      </c>
      <c r="S75" s="106"/>
      <c r="T75" s="107">
        <f t="shared" si="9"/>
        <v>160.00000000000085</v>
      </c>
      <c r="U75" s="107"/>
    </row>
    <row r="76" spans="2:21" ht="13.5">
      <c r="B76" s="58">
        <v>68</v>
      </c>
      <c r="C76" s="102">
        <f t="shared" si="6"/>
        <v>1982939.2409513104</v>
      </c>
      <c r="D76" s="102"/>
      <c r="E76" s="61">
        <v>2015</v>
      </c>
      <c r="F76" s="8">
        <v>42463</v>
      </c>
      <c r="G76" s="50" t="s">
        <v>52</v>
      </c>
      <c r="H76" s="103">
        <v>125.29</v>
      </c>
      <c r="I76" s="103"/>
      <c r="J76" s="58">
        <v>118</v>
      </c>
      <c r="K76" s="102">
        <f t="shared" si="5"/>
        <v>59488.17722853931</v>
      </c>
      <c r="L76" s="102"/>
      <c r="M76" s="6">
        <f t="shared" si="7"/>
        <v>0.5041370951571128</v>
      </c>
      <c r="N76" s="61">
        <v>2015</v>
      </c>
      <c r="O76" s="8">
        <v>42463</v>
      </c>
      <c r="P76" s="103">
        <v>125.29</v>
      </c>
      <c r="Q76" s="103"/>
      <c r="R76" s="106">
        <f t="shared" si="8"/>
        <v>0</v>
      </c>
      <c r="S76" s="106"/>
      <c r="T76" s="107">
        <f t="shared" si="9"/>
        <v>0</v>
      </c>
      <c r="U76" s="107"/>
    </row>
    <row r="77" spans="2:21" ht="13.5">
      <c r="B77" s="58">
        <v>69</v>
      </c>
      <c r="C77" s="102">
        <f t="shared" si="6"/>
        <v>1982939.2409513104</v>
      </c>
      <c r="D77" s="102"/>
      <c r="E77" s="61">
        <v>2015</v>
      </c>
      <c r="F77" s="8">
        <v>42468</v>
      </c>
      <c r="G77" s="61" t="s">
        <v>42</v>
      </c>
      <c r="H77" s="103">
        <v>124.05</v>
      </c>
      <c r="I77" s="103"/>
      <c r="J77" s="58">
        <v>65</v>
      </c>
      <c r="K77" s="102">
        <f t="shared" si="5"/>
        <v>59488.17722853931</v>
      </c>
      <c r="L77" s="102"/>
      <c r="M77" s="6">
        <f t="shared" si="7"/>
        <v>0.9152027265929125</v>
      </c>
      <c r="N77" s="61">
        <v>2015</v>
      </c>
      <c r="O77" s="8">
        <v>42473</v>
      </c>
      <c r="P77" s="103">
        <v>122.76</v>
      </c>
      <c r="Q77" s="103"/>
      <c r="R77" s="106">
        <f t="shared" si="8"/>
        <v>118061.15173048497</v>
      </c>
      <c r="S77" s="106"/>
      <c r="T77" s="107">
        <f t="shared" si="9"/>
        <v>128.9999999999992</v>
      </c>
      <c r="U77" s="107"/>
    </row>
    <row r="78" spans="2:21" ht="13.5">
      <c r="B78" s="58">
        <v>70</v>
      </c>
      <c r="C78" s="102">
        <f t="shared" si="6"/>
        <v>2101000.392681795</v>
      </c>
      <c r="D78" s="102"/>
      <c r="E78" s="61">
        <v>2015</v>
      </c>
      <c r="F78" s="8">
        <v>42494</v>
      </c>
      <c r="G78" s="50" t="s">
        <v>52</v>
      </c>
      <c r="H78" s="103">
        <v>128.87</v>
      </c>
      <c r="I78" s="103"/>
      <c r="J78" s="58">
        <v>69</v>
      </c>
      <c r="K78" s="102">
        <f t="shared" si="5"/>
        <v>63030.01178045385</v>
      </c>
      <c r="L78" s="102"/>
      <c r="M78" s="6">
        <f t="shared" si="7"/>
        <v>0.9134784316007805</v>
      </c>
      <c r="N78" s="61">
        <v>2015</v>
      </c>
      <c r="O78" s="8">
        <v>42495</v>
      </c>
      <c r="P78" s="103">
        <v>128.18</v>
      </c>
      <c r="Q78" s="103"/>
      <c r="R78" s="106">
        <f t="shared" si="8"/>
        <v>-63030.01178045364</v>
      </c>
      <c r="S78" s="106"/>
      <c r="T78" s="107">
        <f t="shared" si="9"/>
        <v>-69</v>
      </c>
      <c r="U78" s="107"/>
    </row>
    <row r="79" spans="2:21" ht="13.5">
      <c r="B79" s="58">
        <v>71</v>
      </c>
      <c r="C79" s="102">
        <f t="shared" si="6"/>
        <v>2037970.3809013416</v>
      </c>
      <c r="D79" s="102"/>
      <c r="E79" s="61">
        <v>2015</v>
      </c>
      <c r="F79" s="8">
        <v>42510</v>
      </c>
      <c r="G79" s="61" t="s">
        <v>42</v>
      </c>
      <c r="H79" s="103">
        <v>128.67</v>
      </c>
      <c r="I79" s="103"/>
      <c r="J79" s="58">
        <v>54</v>
      </c>
      <c r="K79" s="102">
        <f t="shared" si="5"/>
        <v>61139.11142704025</v>
      </c>
      <c r="L79" s="102"/>
      <c r="M79" s="6">
        <f t="shared" si="7"/>
        <v>1.132205767167412</v>
      </c>
      <c r="N79" s="61">
        <v>2015</v>
      </c>
      <c r="O79" s="8">
        <v>42510</v>
      </c>
      <c r="P79" s="103">
        <v>129.21</v>
      </c>
      <c r="Q79" s="103"/>
      <c r="R79" s="106">
        <f t="shared" si="8"/>
        <v>-61139.11142704256</v>
      </c>
      <c r="S79" s="106"/>
      <c r="T79" s="107">
        <f t="shared" si="9"/>
        <v>-54</v>
      </c>
      <c r="U79" s="107"/>
    </row>
    <row r="80" spans="2:21" ht="13.5">
      <c r="B80" s="58">
        <v>72</v>
      </c>
      <c r="C80" s="102">
        <f t="shared" si="6"/>
        <v>1976831.269474299</v>
      </c>
      <c r="D80" s="102"/>
      <c r="E80" s="61">
        <v>2015</v>
      </c>
      <c r="F80" s="8">
        <v>42523</v>
      </c>
      <c r="G80" s="50" t="s">
        <v>52</v>
      </c>
      <c r="H80" s="103">
        <v>132.06</v>
      </c>
      <c r="I80" s="103"/>
      <c r="J80" s="58">
        <v>75</v>
      </c>
      <c r="K80" s="102">
        <f t="shared" si="5"/>
        <v>59304.93808422897</v>
      </c>
      <c r="L80" s="102"/>
      <c r="M80" s="6">
        <f t="shared" si="7"/>
        <v>0.7907325077897195</v>
      </c>
      <c r="N80" s="61">
        <v>2015</v>
      </c>
      <c r="O80" s="8">
        <v>42526</v>
      </c>
      <c r="P80" s="103">
        <v>132.81</v>
      </c>
      <c r="Q80" s="103"/>
      <c r="R80" s="106">
        <f t="shared" si="8"/>
        <v>59304.93808422896</v>
      </c>
      <c r="S80" s="106"/>
      <c r="T80" s="107">
        <f t="shared" si="9"/>
        <v>75</v>
      </c>
      <c r="U80" s="107"/>
    </row>
    <row r="81" spans="2:21" ht="13.5">
      <c r="B81" s="58">
        <v>73</v>
      </c>
      <c r="C81" s="102">
        <f t="shared" si="6"/>
        <v>2036136.2075585278</v>
      </c>
      <c r="D81" s="102"/>
      <c r="E81" s="61">
        <v>2015</v>
      </c>
      <c r="F81" s="8">
        <v>42532</v>
      </c>
      <c r="G81" s="61" t="s">
        <v>42</v>
      </c>
      <c r="H81" s="103">
        <v>131.75</v>
      </c>
      <c r="I81" s="103"/>
      <c r="J81" s="58">
        <v>53</v>
      </c>
      <c r="K81" s="102">
        <f t="shared" si="5"/>
        <v>61084.08622675583</v>
      </c>
      <c r="L81" s="102"/>
      <c r="M81" s="6">
        <f t="shared" si="7"/>
        <v>1.1525299288067137</v>
      </c>
      <c r="N81" s="61">
        <v>2015</v>
      </c>
      <c r="O81" s="8">
        <v>42533</v>
      </c>
      <c r="P81" s="103">
        <v>132.28</v>
      </c>
      <c r="Q81" s="103"/>
      <c r="R81" s="106">
        <f t="shared" si="8"/>
        <v>-61084.08622675595</v>
      </c>
      <c r="S81" s="106"/>
      <c r="T81" s="107">
        <f t="shared" si="9"/>
        <v>-53</v>
      </c>
      <c r="U81" s="107"/>
    </row>
    <row r="82" spans="2:21" ht="13.5">
      <c r="B82" s="58">
        <v>74</v>
      </c>
      <c r="C82" s="102">
        <f t="shared" si="6"/>
        <v>1975052.1213317718</v>
      </c>
      <c r="D82" s="102"/>
      <c r="E82" s="61">
        <v>2015</v>
      </c>
      <c r="F82" s="8">
        <v>42537</v>
      </c>
      <c r="G82" s="50" t="s">
        <v>52</v>
      </c>
      <c r="H82" s="103">
        <v>132.92</v>
      </c>
      <c r="I82" s="103"/>
      <c r="J82" s="58">
        <v>43</v>
      </c>
      <c r="K82" s="102">
        <f t="shared" si="5"/>
        <v>59251.56363995315</v>
      </c>
      <c r="L82" s="102"/>
      <c r="M82" s="6">
        <f t="shared" si="7"/>
        <v>1.3779433404640267</v>
      </c>
      <c r="N82" s="61">
        <v>2015</v>
      </c>
      <c r="O82" s="8">
        <v>42537</v>
      </c>
      <c r="P82" s="103">
        <v>132.5</v>
      </c>
      <c r="Q82" s="103"/>
      <c r="R82" s="106">
        <f t="shared" si="8"/>
        <v>-57873.6202994874</v>
      </c>
      <c r="S82" s="106"/>
      <c r="T82" s="107">
        <f t="shared" si="9"/>
        <v>-43</v>
      </c>
      <c r="U82" s="107"/>
    </row>
    <row r="83" spans="2:21" ht="13.5">
      <c r="B83" s="58">
        <v>75</v>
      </c>
      <c r="C83" s="102">
        <f t="shared" si="6"/>
        <v>1917178.5010322845</v>
      </c>
      <c r="D83" s="102"/>
      <c r="E83" s="61">
        <v>2015</v>
      </c>
      <c r="F83" s="8">
        <v>42543</v>
      </c>
      <c r="G83" s="61" t="s">
        <v>42</v>
      </c>
      <c r="H83" s="103">
        <v>134.26</v>
      </c>
      <c r="I83" s="103"/>
      <c r="J83" s="58">
        <v>67</v>
      </c>
      <c r="K83" s="102">
        <f t="shared" si="5"/>
        <v>57515.35503096853</v>
      </c>
      <c r="L83" s="102"/>
      <c r="M83" s="6">
        <f t="shared" si="7"/>
        <v>0.8584381347905751</v>
      </c>
      <c r="N83" s="61">
        <v>2015</v>
      </c>
      <c r="O83" s="8">
        <v>42543</v>
      </c>
      <c r="P83" s="103">
        <v>133.59</v>
      </c>
      <c r="Q83" s="103"/>
      <c r="R83" s="106">
        <f t="shared" si="8"/>
        <v>57515.355030967454</v>
      </c>
      <c r="S83" s="106"/>
      <c r="T83" s="107">
        <f t="shared" si="9"/>
        <v>66.99999999999875</v>
      </c>
      <c r="U83" s="107"/>
    </row>
    <row r="84" spans="2:21" ht="13.5">
      <c r="B84" s="58">
        <v>76</v>
      </c>
      <c r="C84" s="102">
        <f t="shared" si="6"/>
        <v>1974693.8560632518</v>
      </c>
      <c r="D84" s="102"/>
      <c r="E84" s="61">
        <v>2015</v>
      </c>
      <c r="F84" s="8">
        <v>42545</v>
      </c>
      <c r="G84" s="61" t="s">
        <v>42</v>
      </c>
      <c r="H84" s="103">
        <v>132.68</v>
      </c>
      <c r="I84" s="103"/>
      <c r="J84" s="58">
        <v>47</v>
      </c>
      <c r="K84" s="102">
        <f t="shared" si="5"/>
        <v>59240.815681897555</v>
      </c>
      <c r="L84" s="102"/>
      <c r="M84" s="6">
        <f t="shared" si="7"/>
        <v>1.2604428868488842</v>
      </c>
      <c r="N84" s="61">
        <v>2015</v>
      </c>
      <c r="O84" s="8">
        <v>42547</v>
      </c>
      <c r="P84" s="103">
        <v>132.42</v>
      </c>
      <c r="Q84" s="103"/>
      <c r="R84" s="106">
        <f t="shared" si="8"/>
        <v>32771.515058073426</v>
      </c>
      <c r="S84" s="106"/>
      <c r="T84" s="107">
        <f t="shared" si="9"/>
        <v>26.000000000001933</v>
      </c>
      <c r="U84" s="107"/>
    </row>
    <row r="85" spans="2:21" ht="13.5">
      <c r="B85" s="58">
        <v>77</v>
      </c>
      <c r="C85" s="102">
        <f t="shared" si="6"/>
        <v>2007465.3711213253</v>
      </c>
      <c r="D85" s="102"/>
      <c r="E85" s="61">
        <v>2015</v>
      </c>
      <c r="F85" s="8">
        <v>42552</v>
      </c>
      <c r="G85" s="61" t="s">
        <v>42</v>
      </c>
      <c r="H85" s="103">
        <v>130.27</v>
      </c>
      <c r="I85" s="103"/>
      <c r="J85" s="58">
        <v>111</v>
      </c>
      <c r="K85" s="102">
        <f t="shared" si="5"/>
        <v>60223.96113363976</v>
      </c>
      <c r="L85" s="102"/>
      <c r="M85" s="6">
        <f t="shared" si="7"/>
        <v>0.542558208411169</v>
      </c>
      <c r="N85" s="61">
        <v>2015</v>
      </c>
      <c r="O85" s="8">
        <v>42554</v>
      </c>
      <c r="P85" s="103">
        <v>130.56</v>
      </c>
      <c r="Q85" s="103"/>
      <c r="R85" s="106">
        <f t="shared" si="8"/>
        <v>-15734.18804392347</v>
      </c>
      <c r="S85" s="106"/>
      <c r="T85" s="107">
        <f t="shared" si="9"/>
        <v>-111</v>
      </c>
      <c r="U85" s="107"/>
    </row>
    <row r="86" spans="2:21" ht="13.5">
      <c r="B86" s="58">
        <v>78</v>
      </c>
      <c r="C86" s="102">
        <f t="shared" si="6"/>
        <v>1991731.1830774017</v>
      </c>
      <c r="D86" s="102"/>
      <c r="E86" s="61">
        <v>2015</v>
      </c>
      <c r="F86" s="8">
        <v>42559</v>
      </c>
      <c r="G86" s="61" t="s">
        <v>42</v>
      </c>
      <c r="H86" s="103">
        <v>127.73</v>
      </c>
      <c r="I86" s="103"/>
      <c r="J86" s="58">
        <v>150</v>
      </c>
      <c r="K86" s="102">
        <f t="shared" si="5"/>
        <v>59751.93549232205</v>
      </c>
      <c r="L86" s="102"/>
      <c r="M86" s="6">
        <f t="shared" si="7"/>
        <v>0.39834623661548035</v>
      </c>
      <c r="N86" s="61">
        <v>2015</v>
      </c>
      <c r="O86" s="8">
        <v>42561</v>
      </c>
      <c r="P86" s="103">
        <v>128.48</v>
      </c>
      <c r="Q86" s="103"/>
      <c r="R86" s="106">
        <f t="shared" si="8"/>
        <v>-29875.96774616046</v>
      </c>
      <c r="S86" s="106"/>
      <c r="T86" s="107">
        <f t="shared" si="9"/>
        <v>-150</v>
      </c>
      <c r="U86" s="107"/>
    </row>
    <row r="87" spans="2:21" ht="13.5">
      <c r="B87" s="58">
        <v>79</v>
      </c>
      <c r="C87" s="102">
        <f t="shared" si="6"/>
        <v>1961855.2153312413</v>
      </c>
      <c r="D87" s="102"/>
      <c r="E87" s="61">
        <v>2015</v>
      </c>
      <c r="F87" s="8">
        <v>42567</v>
      </c>
      <c r="G87" s="61" t="s">
        <v>42</v>
      </c>
      <c r="H87" s="103">
        <v>129.77</v>
      </c>
      <c r="I87" s="103"/>
      <c r="J87" s="58">
        <v>27</v>
      </c>
      <c r="K87" s="102">
        <f t="shared" si="5"/>
        <v>58855.656459937236</v>
      </c>
      <c r="L87" s="102"/>
      <c r="M87" s="6">
        <f t="shared" si="7"/>
        <v>2.1798391281458236</v>
      </c>
      <c r="N87" s="61">
        <v>2015</v>
      </c>
      <c r="O87" s="8">
        <v>42572</v>
      </c>
      <c r="P87" s="103">
        <v>129.32</v>
      </c>
      <c r="Q87" s="103"/>
      <c r="R87" s="106">
        <f t="shared" si="8"/>
        <v>98092.76076656579</v>
      </c>
      <c r="S87" s="106"/>
      <c r="T87" s="107">
        <f t="shared" si="9"/>
        <v>45.000000000001705</v>
      </c>
      <c r="U87" s="107"/>
    </row>
    <row r="88" spans="2:21" ht="13.5">
      <c r="B88" s="58">
        <v>80</v>
      </c>
      <c r="C88" s="102">
        <f t="shared" si="6"/>
        <v>2059947.976097807</v>
      </c>
      <c r="D88" s="102"/>
      <c r="E88" s="61">
        <v>2015</v>
      </c>
      <c r="F88" s="8">
        <v>42589</v>
      </c>
      <c r="G88" s="61" t="s">
        <v>42</v>
      </c>
      <c r="H88" s="103">
        <v>126.9</v>
      </c>
      <c r="I88" s="103"/>
      <c r="J88" s="58">
        <v>35</v>
      </c>
      <c r="K88" s="102">
        <f t="shared" si="5"/>
        <v>61798.43928293421</v>
      </c>
      <c r="L88" s="102"/>
      <c r="M88" s="6">
        <f t="shared" si="7"/>
        <v>1.7656696937981202</v>
      </c>
      <c r="N88" s="61">
        <v>2015</v>
      </c>
      <c r="O88" s="8">
        <v>42592</v>
      </c>
      <c r="P88" s="103">
        <v>126.94</v>
      </c>
      <c r="Q88" s="103"/>
      <c r="R88" s="106">
        <f t="shared" si="8"/>
        <v>-7062.678775191075</v>
      </c>
      <c r="S88" s="106"/>
      <c r="T88" s="107">
        <f t="shared" si="9"/>
        <v>-35</v>
      </c>
      <c r="U88" s="107"/>
    </row>
    <row r="89" spans="2:21" ht="13.5">
      <c r="B89" s="58">
        <v>81</v>
      </c>
      <c r="C89" s="102">
        <f t="shared" si="6"/>
        <v>2052885.297322616</v>
      </c>
      <c r="D89" s="102"/>
      <c r="E89" s="61">
        <v>2015</v>
      </c>
      <c r="F89" s="8">
        <v>42595</v>
      </c>
      <c r="G89" s="50" t="s">
        <v>52</v>
      </c>
      <c r="H89" s="103">
        <v>127.55</v>
      </c>
      <c r="I89" s="103"/>
      <c r="J89" s="58">
        <v>36</v>
      </c>
      <c r="K89" s="102">
        <f t="shared" si="5"/>
        <v>61586.55891967848</v>
      </c>
      <c r="L89" s="102"/>
      <c r="M89" s="6">
        <f t="shared" si="7"/>
        <v>1.7107377477688468</v>
      </c>
      <c r="N89" s="61">
        <v>2015</v>
      </c>
      <c r="O89" s="8">
        <v>42596</v>
      </c>
      <c r="P89" s="103">
        <v>127.19</v>
      </c>
      <c r="Q89" s="103"/>
      <c r="R89" s="106">
        <f t="shared" si="8"/>
        <v>-61586.55891967839</v>
      </c>
      <c r="S89" s="106"/>
      <c r="T89" s="107">
        <f t="shared" si="9"/>
        <v>-36</v>
      </c>
      <c r="U89" s="107"/>
    </row>
    <row r="90" spans="2:21" ht="13.5">
      <c r="B90" s="58">
        <v>82</v>
      </c>
      <c r="C90" s="102">
        <f t="shared" si="6"/>
        <v>1991298.7384029375</v>
      </c>
      <c r="D90" s="102"/>
      <c r="E90" s="61">
        <v>2015</v>
      </c>
      <c r="F90" s="8">
        <v>42603</v>
      </c>
      <c r="G90" s="50" t="s">
        <v>52</v>
      </c>
      <c r="H90" s="103">
        <v>128.83</v>
      </c>
      <c r="I90" s="103"/>
      <c r="J90" s="58">
        <v>65</v>
      </c>
      <c r="K90" s="102">
        <f t="shared" si="5"/>
        <v>59738.96215208813</v>
      </c>
      <c r="L90" s="102"/>
      <c r="M90" s="6">
        <f t="shared" si="7"/>
        <v>0.9190609561859712</v>
      </c>
      <c r="N90" s="61">
        <v>2015</v>
      </c>
      <c r="O90" s="8">
        <v>42606</v>
      </c>
      <c r="P90" s="103">
        <v>128.18</v>
      </c>
      <c r="Q90" s="103"/>
      <c r="R90" s="106">
        <f t="shared" si="8"/>
        <v>-59738.96215208865</v>
      </c>
      <c r="S90" s="106"/>
      <c r="T90" s="107">
        <f t="shared" si="9"/>
        <v>-65</v>
      </c>
      <c r="U90" s="107"/>
    </row>
    <row r="91" spans="2:21" ht="13.5">
      <c r="B91" s="58">
        <v>83</v>
      </c>
      <c r="C91" s="102">
        <f t="shared" si="6"/>
        <v>1931559.7762508488</v>
      </c>
      <c r="D91" s="102"/>
      <c r="E91" s="61">
        <v>2015</v>
      </c>
      <c r="F91" s="8">
        <v>42607</v>
      </c>
      <c r="G91" s="61" t="s">
        <v>42</v>
      </c>
      <c r="H91" s="103">
        <v>126.89</v>
      </c>
      <c r="I91" s="103"/>
      <c r="J91" s="58">
        <v>82</v>
      </c>
      <c r="K91" s="102">
        <f t="shared" si="5"/>
        <v>57946.79328752546</v>
      </c>
      <c r="L91" s="102"/>
      <c r="M91" s="6">
        <f t="shared" si="7"/>
        <v>0.7066682108234812</v>
      </c>
      <c r="N91" s="61">
        <v>2015</v>
      </c>
      <c r="O91" s="8">
        <v>42610</v>
      </c>
      <c r="P91" s="103">
        <v>126.15</v>
      </c>
      <c r="Q91" s="103"/>
      <c r="R91" s="106">
        <f t="shared" si="8"/>
        <v>52293.44760093725</v>
      </c>
      <c r="S91" s="106"/>
      <c r="T91" s="107">
        <f t="shared" si="9"/>
        <v>73.99999999999949</v>
      </c>
      <c r="U91" s="107"/>
    </row>
    <row r="92" spans="2:21" ht="13.5">
      <c r="B92" s="58">
        <v>84</v>
      </c>
      <c r="C92" s="102">
        <f t="shared" si="6"/>
        <v>1983853.223851786</v>
      </c>
      <c r="D92" s="102"/>
      <c r="E92" s="61">
        <v>2015</v>
      </c>
      <c r="F92" s="8">
        <v>42614</v>
      </c>
      <c r="G92" s="61" t="s">
        <v>42</v>
      </c>
      <c r="H92" s="103">
        <v>124.43</v>
      </c>
      <c r="I92" s="103"/>
      <c r="J92" s="58">
        <v>118</v>
      </c>
      <c r="K92" s="102">
        <f t="shared" si="5"/>
        <v>59515.596715553576</v>
      </c>
      <c r="L92" s="102"/>
      <c r="M92" s="6">
        <f t="shared" si="7"/>
        <v>0.504369463691132</v>
      </c>
      <c r="N92" s="61">
        <v>2015</v>
      </c>
      <c r="O92" s="8">
        <v>42621</v>
      </c>
      <c r="P92" s="103">
        <v>122.94</v>
      </c>
      <c r="Q92" s="103"/>
      <c r="R92" s="106">
        <f t="shared" si="8"/>
        <v>75151.05008997914</v>
      </c>
      <c r="S92" s="106"/>
      <c r="T92" s="107">
        <f t="shared" si="9"/>
        <v>149.0000000000009</v>
      </c>
      <c r="U92" s="107"/>
    </row>
    <row r="93" spans="2:21" ht="13.5">
      <c r="B93" s="58">
        <v>85</v>
      </c>
      <c r="C93" s="102">
        <f t="shared" si="6"/>
        <v>2059004.273941765</v>
      </c>
      <c r="D93" s="102"/>
      <c r="E93" s="61">
        <v>2015</v>
      </c>
      <c r="F93" s="8">
        <v>42622</v>
      </c>
      <c r="G93" s="61" t="s">
        <v>52</v>
      </c>
      <c r="H93" s="103">
        <v>124.09</v>
      </c>
      <c r="I93" s="103"/>
      <c r="J93" s="58">
        <v>151</v>
      </c>
      <c r="K93" s="102">
        <f t="shared" si="5"/>
        <v>61770.12821825295</v>
      </c>
      <c r="L93" s="102"/>
      <c r="M93" s="6">
        <f t="shared" si="7"/>
        <v>0.4090736968096222</v>
      </c>
      <c r="N93" s="61">
        <v>2015</v>
      </c>
      <c r="O93" s="8">
        <v>42624</v>
      </c>
      <c r="P93" s="103">
        <v>123.27</v>
      </c>
      <c r="Q93" s="103"/>
      <c r="R93" s="106">
        <f t="shared" si="8"/>
        <v>-33544.04313838932</v>
      </c>
      <c r="S93" s="106"/>
      <c r="T93" s="107">
        <f t="shared" si="9"/>
        <v>-151</v>
      </c>
      <c r="U93" s="107"/>
    </row>
    <row r="94" spans="2:21" ht="13.5">
      <c r="B94" s="58">
        <v>86</v>
      </c>
      <c r="C94" s="102">
        <f t="shared" si="6"/>
        <v>2025460.2308033758</v>
      </c>
      <c r="D94" s="102"/>
      <c r="E94" s="61">
        <v>2015</v>
      </c>
      <c r="F94" s="8">
        <v>42630</v>
      </c>
      <c r="G94" s="50" t="s">
        <v>52</v>
      </c>
      <c r="H94" s="103">
        <v>125.14</v>
      </c>
      <c r="I94" s="103"/>
      <c r="J94" s="58">
        <v>65</v>
      </c>
      <c r="K94" s="102">
        <f t="shared" si="5"/>
        <v>60763.80692410127</v>
      </c>
      <c r="L94" s="102"/>
      <c r="M94" s="6">
        <f t="shared" si="7"/>
        <v>0.9348277988323273</v>
      </c>
      <c r="N94" s="61">
        <v>2015</v>
      </c>
      <c r="O94" s="8">
        <v>42631</v>
      </c>
      <c r="P94" s="103">
        <v>124.39</v>
      </c>
      <c r="Q94" s="103"/>
      <c r="R94" s="106">
        <f t="shared" si="8"/>
        <v>-70112.08491242454</v>
      </c>
      <c r="S94" s="106"/>
      <c r="T94" s="107">
        <f t="shared" si="9"/>
        <v>-65</v>
      </c>
      <c r="U94" s="107"/>
    </row>
    <row r="95" spans="2:21" ht="13.5">
      <c r="B95" s="58">
        <v>87</v>
      </c>
      <c r="C95" s="102">
        <f t="shared" si="6"/>
        <v>1955348.1458909514</v>
      </c>
      <c r="D95" s="102"/>
      <c r="E95" s="61">
        <v>2015</v>
      </c>
      <c r="F95" s="8">
        <v>42634</v>
      </c>
      <c r="G95" s="61" t="s">
        <v>42</v>
      </c>
      <c r="H95" s="103">
        <v>123.99</v>
      </c>
      <c r="I95" s="103"/>
      <c r="J95" s="58">
        <v>35</v>
      </c>
      <c r="K95" s="102">
        <f t="shared" si="5"/>
        <v>58660.44437672854</v>
      </c>
      <c r="L95" s="102"/>
      <c r="M95" s="6">
        <f t="shared" si="7"/>
        <v>1.6760126964779583</v>
      </c>
      <c r="N95" s="61">
        <v>2015</v>
      </c>
      <c r="O95" s="8">
        <v>42638</v>
      </c>
      <c r="P95" s="103">
        <v>122.92</v>
      </c>
      <c r="Q95" s="103"/>
      <c r="R95" s="106">
        <f t="shared" si="8"/>
        <v>179333.35852314037</v>
      </c>
      <c r="S95" s="106"/>
      <c r="T95" s="107">
        <f t="shared" si="9"/>
        <v>106.99999999999932</v>
      </c>
      <c r="U95" s="107"/>
    </row>
    <row r="96" spans="2:21" ht="13.5">
      <c r="B96" s="58">
        <v>88</v>
      </c>
      <c r="C96" s="102">
        <f t="shared" si="6"/>
        <v>2134681.504414092</v>
      </c>
      <c r="D96" s="102"/>
      <c r="E96" s="61">
        <v>2015</v>
      </c>
      <c r="F96" s="8">
        <v>42643</v>
      </c>
      <c r="G96" s="50" t="s">
        <v>52</v>
      </c>
      <c r="H96" s="103">
        <v>123.56</v>
      </c>
      <c r="I96" s="103"/>
      <c r="J96" s="58">
        <v>63</v>
      </c>
      <c r="K96" s="102">
        <f t="shared" si="5"/>
        <v>64040.445132422756</v>
      </c>
      <c r="L96" s="102"/>
      <c r="M96" s="6">
        <f t="shared" si="7"/>
        <v>1.0165150021019485</v>
      </c>
      <c r="N96" s="61">
        <v>2015</v>
      </c>
      <c r="O96" s="8">
        <v>42643</v>
      </c>
      <c r="P96" s="103">
        <v>123.18</v>
      </c>
      <c r="Q96" s="103"/>
      <c r="R96" s="106">
        <f t="shared" si="8"/>
        <v>-38627.57007987358</v>
      </c>
      <c r="S96" s="106"/>
      <c r="T96" s="107">
        <f t="shared" si="9"/>
        <v>-63</v>
      </c>
      <c r="U96" s="107"/>
    </row>
    <row r="97" spans="2:21" ht="13.5">
      <c r="B97" s="58">
        <v>89</v>
      </c>
      <c r="C97" s="102">
        <f t="shared" si="6"/>
        <v>2096053.9343342183</v>
      </c>
      <c r="D97" s="102"/>
      <c r="E97" s="61">
        <v>2015</v>
      </c>
      <c r="F97" s="8">
        <v>42645</v>
      </c>
      <c r="G97" s="61" t="s">
        <v>42</v>
      </c>
      <c r="H97" s="103">
        <v>122.59</v>
      </c>
      <c r="I97" s="103"/>
      <c r="J97" s="58">
        <v>30</v>
      </c>
      <c r="K97" s="102">
        <f t="shared" si="5"/>
        <v>62881.61803002655</v>
      </c>
      <c r="L97" s="102"/>
      <c r="M97" s="6">
        <f t="shared" si="7"/>
        <v>2.0960539343342184</v>
      </c>
      <c r="N97" s="61">
        <v>2015</v>
      </c>
      <c r="O97" s="8">
        <v>42645</v>
      </c>
      <c r="P97" s="103">
        <v>122.89</v>
      </c>
      <c r="Q97" s="103"/>
      <c r="R97" s="106">
        <f t="shared" si="8"/>
        <v>-62881.61803002595</v>
      </c>
      <c r="S97" s="106"/>
      <c r="T97" s="107">
        <f t="shared" si="9"/>
        <v>-30</v>
      </c>
      <c r="U97" s="107"/>
    </row>
    <row r="98" spans="2:21" ht="13.5">
      <c r="B98" s="58">
        <v>90</v>
      </c>
      <c r="C98" s="102">
        <f t="shared" si="6"/>
        <v>2033172.3163041924</v>
      </c>
      <c r="D98" s="102"/>
      <c r="E98" s="61">
        <v>2015</v>
      </c>
      <c r="F98" s="8">
        <v>42658</v>
      </c>
      <c r="G98" s="50" t="s">
        <v>52</v>
      </c>
      <c r="H98" s="103">
        <v>125.43</v>
      </c>
      <c r="I98" s="103"/>
      <c r="J98" s="58">
        <v>41</v>
      </c>
      <c r="K98" s="102">
        <f t="shared" si="5"/>
        <v>60995.16948912577</v>
      </c>
      <c r="L98" s="102"/>
      <c r="M98" s="6">
        <f t="shared" si="7"/>
        <v>1.4876870607103847</v>
      </c>
      <c r="N98" s="61">
        <v>2015</v>
      </c>
      <c r="O98" s="8">
        <v>42658</v>
      </c>
      <c r="P98" s="103">
        <v>125.02</v>
      </c>
      <c r="Q98" s="103"/>
      <c r="R98" s="106">
        <f t="shared" si="8"/>
        <v>-60995.16948912738</v>
      </c>
      <c r="S98" s="106"/>
      <c r="T98" s="107">
        <f t="shared" si="9"/>
        <v>-41</v>
      </c>
      <c r="U98" s="107"/>
    </row>
    <row r="99" spans="2:21" ht="13.5">
      <c r="B99" s="58">
        <v>91</v>
      </c>
      <c r="C99" s="102">
        <f t="shared" si="6"/>
        <v>1972177.146815065</v>
      </c>
      <c r="D99" s="102"/>
      <c r="E99" s="58">
        <v>2015</v>
      </c>
      <c r="F99" s="8">
        <v>42669</v>
      </c>
      <c r="G99" s="58" t="s">
        <v>42</v>
      </c>
      <c r="H99" s="103">
        <v>123.69</v>
      </c>
      <c r="I99" s="103"/>
      <c r="J99" s="58">
        <v>38</v>
      </c>
      <c r="K99" s="102">
        <f t="shared" si="5"/>
        <v>59165.31440445195</v>
      </c>
      <c r="L99" s="102"/>
      <c r="M99" s="6">
        <f t="shared" si="7"/>
        <v>1.5569819580118935</v>
      </c>
      <c r="N99" s="61">
        <v>2015</v>
      </c>
      <c r="O99" s="8">
        <v>42672</v>
      </c>
      <c r="P99" s="103">
        <v>122.2</v>
      </c>
      <c r="Q99" s="103"/>
      <c r="R99" s="106">
        <f t="shared" si="8"/>
        <v>231990.31174377134</v>
      </c>
      <c r="S99" s="106"/>
      <c r="T99" s="107">
        <f t="shared" si="9"/>
        <v>148.9999999999995</v>
      </c>
      <c r="U99" s="107"/>
    </row>
    <row r="100" spans="2:21" ht="13.5">
      <c r="B100" s="58">
        <v>92</v>
      </c>
      <c r="C100" s="102">
        <f t="shared" si="6"/>
        <v>2204167.4585588365</v>
      </c>
      <c r="D100" s="102"/>
      <c r="E100" s="58">
        <v>2015</v>
      </c>
      <c r="F100" s="8">
        <v>42694</v>
      </c>
      <c r="G100" s="58" t="s">
        <v>42</v>
      </c>
      <c r="H100" s="103">
        <v>120.43</v>
      </c>
      <c r="I100" s="103"/>
      <c r="J100" s="58">
        <v>66</v>
      </c>
      <c r="K100" s="102">
        <f t="shared" si="5"/>
        <v>66125.02375676509</v>
      </c>
      <c r="L100" s="102"/>
      <c r="M100" s="6">
        <f t="shared" si="7"/>
        <v>1.0018942993449256</v>
      </c>
      <c r="N100" s="61">
        <v>2015</v>
      </c>
      <c r="O100" s="8">
        <v>42704</v>
      </c>
      <c r="P100" s="103">
        <v>119.3</v>
      </c>
      <c r="Q100" s="103"/>
      <c r="R100" s="106">
        <f t="shared" si="8"/>
        <v>113214.05582597757</v>
      </c>
      <c r="S100" s="106"/>
      <c r="T100" s="107">
        <f t="shared" si="9"/>
        <v>113.00000000000097</v>
      </c>
      <c r="U100" s="107"/>
    </row>
    <row r="101" spans="2:21" ht="13.5">
      <c r="B101" s="58">
        <v>93</v>
      </c>
      <c r="C101" s="102">
        <f t="shared" si="6"/>
        <v>2317381.514384814</v>
      </c>
      <c r="D101" s="102"/>
      <c r="E101" s="58">
        <v>2015</v>
      </c>
      <c r="F101" s="8">
        <v>42706</v>
      </c>
      <c r="G101" s="58" t="s">
        <v>52</v>
      </c>
      <c r="H101" s="103">
        <v>119.89</v>
      </c>
      <c r="I101" s="103"/>
      <c r="J101" s="58">
        <v>20</v>
      </c>
      <c r="K101" s="102">
        <f t="shared" si="5"/>
        <v>69521.44543154442</v>
      </c>
      <c r="L101" s="102"/>
      <c r="M101" s="6">
        <f t="shared" si="7"/>
        <v>3.476072271577221</v>
      </c>
      <c r="N101" s="61">
        <v>2015</v>
      </c>
      <c r="O101" s="8">
        <v>42713</v>
      </c>
      <c r="P101" s="103">
        <v>123.24</v>
      </c>
      <c r="Q101" s="103"/>
      <c r="R101" s="106">
        <f t="shared" si="8"/>
        <v>1164484.2109783671</v>
      </c>
      <c r="S101" s="106"/>
      <c r="T101" s="107">
        <f t="shared" si="9"/>
        <v>334.99999999999943</v>
      </c>
      <c r="U101" s="107"/>
    </row>
    <row r="102" spans="2:21" ht="13.5">
      <c r="B102" s="58">
        <v>94</v>
      </c>
      <c r="C102" s="102">
        <f t="shared" si="6"/>
        <v>3481865.725363181</v>
      </c>
      <c r="D102" s="102"/>
      <c r="E102" s="58">
        <v>2015</v>
      </c>
      <c r="F102" s="8">
        <v>42718</v>
      </c>
      <c r="G102" s="61" t="s">
        <v>42</v>
      </c>
      <c r="H102" s="103">
        <v>122.63</v>
      </c>
      <c r="I102" s="103"/>
      <c r="J102" s="58">
        <v>47</v>
      </c>
      <c r="K102" s="102">
        <f t="shared" si="5"/>
        <v>104455.97176089542</v>
      </c>
      <c r="L102" s="102"/>
      <c r="M102" s="6">
        <f t="shared" si="7"/>
        <v>2.222467484274371</v>
      </c>
      <c r="N102" s="61">
        <v>2015</v>
      </c>
      <c r="O102" s="8">
        <v>42718</v>
      </c>
      <c r="P102" s="103">
        <v>123.1</v>
      </c>
      <c r="Q102" s="103"/>
      <c r="R102" s="106">
        <f t="shared" si="8"/>
        <v>-104455.97176089518</v>
      </c>
      <c r="S102" s="106"/>
      <c r="T102" s="107">
        <f t="shared" si="9"/>
        <v>-47</v>
      </c>
      <c r="U102" s="107"/>
    </row>
    <row r="103" spans="2:21" ht="13.5">
      <c r="B103" s="58">
        <v>95</v>
      </c>
      <c r="C103" s="102">
        <f t="shared" si="6"/>
        <v>3377409.753602286</v>
      </c>
      <c r="D103" s="102"/>
      <c r="E103" s="58">
        <v>2016</v>
      </c>
      <c r="F103" s="8">
        <v>42374</v>
      </c>
      <c r="G103" s="61" t="s">
        <v>42</v>
      </c>
      <c r="H103" s="103">
        <v>118.19</v>
      </c>
      <c r="I103" s="103"/>
      <c r="J103" s="58">
        <v>112</v>
      </c>
      <c r="K103" s="102">
        <f t="shared" si="5"/>
        <v>101322.29260806857</v>
      </c>
      <c r="L103" s="102"/>
      <c r="M103" s="6">
        <f t="shared" si="7"/>
        <v>0.9046633268577551</v>
      </c>
      <c r="N103" s="61">
        <v>2016</v>
      </c>
      <c r="O103" s="8">
        <v>42376</v>
      </c>
      <c r="P103" s="103">
        <v>117.82</v>
      </c>
      <c r="Q103" s="103"/>
      <c r="R103" s="106">
        <f t="shared" si="8"/>
        <v>33472.54309373735</v>
      </c>
      <c r="S103" s="106"/>
      <c r="T103" s="107">
        <f t="shared" si="9"/>
        <v>37.000000000000455</v>
      </c>
      <c r="U103" s="107"/>
    </row>
    <row r="104" spans="2:21" ht="13.5">
      <c r="B104" s="58">
        <v>96</v>
      </c>
      <c r="C104" s="102">
        <f t="shared" si="6"/>
        <v>3410882.296696023</v>
      </c>
      <c r="D104" s="102"/>
      <c r="E104" s="58">
        <v>2016</v>
      </c>
      <c r="F104" s="8">
        <v>42381</v>
      </c>
      <c r="G104" s="61" t="s">
        <v>42</v>
      </c>
      <c r="H104" s="103">
        <v>117.2</v>
      </c>
      <c r="I104" s="103"/>
      <c r="J104" s="58">
        <v>58</v>
      </c>
      <c r="K104" s="102">
        <f t="shared" si="5"/>
        <v>102326.46890088069</v>
      </c>
      <c r="L104" s="102"/>
      <c r="M104" s="6">
        <f t="shared" si="7"/>
        <v>1.7642494638082877</v>
      </c>
      <c r="N104" s="61">
        <v>2016</v>
      </c>
      <c r="O104" s="8">
        <v>42383</v>
      </c>
      <c r="P104" s="103">
        <v>117.19</v>
      </c>
      <c r="Q104" s="103"/>
      <c r="R104" s="106">
        <f t="shared" si="8"/>
        <v>1764.2494638091903</v>
      </c>
      <c r="S104" s="106"/>
      <c r="T104" s="107">
        <f t="shared" si="9"/>
        <v>1.0000000000005116</v>
      </c>
      <c r="U104" s="107"/>
    </row>
    <row r="105" spans="2:21" ht="13.5">
      <c r="B105" s="58">
        <v>97</v>
      </c>
      <c r="C105" s="102">
        <f t="shared" si="6"/>
        <v>3412646.5461598323</v>
      </c>
      <c r="D105" s="102"/>
      <c r="E105" s="58">
        <v>2016</v>
      </c>
      <c r="F105" s="8">
        <v>42389</v>
      </c>
      <c r="G105" s="61" t="s">
        <v>42</v>
      </c>
      <c r="H105" s="103">
        <v>115.78</v>
      </c>
      <c r="I105" s="103"/>
      <c r="J105" s="58">
        <v>105</v>
      </c>
      <c r="K105" s="102">
        <f t="shared" si="5"/>
        <v>102379.39638479496</v>
      </c>
      <c r="L105" s="102"/>
      <c r="M105" s="6">
        <f t="shared" si="7"/>
        <v>0.9750418703313806</v>
      </c>
      <c r="N105" s="61">
        <v>2016</v>
      </c>
      <c r="O105" s="8">
        <v>42390</v>
      </c>
      <c r="P105" s="103">
        <v>116.83</v>
      </c>
      <c r="Q105" s="103"/>
      <c r="R105" s="106">
        <f t="shared" si="8"/>
        <v>-102379.39638479467</v>
      </c>
      <c r="S105" s="106"/>
      <c r="T105" s="107">
        <f t="shared" si="9"/>
        <v>-105</v>
      </c>
      <c r="U105" s="107"/>
    </row>
    <row r="106" spans="2:21" ht="13.5">
      <c r="B106" s="58">
        <v>98</v>
      </c>
      <c r="C106" s="102">
        <f t="shared" si="6"/>
        <v>3310267.1497750375</v>
      </c>
      <c r="D106" s="102"/>
      <c r="E106" s="58">
        <v>2016</v>
      </c>
      <c r="F106" s="8">
        <v>42391</v>
      </c>
      <c r="G106" s="58" t="s">
        <v>52</v>
      </c>
      <c r="H106" s="103">
        <v>117.06</v>
      </c>
      <c r="I106" s="103"/>
      <c r="J106" s="58">
        <v>39</v>
      </c>
      <c r="K106" s="102">
        <f t="shared" si="5"/>
        <v>99308.01449325112</v>
      </c>
      <c r="L106" s="102"/>
      <c r="M106" s="6">
        <f t="shared" si="7"/>
        <v>2.546359345980798</v>
      </c>
      <c r="N106" s="61">
        <v>2016</v>
      </c>
      <c r="O106" s="8">
        <v>42391</v>
      </c>
      <c r="P106" s="103">
        <v>116.67</v>
      </c>
      <c r="Q106" s="103"/>
      <c r="R106" s="106">
        <f t="shared" si="8"/>
        <v>-99308.01449325128</v>
      </c>
      <c r="S106" s="106"/>
      <c r="T106" s="107">
        <f t="shared" si="9"/>
        <v>-39</v>
      </c>
      <c r="U106" s="107"/>
    </row>
    <row r="107" spans="2:21" ht="13.5">
      <c r="B107" s="58">
        <v>99</v>
      </c>
      <c r="C107" s="102">
        <f t="shared" si="6"/>
        <v>3210959.1352817863</v>
      </c>
      <c r="D107" s="102"/>
      <c r="E107" s="58">
        <v>2016</v>
      </c>
      <c r="F107" s="8">
        <v>42404</v>
      </c>
      <c r="G107" s="61" t="s">
        <v>42</v>
      </c>
      <c r="H107" s="103">
        <v>117.18</v>
      </c>
      <c r="I107" s="103"/>
      <c r="J107" s="58">
        <v>28</v>
      </c>
      <c r="K107" s="102">
        <f t="shared" si="5"/>
        <v>96328.7740584536</v>
      </c>
      <c r="L107" s="102"/>
      <c r="M107" s="6">
        <f t="shared" si="7"/>
        <v>3.440313359230485</v>
      </c>
      <c r="N107" s="61">
        <v>2016</v>
      </c>
      <c r="O107" s="8">
        <v>42404</v>
      </c>
      <c r="P107" s="103">
        <v>117.46</v>
      </c>
      <c r="Q107" s="103"/>
      <c r="R107" s="106">
        <f t="shared" si="8"/>
        <v>-96328.77405844908</v>
      </c>
      <c r="S107" s="106"/>
      <c r="T107" s="107">
        <f t="shared" si="9"/>
        <v>-28</v>
      </c>
      <c r="U107" s="107"/>
    </row>
    <row r="108" spans="2:21" ht="13.5">
      <c r="B108" s="58">
        <v>100</v>
      </c>
      <c r="C108" s="102">
        <f t="shared" si="6"/>
        <v>3114630.3612233372</v>
      </c>
      <c r="D108" s="102"/>
      <c r="E108" s="58">
        <v>2016</v>
      </c>
      <c r="F108" s="8">
        <v>42412</v>
      </c>
      <c r="G108" s="61" t="s">
        <v>42</v>
      </c>
      <c r="H108" s="103">
        <v>114.75</v>
      </c>
      <c r="I108" s="103"/>
      <c r="J108" s="58">
        <v>73</v>
      </c>
      <c r="K108" s="102">
        <f t="shared" si="5"/>
        <v>93438.91083670012</v>
      </c>
      <c r="L108" s="102"/>
      <c r="M108" s="6">
        <f t="shared" si="7"/>
        <v>1.2799850799547963</v>
      </c>
      <c r="N108" s="61">
        <v>2016</v>
      </c>
      <c r="O108" s="8">
        <v>42424</v>
      </c>
      <c r="P108" s="103">
        <v>113.41</v>
      </c>
      <c r="Q108" s="103"/>
      <c r="R108" s="106">
        <f t="shared" si="8"/>
        <v>171518.00071394315</v>
      </c>
      <c r="S108" s="106"/>
      <c r="T108" s="107">
        <f t="shared" si="9"/>
        <v>134.00000000000034</v>
      </c>
      <c r="U108" s="107"/>
    </row>
    <row r="109" spans="2:18" ht="13.5">
      <c r="B109" s="1"/>
      <c r="C109" s="1"/>
      <c r="D109" s="1"/>
      <c r="E109" s="1"/>
      <c r="F109" s="1"/>
      <c r="G109" s="1"/>
      <c r="H109" s="1"/>
      <c r="I109" s="1"/>
      <c r="J109" s="1"/>
      <c r="K109" s="1"/>
      <c r="L109" s="1"/>
      <c r="M109" s="1"/>
      <c r="N109" s="1"/>
      <c r="O109" s="1"/>
      <c r="P109" s="1"/>
      <c r="Q109" s="1"/>
      <c r="R109" s="1"/>
    </row>
  </sheetData>
  <sheetProtection/>
  <mergeCells count="635">
    <mergeCell ref="J2:K2"/>
    <mergeCell ref="L2:M2"/>
    <mergeCell ref="N2:O2"/>
    <mergeCell ref="P2:Q2"/>
    <mergeCell ref="B3:C3"/>
    <mergeCell ref="D3:I3"/>
    <mergeCell ref="J3:K3"/>
    <mergeCell ref="L3:Q3"/>
    <mergeCell ref="B2:C2"/>
    <mergeCell ref="D2:E2"/>
    <mergeCell ref="F2:G2"/>
    <mergeCell ref="H2:I2"/>
    <mergeCell ref="B4:C4"/>
    <mergeCell ref="D4:E4"/>
    <mergeCell ref="F4:G4"/>
    <mergeCell ref="H4:I4"/>
    <mergeCell ref="J4:K4"/>
    <mergeCell ref="L4:M4"/>
    <mergeCell ref="N4:O4"/>
    <mergeCell ref="P4:Q4"/>
    <mergeCell ref="J5:K5"/>
    <mergeCell ref="L5:M5"/>
    <mergeCell ref="P5:Q5"/>
    <mergeCell ref="B7:B8"/>
    <mergeCell ref="C7:D8"/>
    <mergeCell ref="E7:I7"/>
    <mergeCell ref="J7:L7"/>
    <mergeCell ref="M7:M8"/>
    <mergeCell ref="N7:Q7"/>
    <mergeCell ref="R7:U7"/>
    <mergeCell ref="H8:I8"/>
    <mergeCell ref="K8:L8"/>
    <mergeCell ref="P8:Q8"/>
    <mergeCell ref="R8:S8"/>
    <mergeCell ref="T8:U8"/>
    <mergeCell ref="C9:D9"/>
    <mergeCell ref="H9:I9"/>
    <mergeCell ref="K9:L9"/>
    <mergeCell ref="P9:Q9"/>
    <mergeCell ref="R9:S9"/>
    <mergeCell ref="T9:U9"/>
    <mergeCell ref="C10:D10"/>
    <mergeCell ref="H10:I10"/>
    <mergeCell ref="K10:L10"/>
    <mergeCell ref="P10:Q10"/>
    <mergeCell ref="R10:S10"/>
    <mergeCell ref="T10:U10"/>
    <mergeCell ref="C11:D11"/>
    <mergeCell ref="H11:I11"/>
    <mergeCell ref="K11:L11"/>
    <mergeCell ref="P11:Q11"/>
    <mergeCell ref="R11:S11"/>
    <mergeCell ref="T11:U11"/>
    <mergeCell ref="C12:D12"/>
    <mergeCell ref="H12:I12"/>
    <mergeCell ref="K12:L12"/>
    <mergeCell ref="P12:Q12"/>
    <mergeCell ref="R12:S12"/>
    <mergeCell ref="T12:U12"/>
    <mergeCell ref="C13:D13"/>
    <mergeCell ref="H13:I13"/>
    <mergeCell ref="K13:L13"/>
    <mergeCell ref="P13:Q13"/>
    <mergeCell ref="R13:S13"/>
    <mergeCell ref="T13:U13"/>
    <mergeCell ref="C14:D14"/>
    <mergeCell ref="H14:I14"/>
    <mergeCell ref="K14:L14"/>
    <mergeCell ref="P14:Q14"/>
    <mergeCell ref="R14:S14"/>
    <mergeCell ref="T14:U14"/>
    <mergeCell ref="C15:D15"/>
    <mergeCell ref="H15:I15"/>
    <mergeCell ref="K15:L15"/>
    <mergeCell ref="P15:Q15"/>
    <mergeCell ref="R15:S15"/>
    <mergeCell ref="T15:U15"/>
    <mergeCell ref="C16:D16"/>
    <mergeCell ref="H16:I16"/>
    <mergeCell ref="K16:L16"/>
    <mergeCell ref="P16:Q16"/>
    <mergeCell ref="R16:S16"/>
    <mergeCell ref="T16:U16"/>
    <mergeCell ref="C17:D17"/>
    <mergeCell ref="H17:I17"/>
    <mergeCell ref="K17:L17"/>
    <mergeCell ref="P17:Q17"/>
    <mergeCell ref="R17:S17"/>
    <mergeCell ref="T17:U17"/>
    <mergeCell ref="C18:D18"/>
    <mergeCell ref="H18:I18"/>
    <mergeCell ref="K18:L18"/>
    <mergeCell ref="P18:Q18"/>
    <mergeCell ref="R18:S18"/>
    <mergeCell ref="T18:U18"/>
    <mergeCell ref="C19:D19"/>
    <mergeCell ref="H19:I19"/>
    <mergeCell ref="K19:L19"/>
    <mergeCell ref="P19:Q19"/>
    <mergeCell ref="R19:S19"/>
    <mergeCell ref="T19:U19"/>
    <mergeCell ref="C20:D20"/>
    <mergeCell ref="H20:I20"/>
    <mergeCell ref="K20:L20"/>
    <mergeCell ref="P20:Q20"/>
    <mergeCell ref="R20:S20"/>
    <mergeCell ref="T20:U20"/>
    <mergeCell ref="C21:D21"/>
    <mergeCell ref="H21:I21"/>
    <mergeCell ref="K21:L21"/>
    <mergeCell ref="P21:Q21"/>
    <mergeCell ref="R21:S21"/>
    <mergeCell ref="T21:U21"/>
    <mergeCell ref="C22:D22"/>
    <mergeCell ref="H22:I22"/>
    <mergeCell ref="K22:L22"/>
    <mergeCell ref="P22:Q22"/>
    <mergeCell ref="R22:S22"/>
    <mergeCell ref="T22:U22"/>
    <mergeCell ref="C23:D23"/>
    <mergeCell ref="H23:I23"/>
    <mergeCell ref="K23:L23"/>
    <mergeCell ref="P23:Q23"/>
    <mergeCell ref="R23:S23"/>
    <mergeCell ref="T23:U23"/>
    <mergeCell ref="C24:D24"/>
    <mergeCell ref="H24:I24"/>
    <mergeCell ref="K24:L24"/>
    <mergeCell ref="P24:Q24"/>
    <mergeCell ref="R24:S24"/>
    <mergeCell ref="T24:U24"/>
    <mergeCell ref="C25:D25"/>
    <mergeCell ref="H25:I25"/>
    <mergeCell ref="K25:L25"/>
    <mergeCell ref="P25:Q25"/>
    <mergeCell ref="R25:S25"/>
    <mergeCell ref="T25:U25"/>
    <mergeCell ref="C26:D26"/>
    <mergeCell ref="H26:I26"/>
    <mergeCell ref="K26:L26"/>
    <mergeCell ref="P26:Q26"/>
    <mergeCell ref="R26:S26"/>
    <mergeCell ref="T26:U26"/>
    <mergeCell ref="C27:D27"/>
    <mergeCell ref="H27:I27"/>
    <mergeCell ref="K27:L27"/>
    <mergeCell ref="P27:Q27"/>
    <mergeCell ref="R27:S27"/>
    <mergeCell ref="T27:U27"/>
    <mergeCell ref="C28:D28"/>
    <mergeCell ref="H28:I28"/>
    <mergeCell ref="K28:L28"/>
    <mergeCell ref="P28:Q28"/>
    <mergeCell ref="R28:S28"/>
    <mergeCell ref="T28:U28"/>
    <mergeCell ref="C29:D29"/>
    <mergeCell ref="H29:I29"/>
    <mergeCell ref="K29:L29"/>
    <mergeCell ref="P29:Q29"/>
    <mergeCell ref="R29:S29"/>
    <mergeCell ref="T29:U29"/>
    <mergeCell ref="C30:D30"/>
    <mergeCell ref="H30:I30"/>
    <mergeCell ref="K30:L30"/>
    <mergeCell ref="P30:Q30"/>
    <mergeCell ref="R30:S30"/>
    <mergeCell ref="T30:U30"/>
    <mergeCell ref="C31:D31"/>
    <mergeCell ref="H31:I31"/>
    <mergeCell ref="K31:L31"/>
    <mergeCell ref="P31:Q31"/>
    <mergeCell ref="R31:S31"/>
    <mergeCell ref="T31:U31"/>
    <mergeCell ref="C32:D32"/>
    <mergeCell ref="H32:I32"/>
    <mergeCell ref="K32:L32"/>
    <mergeCell ref="P32:Q32"/>
    <mergeCell ref="R32:S32"/>
    <mergeCell ref="T32:U32"/>
    <mergeCell ref="C33:D33"/>
    <mergeCell ref="H33:I33"/>
    <mergeCell ref="K33:L33"/>
    <mergeCell ref="P33:Q33"/>
    <mergeCell ref="R33:S33"/>
    <mergeCell ref="T33:U33"/>
    <mergeCell ref="C34:D34"/>
    <mergeCell ref="H34:I34"/>
    <mergeCell ref="K34:L34"/>
    <mergeCell ref="P34:Q34"/>
    <mergeCell ref="R34:S34"/>
    <mergeCell ref="T34:U34"/>
    <mergeCell ref="C35:D35"/>
    <mergeCell ref="H35:I35"/>
    <mergeCell ref="K35:L35"/>
    <mergeCell ref="P35:Q35"/>
    <mergeCell ref="R35:S35"/>
    <mergeCell ref="T35:U35"/>
    <mergeCell ref="C36:D36"/>
    <mergeCell ref="H36:I36"/>
    <mergeCell ref="K36:L36"/>
    <mergeCell ref="P36:Q36"/>
    <mergeCell ref="R36:S36"/>
    <mergeCell ref="T36:U36"/>
    <mergeCell ref="C37:D37"/>
    <mergeCell ref="H37:I37"/>
    <mergeCell ref="K37:L37"/>
    <mergeCell ref="P37:Q37"/>
    <mergeCell ref="R37:S37"/>
    <mergeCell ref="T37:U37"/>
    <mergeCell ref="C38:D38"/>
    <mergeCell ref="H38:I38"/>
    <mergeCell ref="K38:L38"/>
    <mergeCell ref="P38:Q38"/>
    <mergeCell ref="R38:S38"/>
    <mergeCell ref="T38:U38"/>
    <mergeCell ref="C39:D39"/>
    <mergeCell ref="H39:I39"/>
    <mergeCell ref="K39:L39"/>
    <mergeCell ref="P39:Q39"/>
    <mergeCell ref="R39:S39"/>
    <mergeCell ref="T39:U39"/>
    <mergeCell ref="C40:D40"/>
    <mergeCell ref="H40:I40"/>
    <mergeCell ref="K40:L40"/>
    <mergeCell ref="P40:Q40"/>
    <mergeCell ref="R40:S40"/>
    <mergeCell ref="T40:U40"/>
    <mergeCell ref="C41:D41"/>
    <mergeCell ref="H41:I41"/>
    <mergeCell ref="K41:L41"/>
    <mergeCell ref="P41:Q41"/>
    <mergeCell ref="R41:S41"/>
    <mergeCell ref="T41:U41"/>
    <mergeCell ref="C42:D42"/>
    <mergeCell ref="H42:I42"/>
    <mergeCell ref="K42:L42"/>
    <mergeCell ref="P42:Q42"/>
    <mergeCell ref="R42:S42"/>
    <mergeCell ref="T42:U42"/>
    <mergeCell ref="C43:D43"/>
    <mergeCell ref="H43:I43"/>
    <mergeCell ref="K43:L43"/>
    <mergeCell ref="P43:Q43"/>
    <mergeCell ref="R43:S43"/>
    <mergeCell ref="T43:U43"/>
    <mergeCell ref="C44:D44"/>
    <mergeCell ref="H44:I44"/>
    <mergeCell ref="K44:L44"/>
    <mergeCell ref="P44:Q44"/>
    <mergeCell ref="R44:S44"/>
    <mergeCell ref="T44:U44"/>
    <mergeCell ref="C45:D45"/>
    <mergeCell ref="H45:I45"/>
    <mergeCell ref="K45:L45"/>
    <mergeCell ref="P45:Q45"/>
    <mergeCell ref="R45:S45"/>
    <mergeCell ref="T45:U45"/>
    <mergeCell ref="C46:D46"/>
    <mergeCell ref="H46:I46"/>
    <mergeCell ref="K46:L46"/>
    <mergeCell ref="P46:Q46"/>
    <mergeCell ref="R46:S46"/>
    <mergeCell ref="T46:U46"/>
    <mergeCell ref="C47:D47"/>
    <mergeCell ref="H47:I47"/>
    <mergeCell ref="K47:L47"/>
    <mergeCell ref="P47:Q47"/>
    <mergeCell ref="R47:S47"/>
    <mergeCell ref="T47:U47"/>
    <mergeCell ref="C48:D48"/>
    <mergeCell ref="H48:I48"/>
    <mergeCell ref="K48:L48"/>
    <mergeCell ref="P48:Q48"/>
    <mergeCell ref="R48:S48"/>
    <mergeCell ref="T48:U48"/>
    <mergeCell ref="C49:D49"/>
    <mergeCell ref="H49:I49"/>
    <mergeCell ref="K49:L49"/>
    <mergeCell ref="P49:Q49"/>
    <mergeCell ref="R49:S49"/>
    <mergeCell ref="T49:U49"/>
    <mergeCell ref="C50:D50"/>
    <mergeCell ref="H50:I50"/>
    <mergeCell ref="K50:L50"/>
    <mergeCell ref="P50:Q50"/>
    <mergeCell ref="R50:S50"/>
    <mergeCell ref="T50:U50"/>
    <mergeCell ref="C51:D51"/>
    <mergeCell ref="H51:I51"/>
    <mergeCell ref="K51:L51"/>
    <mergeCell ref="P51:Q51"/>
    <mergeCell ref="R51:S51"/>
    <mergeCell ref="T51:U51"/>
    <mergeCell ref="C52:D52"/>
    <mergeCell ref="H52:I52"/>
    <mergeCell ref="K52:L52"/>
    <mergeCell ref="P52:Q52"/>
    <mergeCell ref="R52:S52"/>
    <mergeCell ref="T52:U52"/>
    <mergeCell ref="C53:D53"/>
    <mergeCell ref="H53:I53"/>
    <mergeCell ref="K53:L53"/>
    <mergeCell ref="P53:Q53"/>
    <mergeCell ref="R53:S53"/>
    <mergeCell ref="T53:U53"/>
    <mergeCell ref="C54:D54"/>
    <mergeCell ref="H54:I54"/>
    <mergeCell ref="K54:L54"/>
    <mergeCell ref="P54:Q54"/>
    <mergeCell ref="R54:S54"/>
    <mergeCell ref="T54:U54"/>
    <mergeCell ref="C55:D55"/>
    <mergeCell ref="H55:I55"/>
    <mergeCell ref="K55:L55"/>
    <mergeCell ref="P55:Q55"/>
    <mergeCell ref="R55:S55"/>
    <mergeCell ref="T55:U55"/>
    <mergeCell ref="C56:D56"/>
    <mergeCell ref="H56:I56"/>
    <mergeCell ref="K56:L56"/>
    <mergeCell ref="P56:Q56"/>
    <mergeCell ref="R56:S56"/>
    <mergeCell ref="T56:U56"/>
    <mergeCell ref="C57:D57"/>
    <mergeCell ref="H57:I57"/>
    <mergeCell ref="K57:L57"/>
    <mergeCell ref="P57:Q57"/>
    <mergeCell ref="R57:S57"/>
    <mergeCell ref="T57:U57"/>
    <mergeCell ref="C58:D58"/>
    <mergeCell ref="H58:I58"/>
    <mergeCell ref="K58:L58"/>
    <mergeCell ref="P58:Q58"/>
    <mergeCell ref="R58:S58"/>
    <mergeCell ref="T58:U58"/>
    <mergeCell ref="C59:D59"/>
    <mergeCell ref="H59:I59"/>
    <mergeCell ref="K59:L59"/>
    <mergeCell ref="P59:Q59"/>
    <mergeCell ref="R59:S59"/>
    <mergeCell ref="T59:U59"/>
    <mergeCell ref="C60:D60"/>
    <mergeCell ref="H60:I60"/>
    <mergeCell ref="K60:L60"/>
    <mergeCell ref="P60:Q60"/>
    <mergeCell ref="R60:S60"/>
    <mergeCell ref="T60:U60"/>
    <mergeCell ref="C61:D61"/>
    <mergeCell ref="H61:I61"/>
    <mergeCell ref="K61:L61"/>
    <mergeCell ref="P61:Q61"/>
    <mergeCell ref="R61:S61"/>
    <mergeCell ref="T61:U61"/>
    <mergeCell ref="C62:D62"/>
    <mergeCell ref="H62:I62"/>
    <mergeCell ref="K62:L62"/>
    <mergeCell ref="P62:Q62"/>
    <mergeCell ref="R62:S62"/>
    <mergeCell ref="T62:U62"/>
    <mergeCell ref="C63:D63"/>
    <mergeCell ref="H63:I63"/>
    <mergeCell ref="K63:L63"/>
    <mergeCell ref="P63:Q63"/>
    <mergeCell ref="R63:S63"/>
    <mergeCell ref="T63:U63"/>
    <mergeCell ref="C64:D64"/>
    <mergeCell ref="H64:I64"/>
    <mergeCell ref="K64:L64"/>
    <mergeCell ref="P64:Q64"/>
    <mergeCell ref="R64:S64"/>
    <mergeCell ref="T64:U64"/>
    <mergeCell ref="C65:D65"/>
    <mergeCell ref="H65:I65"/>
    <mergeCell ref="K65:L65"/>
    <mergeCell ref="P65:Q65"/>
    <mergeCell ref="R65:S65"/>
    <mergeCell ref="T65:U65"/>
    <mergeCell ref="C66:D66"/>
    <mergeCell ref="H66:I66"/>
    <mergeCell ref="K66:L66"/>
    <mergeCell ref="P66:Q66"/>
    <mergeCell ref="R66:S66"/>
    <mergeCell ref="T66:U66"/>
    <mergeCell ref="C67:D67"/>
    <mergeCell ref="H67:I67"/>
    <mergeCell ref="K67:L67"/>
    <mergeCell ref="P67:Q67"/>
    <mergeCell ref="R67:S67"/>
    <mergeCell ref="T67:U67"/>
    <mergeCell ref="C68:D68"/>
    <mergeCell ref="H68:I68"/>
    <mergeCell ref="K68:L68"/>
    <mergeCell ref="P68:Q68"/>
    <mergeCell ref="R68:S68"/>
    <mergeCell ref="T68:U68"/>
    <mergeCell ref="C69:D69"/>
    <mergeCell ref="H69:I69"/>
    <mergeCell ref="K69:L69"/>
    <mergeCell ref="P69:Q69"/>
    <mergeCell ref="R69:S69"/>
    <mergeCell ref="T69:U69"/>
    <mergeCell ref="C70:D70"/>
    <mergeCell ref="H70:I70"/>
    <mergeCell ref="K70:L70"/>
    <mergeCell ref="P70:Q70"/>
    <mergeCell ref="R70:S70"/>
    <mergeCell ref="T70:U70"/>
    <mergeCell ref="C71:D71"/>
    <mergeCell ref="H71:I71"/>
    <mergeCell ref="K71:L71"/>
    <mergeCell ref="P71:Q71"/>
    <mergeCell ref="R71:S71"/>
    <mergeCell ref="T71:U71"/>
    <mergeCell ref="C72:D72"/>
    <mergeCell ref="H72:I72"/>
    <mergeCell ref="K72:L72"/>
    <mergeCell ref="P72:Q72"/>
    <mergeCell ref="R72:S72"/>
    <mergeCell ref="T72:U72"/>
    <mergeCell ref="C73:D73"/>
    <mergeCell ref="H73:I73"/>
    <mergeCell ref="K73:L73"/>
    <mergeCell ref="P73:Q73"/>
    <mergeCell ref="R73:S73"/>
    <mergeCell ref="T73:U73"/>
    <mergeCell ref="C74:D74"/>
    <mergeCell ref="H74:I74"/>
    <mergeCell ref="K74:L74"/>
    <mergeCell ref="P74:Q74"/>
    <mergeCell ref="R74:S74"/>
    <mergeCell ref="T74:U74"/>
    <mergeCell ref="C75:D75"/>
    <mergeCell ref="H75:I75"/>
    <mergeCell ref="K75:L75"/>
    <mergeCell ref="P75:Q75"/>
    <mergeCell ref="R75:S75"/>
    <mergeCell ref="T75:U75"/>
    <mergeCell ref="C76:D76"/>
    <mergeCell ref="H76:I76"/>
    <mergeCell ref="K76:L76"/>
    <mergeCell ref="P76:Q76"/>
    <mergeCell ref="R76:S76"/>
    <mergeCell ref="T76:U76"/>
    <mergeCell ref="C77:D77"/>
    <mergeCell ref="H77:I77"/>
    <mergeCell ref="K77:L77"/>
    <mergeCell ref="P77:Q77"/>
    <mergeCell ref="R77:S77"/>
    <mergeCell ref="T77:U77"/>
    <mergeCell ref="C78:D78"/>
    <mergeCell ref="H78:I78"/>
    <mergeCell ref="K78:L78"/>
    <mergeCell ref="P78:Q78"/>
    <mergeCell ref="R78:S78"/>
    <mergeCell ref="T78:U78"/>
    <mergeCell ref="C79:D79"/>
    <mergeCell ref="H79:I79"/>
    <mergeCell ref="K79:L79"/>
    <mergeCell ref="P79:Q79"/>
    <mergeCell ref="R79:S79"/>
    <mergeCell ref="T79:U79"/>
    <mergeCell ref="C80:D80"/>
    <mergeCell ref="H80:I80"/>
    <mergeCell ref="K80:L80"/>
    <mergeCell ref="P80:Q80"/>
    <mergeCell ref="R80:S80"/>
    <mergeCell ref="T80:U80"/>
    <mergeCell ref="C81:D81"/>
    <mergeCell ref="H81:I81"/>
    <mergeCell ref="K81:L81"/>
    <mergeCell ref="P81:Q81"/>
    <mergeCell ref="R81:S81"/>
    <mergeCell ref="T81:U81"/>
    <mergeCell ref="C82:D82"/>
    <mergeCell ref="H82:I82"/>
    <mergeCell ref="K82:L82"/>
    <mergeCell ref="P82:Q82"/>
    <mergeCell ref="R82:S82"/>
    <mergeCell ref="T82:U82"/>
    <mergeCell ref="C83:D83"/>
    <mergeCell ref="H83:I83"/>
    <mergeCell ref="K83:L83"/>
    <mergeCell ref="P83:Q83"/>
    <mergeCell ref="R83:S83"/>
    <mergeCell ref="T83:U83"/>
    <mergeCell ref="C84:D84"/>
    <mergeCell ref="H84:I84"/>
    <mergeCell ref="K84:L84"/>
    <mergeCell ref="P84:Q84"/>
    <mergeCell ref="R84:S84"/>
    <mergeCell ref="T84:U84"/>
    <mergeCell ref="C85:D85"/>
    <mergeCell ref="H85:I85"/>
    <mergeCell ref="K85:L85"/>
    <mergeCell ref="P85:Q85"/>
    <mergeCell ref="R85:S85"/>
    <mergeCell ref="T85:U85"/>
    <mergeCell ref="C86:D86"/>
    <mergeCell ref="H86:I86"/>
    <mergeCell ref="K86:L86"/>
    <mergeCell ref="P86:Q86"/>
    <mergeCell ref="R86:S86"/>
    <mergeCell ref="T86:U86"/>
    <mergeCell ref="C87:D87"/>
    <mergeCell ref="H87:I87"/>
    <mergeCell ref="K87:L87"/>
    <mergeCell ref="P87:Q87"/>
    <mergeCell ref="R87:S87"/>
    <mergeCell ref="T87:U87"/>
    <mergeCell ref="C88:D88"/>
    <mergeCell ref="H88:I88"/>
    <mergeCell ref="K88:L88"/>
    <mergeCell ref="P88:Q88"/>
    <mergeCell ref="R88:S88"/>
    <mergeCell ref="T88:U88"/>
    <mergeCell ref="C89:D89"/>
    <mergeCell ref="H89:I89"/>
    <mergeCell ref="K89:L89"/>
    <mergeCell ref="P89:Q89"/>
    <mergeCell ref="R89:S89"/>
    <mergeCell ref="T89:U89"/>
    <mergeCell ref="C90:D90"/>
    <mergeCell ref="H90:I90"/>
    <mergeCell ref="K90:L90"/>
    <mergeCell ref="P90:Q90"/>
    <mergeCell ref="R90:S90"/>
    <mergeCell ref="T90:U90"/>
    <mergeCell ref="C91:D91"/>
    <mergeCell ref="H91:I91"/>
    <mergeCell ref="K91:L91"/>
    <mergeCell ref="P91:Q91"/>
    <mergeCell ref="R91:S91"/>
    <mergeCell ref="T91:U91"/>
    <mergeCell ref="C92:D92"/>
    <mergeCell ref="H92:I92"/>
    <mergeCell ref="K92:L92"/>
    <mergeCell ref="P92:Q92"/>
    <mergeCell ref="R92:S92"/>
    <mergeCell ref="T92:U92"/>
    <mergeCell ref="C93:D93"/>
    <mergeCell ref="H93:I93"/>
    <mergeCell ref="K93:L93"/>
    <mergeCell ref="P93:Q93"/>
    <mergeCell ref="R93:S93"/>
    <mergeCell ref="T93:U93"/>
    <mergeCell ref="C94:D94"/>
    <mergeCell ref="H94:I94"/>
    <mergeCell ref="K94:L94"/>
    <mergeCell ref="P94:Q94"/>
    <mergeCell ref="R94:S94"/>
    <mergeCell ref="T94:U94"/>
    <mergeCell ref="C95:D95"/>
    <mergeCell ref="H95:I95"/>
    <mergeCell ref="K95:L95"/>
    <mergeCell ref="P95:Q95"/>
    <mergeCell ref="R95:S95"/>
    <mergeCell ref="T95:U95"/>
    <mergeCell ref="C96:D96"/>
    <mergeCell ref="H96:I96"/>
    <mergeCell ref="K96:L96"/>
    <mergeCell ref="P96:Q96"/>
    <mergeCell ref="R96:S96"/>
    <mergeCell ref="T96:U96"/>
    <mergeCell ref="C97:D97"/>
    <mergeCell ref="H97:I97"/>
    <mergeCell ref="K97:L97"/>
    <mergeCell ref="P97:Q97"/>
    <mergeCell ref="R97:S97"/>
    <mergeCell ref="T97:U97"/>
    <mergeCell ref="C98:D98"/>
    <mergeCell ref="H98:I98"/>
    <mergeCell ref="K98:L98"/>
    <mergeCell ref="P98:Q98"/>
    <mergeCell ref="R98:S98"/>
    <mergeCell ref="T98:U98"/>
    <mergeCell ref="C99:D99"/>
    <mergeCell ref="H99:I99"/>
    <mergeCell ref="K99:L99"/>
    <mergeCell ref="P99:Q99"/>
    <mergeCell ref="R99:S99"/>
    <mergeCell ref="T99:U99"/>
    <mergeCell ref="C100:D100"/>
    <mergeCell ref="H100:I100"/>
    <mergeCell ref="K100:L100"/>
    <mergeCell ref="P100:Q100"/>
    <mergeCell ref="R100:S100"/>
    <mergeCell ref="T100:U100"/>
    <mergeCell ref="C101:D101"/>
    <mergeCell ref="H101:I101"/>
    <mergeCell ref="K101:L101"/>
    <mergeCell ref="P101:Q101"/>
    <mergeCell ref="R101:S101"/>
    <mergeCell ref="T101:U101"/>
    <mergeCell ref="C102:D102"/>
    <mergeCell ref="H102:I102"/>
    <mergeCell ref="K102:L102"/>
    <mergeCell ref="P102:Q102"/>
    <mergeCell ref="R102:S102"/>
    <mergeCell ref="T102:U102"/>
    <mergeCell ref="C103:D103"/>
    <mergeCell ref="H103:I103"/>
    <mergeCell ref="K103:L103"/>
    <mergeCell ref="P103:Q103"/>
    <mergeCell ref="R103:S103"/>
    <mergeCell ref="T103:U103"/>
    <mergeCell ref="C104:D104"/>
    <mergeCell ref="H104:I104"/>
    <mergeCell ref="K104:L104"/>
    <mergeCell ref="P104:Q104"/>
    <mergeCell ref="R104:S104"/>
    <mergeCell ref="T104:U104"/>
    <mergeCell ref="C105:D105"/>
    <mergeCell ref="H105:I105"/>
    <mergeCell ref="K105:L105"/>
    <mergeCell ref="P105:Q105"/>
    <mergeCell ref="R105:S105"/>
    <mergeCell ref="T105:U105"/>
    <mergeCell ref="C106:D106"/>
    <mergeCell ref="H106:I106"/>
    <mergeCell ref="K106:L106"/>
    <mergeCell ref="P106:Q106"/>
    <mergeCell ref="R106:S106"/>
    <mergeCell ref="T106:U106"/>
    <mergeCell ref="C107:D107"/>
    <mergeCell ref="H107:I107"/>
    <mergeCell ref="K107:L107"/>
    <mergeCell ref="P107:Q107"/>
    <mergeCell ref="R107:S107"/>
    <mergeCell ref="T107:U107"/>
    <mergeCell ref="C108:D108"/>
    <mergeCell ref="H108:I108"/>
    <mergeCell ref="K108:L108"/>
    <mergeCell ref="P108:Q108"/>
    <mergeCell ref="R108:S108"/>
    <mergeCell ref="T108:U108"/>
  </mergeCells>
  <conditionalFormatting sqref="G9:G10">
    <cfRule type="cellIs" priority="17" dxfId="118" operator="equal" stopIfTrue="1">
      <formula>"買"</formula>
    </cfRule>
    <cfRule type="cellIs" priority="18" dxfId="119" operator="equal" stopIfTrue="1">
      <formula>"売"</formula>
    </cfRule>
  </conditionalFormatting>
  <conditionalFormatting sqref="G98 G96 G94 G89:G90">
    <cfRule type="cellIs" priority="3" dxfId="118" operator="equal" stopIfTrue="1">
      <formula>"買"</formula>
    </cfRule>
    <cfRule type="cellIs" priority="4" dxfId="119" operator="equal" stopIfTrue="1">
      <formula>"売"</formula>
    </cfRule>
  </conditionalFormatting>
  <conditionalFormatting sqref="G19 G37 G35 G33 G28:G29 G26 G22:G24 G16 G67:G68 G60:G63 G58 G53:G55 G50:G51 G47:G48 G40 G43:G45 G70 G72 G74 G77 G79 G81 G83:G88 G95 G97 G99:G108">
    <cfRule type="cellIs" priority="13" dxfId="118" operator="equal" stopIfTrue="1">
      <formula>"買"</formula>
    </cfRule>
    <cfRule type="cellIs" priority="14" dxfId="119" operator="equal" stopIfTrue="1">
      <formula>"売"</formula>
    </cfRule>
  </conditionalFormatting>
  <conditionalFormatting sqref="G38 G36 G34 G30:G32 G27 G25 G20:G21 G17:G18 G12:G15">
    <cfRule type="cellIs" priority="11" dxfId="118" operator="equal" stopIfTrue="1">
      <formula>"買"</formula>
    </cfRule>
    <cfRule type="cellIs" priority="12" dxfId="119" operator="equal" stopIfTrue="1">
      <formula>"売"</formula>
    </cfRule>
  </conditionalFormatting>
  <conditionalFormatting sqref="G11">
    <cfRule type="cellIs" priority="9" dxfId="118" operator="equal" stopIfTrue="1">
      <formula>"買"</formula>
    </cfRule>
    <cfRule type="cellIs" priority="10" dxfId="119" operator="equal" stopIfTrue="1">
      <formula>"売"</formula>
    </cfRule>
  </conditionalFormatting>
  <conditionalFormatting sqref="G64:G66 G59 G56:G57 G52 G49 G46 G41:G42 G39">
    <cfRule type="cellIs" priority="7" dxfId="118" operator="equal" stopIfTrue="1">
      <formula>"買"</formula>
    </cfRule>
    <cfRule type="cellIs" priority="8" dxfId="119" operator="equal" stopIfTrue="1">
      <formula>"売"</formula>
    </cfRule>
  </conditionalFormatting>
  <conditionalFormatting sqref="G82 G80 G78 G75:G76 G73 G71 G69">
    <cfRule type="cellIs" priority="5" dxfId="118" operator="equal" stopIfTrue="1">
      <formula>"買"</formula>
    </cfRule>
    <cfRule type="cellIs" priority="6" dxfId="119" operator="equal" stopIfTrue="1">
      <formula>"売"</formula>
    </cfRule>
  </conditionalFormatting>
  <conditionalFormatting sqref="G91:G93">
    <cfRule type="cellIs" priority="1" dxfId="118" operator="equal" stopIfTrue="1">
      <formula>"買"</formula>
    </cfRule>
    <cfRule type="cellIs" priority="2" dxfId="119" operator="equal" stopIfTrue="1">
      <formula>"売"</formula>
    </cfRule>
  </conditionalFormatting>
  <dataValidations count="1">
    <dataValidation type="list" allowBlank="1" showInputMessage="1" showErrorMessage="1" sqref="G9:G108">
      <formula1>"買,売"</formula1>
    </dataValidation>
  </dataValidation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B2:U109"/>
  <sheetViews>
    <sheetView zoomScale="115" zoomScaleNormal="115" zoomScalePageLayoutView="0" workbookViewId="0" topLeftCell="A1">
      <pane ySplit="8" topLeftCell="A9" activePane="bottomLeft" state="frozen"/>
      <selection pane="topLeft" activeCell="A1" sqref="A1"/>
      <selection pane="bottomLeft" activeCell="A6" sqref="A6"/>
    </sheetView>
  </sheetViews>
  <sheetFormatPr defaultColWidth="9.00390625" defaultRowHeight="13.5"/>
  <cols>
    <col min="1" max="1" width="2.875" style="0" customWidth="1"/>
    <col min="2" max="18" width="6.625" style="0" customWidth="1"/>
    <col min="22" max="22" width="10.875" style="23" bestFit="1" customWidth="1"/>
  </cols>
  <sheetData>
    <row r="2" spans="2:20" ht="13.5">
      <c r="B2" s="70" t="s">
        <v>1</v>
      </c>
      <c r="C2" s="70"/>
      <c r="D2" s="72"/>
      <c r="E2" s="72"/>
      <c r="F2" s="70" t="s">
        <v>2</v>
      </c>
      <c r="G2" s="70"/>
      <c r="H2" s="72" t="s">
        <v>31</v>
      </c>
      <c r="I2" s="72"/>
      <c r="J2" s="70" t="s">
        <v>3</v>
      </c>
      <c r="K2" s="70"/>
      <c r="L2" s="71">
        <f>C9</f>
        <v>500000</v>
      </c>
      <c r="M2" s="72"/>
      <c r="N2" s="70" t="s">
        <v>4</v>
      </c>
      <c r="O2" s="70"/>
      <c r="P2" s="71" t="e">
        <f>C108+R108</f>
        <v>#VALUE!</v>
      </c>
      <c r="Q2" s="72"/>
      <c r="R2" s="1"/>
      <c r="S2" s="1"/>
      <c r="T2" s="1"/>
    </row>
    <row r="3" spans="2:19" ht="57" customHeight="1">
      <c r="B3" s="70" t="s">
        <v>5</v>
      </c>
      <c r="C3" s="70"/>
      <c r="D3" s="73" t="s">
        <v>40</v>
      </c>
      <c r="E3" s="73"/>
      <c r="F3" s="73"/>
      <c r="G3" s="73"/>
      <c r="H3" s="73"/>
      <c r="I3" s="73"/>
      <c r="J3" s="70" t="s">
        <v>6</v>
      </c>
      <c r="K3" s="70"/>
      <c r="L3" s="74" t="s">
        <v>41</v>
      </c>
      <c r="M3" s="75"/>
      <c r="N3" s="75"/>
      <c r="O3" s="75"/>
      <c r="P3" s="75"/>
      <c r="Q3" s="75"/>
      <c r="R3" s="1"/>
      <c r="S3" s="1"/>
    </row>
    <row r="4" spans="2:20" ht="13.5">
      <c r="B4" s="70" t="s">
        <v>7</v>
      </c>
      <c r="C4" s="70"/>
      <c r="D4" s="76">
        <f>SUM($R$9:$S$993)</f>
        <v>-7101.297471218182</v>
      </c>
      <c r="E4" s="76"/>
      <c r="F4" s="70" t="s">
        <v>8</v>
      </c>
      <c r="G4" s="70"/>
      <c r="H4" s="77">
        <f>SUM($T$9:$U$108)</f>
        <v>122.00000000000045</v>
      </c>
      <c r="I4" s="72"/>
      <c r="J4" s="78" t="s">
        <v>9</v>
      </c>
      <c r="K4" s="78"/>
      <c r="L4" s="71">
        <f>MAX($C$9:$D$990)-C9</f>
        <v>50544.86120537575</v>
      </c>
      <c r="M4" s="71"/>
      <c r="N4" s="78" t="s">
        <v>10</v>
      </c>
      <c r="O4" s="78"/>
      <c r="P4" s="76">
        <f>MIN($C$9:$D$990)-C9</f>
        <v>-7101.29747121816</v>
      </c>
      <c r="Q4" s="76"/>
      <c r="R4" s="1"/>
      <c r="S4" s="1"/>
      <c r="T4" s="1"/>
    </row>
    <row r="5" spans="2:20" ht="13.5">
      <c r="B5" s="54" t="s">
        <v>11</v>
      </c>
      <c r="C5" s="2">
        <f>COUNTIF($R$9:$R$990,"&gt;0")</f>
        <v>5</v>
      </c>
      <c r="D5" s="55" t="s">
        <v>12</v>
      </c>
      <c r="E5" s="16">
        <f>COUNTIF($R$9:$R$990,"&lt;0")</f>
        <v>6</v>
      </c>
      <c r="F5" s="55" t="s">
        <v>13</v>
      </c>
      <c r="G5" s="2">
        <f>COUNTIF($R$9:$R$990,"=0")</f>
        <v>0</v>
      </c>
      <c r="H5" s="55" t="s">
        <v>14</v>
      </c>
      <c r="I5" s="3">
        <f>C5/SUM(C5,E5,G5)</f>
        <v>0.45454545454545453</v>
      </c>
      <c r="J5" s="79" t="s">
        <v>15</v>
      </c>
      <c r="K5" s="70"/>
      <c r="L5" s="80"/>
      <c r="M5" s="81"/>
      <c r="N5" s="18" t="s">
        <v>16</v>
      </c>
      <c r="O5" s="9"/>
      <c r="P5" s="80"/>
      <c r="Q5" s="81"/>
      <c r="R5" s="1"/>
      <c r="S5" s="1"/>
      <c r="T5" s="1"/>
    </row>
    <row r="6" spans="2:20" ht="13.5">
      <c r="B6" s="11"/>
      <c r="C6" s="14"/>
      <c r="D6" s="15"/>
      <c r="E6" s="12"/>
      <c r="F6" s="11"/>
      <c r="G6" s="12"/>
      <c r="H6" s="11"/>
      <c r="I6" s="17"/>
      <c r="J6" s="11"/>
      <c r="K6" s="11"/>
      <c r="L6" s="12"/>
      <c r="M6" s="12"/>
      <c r="N6" s="13"/>
      <c r="O6" s="13"/>
      <c r="P6" s="10"/>
      <c r="Q6" s="7"/>
      <c r="R6" s="1"/>
      <c r="S6" s="1"/>
      <c r="T6" s="1"/>
    </row>
    <row r="7" spans="2:21" ht="13.5">
      <c r="B7" s="82" t="s">
        <v>17</v>
      </c>
      <c r="C7" s="84" t="s">
        <v>18</v>
      </c>
      <c r="D7" s="85"/>
      <c r="E7" s="88" t="s">
        <v>19</v>
      </c>
      <c r="F7" s="89"/>
      <c r="G7" s="89"/>
      <c r="H7" s="89"/>
      <c r="I7" s="90"/>
      <c r="J7" s="91" t="s">
        <v>20</v>
      </c>
      <c r="K7" s="92"/>
      <c r="L7" s="93"/>
      <c r="M7" s="94" t="s">
        <v>21</v>
      </c>
      <c r="N7" s="95" t="s">
        <v>22</v>
      </c>
      <c r="O7" s="96"/>
      <c r="P7" s="96"/>
      <c r="Q7" s="97"/>
      <c r="R7" s="98" t="s">
        <v>23</v>
      </c>
      <c r="S7" s="98"/>
      <c r="T7" s="98"/>
      <c r="U7" s="98"/>
    </row>
    <row r="8" spans="2:21" ht="13.5">
      <c r="B8" s="83"/>
      <c r="C8" s="86"/>
      <c r="D8" s="87"/>
      <c r="E8" s="19" t="s">
        <v>24</v>
      </c>
      <c r="F8" s="19" t="s">
        <v>25</v>
      </c>
      <c r="G8" s="19" t="s">
        <v>26</v>
      </c>
      <c r="H8" s="99" t="s">
        <v>27</v>
      </c>
      <c r="I8" s="90"/>
      <c r="J8" s="4" t="s">
        <v>28</v>
      </c>
      <c r="K8" s="100" t="s">
        <v>29</v>
      </c>
      <c r="L8" s="93"/>
      <c r="M8" s="94"/>
      <c r="N8" s="5" t="s">
        <v>24</v>
      </c>
      <c r="O8" s="5" t="s">
        <v>25</v>
      </c>
      <c r="P8" s="101" t="s">
        <v>27</v>
      </c>
      <c r="Q8" s="97"/>
      <c r="R8" s="98" t="s">
        <v>30</v>
      </c>
      <c r="S8" s="98"/>
      <c r="T8" s="98" t="s">
        <v>28</v>
      </c>
      <c r="U8" s="98"/>
    </row>
    <row r="9" spans="2:21" ht="13.5">
      <c r="B9" s="53">
        <v>1</v>
      </c>
      <c r="C9" s="102">
        <v>500000</v>
      </c>
      <c r="D9" s="102"/>
      <c r="E9" s="53">
        <v>2014</v>
      </c>
      <c r="F9" s="8">
        <v>42393</v>
      </c>
      <c r="G9" s="53" t="s">
        <v>42</v>
      </c>
      <c r="H9" s="103">
        <v>114.14</v>
      </c>
      <c r="I9" s="103"/>
      <c r="J9" s="53">
        <v>123</v>
      </c>
      <c r="K9" s="102">
        <f aca="true" t="shared" si="0" ref="K9:K72">IF(F9="","",C9*0.03)</f>
        <v>15000</v>
      </c>
      <c r="L9" s="102"/>
      <c r="M9" s="6">
        <f>IF(J9="","",(K9/J9)/1000)</f>
        <v>0.12195121951219512</v>
      </c>
      <c r="N9" s="53">
        <v>2014</v>
      </c>
      <c r="O9" s="8">
        <v>42407</v>
      </c>
      <c r="P9" s="103">
        <v>114</v>
      </c>
      <c r="Q9" s="103"/>
      <c r="R9" s="106">
        <f>IF(O9="","",(IF(G9="売",H9-P9,P9-H9))*M9*100000)</f>
        <v>1707.3170731707387</v>
      </c>
      <c r="S9" s="106"/>
      <c r="T9" s="107">
        <f>IF(O9="","",IF(R9&lt;0,J9*(-1),IF(G9="買",(P9-H9)*100,(H9-P9)*100)))</f>
        <v>14.000000000000057</v>
      </c>
      <c r="U9" s="107"/>
    </row>
    <row r="10" spans="2:21" ht="13.5">
      <c r="B10" s="53">
        <v>2</v>
      </c>
      <c r="C10" s="102">
        <f aca="true" t="shared" si="1" ref="C10:C73">IF(R9="","",C9+R9)</f>
        <v>501707.31707317074</v>
      </c>
      <c r="D10" s="102"/>
      <c r="E10" s="53">
        <v>2014</v>
      </c>
      <c r="F10" s="8">
        <v>42433</v>
      </c>
      <c r="G10" s="53" t="s">
        <v>52</v>
      </c>
      <c r="H10" s="103">
        <v>115.39</v>
      </c>
      <c r="I10" s="103"/>
      <c r="J10" s="53">
        <v>63</v>
      </c>
      <c r="K10" s="102">
        <f t="shared" si="0"/>
        <v>15051.21951219512</v>
      </c>
      <c r="L10" s="102"/>
      <c r="M10" s="6">
        <f aca="true" t="shared" si="2" ref="M10:M73">IF(J10="","",(K10/J10)/1000)</f>
        <v>0.23890824622531937</v>
      </c>
      <c r="N10" s="53">
        <v>2014</v>
      </c>
      <c r="O10" s="8">
        <v>42443</v>
      </c>
      <c r="P10" s="103">
        <v>115.76</v>
      </c>
      <c r="Q10" s="103"/>
      <c r="R10" s="106">
        <f aca="true" t="shared" si="3" ref="R10:R73">IF(O10="","",(IF(G10="売",H10-P10,P10-H10))*M10*100000)</f>
        <v>8839.605110336925</v>
      </c>
      <c r="S10" s="106"/>
      <c r="T10" s="107">
        <f aca="true" t="shared" si="4" ref="T10:T73">IF(O10="","",IF(R10&lt;0,J10*(-1),IF(G10="買",(P10-H10)*100,(H10-P10)*100)))</f>
        <v>37.000000000000455</v>
      </c>
      <c r="U10" s="107"/>
    </row>
    <row r="11" spans="2:21" ht="13.5">
      <c r="B11" s="53">
        <v>3</v>
      </c>
      <c r="C11" s="102">
        <f t="shared" si="1"/>
        <v>510546.92218350765</v>
      </c>
      <c r="D11" s="102"/>
      <c r="E11" s="53">
        <v>2014</v>
      </c>
      <c r="F11" s="8">
        <v>42411</v>
      </c>
      <c r="G11" s="53" t="s">
        <v>52</v>
      </c>
      <c r="H11" s="103">
        <v>114.59</v>
      </c>
      <c r="I11" s="103"/>
      <c r="J11" s="53">
        <v>75</v>
      </c>
      <c r="K11" s="102">
        <f t="shared" si="0"/>
        <v>15316.407665505229</v>
      </c>
      <c r="L11" s="102"/>
      <c r="M11" s="6">
        <f t="shared" si="2"/>
        <v>0.20421876887340304</v>
      </c>
      <c r="N11" s="53">
        <v>2014</v>
      </c>
      <c r="O11" s="8">
        <v>42443</v>
      </c>
      <c r="P11" s="103">
        <v>115.76</v>
      </c>
      <c r="Q11" s="103"/>
      <c r="R11" s="106">
        <f t="shared" si="3"/>
        <v>23893.59595818819</v>
      </c>
      <c r="S11" s="106"/>
      <c r="T11" s="107">
        <f t="shared" si="4"/>
        <v>117.00000000000017</v>
      </c>
      <c r="U11" s="107"/>
    </row>
    <row r="12" spans="2:21" ht="13.5">
      <c r="B12" s="53">
        <v>4</v>
      </c>
      <c r="C12" s="102">
        <f t="shared" si="1"/>
        <v>534440.5181416959</v>
      </c>
      <c r="D12" s="102"/>
      <c r="E12" s="53">
        <v>2014</v>
      </c>
      <c r="F12" s="8">
        <v>42576</v>
      </c>
      <c r="G12" s="53" t="s">
        <v>42</v>
      </c>
      <c r="H12" s="103">
        <v>112.44</v>
      </c>
      <c r="I12" s="103"/>
      <c r="J12" s="53">
        <v>48</v>
      </c>
      <c r="K12" s="102">
        <f t="shared" si="0"/>
        <v>16033.215544250876</v>
      </c>
      <c r="L12" s="102"/>
      <c r="M12" s="6">
        <f t="shared" si="2"/>
        <v>0.33402532383855993</v>
      </c>
      <c r="N12" s="53">
        <v>2014</v>
      </c>
      <c r="O12" s="8">
        <v>42588</v>
      </c>
      <c r="P12" s="103">
        <v>112.92</v>
      </c>
      <c r="Q12" s="103"/>
      <c r="R12" s="106">
        <f t="shared" si="3"/>
        <v>-16033.215544251008</v>
      </c>
      <c r="S12" s="106"/>
      <c r="T12" s="107">
        <f t="shared" si="4"/>
        <v>-48</v>
      </c>
      <c r="U12" s="107"/>
    </row>
    <row r="13" spans="2:21" ht="13.5">
      <c r="B13" s="53">
        <v>5</v>
      </c>
      <c r="C13" s="102">
        <f t="shared" si="1"/>
        <v>518407.30259744485</v>
      </c>
      <c r="D13" s="102"/>
      <c r="E13" s="53">
        <v>2014</v>
      </c>
      <c r="F13" s="8">
        <v>42702</v>
      </c>
      <c r="G13" s="53" t="s">
        <v>52</v>
      </c>
      <c r="H13" s="103">
        <v>123.17</v>
      </c>
      <c r="I13" s="103"/>
      <c r="J13" s="53">
        <v>111</v>
      </c>
      <c r="K13" s="102">
        <f t="shared" si="0"/>
        <v>15552.219077923344</v>
      </c>
      <c r="L13" s="102"/>
      <c r="M13" s="6">
        <f t="shared" si="2"/>
        <v>0.1401100817830932</v>
      </c>
      <c r="N13" s="53">
        <v>2014</v>
      </c>
      <c r="O13" s="8">
        <v>42714</v>
      </c>
      <c r="P13" s="103">
        <v>122.06</v>
      </c>
      <c r="Q13" s="103"/>
      <c r="R13" s="106">
        <f t="shared" si="3"/>
        <v>-15552.219077923337</v>
      </c>
      <c r="S13" s="106"/>
      <c r="T13" s="107">
        <f t="shared" si="4"/>
        <v>-111</v>
      </c>
      <c r="U13" s="107"/>
    </row>
    <row r="14" spans="2:21" ht="13.5">
      <c r="B14" s="53">
        <v>6</v>
      </c>
      <c r="C14" s="102">
        <f t="shared" si="1"/>
        <v>502855.0835195215</v>
      </c>
      <c r="D14" s="102"/>
      <c r="E14" s="53">
        <v>2014</v>
      </c>
      <c r="F14" s="8">
        <v>42734</v>
      </c>
      <c r="G14" s="53" t="s">
        <v>42</v>
      </c>
      <c r="H14" s="103">
        <v>120.38</v>
      </c>
      <c r="I14" s="103"/>
      <c r="J14" s="53">
        <v>152</v>
      </c>
      <c r="K14" s="102">
        <f t="shared" si="0"/>
        <v>15085.652505585645</v>
      </c>
      <c r="L14" s="102"/>
      <c r="M14" s="6">
        <f t="shared" si="2"/>
        <v>0.09924771385253714</v>
      </c>
      <c r="N14" s="53">
        <v>2014</v>
      </c>
      <c r="O14" s="8">
        <v>42384</v>
      </c>
      <c r="P14" s="103">
        <v>117.96</v>
      </c>
      <c r="Q14" s="103"/>
      <c r="R14" s="106">
        <f t="shared" si="3"/>
        <v>24017.946752314005</v>
      </c>
      <c r="S14" s="106"/>
      <c r="T14" s="107">
        <f t="shared" si="4"/>
        <v>242.00000000000017</v>
      </c>
      <c r="U14" s="107"/>
    </row>
    <row r="15" spans="2:21" ht="13.5">
      <c r="B15" s="53">
        <v>7</v>
      </c>
      <c r="C15" s="102">
        <f t="shared" si="1"/>
        <v>526873.0302718355</v>
      </c>
      <c r="D15" s="102"/>
      <c r="E15" s="53">
        <v>2015</v>
      </c>
      <c r="F15" s="8">
        <v>42418</v>
      </c>
      <c r="G15" s="53" t="s">
        <v>42</v>
      </c>
      <c r="H15" s="103">
        <v>125.77</v>
      </c>
      <c r="I15" s="103"/>
      <c r="J15" s="53">
        <v>211</v>
      </c>
      <c r="K15" s="102">
        <f t="shared" si="0"/>
        <v>15806.190908155064</v>
      </c>
      <c r="L15" s="102"/>
      <c r="M15" s="6">
        <f t="shared" si="2"/>
        <v>0.07491085738462115</v>
      </c>
      <c r="N15" s="53">
        <v>2015</v>
      </c>
      <c r="O15" s="8">
        <v>42448</v>
      </c>
      <c r="P15" s="103">
        <v>122.61</v>
      </c>
      <c r="Q15" s="103"/>
      <c r="R15" s="106">
        <f t="shared" si="3"/>
        <v>23671.83093354026</v>
      </c>
      <c r="S15" s="106"/>
      <c r="T15" s="107">
        <f t="shared" si="4"/>
        <v>315.99999999999966</v>
      </c>
      <c r="U15" s="107"/>
    </row>
    <row r="16" spans="2:21" ht="13.5">
      <c r="B16" s="53">
        <v>8</v>
      </c>
      <c r="C16" s="102">
        <f t="shared" si="1"/>
        <v>550544.8612053758</v>
      </c>
      <c r="D16" s="102"/>
      <c r="E16" s="53">
        <v>2015</v>
      </c>
      <c r="F16" s="8">
        <v>42538</v>
      </c>
      <c r="G16" s="53" t="s">
        <v>52</v>
      </c>
      <c r="H16" s="103">
        <v>134.29</v>
      </c>
      <c r="I16" s="103"/>
      <c r="J16" s="53">
        <v>203</v>
      </c>
      <c r="K16" s="102">
        <f t="shared" si="0"/>
        <v>16516.345836161272</v>
      </c>
      <c r="L16" s="102"/>
      <c r="M16" s="6">
        <f t="shared" si="2"/>
        <v>0.08136130953774025</v>
      </c>
      <c r="N16" s="53">
        <v>2015</v>
      </c>
      <c r="O16" s="8">
        <v>42543</v>
      </c>
      <c r="P16" s="103">
        <v>132.26</v>
      </c>
      <c r="Q16" s="103"/>
      <c r="R16" s="106">
        <f t="shared" si="3"/>
        <v>-16516.34583616128</v>
      </c>
      <c r="S16" s="106"/>
      <c r="T16" s="107">
        <f t="shared" si="4"/>
        <v>-203</v>
      </c>
      <c r="U16" s="107"/>
    </row>
    <row r="17" spans="2:21" ht="13.5">
      <c r="B17" s="53">
        <v>9</v>
      </c>
      <c r="C17" s="102">
        <f t="shared" si="1"/>
        <v>534028.5153692145</v>
      </c>
      <c r="D17" s="102"/>
      <c r="E17" s="53">
        <v>2015</v>
      </c>
      <c r="F17" s="8">
        <v>42635</v>
      </c>
      <c r="G17" s="53" t="s">
        <v>42</v>
      </c>
      <c r="H17" s="103">
        <v>122.91</v>
      </c>
      <c r="I17" s="103"/>
      <c r="J17" s="53">
        <v>115</v>
      </c>
      <c r="K17" s="102">
        <f t="shared" si="0"/>
        <v>16020.855461076433</v>
      </c>
      <c r="L17" s="102"/>
      <c r="M17" s="6">
        <f t="shared" si="2"/>
        <v>0.13931178661805596</v>
      </c>
      <c r="N17" s="53">
        <v>2015</v>
      </c>
      <c r="O17" s="8">
        <v>42645</v>
      </c>
      <c r="P17" s="103">
        <v>123.64</v>
      </c>
      <c r="Q17" s="103"/>
      <c r="R17" s="106">
        <f t="shared" si="3"/>
        <v>-10169.760423118141</v>
      </c>
      <c r="S17" s="106"/>
      <c r="T17" s="107">
        <f t="shared" si="4"/>
        <v>-115</v>
      </c>
      <c r="U17" s="107"/>
    </row>
    <row r="18" spans="2:21" ht="13.5">
      <c r="B18" s="53">
        <v>10</v>
      </c>
      <c r="C18" s="102">
        <f t="shared" si="1"/>
        <v>523858.75494609633</v>
      </c>
      <c r="D18" s="102"/>
      <c r="E18" s="53">
        <v>2016</v>
      </c>
      <c r="F18" s="8">
        <v>42395</v>
      </c>
      <c r="G18" s="53" t="s">
        <v>42</v>
      </c>
      <c r="H18" s="103">
        <v>116.19</v>
      </c>
      <c r="I18" s="103"/>
      <c r="J18" s="53">
        <v>68</v>
      </c>
      <c r="K18" s="102">
        <f t="shared" si="0"/>
        <v>15715.76264838289</v>
      </c>
      <c r="L18" s="102"/>
      <c r="M18" s="6">
        <f t="shared" si="2"/>
        <v>0.23111415659386603</v>
      </c>
      <c r="N18" s="53">
        <v>2016</v>
      </c>
      <c r="O18" s="8">
        <v>42396</v>
      </c>
      <c r="P18" s="103">
        <v>116.87</v>
      </c>
      <c r="Q18" s="103"/>
      <c r="R18" s="106">
        <f t="shared" si="3"/>
        <v>-15715.762648383046</v>
      </c>
      <c r="S18" s="106"/>
      <c r="T18" s="107">
        <f t="shared" si="4"/>
        <v>-68</v>
      </c>
      <c r="U18" s="107"/>
    </row>
    <row r="19" spans="2:21" ht="13.5">
      <c r="B19" s="53">
        <v>11</v>
      </c>
      <c r="C19" s="102">
        <f t="shared" si="1"/>
        <v>508142.9922977133</v>
      </c>
      <c r="D19" s="102"/>
      <c r="E19" s="53">
        <v>2016</v>
      </c>
      <c r="F19" s="8">
        <v>42453</v>
      </c>
      <c r="G19" s="53" t="s">
        <v>52</v>
      </c>
      <c r="H19" s="103">
        <v>115.7</v>
      </c>
      <c r="I19" s="103"/>
      <c r="J19" s="53">
        <v>59</v>
      </c>
      <c r="K19" s="102">
        <f t="shared" si="0"/>
        <v>15244.289768931398</v>
      </c>
      <c r="L19" s="102"/>
      <c r="M19" s="6">
        <f t="shared" si="2"/>
        <v>0.2583777926937525</v>
      </c>
      <c r="N19" s="53">
        <v>2016</v>
      </c>
      <c r="O19" s="8">
        <v>42465</v>
      </c>
      <c r="P19" s="103">
        <v>115.11</v>
      </c>
      <c r="Q19" s="103"/>
      <c r="R19" s="106">
        <f t="shared" si="3"/>
        <v>-15244.289768931485</v>
      </c>
      <c r="S19" s="106"/>
      <c r="T19" s="107">
        <f t="shared" si="4"/>
        <v>-59</v>
      </c>
      <c r="U19" s="107"/>
    </row>
    <row r="20" spans="2:21" ht="13.5">
      <c r="B20" s="53">
        <v>12</v>
      </c>
      <c r="C20" s="102">
        <f t="shared" si="1"/>
        <v>492898.70252878184</v>
      </c>
      <c r="D20" s="102"/>
      <c r="E20" s="53"/>
      <c r="F20" s="8"/>
      <c r="G20" s="53"/>
      <c r="H20" s="103"/>
      <c r="I20" s="103"/>
      <c r="J20" s="53"/>
      <c r="K20" s="102">
        <f t="shared" si="0"/>
      </c>
      <c r="L20" s="102"/>
      <c r="M20" s="6">
        <f t="shared" si="2"/>
      </c>
      <c r="N20" s="53"/>
      <c r="O20" s="8"/>
      <c r="P20" s="103"/>
      <c r="Q20" s="103"/>
      <c r="R20" s="106">
        <f t="shared" si="3"/>
      </c>
      <c r="S20" s="106"/>
      <c r="T20" s="107">
        <f t="shared" si="4"/>
      </c>
      <c r="U20" s="107"/>
    </row>
    <row r="21" spans="2:21" ht="13.5">
      <c r="B21" s="53">
        <v>13</v>
      </c>
      <c r="C21" s="102">
        <f t="shared" si="1"/>
      </c>
      <c r="D21" s="102"/>
      <c r="E21" s="53"/>
      <c r="F21" s="8"/>
      <c r="G21" s="53"/>
      <c r="H21" s="103"/>
      <c r="I21" s="103"/>
      <c r="J21" s="53"/>
      <c r="K21" s="102">
        <f t="shared" si="0"/>
      </c>
      <c r="L21" s="102"/>
      <c r="M21" s="6">
        <f t="shared" si="2"/>
      </c>
      <c r="N21" s="53"/>
      <c r="O21" s="8"/>
      <c r="P21" s="103"/>
      <c r="Q21" s="103"/>
      <c r="R21" s="106">
        <f t="shared" si="3"/>
      </c>
      <c r="S21" s="106"/>
      <c r="T21" s="107">
        <f t="shared" si="4"/>
      </c>
      <c r="U21" s="107"/>
    </row>
    <row r="22" spans="2:21" ht="13.5">
      <c r="B22" s="53">
        <v>14</v>
      </c>
      <c r="C22" s="102">
        <f t="shared" si="1"/>
      </c>
      <c r="D22" s="102"/>
      <c r="E22" s="53"/>
      <c r="F22" s="8"/>
      <c r="G22" s="53"/>
      <c r="H22" s="103"/>
      <c r="I22" s="103"/>
      <c r="J22" s="53"/>
      <c r="K22" s="102">
        <f t="shared" si="0"/>
      </c>
      <c r="L22" s="102"/>
      <c r="M22" s="6">
        <f t="shared" si="2"/>
      </c>
      <c r="N22" s="53"/>
      <c r="O22" s="8"/>
      <c r="P22" s="103"/>
      <c r="Q22" s="103"/>
      <c r="R22" s="106">
        <f t="shared" si="3"/>
      </c>
      <c r="S22" s="106"/>
      <c r="T22" s="107">
        <f t="shared" si="4"/>
      </c>
      <c r="U22" s="107"/>
    </row>
    <row r="23" spans="2:21" ht="13.5">
      <c r="B23" s="53">
        <v>15</v>
      </c>
      <c r="C23" s="102">
        <f t="shared" si="1"/>
      </c>
      <c r="D23" s="102"/>
      <c r="E23" s="53"/>
      <c r="F23" s="8"/>
      <c r="G23" s="53"/>
      <c r="H23" s="103"/>
      <c r="I23" s="103"/>
      <c r="J23" s="53"/>
      <c r="K23" s="102">
        <f t="shared" si="0"/>
      </c>
      <c r="L23" s="102"/>
      <c r="M23" s="6">
        <f t="shared" si="2"/>
      </c>
      <c r="N23" s="53"/>
      <c r="O23" s="8"/>
      <c r="P23" s="103"/>
      <c r="Q23" s="103"/>
      <c r="R23" s="106">
        <f t="shared" si="3"/>
      </c>
      <c r="S23" s="106"/>
      <c r="T23" s="107">
        <f t="shared" si="4"/>
      </c>
      <c r="U23" s="107"/>
    </row>
    <row r="24" spans="2:21" ht="13.5">
      <c r="B24" s="53">
        <v>16</v>
      </c>
      <c r="C24" s="102">
        <f t="shared" si="1"/>
      </c>
      <c r="D24" s="102"/>
      <c r="E24" s="53"/>
      <c r="F24" s="8"/>
      <c r="G24" s="53"/>
      <c r="H24" s="103"/>
      <c r="I24" s="103"/>
      <c r="J24" s="53"/>
      <c r="K24" s="102">
        <f t="shared" si="0"/>
      </c>
      <c r="L24" s="102"/>
      <c r="M24" s="6">
        <f t="shared" si="2"/>
      </c>
      <c r="N24" s="53"/>
      <c r="O24" s="8"/>
      <c r="P24" s="103"/>
      <c r="Q24" s="103"/>
      <c r="R24" s="106">
        <f t="shared" si="3"/>
      </c>
      <c r="S24" s="106"/>
      <c r="T24" s="107">
        <f t="shared" si="4"/>
      </c>
      <c r="U24" s="107"/>
    </row>
    <row r="25" spans="2:21" ht="13.5">
      <c r="B25" s="53">
        <v>17</v>
      </c>
      <c r="C25" s="102">
        <f t="shared" si="1"/>
      </c>
      <c r="D25" s="102"/>
      <c r="E25" s="53"/>
      <c r="F25" s="8"/>
      <c r="G25" s="53"/>
      <c r="H25" s="103"/>
      <c r="I25" s="103"/>
      <c r="J25" s="53"/>
      <c r="K25" s="102">
        <f t="shared" si="0"/>
      </c>
      <c r="L25" s="102"/>
      <c r="M25" s="6">
        <f t="shared" si="2"/>
      </c>
      <c r="N25" s="53"/>
      <c r="O25" s="8"/>
      <c r="P25" s="103"/>
      <c r="Q25" s="103"/>
      <c r="R25" s="106">
        <f t="shared" si="3"/>
      </c>
      <c r="S25" s="106"/>
      <c r="T25" s="107">
        <f t="shared" si="4"/>
      </c>
      <c r="U25" s="107"/>
    </row>
    <row r="26" spans="2:21" ht="13.5">
      <c r="B26" s="53">
        <v>18</v>
      </c>
      <c r="C26" s="102">
        <f t="shared" si="1"/>
      </c>
      <c r="D26" s="102"/>
      <c r="E26" s="53"/>
      <c r="F26" s="8"/>
      <c r="G26" s="53"/>
      <c r="H26" s="103"/>
      <c r="I26" s="103"/>
      <c r="J26" s="53"/>
      <c r="K26" s="102">
        <f t="shared" si="0"/>
      </c>
      <c r="L26" s="102"/>
      <c r="M26" s="6">
        <f t="shared" si="2"/>
      </c>
      <c r="N26" s="53"/>
      <c r="O26" s="8"/>
      <c r="P26" s="103"/>
      <c r="Q26" s="103"/>
      <c r="R26" s="106">
        <f t="shared" si="3"/>
      </c>
      <c r="S26" s="106"/>
      <c r="T26" s="107">
        <f t="shared" si="4"/>
      </c>
      <c r="U26" s="107"/>
    </row>
    <row r="27" spans="2:21" ht="13.5">
      <c r="B27" s="53">
        <v>19</v>
      </c>
      <c r="C27" s="102">
        <f t="shared" si="1"/>
      </c>
      <c r="D27" s="102"/>
      <c r="E27" s="53"/>
      <c r="F27" s="8"/>
      <c r="G27" s="53"/>
      <c r="H27" s="103"/>
      <c r="I27" s="103"/>
      <c r="J27" s="53"/>
      <c r="K27" s="102">
        <f t="shared" si="0"/>
      </c>
      <c r="L27" s="102"/>
      <c r="M27" s="6">
        <f t="shared" si="2"/>
      </c>
      <c r="N27" s="53"/>
      <c r="O27" s="8"/>
      <c r="P27" s="103"/>
      <c r="Q27" s="103"/>
      <c r="R27" s="106">
        <f t="shared" si="3"/>
      </c>
      <c r="S27" s="106"/>
      <c r="T27" s="107">
        <f t="shared" si="4"/>
      </c>
      <c r="U27" s="107"/>
    </row>
    <row r="28" spans="2:21" ht="13.5">
      <c r="B28" s="53">
        <v>20</v>
      </c>
      <c r="C28" s="102">
        <f t="shared" si="1"/>
      </c>
      <c r="D28" s="102"/>
      <c r="E28" s="53"/>
      <c r="F28" s="8"/>
      <c r="G28" s="53"/>
      <c r="H28" s="103"/>
      <c r="I28" s="103"/>
      <c r="J28" s="53"/>
      <c r="K28" s="102">
        <f t="shared" si="0"/>
      </c>
      <c r="L28" s="102"/>
      <c r="M28" s="6">
        <f t="shared" si="2"/>
      </c>
      <c r="N28" s="53"/>
      <c r="O28" s="8"/>
      <c r="P28" s="103"/>
      <c r="Q28" s="103"/>
      <c r="R28" s="106">
        <f t="shared" si="3"/>
      </c>
      <c r="S28" s="106"/>
      <c r="T28" s="107">
        <f t="shared" si="4"/>
      </c>
      <c r="U28" s="107"/>
    </row>
    <row r="29" spans="2:21" ht="13.5">
      <c r="B29" s="53">
        <v>21</v>
      </c>
      <c r="C29" s="102">
        <f t="shared" si="1"/>
      </c>
      <c r="D29" s="102"/>
      <c r="E29" s="53"/>
      <c r="F29" s="8"/>
      <c r="G29" s="53"/>
      <c r="H29" s="103"/>
      <c r="I29" s="103"/>
      <c r="J29" s="53"/>
      <c r="K29" s="102">
        <f t="shared" si="0"/>
      </c>
      <c r="L29" s="102"/>
      <c r="M29" s="6">
        <f t="shared" si="2"/>
      </c>
      <c r="N29" s="53"/>
      <c r="O29" s="8"/>
      <c r="P29" s="103"/>
      <c r="Q29" s="103"/>
      <c r="R29" s="106">
        <f t="shared" si="3"/>
      </c>
      <c r="S29" s="106"/>
      <c r="T29" s="107">
        <f t="shared" si="4"/>
      </c>
      <c r="U29" s="107"/>
    </row>
    <row r="30" spans="2:21" ht="13.5">
      <c r="B30" s="53">
        <v>22</v>
      </c>
      <c r="C30" s="102">
        <f t="shared" si="1"/>
      </c>
      <c r="D30" s="102"/>
      <c r="E30" s="53"/>
      <c r="F30" s="8"/>
      <c r="G30" s="53"/>
      <c r="H30" s="103"/>
      <c r="I30" s="103"/>
      <c r="J30" s="53"/>
      <c r="K30" s="102">
        <f t="shared" si="0"/>
      </c>
      <c r="L30" s="102"/>
      <c r="M30" s="6">
        <f t="shared" si="2"/>
      </c>
      <c r="N30" s="53"/>
      <c r="O30" s="8"/>
      <c r="P30" s="103"/>
      <c r="Q30" s="103"/>
      <c r="R30" s="106">
        <f t="shared" si="3"/>
      </c>
      <c r="S30" s="106"/>
      <c r="T30" s="107">
        <f t="shared" si="4"/>
      </c>
      <c r="U30" s="107"/>
    </row>
    <row r="31" spans="2:21" ht="13.5">
      <c r="B31" s="53">
        <v>23</v>
      </c>
      <c r="C31" s="102">
        <f t="shared" si="1"/>
      </c>
      <c r="D31" s="102"/>
      <c r="E31" s="53"/>
      <c r="F31" s="8"/>
      <c r="G31" s="53"/>
      <c r="H31" s="103"/>
      <c r="I31" s="103"/>
      <c r="J31" s="53"/>
      <c r="K31" s="102">
        <f t="shared" si="0"/>
      </c>
      <c r="L31" s="102"/>
      <c r="M31" s="6">
        <f t="shared" si="2"/>
      </c>
      <c r="N31" s="53"/>
      <c r="O31" s="8"/>
      <c r="P31" s="103"/>
      <c r="Q31" s="103"/>
      <c r="R31" s="106">
        <f t="shared" si="3"/>
      </c>
      <c r="S31" s="106"/>
      <c r="T31" s="107">
        <f t="shared" si="4"/>
      </c>
      <c r="U31" s="107"/>
    </row>
    <row r="32" spans="2:21" ht="13.5">
      <c r="B32" s="53">
        <v>24</v>
      </c>
      <c r="C32" s="102">
        <f t="shared" si="1"/>
      </c>
      <c r="D32" s="102"/>
      <c r="E32" s="53"/>
      <c r="F32" s="8"/>
      <c r="G32" s="53"/>
      <c r="H32" s="103"/>
      <c r="I32" s="103"/>
      <c r="J32" s="53"/>
      <c r="K32" s="102">
        <f t="shared" si="0"/>
      </c>
      <c r="L32" s="102"/>
      <c r="M32" s="6">
        <f t="shared" si="2"/>
      </c>
      <c r="N32" s="53"/>
      <c r="O32" s="8"/>
      <c r="P32" s="103"/>
      <c r="Q32" s="103"/>
      <c r="R32" s="106">
        <f t="shared" si="3"/>
      </c>
      <c r="S32" s="106"/>
      <c r="T32" s="107">
        <f t="shared" si="4"/>
      </c>
      <c r="U32" s="107"/>
    </row>
    <row r="33" spans="2:21" ht="13.5">
      <c r="B33" s="53">
        <v>25</v>
      </c>
      <c r="C33" s="102">
        <f t="shared" si="1"/>
      </c>
      <c r="D33" s="102"/>
      <c r="E33" s="53"/>
      <c r="F33" s="8"/>
      <c r="G33" s="53"/>
      <c r="H33" s="103"/>
      <c r="I33" s="103"/>
      <c r="J33" s="53"/>
      <c r="K33" s="102">
        <f t="shared" si="0"/>
      </c>
      <c r="L33" s="102"/>
      <c r="M33" s="6">
        <f t="shared" si="2"/>
      </c>
      <c r="N33" s="53"/>
      <c r="O33" s="8"/>
      <c r="P33" s="103"/>
      <c r="Q33" s="103"/>
      <c r="R33" s="106">
        <f t="shared" si="3"/>
      </c>
      <c r="S33" s="106"/>
      <c r="T33" s="107">
        <f t="shared" si="4"/>
      </c>
      <c r="U33" s="107"/>
    </row>
    <row r="34" spans="2:21" ht="13.5">
      <c r="B34" s="53">
        <v>26</v>
      </c>
      <c r="C34" s="102">
        <f t="shared" si="1"/>
      </c>
      <c r="D34" s="102"/>
      <c r="E34" s="53"/>
      <c r="F34" s="8"/>
      <c r="G34" s="53"/>
      <c r="H34" s="103"/>
      <c r="I34" s="103"/>
      <c r="J34" s="53"/>
      <c r="K34" s="102">
        <f t="shared" si="0"/>
      </c>
      <c r="L34" s="102"/>
      <c r="M34" s="6">
        <f t="shared" si="2"/>
      </c>
      <c r="N34" s="53"/>
      <c r="O34" s="8"/>
      <c r="P34" s="103"/>
      <c r="Q34" s="103"/>
      <c r="R34" s="106">
        <f t="shared" si="3"/>
      </c>
      <c r="S34" s="106"/>
      <c r="T34" s="107">
        <f t="shared" si="4"/>
      </c>
      <c r="U34" s="107"/>
    </row>
    <row r="35" spans="2:21" ht="13.5">
      <c r="B35" s="53">
        <v>27</v>
      </c>
      <c r="C35" s="102">
        <f t="shared" si="1"/>
      </c>
      <c r="D35" s="102"/>
      <c r="E35" s="53"/>
      <c r="F35" s="8"/>
      <c r="G35" s="53"/>
      <c r="H35" s="103"/>
      <c r="I35" s="103"/>
      <c r="J35" s="53"/>
      <c r="K35" s="102">
        <f t="shared" si="0"/>
      </c>
      <c r="L35" s="102"/>
      <c r="M35" s="6">
        <f t="shared" si="2"/>
      </c>
      <c r="N35" s="53"/>
      <c r="O35" s="8"/>
      <c r="P35" s="103"/>
      <c r="Q35" s="103"/>
      <c r="R35" s="106">
        <f t="shared" si="3"/>
      </c>
      <c r="S35" s="106"/>
      <c r="T35" s="107">
        <f t="shared" si="4"/>
      </c>
      <c r="U35" s="107"/>
    </row>
    <row r="36" spans="2:21" ht="13.5">
      <c r="B36" s="53">
        <v>28</v>
      </c>
      <c r="C36" s="102">
        <f t="shared" si="1"/>
      </c>
      <c r="D36" s="102"/>
      <c r="E36" s="53"/>
      <c r="F36" s="8"/>
      <c r="G36" s="53"/>
      <c r="H36" s="103"/>
      <c r="I36" s="103"/>
      <c r="J36" s="53"/>
      <c r="K36" s="102">
        <f t="shared" si="0"/>
      </c>
      <c r="L36" s="102"/>
      <c r="M36" s="6">
        <f t="shared" si="2"/>
      </c>
      <c r="N36" s="53"/>
      <c r="O36" s="8"/>
      <c r="P36" s="103"/>
      <c r="Q36" s="103"/>
      <c r="R36" s="106">
        <f t="shared" si="3"/>
      </c>
      <c r="S36" s="106"/>
      <c r="T36" s="107">
        <f t="shared" si="4"/>
      </c>
      <c r="U36" s="107"/>
    </row>
    <row r="37" spans="2:21" ht="13.5">
      <c r="B37" s="53">
        <v>29</v>
      </c>
      <c r="C37" s="102">
        <f t="shared" si="1"/>
      </c>
      <c r="D37" s="102"/>
      <c r="E37" s="53"/>
      <c r="F37" s="8"/>
      <c r="G37" s="53"/>
      <c r="H37" s="103"/>
      <c r="I37" s="103"/>
      <c r="J37" s="53"/>
      <c r="K37" s="102">
        <f t="shared" si="0"/>
      </c>
      <c r="L37" s="102"/>
      <c r="M37" s="6">
        <f t="shared" si="2"/>
      </c>
      <c r="N37" s="53"/>
      <c r="O37" s="8"/>
      <c r="P37" s="103"/>
      <c r="Q37" s="103"/>
      <c r="R37" s="106">
        <f t="shared" si="3"/>
      </c>
      <c r="S37" s="106"/>
      <c r="T37" s="107">
        <f t="shared" si="4"/>
      </c>
      <c r="U37" s="107"/>
    </row>
    <row r="38" spans="2:21" ht="13.5">
      <c r="B38" s="53">
        <v>30</v>
      </c>
      <c r="C38" s="102">
        <f t="shared" si="1"/>
      </c>
      <c r="D38" s="102"/>
      <c r="E38" s="53"/>
      <c r="F38" s="8"/>
      <c r="G38" s="53"/>
      <c r="H38" s="103"/>
      <c r="I38" s="103"/>
      <c r="J38" s="53"/>
      <c r="K38" s="102">
        <f t="shared" si="0"/>
      </c>
      <c r="L38" s="102"/>
      <c r="M38" s="6">
        <f t="shared" si="2"/>
      </c>
      <c r="N38" s="53"/>
      <c r="O38" s="8"/>
      <c r="P38" s="103"/>
      <c r="Q38" s="103"/>
      <c r="R38" s="106">
        <f t="shared" si="3"/>
      </c>
      <c r="S38" s="106"/>
      <c r="T38" s="107">
        <f t="shared" si="4"/>
      </c>
      <c r="U38" s="107"/>
    </row>
    <row r="39" spans="2:21" ht="13.5">
      <c r="B39" s="53">
        <v>31</v>
      </c>
      <c r="C39" s="102">
        <f t="shared" si="1"/>
      </c>
      <c r="D39" s="102"/>
      <c r="E39" s="53"/>
      <c r="F39" s="8"/>
      <c r="G39" s="53"/>
      <c r="H39" s="103"/>
      <c r="I39" s="103"/>
      <c r="J39" s="53"/>
      <c r="K39" s="102">
        <f t="shared" si="0"/>
      </c>
      <c r="L39" s="102"/>
      <c r="M39" s="6">
        <f t="shared" si="2"/>
      </c>
      <c r="N39" s="53"/>
      <c r="O39" s="8"/>
      <c r="P39" s="103"/>
      <c r="Q39" s="103"/>
      <c r="R39" s="106">
        <f t="shared" si="3"/>
      </c>
      <c r="S39" s="106"/>
      <c r="T39" s="107">
        <f t="shared" si="4"/>
      </c>
      <c r="U39" s="107"/>
    </row>
    <row r="40" spans="2:21" ht="13.5">
      <c r="B40" s="53">
        <v>32</v>
      </c>
      <c r="C40" s="102">
        <f t="shared" si="1"/>
      </c>
      <c r="D40" s="102"/>
      <c r="E40" s="53"/>
      <c r="F40" s="8"/>
      <c r="G40" s="53"/>
      <c r="H40" s="103"/>
      <c r="I40" s="103"/>
      <c r="J40" s="53"/>
      <c r="K40" s="102">
        <f t="shared" si="0"/>
      </c>
      <c r="L40" s="102"/>
      <c r="M40" s="6">
        <f t="shared" si="2"/>
      </c>
      <c r="N40" s="53"/>
      <c r="O40" s="8"/>
      <c r="P40" s="103"/>
      <c r="Q40" s="103"/>
      <c r="R40" s="106">
        <f t="shared" si="3"/>
      </c>
      <c r="S40" s="106"/>
      <c r="T40" s="107">
        <f t="shared" si="4"/>
      </c>
      <c r="U40" s="107"/>
    </row>
    <row r="41" spans="2:21" ht="13.5">
      <c r="B41" s="53">
        <v>33</v>
      </c>
      <c r="C41" s="102">
        <f t="shared" si="1"/>
      </c>
      <c r="D41" s="102"/>
      <c r="E41" s="53"/>
      <c r="F41" s="8"/>
      <c r="G41" s="53"/>
      <c r="H41" s="103"/>
      <c r="I41" s="103"/>
      <c r="J41" s="53"/>
      <c r="K41" s="102">
        <f t="shared" si="0"/>
      </c>
      <c r="L41" s="102"/>
      <c r="M41" s="6">
        <f t="shared" si="2"/>
      </c>
      <c r="N41" s="53"/>
      <c r="O41" s="8"/>
      <c r="P41" s="103"/>
      <c r="Q41" s="103"/>
      <c r="R41" s="106">
        <f t="shared" si="3"/>
      </c>
      <c r="S41" s="106"/>
      <c r="T41" s="107">
        <f t="shared" si="4"/>
      </c>
      <c r="U41" s="107"/>
    </row>
    <row r="42" spans="2:21" ht="13.5">
      <c r="B42" s="53">
        <v>34</v>
      </c>
      <c r="C42" s="102">
        <f t="shared" si="1"/>
      </c>
      <c r="D42" s="102"/>
      <c r="E42" s="53"/>
      <c r="F42" s="8"/>
      <c r="G42" s="53"/>
      <c r="H42" s="103"/>
      <c r="I42" s="103"/>
      <c r="J42" s="53"/>
      <c r="K42" s="102">
        <f t="shared" si="0"/>
      </c>
      <c r="L42" s="102"/>
      <c r="M42" s="6">
        <f t="shared" si="2"/>
      </c>
      <c r="N42" s="53"/>
      <c r="O42" s="8"/>
      <c r="P42" s="103"/>
      <c r="Q42" s="103"/>
      <c r="R42" s="106">
        <f t="shared" si="3"/>
      </c>
      <c r="S42" s="106"/>
      <c r="T42" s="107">
        <f t="shared" si="4"/>
      </c>
      <c r="U42" s="107"/>
    </row>
    <row r="43" spans="2:21" ht="13.5">
      <c r="B43" s="53">
        <v>35</v>
      </c>
      <c r="C43" s="102">
        <f t="shared" si="1"/>
      </c>
      <c r="D43" s="102"/>
      <c r="E43" s="53"/>
      <c r="F43" s="8"/>
      <c r="G43" s="53"/>
      <c r="H43" s="103"/>
      <c r="I43" s="103"/>
      <c r="J43" s="53"/>
      <c r="K43" s="102">
        <f t="shared" si="0"/>
      </c>
      <c r="L43" s="102"/>
      <c r="M43" s="6">
        <f t="shared" si="2"/>
      </c>
      <c r="N43" s="53"/>
      <c r="O43" s="8"/>
      <c r="P43" s="103"/>
      <c r="Q43" s="103"/>
      <c r="R43" s="106">
        <f t="shared" si="3"/>
      </c>
      <c r="S43" s="106"/>
      <c r="T43" s="107">
        <f t="shared" si="4"/>
      </c>
      <c r="U43" s="107"/>
    </row>
    <row r="44" spans="2:21" ht="13.5">
      <c r="B44" s="53">
        <v>36</v>
      </c>
      <c r="C44" s="102">
        <f t="shared" si="1"/>
      </c>
      <c r="D44" s="102"/>
      <c r="E44" s="53"/>
      <c r="F44" s="8"/>
      <c r="G44" s="53"/>
      <c r="H44" s="103"/>
      <c r="I44" s="103"/>
      <c r="J44" s="53"/>
      <c r="K44" s="102">
        <f t="shared" si="0"/>
      </c>
      <c r="L44" s="102"/>
      <c r="M44" s="6">
        <f t="shared" si="2"/>
      </c>
      <c r="N44" s="53"/>
      <c r="O44" s="8"/>
      <c r="P44" s="103"/>
      <c r="Q44" s="103"/>
      <c r="R44" s="106">
        <f t="shared" si="3"/>
      </c>
      <c r="S44" s="106"/>
      <c r="T44" s="107">
        <f t="shared" si="4"/>
      </c>
      <c r="U44" s="107"/>
    </row>
    <row r="45" spans="2:21" ht="13.5">
      <c r="B45" s="53">
        <v>37</v>
      </c>
      <c r="C45" s="102">
        <f t="shared" si="1"/>
      </c>
      <c r="D45" s="102"/>
      <c r="E45" s="53"/>
      <c r="F45" s="8"/>
      <c r="G45" s="53"/>
      <c r="H45" s="103"/>
      <c r="I45" s="103"/>
      <c r="J45" s="53"/>
      <c r="K45" s="102">
        <f t="shared" si="0"/>
      </c>
      <c r="L45" s="102"/>
      <c r="M45" s="6">
        <f t="shared" si="2"/>
      </c>
      <c r="N45" s="53"/>
      <c r="O45" s="8"/>
      <c r="P45" s="103"/>
      <c r="Q45" s="103"/>
      <c r="R45" s="106">
        <f t="shared" si="3"/>
      </c>
      <c r="S45" s="106"/>
      <c r="T45" s="107">
        <f t="shared" si="4"/>
      </c>
      <c r="U45" s="107"/>
    </row>
    <row r="46" spans="2:21" ht="13.5">
      <c r="B46" s="53">
        <v>38</v>
      </c>
      <c r="C46" s="102">
        <f t="shared" si="1"/>
      </c>
      <c r="D46" s="102"/>
      <c r="E46" s="53"/>
      <c r="F46" s="8"/>
      <c r="G46" s="53"/>
      <c r="H46" s="103"/>
      <c r="I46" s="103"/>
      <c r="J46" s="53"/>
      <c r="K46" s="102">
        <f t="shared" si="0"/>
      </c>
      <c r="L46" s="102"/>
      <c r="M46" s="6">
        <f t="shared" si="2"/>
      </c>
      <c r="N46" s="53"/>
      <c r="O46" s="8"/>
      <c r="P46" s="103"/>
      <c r="Q46" s="103"/>
      <c r="R46" s="106">
        <f t="shared" si="3"/>
      </c>
      <c r="S46" s="106"/>
      <c r="T46" s="107">
        <f t="shared" si="4"/>
      </c>
      <c r="U46" s="107"/>
    </row>
    <row r="47" spans="2:21" ht="13.5">
      <c r="B47" s="53">
        <v>39</v>
      </c>
      <c r="C47" s="102">
        <f t="shared" si="1"/>
      </c>
      <c r="D47" s="102"/>
      <c r="E47" s="53"/>
      <c r="F47" s="8"/>
      <c r="G47" s="53"/>
      <c r="H47" s="103"/>
      <c r="I47" s="103"/>
      <c r="J47" s="53"/>
      <c r="K47" s="102">
        <f t="shared" si="0"/>
      </c>
      <c r="L47" s="102"/>
      <c r="M47" s="6">
        <f t="shared" si="2"/>
      </c>
      <c r="N47" s="53"/>
      <c r="O47" s="8"/>
      <c r="P47" s="103"/>
      <c r="Q47" s="103"/>
      <c r="R47" s="106">
        <f t="shared" si="3"/>
      </c>
      <c r="S47" s="106"/>
      <c r="T47" s="107">
        <f t="shared" si="4"/>
      </c>
      <c r="U47" s="107"/>
    </row>
    <row r="48" spans="2:21" ht="13.5">
      <c r="B48" s="53">
        <v>40</v>
      </c>
      <c r="C48" s="102">
        <f t="shared" si="1"/>
      </c>
      <c r="D48" s="102"/>
      <c r="E48" s="53"/>
      <c r="F48" s="8"/>
      <c r="G48" s="53"/>
      <c r="H48" s="103"/>
      <c r="I48" s="103"/>
      <c r="J48" s="53"/>
      <c r="K48" s="102">
        <f t="shared" si="0"/>
      </c>
      <c r="L48" s="102"/>
      <c r="M48" s="6">
        <f t="shared" si="2"/>
      </c>
      <c r="N48" s="53"/>
      <c r="O48" s="8"/>
      <c r="P48" s="103"/>
      <c r="Q48" s="103"/>
      <c r="R48" s="106">
        <f t="shared" si="3"/>
      </c>
      <c r="S48" s="106"/>
      <c r="T48" s="107">
        <f t="shared" si="4"/>
      </c>
      <c r="U48" s="107"/>
    </row>
    <row r="49" spans="2:21" ht="13.5">
      <c r="B49" s="53">
        <v>41</v>
      </c>
      <c r="C49" s="102">
        <f t="shared" si="1"/>
      </c>
      <c r="D49" s="102"/>
      <c r="E49" s="53"/>
      <c r="F49" s="8"/>
      <c r="G49" s="53"/>
      <c r="H49" s="103"/>
      <c r="I49" s="103"/>
      <c r="J49" s="53"/>
      <c r="K49" s="102">
        <f t="shared" si="0"/>
      </c>
      <c r="L49" s="102"/>
      <c r="M49" s="6">
        <f t="shared" si="2"/>
      </c>
      <c r="N49" s="53"/>
      <c r="O49" s="8"/>
      <c r="P49" s="103"/>
      <c r="Q49" s="103"/>
      <c r="R49" s="106">
        <f t="shared" si="3"/>
      </c>
      <c r="S49" s="106"/>
      <c r="T49" s="107">
        <f t="shared" si="4"/>
      </c>
      <c r="U49" s="107"/>
    </row>
    <row r="50" spans="2:21" ht="13.5">
      <c r="B50" s="53">
        <v>42</v>
      </c>
      <c r="C50" s="102">
        <f t="shared" si="1"/>
      </c>
      <c r="D50" s="102"/>
      <c r="E50" s="53"/>
      <c r="F50" s="8"/>
      <c r="G50" s="53"/>
      <c r="H50" s="103"/>
      <c r="I50" s="103"/>
      <c r="J50" s="53"/>
      <c r="K50" s="102">
        <f t="shared" si="0"/>
      </c>
      <c r="L50" s="102"/>
      <c r="M50" s="6">
        <f t="shared" si="2"/>
      </c>
      <c r="N50" s="53"/>
      <c r="O50" s="8"/>
      <c r="P50" s="103"/>
      <c r="Q50" s="103"/>
      <c r="R50" s="106">
        <f t="shared" si="3"/>
      </c>
      <c r="S50" s="106"/>
      <c r="T50" s="107">
        <f t="shared" si="4"/>
      </c>
      <c r="U50" s="107"/>
    </row>
    <row r="51" spans="2:21" ht="13.5">
      <c r="B51" s="53">
        <v>43</v>
      </c>
      <c r="C51" s="102">
        <f t="shared" si="1"/>
      </c>
      <c r="D51" s="102"/>
      <c r="E51" s="53"/>
      <c r="F51" s="8"/>
      <c r="G51" s="53"/>
      <c r="H51" s="103"/>
      <c r="I51" s="103"/>
      <c r="J51" s="53"/>
      <c r="K51" s="102">
        <f t="shared" si="0"/>
      </c>
      <c r="L51" s="102"/>
      <c r="M51" s="6">
        <f t="shared" si="2"/>
      </c>
      <c r="N51" s="53"/>
      <c r="O51" s="8"/>
      <c r="P51" s="103"/>
      <c r="Q51" s="103"/>
      <c r="R51" s="106">
        <f t="shared" si="3"/>
      </c>
      <c r="S51" s="106"/>
      <c r="T51" s="107">
        <f t="shared" si="4"/>
      </c>
      <c r="U51" s="107"/>
    </row>
    <row r="52" spans="2:21" ht="13.5">
      <c r="B52" s="53">
        <v>44</v>
      </c>
      <c r="C52" s="102">
        <f t="shared" si="1"/>
      </c>
      <c r="D52" s="102"/>
      <c r="E52" s="53"/>
      <c r="F52" s="8"/>
      <c r="G52" s="53"/>
      <c r="H52" s="103"/>
      <c r="I52" s="103"/>
      <c r="J52" s="53"/>
      <c r="K52" s="102">
        <f t="shared" si="0"/>
      </c>
      <c r="L52" s="102"/>
      <c r="M52" s="6">
        <f t="shared" si="2"/>
      </c>
      <c r="N52" s="53"/>
      <c r="O52" s="8"/>
      <c r="P52" s="103"/>
      <c r="Q52" s="103"/>
      <c r="R52" s="106">
        <f t="shared" si="3"/>
      </c>
      <c r="S52" s="106"/>
      <c r="T52" s="107">
        <f t="shared" si="4"/>
      </c>
      <c r="U52" s="107"/>
    </row>
    <row r="53" spans="2:21" ht="13.5">
      <c r="B53" s="53">
        <v>45</v>
      </c>
      <c r="C53" s="102">
        <f t="shared" si="1"/>
      </c>
      <c r="D53" s="102"/>
      <c r="E53" s="53"/>
      <c r="F53" s="8"/>
      <c r="G53" s="53"/>
      <c r="H53" s="103"/>
      <c r="I53" s="103"/>
      <c r="J53" s="53"/>
      <c r="K53" s="102">
        <f t="shared" si="0"/>
      </c>
      <c r="L53" s="102"/>
      <c r="M53" s="6">
        <f t="shared" si="2"/>
      </c>
      <c r="N53" s="53"/>
      <c r="O53" s="8"/>
      <c r="P53" s="103"/>
      <c r="Q53" s="103"/>
      <c r="R53" s="106">
        <f t="shared" si="3"/>
      </c>
      <c r="S53" s="106"/>
      <c r="T53" s="107">
        <f t="shared" si="4"/>
      </c>
      <c r="U53" s="107"/>
    </row>
    <row r="54" spans="2:21" ht="13.5">
      <c r="B54" s="53">
        <v>46</v>
      </c>
      <c r="C54" s="102">
        <f t="shared" si="1"/>
      </c>
      <c r="D54" s="102"/>
      <c r="E54" s="53"/>
      <c r="F54" s="8"/>
      <c r="G54" s="53"/>
      <c r="H54" s="103"/>
      <c r="I54" s="103"/>
      <c r="J54" s="53"/>
      <c r="K54" s="102">
        <f t="shared" si="0"/>
      </c>
      <c r="L54" s="102"/>
      <c r="M54" s="6">
        <f t="shared" si="2"/>
      </c>
      <c r="N54" s="53"/>
      <c r="O54" s="8"/>
      <c r="P54" s="103"/>
      <c r="Q54" s="103"/>
      <c r="R54" s="106">
        <f t="shared" si="3"/>
      </c>
      <c r="S54" s="106"/>
      <c r="T54" s="107">
        <f t="shared" si="4"/>
      </c>
      <c r="U54" s="107"/>
    </row>
    <row r="55" spans="2:21" ht="13.5">
      <c r="B55" s="53">
        <v>47</v>
      </c>
      <c r="C55" s="102">
        <f t="shared" si="1"/>
      </c>
      <c r="D55" s="102"/>
      <c r="E55" s="53"/>
      <c r="F55" s="8"/>
      <c r="G55" s="53"/>
      <c r="H55" s="103"/>
      <c r="I55" s="103"/>
      <c r="J55" s="53"/>
      <c r="K55" s="102">
        <f t="shared" si="0"/>
      </c>
      <c r="L55" s="102"/>
      <c r="M55" s="6">
        <f t="shared" si="2"/>
      </c>
      <c r="N55" s="53"/>
      <c r="O55" s="8"/>
      <c r="P55" s="103"/>
      <c r="Q55" s="103"/>
      <c r="R55" s="106">
        <f t="shared" si="3"/>
      </c>
      <c r="S55" s="106"/>
      <c r="T55" s="107">
        <f t="shared" si="4"/>
      </c>
      <c r="U55" s="107"/>
    </row>
    <row r="56" spans="2:21" ht="13.5">
      <c r="B56" s="53">
        <v>48</v>
      </c>
      <c r="C56" s="102">
        <f t="shared" si="1"/>
      </c>
      <c r="D56" s="102"/>
      <c r="E56" s="53"/>
      <c r="F56" s="8"/>
      <c r="G56" s="53"/>
      <c r="H56" s="103"/>
      <c r="I56" s="103"/>
      <c r="J56" s="53"/>
      <c r="K56" s="102">
        <f t="shared" si="0"/>
      </c>
      <c r="L56" s="102"/>
      <c r="M56" s="6">
        <f t="shared" si="2"/>
      </c>
      <c r="N56" s="53"/>
      <c r="O56" s="8"/>
      <c r="P56" s="103"/>
      <c r="Q56" s="103"/>
      <c r="R56" s="106">
        <f t="shared" si="3"/>
      </c>
      <c r="S56" s="106"/>
      <c r="T56" s="107">
        <f t="shared" si="4"/>
      </c>
      <c r="U56" s="107"/>
    </row>
    <row r="57" spans="2:21" ht="13.5">
      <c r="B57" s="53">
        <v>49</v>
      </c>
      <c r="C57" s="102">
        <f t="shared" si="1"/>
      </c>
      <c r="D57" s="102"/>
      <c r="E57" s="53"/>
      <c r="F57" s="8"/>
      <c r="G57" s="53"/>
      <c r="H57" s="103"/>
      <c r="I57" s="103"/>
      <c r="J57" s="53"/>
      <c r="K57" s="102">
        <f t="shared" si="0"/>
      </c>
      <c r="L57" s="102"/>
      <c r="M57" s="6">
        <f t="shared" si="2"/>
      </c>
      <c r="N57" s="53"/>
      <c r="O57" s="8"/>
      <c r="P57" s="103"/>
      <c r="Q57" s="103"/>
      <c r="R57" s="106">
        <f t="shared" si="3"/>
      </c>
      <c r="S57" s="106"/>
      <c r="T57" s="107">
        <f t="shared" si="4"/>
      </c>
      <c r="U57" s="107"/>
    </row>
    <row r="58" spans="2:21" ht="13.5">
      <c r="B58" s="53">
        <v>50</v>
      </c>
      <c r="C58" s="102">
        <f t="shared" si="1"/>
      </c>
      <c r="D58" s="102"/>
      <c r="E58" s="53"/>
      <c r="F58" s="8"/>
      <c r="G58" s="53"/>
      <c r="H58" s="103"/>
      <c r="I58" s="103"/>
      <c r="J58" s="53"/>
      <c r="K58" s="102">
        <f t="shared" si="0"/>
      </c>
      <c r="L58" s="102"/>
      <c r="M58" s="6">
        <f t="shared" si="2"/>
      </c>
      <c r="N58" s="53"/>
      <c r="O58" s="8"/>
      <c r="P58" s="103"/>
      <c r="Q58" s="103"/>
      <c r="R58" s="106">
        <f t="shared" si="3"/>
      </c>
      <c r="S58" s="106"/>
      <c r="T58" s="107">
        <f t="shared" si="4"/>
      </c>
      <c r="U58" s="107"/>
    </row>
    <row r="59" spans="2:21" ht="13.5">
      <c r="B59" s="53">
        <v>51</v>
      </c>
      <c r="C59" s="102">
        <f t="shared" si="1"/>
      </c>
      <c r="D59" s="102"/>
      <c r="E59" s="53"/>
      <c r="F59" s="8"/>
      <c r="G59" s="53"/>
      <c r="H59" s="103"/>
      <c r="I59" s="103"/>
      <c r="J59" s="53"/>
      <c r="K59" s="102">
        <f t="shared" si="0"/>
      </c>
      <c r="L59" s="102"/>
      <c r="M59" s="6">
        <f t="shared" si="2"/>
      </c>
      <c r="N59" s="53"/>
      <c r="O59" s="8"/>
      <c r="P59" s="103"/>
      <c r="Q59" s="103"/>
      <c r="R59" s="106">
        <f t="shared" si="3"/>
      </c>
      <c r="S59" s="106"/>
      <c r="T59" s="107">
        <f t="shared" si="4"/>
      </c>
      <c r="U59" s="107"/>
    </row>
    <row r="60" spans="2:21" ht="13.5">
      <c r="B60" s="53">
        <v>52</v>
      </c>
      <c r="C60" s="102">
        <f t="shared" si="1"/>
      </c>
      <c r="D60" s="102"/>
      <c r="E60" s="53"/>
      <c r="F60" s="8"/>
      <c r="G60" s="53"/>
      <c r="H60" s="103"/>
      <c r="I60" s="103"/>
      <c r="J60" s="53"/>
      <c r="K60" s="102">
        <f t="shared" si="0"/>
      </c>
      <c r="L60" s="102"/>
      <c r="M60" s="6">
        <f t="shared" si="2"/>
      </c>
      <c r="N60" s="53"/>
      <c r="O60" s="8"/>
      <c r="P60" s="103"/>
      <c r="Q60" s="103"/>
      <c r="R60" s="106">
        <f t="shared" si="3"/>
      </c>
      <c r="S60" s="106"/>
      <c r="T60" s="107">
        <f t="shared" si="4"/>
      </c>
      <c r="U60" s="107"/>
    </row>
    <row r="61" spans="2:21" ht="13.5">
      <c r="B61" s="53">
        <v>53</v>
      </c>
      <c r="C61" s="102">
        <f t="shared" si="1"/>
      </c>
      <c r="D61" s="102"/>
      <c r="E61" s="53"/>
      <c r="F61" s="8"/>
      <c r="G61" s="53"/>
      <c r="H61" s="103"/>
      <c r="I61" s="103"/>
      <c r="J61" s="53"/>
      <c r="K61" s="102">
        <f t="shared" si="0"/>
      </c>
      <c r="L61" s="102"/>
      <c r="M61" s="6">
        <f t="shared" si="2"/>
      </c>
      <c r="N61" s="53"/>
      <c r="O61" s="8"/>
      <c r="P61" s="103"/>
      <c r="Q61" s="103"/>
      <c r="R61" s="106">
        <f t="shared" si="3"/>
      </c>
      <c r="S61" s="106"/>
      <c r="T61" s="107">
        <f t="shared" si="4"/>
      </c>
      <c r="U61" s="107"/>
    </row>
    <row r="62" spans="2:21" ht="13.5">
      <c r="B62" s="53">
        <v>54</v>
      </c>
      <c r="C62" s="102">
        <f t="shared" si="1"/>
      </c>
      <c r="D62" s="102"/>
      <c r="E62" s="53"/>
      <c r="F62" s="8"/>
      <c r="G62" s="53"/>
      <c r="H62" s="103"/>
      <c r="I62" s="103"/>
      <c r="J62" s="53"/>
      <c r="K62" s="102">
        <f t="shared" si="0"/>
      </c>
      <c r="L62" s="102"/>
      <c r="M62" s="6">
        <f t="shared" si="2"/>
      </c>
      <c r="N62" s="53"/>
      <c r="O62" s="8"/>
      <c r="P62" s="103"/>
      <c r="Q62" s="103"/>
      <c r="R62" s="106">
        <f t="shared" si="3"/>
      </c>
      <c r="S62" s="106"/>
      <c r="T62" s="107">
        <f t="shared" si="4"/>
      </c>
      <c r="U62" s="107"/>
    </row>
    <row r="63" spans="2:21" ht="13.5">
      <c r="B63" s="53">
        <v>55</v>
      </c>
      <c r="C63" s="102">
        <f t="shared" si="1"/>
      </c>
      <c r="D63" s="102"/>
      <c r="E63" s="53"/>
      <c r="F63" s="8"/>
      <c r="G63" s="53"/>
      <c r="H63" s="103"/>
      <c r="I63" s="103"/>
      <c r="J63" s="53"/>
      <c r="K63" s="102">
        <f t="shared" si="0"/>
      </c>
      <c r="L63" s="102"/>
      <c r="M63" s="6">
        <f t="shared" si="2"/>
      </c>
      <c r="N63" s="53"/>
      <c r="O63" s="8"/>
      <c r="P63" s="103"/>
      <c r="Q63" s="103"/>
      <c r="R63" s="106">
        <f t="shared" si="3"/>
      </c>
      <c r="S63" s="106"/>
      <c r="T63" s="107">
        <f t="shared" si="4"/>
      </c>
      <c r="U63" s="107"/>
    </row>
    <row r="64" spans="2:21" ht="13.5">
      <c r="B64" s="53">
        <v>56</v>
      </c>
      <c r="C64" s="102">
        <f t="shared" si="1"/>
      </c>
      <c r="D64" s="102"/>
      <c r="E64" s="53"/>
      <c r="F64" s="8"/>
      <c r="G64" s="53"/>
      <c r="H64" s="103"/>
      <c r="I64" s="103"/>
      <c r="J64" s="53"/>
      <c r="K64" s="102">
        <f t="shared" si="0"/>
      </c>
      <c r="L64" s="102"/>
      <c r="M64" s="6">
        <f t="shared" si="2"/>
      </c>
      <c r="N64" s="53"/>
      <c r="O64" s="8"/>
      <c r="P64" s="103"/>
      <c r="Q64" s="103"/>
      <c r="R64" s="106">
        <f t="shared" si="3"/>
      </c>
      <c r="S64" s="106"/>
      <c r="T64" s="107">
        <f t="shared" si="4"/>
      </c>
      <c r="U64" s="107"/>
    </row>
    <row r="65" spans="2:21" ht="13.5">
      <c r="B65" s="53">
        <v>57</v>
      </c>
      <c r="C65" s="102">
        <f t="shared" si="1"/>
      </c>
      <c r="D65" s="102"/>
      <c r="E65" s="53"/>
      <c r="F65" s="8"/>
      <c r="G65" s="53"/>
      <c r="H65" s="103"/>
      <c r="I65" s="103"/>
      <c r="J65" s="53"/>
      <c r="K65" s="102">
        <f t="shared" si="0"/>
      </c>
      <c r="L65" s="102"/>
      <c r="M65" s="6">
        <f t="shared" si="2"/>
      </c>
      <c r="N65" s="53"/>
      <c r="O65" s="8"/>
      <c r="P65" s="103"/>
      <c r="Q65" s="103"/>
      <c r="R65" s="106">
        <f t="shared" si="3"/>
      </c>
      <c r="S65" s="106"/>
      <c r="T65" s="107">
        <f t="shared" si="4"/>
      </c>
      <c r="U65" s="107"/>
    </row>
    <row r="66" spans="2:21" ht="13.5">
      <c r="B66" s="53">
        <v>58</v>
      </c>
      <c r="C66" s="102">
        <f t="shared" si="1"/>
      </c>
      <c r="D66" s="102"/>
      <c r="E66" s="53"/>
      <c r="F66" s="8"/>
      <c r="G66" s="53"/>
      <c r="H66" s="103"/>
      <c r="I66" s="103"/>
      <c r="J66" s="53"/>
      <c r="K66" s="102">
        <f t="shared" si="0"/>
      </c>
      <c r="L66" s="102"/>
      <c r="M66" s="6">
        <f t="shared" si="2"/>
      </c>
      <c r="N66" s="53"/>
      <c r="O66" s="8"/>
      <c r="P66" s="103"/>
      <c r="Q66" s="103"/>
      <c r="R66" s="106">
        <f t="shared" si="3"/>
      </c>
      <c r="S66" s="106"/>
      <c r="T66" s="107">
        <f t="shared" si="4"/>
      </c>
      <c r="U66" s="107"/>
    </row>
    <row r="67" spans="2:21" ht="13.5">
      <c r="B67" s="53">
        <v>59</v>
      </c>
      <c r="C67" s="102">
        <f t="shared" si="1"/>
      </c>
      <c r="D67" s="102"/>
      <c r="E67" s="53"/>
      <c r="F67" s="8"/>
      <c r="G67" s="53"/>
      <c r="H67" s="103"/>
      <c r="I67" s="103"/>
      <c r="J67" s="53"/>
      <c r="K67" s="102">
        <f t="shared" si="0"/>
      </c>
      <c r="L67" s="102"/>
      <c r="M67" s="6">
        <f t="shared" si="2"/>
      </c>
      <c r="N67" s="53"/>
      <c r="O67" s="8"/>
      <c r="P67" s="103"/>
      <c r="Q67" s="103"/>
      <c r="R67" s="106">
        <f t="shared" si="3"/>
      </c>
      <c r="S67" s="106"/>
      <c r="T67" s="107">
        <f t="shared" si="4"/>
      </c>
      <c r="U67" s="107"/>
    </row>
    <row r="68" spans="2:21" ht="13.5">
      <c r="B68" s="53">
        <v>60</v>
      </c>
      <c r="C68" s="102">
        <f t="shared" si="1"/>
      </c>
      <c r="D68" s="102"/>
      <c r="E68" s="53"/>
      <c r="F68" s="8"/>
      <c r="G68" s="53"/>
      <c r="H68" s="103"/>
      <c r="I68" s="103"/>
      <c r="J68" s="53"/>
      <c r="K68" s="102">
        <f t="shared" si="0"/>
      </c>
      <c r="L68" s="102"/>
      <c r="M68" s="6">
        <f t="shared" si="2"/>
      </c>
      <c r="N68" s="53"/>
      <c r="O68" s="8"/>
      <c r="P68" s="103"/>
      <c r="Q68" s="103"/>
      <c r="R68" s="106">
        <f t="shared" si="3"/>
      </c>
      <c r="S68" s="106"/>
      <c r="T68" s="107">
        <f t="shared" si="4"/>
      </c>
      <c r="U68" s="107"/>
    </row>
    <row r="69" spans="2:21" ht="13.5">
      <c r="B69" s="53">
        <v>61</v>
      </c>
      <c r="C69" s="102">
        <f t="shared" si="1"/>
      </c>
      <c r="D69" s="102"/>
      <c r="E69" s="53"/>
      <c r="F69" s="8"/>
      <c r="G69" s="53"/>
      <c r="H69" s="103"/>
      <c r="I69" s="103"/>
      <c r="J69" s="53"/>
      <c r="K69" s="102">
        <f t="shared" si="0"/>
      </c>
      <c r="L69" s="102"/>
      <c r="M69" s="6">
        <f t="shared" si="2"/>
      </c>
      <c r="N69" s="53"/>
      <c r="O69" s="8"/>
      <c r="P69" s="103"/>
      <c r="Q69" s="103"/>
      <c r="R69" s="106">
        <f t="shared" si="3"/>
      </c>
      <c r="S69" s="106"/>
      <c r="T69" s="107">
        <f t="shared" si="4"/>
      </c>
      <c r="U69" s="107"/>
    </row>
    <row r="70" spans="2:21" ht="13.5">
      <c r="B70" s="53">
        <v>62</v>
      </c>
      <c r="C70" s="102">
        <f t="shared" si="1"/>
      </c>
      <c r="D70" s="102"/>
      <c r="E70" s="53"/>
      <c r="F70" s="8"/>
      <c r="G70" s="53"/>
      <c r="H70" s="103"/>
      <c r="I70" s="103"/>
      <c r="J70" s="53"/>
      <c r="K70" s="102">
        <f t="shared" si="0"/>
      </c>
      <c r="L70" s="102"/>
      <c r="M70" s="6">
        <f t="shared" si="2"/>
      </c>
      <c r="N70" s="53"/>
      <c r="O70" s="8"/>
      <c r="P70" s="103"/>
      <c r="Q70" s="103"/>
      <c r="R70" s="106">
        <f t="shared" si="3"/>
      </c>
      <c r="S70" s="106"/>
      <c r="T70" s="107">
        <f t="shared" si="4"/>
      </c>
      <c r="U70" s="107"/>
    </row>
    <row r="71" spans="2:21" ht="13.5">
      <c r="B71" s="53">
        <v>63</v>
      </c>
      <c r="C71" s="102">
        <f t="shared" si="1"/>
      </c>
      <c r="D71" s="102"/>
      <c r="E71" s="53"/>
      <c r="F71" s="8"/>
      <c r="G71" s="53"/>
      <c r="H71" s="103"/>
      <c r="I71" s="103"/>
      <c r="J71" s="53"/>
      <c r="K71" s="102">
        <f t="shared" si="0"/>
      </c>
      <c r="L71" s="102"/>
      <c r="M71" s="6">
        <f t="shared" si="2"/>
      </c>
      <c r="N71" s="53"/>
      <c r="O71" s="8"/>
      <c r="P71" s="103"/>
      <c r="Q71" s="103"/>
      <c r="R71" s="106">
        <f t="shared" si="3"/>
      </c>
      <c r="S71" s="106"/>
      <c r="T71" s="107">
        <f t="shared" si="4"/>
      </c>
      <c r="U71" s="107"/>
    </row>
    <row r="72" spans="2:21" ht="13.5">
      <c r="B72" s="53">
        <v>64</v>
      </c>
      <c r="C72" s="102">
        <f t="shared" si="1"/>
      </c>
      <c r="D72" s="102"/>
      <c r="E72" s="53"/>
      <c r="F72" s="8"/>
      <c r="G72" s="53"/>
      <c r="H72" s="103"/>
      <c r="I72" s="103"/>
      <c r="J72" s="53"/>
      <c r="K72" s="102">
        <f t="shared" si="0"/>
      </c>
      <c r="L72" s="102"/>
      <c r="M72" s="6">
        <f t="shared" si="2"/>
      </c>
      <c r="N72" s="53"/>
      <c r="O72" s="8"/>
      <c r="P72" s="103"/>
      <c r="Q72" s="103"/>
      <c r="R72" s="106">
        <f t="shared" si="3"/>
      </c>
      <c r="S72" s="106"/>
      <c r="T72" s="107">
        <f t="shared" si="4"/>
      </c>
      <c r="U72" s="107"/>
    </row>
    <row r="73" spans="2:21" ht="13.5">
      <c r="B73" s="53">
        <v>65</v>
      </c>
      <c r="C73" s="102">
        <f t="shared" si="1"/>
      </c>
      <c r="D73" s="102"/>
      <c r="E73" s="53"/>
      <c r="F73" s="8"/>
      <c r="G73" s="53"/>
      <c r="H73" s="103"/>
      <c r="I73" s="103"/>
      <c r="J73" s="53"/>
      <c r="K73" s="102">
        <f aca="true" t="shared" si="5" ref="K73:K108">IF(F73="","",C73*0.03)</f>
      </c>
      <c r="L73" s="102"/>
      <c r="M73" s="6">
        <f t="shared" si="2"/>
      </c>
      <c r="N73" s="53"/>
      <c r="O73" s="8"/>
      <c r="P73" s="103"/>
      <c r="Q73" s="103"/>
      <c r="R73" s="106">
        <f t="shared" si="3"/>
      </c>
      <c r="S73" s="106"/>
      <c r="T73" s="107">
        <f t="shared" si="4"/>
      </c>
      <c r="U73" s="107"/>
    </row>
    <row r="74" spans="2:21" ht="13.5">
      <c r="B74" s="53">
        <v>66</v>
      </c>
      <c r="C74" s="102">
        <f aca="true" t="shared" si="6" ref="C74:C108">IF(R73="","",C73+R73)</f>
      </c>
      <c r="D74" s="102"/>
      <c r="E74" s="53"/>
      <c r="F74" s="8"/>
      <c r="G74" s="53"/>
      <c r="H74" s="103"/>
      <c r="I74" s="103"/>
      <c r="J74" s="53"/>
      <c r="K74" s="102">
        <f t="shared" si="5"/>
      </c>
      <c r="L74" s="102"/>
      <c r="M74" s="6">
        <f aca="true" t="shared" si="7" ref="M74:M108">IF(J74="","",(K74/J74)/1000)</f>
      </c>
      <c r="N74" s="53"/>
      <c r="O74" s="8"/>
      <c r="P74" s="103"/>
      <c r="Q74" s="103"/>
      <c r="R74" s="106">
        <f aca="true" t="shared" si="8" ref="R74:R108">IF(O74="","",(IF(G74="売",H74-P74,P74-H74))*M74*100000)</f>
      </c>
      <c r="S74" s="106"/>
      <c r="T74" s="107">
        <f aca="true" t="shared" si="9" ref="T74:T108">IF(O74="","",IF(R74&lt;0,J74*(-1),IF(G74="買",(P74-H74)*100,(H74-P74)*100)))</f>
      </c>
      <c r="U74" s="107"/>
    </row>
    <row r="75" spans="2:21" ht="13.5">
      <c r="B75" s="53">
        <v>67</v>
      </c>
      <c r="C75" s="102">
        <f t="shared" si="6"/>
      </c>
      <c r="D75" s="102"/>
      <c r="E75" s="53"/>
      <c r="F75" s="8"/>
      <c r="G75" s="53"/>
      <c r="H75" s="103"/>
      <c r="I75" s="103"/>
      <c r="J75" s="53"/>
      <c r="K75" s="102">
        <f t="shared" si="5"/>
      </c>
      <c r="L75" s="102"/>
      <c r="M75" s="6">
        <f t="shared" si="7"/>
      </c>
      <c r="N75" s="53"/>
      <c r="O75" s="8"/>
      <c r="P75" s="103"/>
      <c r="Q75" s="103"/>
      <c r="R75" s="106">
        <f t="shared" si="8"/>
      </c>
      <c r="S75" s="106"/>
      <c r="T75" s="107">
        <f t="shared" si="9"/>
      </c>
      <c r="U75" s="107"/>
    </row>
    <row r="76" spans="2:21" ht="13.5">
      <c r="B76" s="53">
        <v>68</v>
      </c>
      <c r="C76" s="102">
        <f t="shared" si="6"/>
      </c>
      <c r="D76" s="102"/>
      <c r="E76" s="53"/>
      <c r="F76" s="8"/>
      <c r="G76" s="53"/>
      <c r="H76" s="103"/>
      <c r="I76" s="103"/>
      <c r="J76" s="53"/>
      <c r="K76" s="102">
        <f t="shared" si="5"/>
      </c>
      <c r="L76" s="102"/>
      <c r="M76" s="6">
        <f t="shared" si="7"/>
      </c>
      <c r="N76" s="53"/>
      <c r="O76" s="8"/>
      <c r="P76" s="103"/>
      <c r="Q76" s="103"/>
      <c r="R76" s="106">
        <f t="shared" si="8"/>
      </c>
      <c r="S76" s="106"/>
      <c r="T76" s="107">
        <f t="shared" si="9"/>
      </c>
      <c r="U76" s="107"/>
    </row>
    <row r="77" spans="2:21" ht="13.5">
      <c r="B77" s="53">
        <v>69</v>
      </c>
      <c r="C77" s="102">
        <f t="shared" si="6"/>
      </c>
      <c r="D77" s="102"/>
      <c r="E77" s="53"/>
      <c r="F77" s="8"/>
      <c r="G77" s="53"/>
      <c r="H77" s="103"/>
      <c r="I77" s="103"/>
      <c r="J77" s="53"/>
      <c r="K77" s="102">
        <f t="shared" si="5"/>
      </c>
      <c r="L77" s="102"/>
      <c r="M77" s="6">
        <f t="shared" si="7"/>
      </c>
      <c r="N77" s="53"/>
      <c r="O77" s="8"/>
      <c r="P77" s="103"/>
      <c r="Q77" s="103"/>
      <c r="R77" s="106">
        <f t="shared" si="8"/>
      </c>
      <c r="S77" s="106"/>
      <c r="T77" s="107">
        <f t="shared" si="9"/>
      </c>
      <c r="U77" s="107"/>
    </row>
    <row r="78" spans="2:21" ht="13.5">
      <c r="B78" s="53">
        <v>70</v>
      </c>
      <c r="C78" s="102">
        <f t="shared" si="6"/>
      </c>
      <c r="D78" s="102"/>
      <c r="E78" s="53"/>
      <c r="F78" s="8"/>
      <c r="G78" s="53"/>
      <c r="H78" s="103"/>
      <c r="I78" s="103"/>
      <c r="J78" s="53"/>
      <c r="K78" s="102">
        <f t="shared" si="5"/>
      </c>
      <c r="L78" s="102"/>
      <c r="M78" s="6">
        <f t="shared" si="7"/>
      </c>
      <c r="N78" s="53"/>
      <c r="O78" s="8"/>
      <c r="P78" s="103"/>
      <c r="Q78" s="103"/>
      <c r="R78" s="106">
        <f t="shared" si="8"/>
      </c>
      <c r="S78" s="106"/>
      <c r="T78" s="107">
        <f t="shared" si="9"/>
      </c>
      <c r="U78" s="107"/>
    </row>
    <row r="79" spans="2:21" ht="13.5">
      <c r="B79" s="53">
        <v>71</v>
      </c>
      <c r="C79" s="102">
        <f t="shared" si="6"/>
      </c>
      <c r="D79" s="102"/>
      <c r="E79" s="53"/>
      <c r="F79" s="8"/>
      <c r="G79" s="53"/>
      <c r="H79" s="103"/>
      <c r="I79" s="103"/>
      <c r="J79" s="53"/>
      <c r="K79" s="102">
        <f t="shared" si="5"/>
      </c>
      <c r="L79" s="102"/>
      <c r="M79" s="6">
        <f t="shared" si="7"/>
      </c>
      <c r="N79" s="53"/>
      <c r="O79" s="8"/>
      <c r="P79" s="103"/>
      <c r="Q79" s="103"/>
      <c r="R79" s="106">
        <f t="shared" si="8"/>
      </c>
      <c r="S79" s="106"/>
      <c r="T79" s="107">
        <f t="shared" si="9"/>
      </c>
      <c r="U79" s="107"/>
    </row>
    <row r="80" spans="2:21" ht="13.5">
      <c r="B80" s="53">
        <v>72</v>
      </c>
      <c r="C80" s="102">
        <f t="shared" si="6"/>
      </c>
      <c r="D80" s="102"/>
      <c r="E80" s="53"/>
      <c r="F80" s="8"/>
      <c r="G80" s="53"/>
      <c r="H80" s="103"/>
      <c r="I80" s="103"/>
      <c r="J80" s="53"/>
      <c r="K80" s="102">
        <f t="shared" si="5"/>
      </c>
      <c r="L80" s="102"/>
      <c r="M80" s="6">
        <f t="shared" si="7"/>
      </c>
      <c r="N80" s="53"/>
      <c r="O80" s="8"/>
      <c r="P80" s="103"/>
      <c r="Q80" s="103"/>
      <c r="R80" s="106">
        <f t="shared" si="8"/>
      </c>
      <c r="S80" s="106"/>
      <c r="T80" s="107">
        <f t="shared" si="9"/>
      </c>
      <c r="U80" s="107"/>
    </row>
    <row r="81" spans="2:21" ht="13.5">
      <c r="B81" s="53">
        <v>73</v>
      </c>
      <c r="C81" s="102">
        <f t="shared" si="6"/>
      </c>
      <c r="D81" s="102"/>
      <c r="E81" s="53"/>
      <c r="F81" s="8"/>
      <c r="G81" s="53"/>
      <c r="H81" s="103"/>
      <c r="I81" s="103"/>
      <c r="J81" s="53"/>
      <c r="K81" s="102">
        <f t="shared" si="5"/>
      </c>
      <c r="L81" s="102"/>
      <c r="M81" s="6">
        <f t="shared" si="7"/>
      </c>
      <c r="N81" s="53"/>
      <c r="O81" s="8"/>
      <c r="P81" s="103"/>
      <c r="Q81" s="103"/>
      <c r="R81" s="106">
        <f t="shared" si="8"/>
      </c>
      <c r="S81" s="106"/>
      <c r="T81" s="107">
        <f t="shared" si="9"/>
      </c>
      <c r="U81" s="107"/>
    </row>
    <row r="82" spans="2:21" ht="13.5">
      <c r="B82" s="53">
        <v>74</v>
      </c>
      <c r="C82" s="102">
        <f t="shared" si="6"/>
      </c>
      <c r="D82" s="102"/>
      <c r="E82" s="53"/>
      <c r="F82" s="8"/>
      <c r="G82" s="53"/>
      <c r="H82" s="103"/>
      <c r="I82" s="103"/>
      <c r="J82" s="53"/>
      <c r="K82" s="102">
        <f t="shared" si="5"/>
      </c>
      <c r="L82" s="102"/>
      <c r="M82" s="6">
        <f t="shared" si="7"/>
      </c>
      <c r="N82" s="53"/>
      <c r="O82" s="8"/>
      <c r="P82" s="103"/>
      <c r="Q82" s="103"/>
      <c r="R82" s="106">
        <f t="shared" si="8"/>
      </c>
      <c r="S82" s="106"/>
      <c r="T82" s="107">
        <f t="shared" si="9"/>
      </c>
      <c r="U82" s="107"/>
    </row>
    <row r="83" spans="2:21" ht="13.5">
      <c r="B83" s="53">
        <v>75</v>
      </c>
      <c r="C83" s="102">
        <f t="shared" si="6"/>
      </c>
      <c r="D83" s="102"/>
      <c r="E83" s="53"/>
      <c r="F83" s="8"/>
      <c r="G83" s="53"/>
      <c r="H83" s="103"/>
      <c r="I83" s="103"/>
      <c r="J83" s="53"/>
      <c r="K83" s="102">
        <f t="shared" si="5"/>
      </c>
      <c r="L83" s="102"/>
      <c r="M83" s="6">
        <f t="shared" si="7"/>
      </c>
      <c r="N83" s="53"/>
      <c r="O83" s="8"/>
      <c r="P83" s="103"/>
      <c r="Q83" s="103"/>
      <c r="R83" s="106">
        <f t="shared" si="8"/>
      </c>
      <c r="S83" s="106"/>
      <c r="T83" s="107">
        <f t="shared" si="9"/>
      </c>
      <c r="U83" s="107"/>
    </row>
    <row r="84" spans="2:21" ht="13.5">
      <c r="B84" s="53">
        <v>76</v>
      </c>
      <c r="C84" s="102">
        <f t="shared" si="6"/>
      </c>
      <c r="D84" s="102"/>
      <c r="E84" s="53"/>
      <c r="F84" s="8"/>
      <c r="G84" s="53"/>
      <c r="H84" s="103"/>
      <c r="I84" s="103"/>
      <c r="J84" s="53"/>
      <c r="K84" s="102">
        <f t="shared" si="5"/>
      </c>
      <c r="L84" s="102"/>
      <c r="M84" s="6">
        <f t="shared" si="7"/>
      </c>
      <c r="N84" s="53"/>
      <c r="O84" s="8"/>
      <c r="P84" s="103"/>
      <c r="Q84" s="103"/>
      <c r="R84" s="106">
        <f t="shared" si="8"/>
      </c>
      <c r="S84" s="106"/>
      <c r="T84" s="107">
        <f t="shared" si="9"/>
      </c>
      <c r="U84" s="107"/>
    </row>
    <row r="85" spans="2:21" ht="13.5">
      <c r="B85" s="53">
        <v>77</v>
      </c>
      <c r="C85" s="102">
        <f t="shared" si="6"/>
      </c>
      <c r="D85" s="102"/>
      <c r="E85" s="53"/>
      <c r="F85" s="8"/>
      <c r="G85" s="53"/>
      <c r="H85" s="103"/>
      <c r="I85" s="103"/>
      <c r="J85" s="53"/>
      <c r="K85" s="102">
        <f t="shared" si="5"/>
      </c>
      <c r="L85" s="102"/>
      <c r="M85" s="6">
        <f t="shared" si="7"/>
      </c>
      <c r="N85" s="53"/>
      <c r="O85" s="8"/>
      <c r="P85" s="103"/>
      <c r="Q85" s="103"/>
      <c r="R85" s="106">
        <f t="shared" si="8"/>
      </c>
      <c r="S85" s="106"/>
      <c r="T85" s="107">
        <f t="shared" si="9"/>
      </c>
      <c r="U85" s="107"/>
    </row>
    <row r="86" spans="2:21" ht="13.5">
      <c r="B86" s="53">
        <v>78</v>
      </c>
      <c r="C86" s="102">
        <f t="shared" si="6"/>
      </c>
      <c r="D86" s="102"/>
      <c r="E86" s="53"/>
      <c r="F86" s="8"/>
      <c r="G86" s="53"/>
      <c r="H86" s="103"/>
      <c r="I86" s="103"/>
      <c r="J86" s="53"/>
      <c r="K86" s="102">
        <f t="shared" si="5"/>
      </c>
      <c r="L86" s="102"/>
      <c r="M86" s="6">
        <f t="shared" si="7"/>
      </c>
      <c r="N86" s="53"/>
      <c r="O86" s="8"/>
      <c r="P86" s="103"/>
      <c r="Q86" s="103"/>
      <c r="R86" s="106">
        <f t="shared" si="8"/>
      </c>
      <c r="S86" s="106"/>
      <c r="T86" s="107">
        <f t="shared" si="9"/>
      </c>
      <c r="U86" s="107"/>
    </row>
    <row r="87" spans="2:21" ht="13.5">
      <c r="B87" s="53">
        <v>79</v>
      </c>
      <c r="C87" s="102">
        <f t="shared" si="6"/>
      </c>
      <c r="D87" s="102"/>
      <c r="E87" s="53"/>
      <c r="F87" s="8"/>
      <c r="G87" s="53"/>
      <c r="H87" s="103"/>
      <c r="I87" s="103"/>
      <c r="J87" s="53"/>
      <c r="K87" s="102">
        <f t="shared" si="5"/>
      </c>
      <c r="L87" s="102"/>
      <c r="M87" s="6">
        <f t="shared" si="7"/>
      </c>
      <c r="N87" s="53"/>
      <c r="O87" s="8"/>
      <c r="P87" s="103"/>
      <c r="Q87" s="103"/>
      <c r="R87" s="106">
        <f t="shared" si="8"/>
      </c>
      <c r="S87" s="106"/>
      <c r="T87" s="107">
        <f t="shared" si="9"/>
      </c>
      <c r="U87" s="107"/>
    </row>
    <row r="88" spans="2:21" ht="13.5">
      <c r="B88" s="53">
        <v>80</v>
      </c>
      <c r="C88" s="102">
        <f t="shared" si="6"/>
      </c>
      <c r="D88" s="102"/>
      <c r="E88" s="53"/>
      <c r="F88" s="8"/>
      <c r="G88" s="53"/>
      <c r="H88" s="103"/>
      <c r="I88" s="103"/>
      <c r="J88" s="53"/>
      <c r="K88" s="102">
        <f t="shared" si="5"/>
      </c>
      <c r="L88" s="102"/>
      <c r="M88" s="6">
        <f t="shared" si="7"/>
      </c>
      <c r="N88" s="53"/>
      <c r="O88" s="8"/>
      <c r="P88" s="103"/>
      <c r="Q88" s="103"/>
      <c r="R88" s="106">
        <f t="shared" si="8"/>
      </c>
      <c r="S88" s="106"/>
      <c r="T88" s="107">
        <f t="shared" si="9"/>
      </c>
      <c r="U88" s="107"/>
    </row>
    <row r="89" spans="2:21" ht="13.5">
      <c r="B89" s="53">
        <v>81</v>
      </c>
      <c r="C89" s="102">
        <f t="shared" si="6"/>
      </c>
      <c r="D89" s="102"/>
      <c r="E89" s="53"/>
      <c r="F89" s="8"/>
      <c r="G89" s="53"/>
      <c r="H89" s="103"/>
      <c r="I89" s="103"/>
      <c r="J89" s="53"/>
      <c r="K89" s="102">
        <f t="shared" si="5"/>
      </c>
      <c r="L89" s="102"/>
      <c r="M89" s="6">
        <f t="shared" si="7"/>
      </c>
      <c r="N89" s="53"/>
      <c r="O89" s="8"/>
      <c r="P89" s="103"/>
      <c r="Q89" s="103"/>
      <c r="R89" s="106">
        <f t="shared" si="8"/>
      </c>
      <c r="S89" s="106"/>
      <c r="T89" s="107">
        <f t="shared" si="9"/>
      </c>
      <c r="U89" s="107"/>
    </row>
    <row r="90" spans="2:21" ht="13.5">
      <c r="B90" s="53">
        <v>82</v>
      </c>
      <c r="C90" s="102">
        <f t="shared" si="6"/>
      </c>
      <c r="D90" s="102"/>
      <c r="E90" s="53"/>
      <c r="F90" s="8"/>
      <c r="G90" s="53"/>
      <c r="H90" s="103"/>
      <c r="I90" s="103"/>
      <c r="J90" s="53"/>
      <c r="K90" s="102">
        <f t="shared" si="5"/>
      </c>
      <c r="L90" s="102"/>
      <c r="M90" s="6">
        <f t="shared" si="7"/>
      </c>
      <c r="N90" s="53"/>
      <c r="O90" s="8"/>
      <c r="P90" s="103"/>
      <c r="Q90" s="103"/>
      <c r="R90" s="106">
        <f t="shared" si="8"/>
      </c>
      <c r="S90" s="106"/>
      <c r="T90" s="107">
        <f t="shared" si="9"/>
      </c>
      <c r="U90" s="107"/>
    </row>
    <row r="91" spans="2:21" ht="13.5">
      <c r="B91" s="53">
        <v>83</v>
      </c>
      <c r="C91" s="102">
        <f t="shared" si="6"/>
      </c>
      <c r="D91" s="102"/>
      <c r="E91" s="53"/>
      <c r="F91" s="8"/>
      <c r="G91" s="53"/>
      <c r="H91" s="103"/>
      <c r="I91" s="103"/>
      <c r="J91" s="53"/>
      <c r="K91" s="102">
        <f t="shared" si="5"/>
      </c>
      <c r="L91" s="102"/>
      <c r="M91" s="6">
        <f t="shared" si="7"/>
      </c>
      <c r="N91" s="53"/>
      <c r="O91" s="8"/>
      <c r="P91" s="103"/>
      <c r="Q91" s="103"/>
      <c r="R91" s="106">
        <f t="shared" si="8"/>
      </c>
      <c r="S91" s="106"/>
      <c r="T91" s="107">
        <f t="shared" si="9"/>
      </c>
      <c r="U91" s="107"/>
    </row>
    <row r="92" spans="2:21" ht="13.5">
      <c r="B92" s="53">
        <v>84</v>
      </c>
      <c r="C92" s="102">
        <f t="shared" si="6"/>
      </c>
      <c r="D92" s="102"/>
      <c r="E92" s="53"/>
      <c r="F92" s="8"/>
      <c r="G92" s="53"/>
      <c r="H92" s="103"/>
      <c r="I92" s="103"/>
      <c r="J92" s="53"/>
      <c r="K92" s="102">
        <f t="shared" si="5"/>
      </c>
      <c r="L92" s="102"/>
      <c r="M92" s="6">
        <f t="shared" si="7"/>
      </c>
      <c r="N92" s="53"/>
      <c r="O92" s="8"/>
      <c r="P92" s="103"/>
      <c r="Q92" s="103"/>
      <c r="R92" s="106">
        <f t="shared" si="8"/>
      </c>
      <c r="S92" s="106"/>
      <c r="T92" s="107">
        <f t="shared" si="9"/>
      </c>
      <c r="U92" s="107"/>
    </row>
    <row r="93" spans="2:21" ht="13.5">
      <c r="B93" s="53">
        <v>85</v>
      </c>
      <c r="C93" s="102">
        <f t="shared" si="6"/>
      </c>
      <c r="D93" s="102"/>
      <c r="E93" s="53"/>
      <c r="F93" s="8"/>
      <c r="G93" s="53"/>
      <c r="H93" s="103"/>
      <c r="I93" s="103"/>
      <c r="J93" s="53"/>
      <c r="K93" s="102">
        <f t="shared" si="5"/>
      </c>
      <c r="L93" s="102"/>
      <c r="M93" s="6">
        <f t="shared" si="7"/>
      </c>
      <c r="N93" s="53"/>
      <c r="O93" s="8"/>
      <c r="P93" s="103"/>
      <c r="Q93" s="103"/>
      <c r="R93" s="106">
        <f t="shared" si="8"/>
      </c>
      <c r="S93" s="106"/>
      <c r="T93" s="107">
        <f t="shared" si="9"/>
      </c>
      <c r="U93" s="107"/>
    </row>
    <row r="94" spans="2:21" ht="13.5">
      <c r="B94" s="53">
        <v>86</v>
      </c>
      <c r="C94" s="102">
        <f t="shared" si="6"/>
      </c>
      <c r="D94" s="102"/>
      <c r="E94" s="53"/>
      <c r="F94" s="8"/>
      <c r="G94" s="53"/>
      <c r="H94" s="103"/>
      <c r="I94" s="103"/>
      <c r="J94" s="53"/>
      <c r="K94" s="102">
        <f t="shared" si="5"/>
      </c>
      <c r="L94" s="102"/>
      <c r="M94" s="6">
        <f t="shared" si="7"/>
      </c>
      <c r="N94" s="53"/>
      <c r="O94" s="8"/>
      <c r="P94" s="103"/>
      <c r="Q94" s="103"/>
      <c r="R94" s="106">
        <f t="shared" si="8"/>
      </c>
      <c r="S94" s="106"/>
      <c r="T94" s="107">
        <f t="shared" si="9"/>
      </c>
      <c r="U94" s="107"/>
    </row>
    <row r="95" spans="2:21" ht="13.5">
      <c r="B95" s="53">
        <v>87</v>
      </c>
      <c r="C95" s="102">
        <f t="shared" si="6"/>
      </c>
      <c r="D95" s="102"/>
      <c r="E95" s="53"/>
      <c r="F95" s="8"/>
      <c r="G95" s="53"/>
      <c r="H95" s="103"/>
      <c r="I95" s="103"/>
      <c r="J95" s="53"/>
      <c r="K95" s="102">
        <f t="shared" si="5"/>
      </c>
      <c r="L95" s="102"/>
      <c r="M95" s="6">
        <f t="shared" si="7"/>
      </c>
      <c r="N95" s="53"/>
      <c r="O95" s="8"/>
      <c r="P95" s="103"/>
      <c r="Q95" s="103"/>
      <c r="R95" s="106">
        <f t="shared" si="8"/>
      </c>
      <c r="S95" s="106"/>
      <c r="T95" s="107">
        <f t="shared" si="9"/>
      </c>
      <c r="U95" s="107"/>
    </row>
    <row r="96" spans="2:21" ht="13.5">
      <c r="B96" s="53">
        <v>88</v>
      </c>
      <c r="C96" s="102">
        <f t="shared" si="6"/>
      </c>
      <c r="D96" s="102"/>
      <c r="E96" s="53"/>
      <c r="F96" s="8"/>
      <c r="G96" s="53"/>
      <c r="H96" s="103"/>
      <c r="I96" s="103"/>
      <c r="J96" s="53"/>
      <c r="K96" s="102">
        <f t="shared" si="5"/>
      </c>
      <c r="L96" s="102"/>
      <c r="M96" s="6">
        <f t="shared" si="7"/>
      </c>
      <c r="N96" s="53"/>
      <c r="O96" s="8"/>
      <c r="P96" s="103"/>
      <c r="Q96" s="103"/>
      <c r="R96" s="106">
        <f t="shared" si="8"/>
      </c>
      <c r="S96" s="106"/>
      <c r="T96" s="107">
        <f t="shared" si="9"/>
      </c>
      <c r="U96" s="107"/>
    </row>
    <row r="97" spans="2:21" ht="13.5">
      <c r="B97" s="53">
        <v>89</v>
      </c>
      <c r="C97" s="102">
        <f t="shared" si="6"/>
      </c>
      <c r="D97" s="102"/>
      <c r="E97" s="53"/>
      <c r="F97" s="8"/>
      <c r="G97" s="53"/>
      <c r="H97" s="103"/>
      <c r="I97" s="103"/>
      <c r="J97" s="53"/>
      <c r="K97" s="102">
        <f t="shared" si="5"/>
      </c>
      <c r="L97" s="102"/>
      <c r="M97" s="6">
        <f t="shared" si="7"/>
      </c>
      <c r="N97" s="53"/>
      <c r="O97" s="8"/>
      <c r="P97" s="103"/>
      <c r="Q97" s="103"/>
      <c r="R97" s="106">
        <f t="shared" si="8"/>
      </c>
      <c r="S97" s="106"/>
      <c r="T97" s="107">
        <f t="shared" si="9"/>
      </c>
      <c r="U97" s="107"/>
    </row>
    <row r="98" spans="2:21" ht="13.5">
      <c r="B98" s="53">
        <v>90</v>
      </c>
      <c r="C98" s="102">
        <f t="shared" si="6"/>
      </c>
      <c r="D98" s="102"/>
      <c r="E98" s="53"/>
      <c r="F98" s="8"/>
      <c r="G98" s="53"/>
      <c r="H98" s="103"/>
      <c r="I98" s="103"/>
      <c r="J98" s="53"/>
      <c r="K98" s="102">
        <f t="shared" si="5"/>
      </c>
      <c r="L98" s="102"/>
      <c r="M98" s="6">
        <f t="shared" si="7"/>
      </c>
      <c r="N98" s="53"/>
      <c r="O98" s="8"/>
      <c r="P98" s="103"/>
      <c r="Q98" s="103"/>
      <c r="R98" s="106">
        <f t="shared" si="8"/>
      </c>
      <c r="S98" s="106"/>
      <c r="T98" s="107">
        <f t="shared" si="9"/>
      </c>
      <c r="U98" s="107"/>
    </row>
    <row r="99" spans="2:21" ht="13.5">
      <c r="B99" s="53">
        <v>91</v>
      </c>
      <c r="C99" s="102">
        <f t="shared" si="6"/>
      </c>
      <c r="D99" s="102"/>
      <c r="E99" s="53"/>
      <c r="F99" s="8"/>
      <c r="G99" s="53"/>
      <c r="H99" s="103"/>
      <c r="I99" s="103"/>
      <c r="J99" s="53"/>
      <c r="K99" s="102">
        <f t="shared" si="5"/>
      </c>
      <c r="L99" s="102"/>
      <c r="M99" s="6">
        <f t="shared" si="7"/>
      </c>
      <c r="N99" s="53"/>
      <c r="O99" s="8"/>
      <c r="P99" s="103"/>
      <c r="Q99" s="103"/>
      <c r="R99" s="106">
        <f t="shared" si="8"/>
      </c>
      <c r="S99" s="106"/>
      <c r="T99" s="107">
        <f t="shared" si="9"/>
      </c>
      <c r="U99" s="107"/>
    </row>
    <row r="100" spans="2:21" ht="13.5">
      <c r="B100" s="53">
        <v>92</v>
      </c>
      <c r="C100" s="102">
        <f t="shared" si="6"/>
      </c>
      <c r="D100" s="102"/>
      <c r="E100" s="53"/>
      <c r="F100" s="8"/>
      <c r="G100" s="53"/>
      <c r="H100" s="103"/>
      <c r="I100" s="103"/>
      <c r="J100" s="53"/>
      <c r="K100" s="102">
        <f t="shared" si="5"/>
      </c>
      <c r="L100" s="102"/>
      <c r="M100" s="6">
        <f t="shared" si="7"/>
      </c>
      <c r="N100" s="53"/>
      <c r="O100" s="8"/>
      <c r="P100" s="103"/>
      <c r="Q100" s="103"/>
      <c r="R100" s="106">
        <f t="shared" si="8"/>
      </c>
      <c r="S100" s="106"/>
      <c r="T100" s="107">
        <f t="shared" si="9"/>
      </c>
      <c r="U100" s="107"/>
    </row>
    <row r="101" spans="2:21" ht="13.5">
      <c r="B101" s="53">
        <v>93</v>
      </c>
      <c r="C101" s="102">
        <f t="shared" si="6"/>
      </c>
      <c r="D101" s="102"/>
      <c r="E101" s="53"/>
      <c r="F101" s="8"/>
      <c r="G101" s="53"/>
      <c r="H101" s="103"/>
      <c r="I101" s="103"/>
      <c r="J101" s="53"/>
      <c r="K101" s="102">
        <f t="shared" si="5"/>
      </c>
      <c r="L101" s="102"/>
      <c r="M101" s="6">
        <f t="shared" si="7"/>
      </c>
      <c r="N101" s="53"/>
      <c r="O101" s="8"/>
      <c r="P101" s="103"/>
      <c r="Q101" s="103"/>
      <c r="R101" s="106">
        <f t="shared" si="8"/>
      </c>
      <c r="S101" s="106"/>
      <c r="T101" s="107">
        <f t="shared" si="9"/>
      </c>
      <c r="U101" s="107"/>
    </row>
    <row r="102" spans="2:21" ht="13.5">
      <c r="B102" s="53">
        <v>94</v>
      </c>
      <c r="C102" s="102">
        <f t="shared" si="6"/>
      </c>
      <c r="D102" s="102"/>
      <c r="E102" s="53"/>
      <c r="F102" s="8"/>
      <c r="G102" s="53"/>
      <c r="H102" s="103"/>
      <c r="I102" s="103"/>
      <c r="J102" s="53"/>
      <c r="K102" s="102">
        <f t="shared" si="5"/>
      </c>
      <c r="L102" s="102"/>
      <c r="M102" s="6">
        <f t="shared" si="7"/>
      </c>
      <c r="N102" s="53"/>
      <c r="O102" s="8"/>
      <c r="P102" s="103"/>
      <c r="Q102" s="103"/>
      <c r="R102" s="106">
        <f t="shared" si="8"/>
      </c>
      <c r="S102" s="106"/>
      <c r="T102" s="107">
        <f t="shared" si="9"/>
      </c>
      <c r="U102" s="107"/>
    </row>
    <row r="103" spans="2:21" ht="13.5">
      <c r="B103" s="53">
        <v>95</v>
      </c>
      <c r="C103" s="102">
        <f t="shared" si="6"/>
      </c>
      <c r="D103" s="102"/>
      <c r="E103" s="53"/>
      <c r="F103" s="8"/>
      <c r="G103" s="53"/>
      <c r="H103" s="103"/>
      <c r="I103" s="103"/>
      <c r="J103" s="53"/>
      <c r="K103" s="102">
        <f t="shared" si="5"/>
      </c>
      <c r="L103" s="102"/>
      <c r="M103" s="6">
        <f t="shared" si="7"/>
      </c>
      <c r="N103" s="53"/>
      <c r="O103" s="8"/>
      <c r="P103" s="103"/>
      <c r="Q103" s="103"/>
      <c r="R103" s="106">
        <f t="shared" si="8"/>
      </c>
      <c r="S103" s="106"/>
      <c r="T103" s="107">
        <f t="shared" si="9"/>
      </c>
      <c r="U103" s="107"/>
    </row>
    <row r="104" spans="2:21" ht="13.5">
      <c r="B104" s="53">
        <v>96</v>
      </c>
      <c r="C104" s="102">
        <f t="shared" si="6"/>
      </c>
      <c r="D104" s="102"/>
      <c r="E104" s="53"/>
      <c r="F104" s="8"/>
      <c r="G104" s="53"/>
      <c r="H104" s="103"/>
      <c r="I104" s="103"/>
      <c r="J104" s="53"/>
      <c r="K104" s="102">
        <f t="shared" si="5"/>
      </c>
      <c r="L104" s="102"/>
      <c r="M104" s="6">
        <f t="shared" si="7"/>
      </c>
      <c r="N104" s="53"/>
      <c r="O104" s="8"/>
      <c r="P104" s="103"/>
      <c r="Q104" s="103"/>
      <c r="R104" s="106">
        <f t="shared" si="8"/>
      </c>
      <c r="S104" s="106"/>
      <c r="T104" s="107">
        <f t="shared" si="9"/>
      </c>
      <c r="U104" s="107"/>
    </row>
    <row r="105" spans="2:21" ht="13.5">
      <c r="B105" s="53">
        <v>97</v>
      </c>
      <c r="C105" s="102">
        <f t="shared" si="6"/>
      </c>
      <c r="D105" s="102"/>
      <c r="E105" s="53"/>
      <c r="F105" s="8"/>
      <c r="G105" s="53"/>
      <c r="H105" s="103"/>
      <c r="I105" s="103"/>
      <c r="J105" s="53"/>
      <c r="K105" s="102">
        <f t="shared" si="5"/>
      </c>
      <c r="L105" s="102"/>
      <c r="M105" s="6">
        <f t="shared" si="7"/>
      </c>
      <c r="N105" s="53"/>
      <c r="O105" s="8"/>
      <c r="P105" s="103"/>
      <c r="Q105" s="103"/>
      <c r="R105" s="106">
        <f t="shared" si="8"/>
      </c>
      <c r="S105" s="106"/>
      <c r="T105" s="107">
        <f t="shared" si="9"/>
      </c>
      <c r="U105" s="107"/>
    </row>
    <row r="106" spans="2:21" ht="13.5">
      <c r="B106" s="53">
        <v>98</v>
      </c>
      <c r="C106" s="102">
        <f t="shared" si="6"/>
      </c>
      <c r="D106" s="102"/>
      <c r="E106" s="53"/>
      <c r="F106" s="8"/>
      <c r="G106" s="53"/>
      <c r="H106" s="103"/>
      <c r="I106" s="103"/>
      <c r="J106" s="53"/>
      <c r="K106" s="102">
        <f t="shared" si="5"/>
      </c>
      <c r="L106" s="102"/>
      <c r="M106" s="6">
        <f t="shared" si="7"/>
      </c>
      <c r="N106" s="53"/>
      <c r="O106" s="8"/>
      <c r="P106" s="103"/>
      <c r="Q106" s="103"/>
      <c r="R106" s="106">
        <f t="shared" si="8"/>
      </c>
      <c r="S106" s="106"/>
      <c r="T106" s="107">
        <f t="shared" si="9"/>
      </c>
      <c r="U106" s="107"/>
    </row>
    <row r="107" spans="2:21" ht="13.5">
      <c r="B107" s="53">
        <v>99</v>
      </c>
      <c r="C107" s="102">
        <f t="shared" si="6"/>
      </c>
      <c r="D107" s="102"/>
      <c r="E107" s="53"/>
      <c r="F107" s="8"/>
      <c r="G107" s="53"/>
      <c r="H107" s="103"/>
      <c r="I107" s="103"/>
      <c r="J107" s="53"/>
      <c r="K107" s="102">
        <f t="shared" si="5"/>
      </c>
      <c r="L107" s="102"/>
      <c r="M107" s="6">
        <f t="shared" si="7"/>
      </c>
      <c r="N107" s="53"/>
      <c r="O107" s="8"/>
      <c r="P107" s="103"/>
      <c r="Q107" s="103"/>
      <c r="R107" s="106">
        <f t="shared" si="8"/>
      </c>
      <c r="S107" s="106"/>
      <c r="T107" s="107">
        <f t="shared" si="9"/>
      </c>
      <c r="U107" s="107"/>
    </row>
    <row r="108" spans="2:21" ht="13.5">
      <c r="B108" s="53">
        <v>100</v>
      </c>
      <c r="C108" s="102">
        <f t="shared" si="6"/>
      </c>
      <c r="D108" s="102"/>
      <c r="E108" s="53"/>
      <c r="F108" s="8"/>
      <c r="G108" s="53"/>
      <c r="H108" s="103"/>
      <c r="I108" s="103"/>
      <c r="J108" s="53"/>
      <c r="K108" s="102">
        <f t="shared" si="5"/>
      </c>
      <c r="L108" s="102"/>
      <c r="M108" s="6">
        <f t="shared" si="7"/>
      </c>
      <c r="N108" s="53"/>
      <c r="O108" s="8"/>
      <c r="P108" s="103"/>
      <c r="Q108" s="103"/>
      <c r="R108" s="106">
        <f t="shared" si="8"/>
      </c>
      <c r="S108" s="106"/>
      <c r="T108" s="107">
        <f t="shared" si="9"/>
      </c>
      <c r="U108" s="107"/>
    </row>
    <row r="109" spans="2:18" ht="13.5">
      <c r="B109" s="1"/>
      <c r="C109" s="1"/>
      <c r="D109" s="1"/>
      <c r="E109" s="1"/>
      <c r="F109" s="1"/>
      <c r="G109" s="1"/>
      <c r="H109" s="1"/>
      <c r="I109" s="1"/>
      <c r="J109" s="1"/>
      <c r="K109" s="1"/>
      <c r="L109" s="1"/>
      <c r="M109" s="1"/>
      <c r="N109" s="1"/>
      <c r="O109" s="1"/>
      <c r="P109" s="1"/>
      <c r="Q109" s="1"/>
      <c r="R109" s="1"/>
    </row>
  </sheetData>
  <sheetProtection/>
  <mergeCells count="635">
    <mergeCell ref="C108:D108"/>
    <mergeCell ref="H108:I108"/>
    <mergeCell ref="K108:L108"/>
    <mergeCell ref="P108:Q108"/>
    <mergeCell ref="R108:S108"/>
    <mergeCell ref="T108:U108"/>
    <mergeCell ref="C107:D107"/>
    <mergeCell ref="H107:I107"/>
    <mergeCell ref="K107:L107"/>
    <mergeCell ref="P107:Q107"/>
    <mergeCell ref="R107:S107"/>
    <mergeCell ref="T107:U107"/>
    <mergeCell ref="C106:D106"/>
    <mergeCell ref="H106:I106"/>
    <mergeCell ref="K106:L106"/>
    <mergeCell ref="P106:Q106"/>
    <mergeCell ref="R106:S106"/>
    <mergeCell ref="T106:U106"/>
    <mergeCell ref="C105:D105"/>
    <mergeCell ref="H105:I105"/>
    <mergeCell ref="K105:L105"/>
    <mergeCell ref="P105:Q105"/>
    <mergeCell ref="R105:S105"/>
    <mergeCell ref="T105:U105"/>
    <mergeCell ref="C104:D104"/>
    <mergeCell ref="H104:I104"/>
    <mergeCell ref="K104:L104"/>
    <mergeCell ref="P104:Q104"/>
    <mergeCell ref="R104:S104"/>
    <mergeCell ref="T104:U104"/>
    <mergeCell ref="C103:D103"/>
    <mergeCell ref="H103:I103"/>
    <mergeCell ref="K103:L103"/>
    <mergeCell ref="P103:Q103"/>
    <mergeCell ref="R103:S103"/>
    <mergeCell ref="T103:U103"/>
    <mergeCell ref="C102:D102"/>
    <mergeCell ref="H102:I102"/>
    <mergeCell ref="K102:L102"/>
    <mergeCell ref="P102:Q102"/>
    <mergeCell ref="R102:S102"/>
    <mergeCell ref="T102:U102"/>
    <mergeCell ref="C101:D101"/>
    <mergeCell ref="H101:I101"/>
    <mergeCell ref="K101:L101"/>
    <mergeCell ref="P101:Q101"/>
    <mergeCell ref="R101:S101"/>
    <mergeCell ref="T101:U101"/>
    <mergeCell ref="C100:D100"/>
    <mergeCell ref="H100:I100"/>
    <mergeCell ref="K100:L100"/>
    <mergeCell ref="P100:Q100"/>
    <mergeCell ref="R100:S100"/>
    <mergeCell ref="T100:U100"/>
    <mergeCell ref="C99:D99"/>
    <mergeCell ref="H99:I99"/>
    <mergeCell ref="K99:L99"/>
    <mergeCell ref="P99:Q99"/>
    <mergeCell ref="R99:S99"/>
    <mergeCell ref="T99:U99"/>
    <mergeCell ref="C98:D98"/>
    <mergeCell ref="H98:I98"/>
    <mergeCell ref="K98:L98"/>
    <mergeCell ref="P98:Q98"/>
    <mergeCell ref="R98:S98"/>
    <mergeCell ref="T98:U98"/>
    <mergeCell ref="C97:D97"/>
    <mergeCell ref="H97:I97"/>
    <mergeCell ref="K97:L97"/>
    <mergeCell ref="P97:Q97"/>
    <mergeCell ref="R97:S97"/>
    <mergeCell ref="T97:U97"/>
    <mergeCell ref="C96:D96"/>
    <mergeCell ref="H96:I96"/>
    <mergeCell ref="K96:L96"/>
    <mergeCell ref="P96:Q96"/>
    <mergeCell ref="R96:S96"/>
    <mergeCell ref="T96:U96"/>
    <mergeCell ref="C95:D95"/>
    <mergeCell ref="H95:I95"/>
    <mergeCell ref="K95:L95"/>
    <mergeCell ref="P95:Q95"/>
    <mergeCell ref="R95:S95"/>
    <mergeCell ref="T95:U95"/>
    <mergeCell ref="C94:D94"/>
    <mergeCell ref="H94:I94"/>
    <mergeCell ref="K94:L94"/>
    <mergeCell ref="P94:Q94"/>
    <mergeCell ref="R94:S94"/>
    <mergeCell ref="T94:U94"/>
    <mergeCell ref="C93:D93"/>
    <mergeCell ref="H93:I93"/>
    <mergeCell ref="K93:L93"/>
    <mergeCell ref="P93:Q93"/>
    <mergeCell ref="R93:S93"/>
    <mergeCell ref="T93:U93"/>
    <mergeCell ref="C92:D92"/>
    <mergeCell ref="H92:I92"/>
    <mergeCell ref="K92:L92"/>
    <mergeCell ref="P92:Q92"/>
    <mergeCell ref="R92:S92"/>
    <mergeCell ref="T92:U92"/>
    <mergeCell ref="C91:D91"/>
    <mergeCell ref="H91:I91"/>
    <mergeCell ref="K91:L91"/>
    <mergeCell ref="P91:Q91"/>
    <mergeCell ref="R91:S91"/>
    <mergeCell ref="T91:U91"/>
    <mergeCell ref="C90:D90"/>
    <mergeCell ref="H90:I90"/>
    <mergeCell ref="K90:L90"/>
    <mergeCell ref="P90:Q90"/>
    <mergeCell ref="R90:S90"/>
    <mergeCell ref="T90:U90"/>
    <mergeCell ref="C89:D89"/>
    <mergeCell ref="H89:I89"/>
    <mergeCell ref="K89:L89"/>
    <mergeCell ref="P89:Q89"/>
    <mergeCell ref="R89:S89"/>
    <mergeCell ref="T89:U89"/>
    <mergeCell ref="C88:D88"/>
    <mergeCell ref="H88:I88"/>
    <mergeCell ref="K88:L88"/>
    <mergeCell ref="P88:Q88"/>
    <mergeCell ref="R88:S88"/>
    <mergeCell ref="T88:U88"/>
    <mergeCell ref="C87:D87"/>
    <mergeCell ref="H87:I87"/>
    <mergeCell ref="K87:L87"/>
    <mergeCell ref="P87:Q87"/>
    <mergeCell ref="R87:S87"/>
    <mergeCell ref="T87:U87"/>
    <mergeCell ref="C86:D86"/>
    <mergeCell ref="H86:I86"/>
    <mergeCell ref="K86:L86"/>
    <mergeCell ref="P86:Q86"/>
    <mergeCell ref="R86:S86"/>
    <mergeCell ref="T86:U86"/>
    <mergeCell ref="C85:D85"/>
    <mergeCell ref="H85:I85"/>
    <mergeCell ref="K85:L85"/>
    <mergeCell ref="P85:Q85"/>
    <mergeCell ref="R85:S85"/>
    <mergeCell ref="T85:U85"/>
    <mergeCell ref="C84:D84"/>
    <mergeCell ref="H84:I84"/>
    <mergeCell ref="K84:L84"/>
    <mergeCell ref="P84:Q84"/>
    <mergeCell ref="R84:S84"/>
    <mergeCell ref="T84:U84"/>
    <mergeCell ref="C83:D83"/>
    <mergeCell ref="H83:I83"/>
    <mergeCell ref="K83:L83"/>
    <mergeCell ref="P83:Q83"/>
    <mergeCell ref="R83:S83"/>
    <mergeCell ref="T83:U83"/>
    <mergeCell ref="C82:D82"/>
    <mergeCell ref="H82:I82"/>
    <mergeCell ref="K82:L82"/>
    <mergeCell ref="P82:Q82"/>
    <mergeCell ref="R82:S82"/>
    <mergeCell ref="T82:U82"/>
    <mergeCell ref="C81:D81"/>
    <mergeCell ref="H81:I81"/>
    <mergeCell ref="K81:L81"/>
    <mergeCell ref="P81:Q81"/>
    <mergeCell ref="R81:S81"/>
    <mergeCell ref="T81:U81"/>
    <mergeCell ref="C80:D80"/>
    <mergeCell ref="H80:I80"/>
    <mergeCell ref="K80:L80"/>
    <mergeCell ref="P80:Q80"/>
    <mergeCell ref="R80:S80"/>
    <mergeCell ref="T80:U80"/>
    <mergeCell ref="C79:D79"/>
    <mergeCell ref="H79:I79"/>
    <mergeCell ref="K79:L79"/>
    <mergeCell ref="P79:Q79"/>
    <mergeCell ref="R79:S79"/>
    <mergeCell ref="T79:U79"/>
    <mergeCell ref="C78:D78"/>
    <mergeCell ref="H78:I78"/>
    <mergeCell ref="K78:L78"/>
    <mergeCell ref="P78:Q78"/>
    <mergeCell ref="R78:S78"/>
    <mergeCell ref="T78:U78"/>
    <mergeCell ref="C77:D77"/>
    <mergeCell ref="H77:I77"/>
    <mergeCell ref="K77:L77"/>
    <mergeCell ref="P77:Q77"/>
    <mergeCell ref="R77:S77"/>
    <mergeCell ref="T77:U77"/>
    <mergeCell ref="C76:D76"/>
    <mergeCell ref="H76:I76"/>
    <mergeCell ref="K76:L76"/>
    <mergeCell ref="P76:Q76"/>
    <mergeCell ref="R76:S76"/>
    <mergeCell ref="T76:U76"/>
    <mergeCell ref="C75:D75"/>
    <mergeCell ref="H75:I75"/>
    <mergeCell ref="K75:L75"/>
    <mergeCell ref="P75:Q75"/>
    <mergeCell ref="R75:S75"/>
    <mergeCell ref="T75:U75"/>
    <mergeCell ref="C74:D74"/>
    <mergeCell ref="H74:I74"/>
    <mergeCell ref="K74:L74"/>
    <mergeCell ref="P74:Q74"/>
    <mergeCell ref="R74:S74"/>
    <mergeCell ref="T74:U74"/>
    <mergeCell ref="C73:D73"/>
    <mergeCell ref="H73:I73"/>
    <mergeCell ref="K73:L73"/>
    <mergeCell ref="P73:Q73"/>
    <mergeCell ref="R73:S73"/>
    <mergeCell ref="T73:U73"/>
    <mergeCell ref="C72:D72"/>
    <mergeCell ref="H72:I72"/>
    <mergeCell ref="K72:L72"/>
    <mergeCell ref="P72:Q72"/>
    <mergeCell ref="R72:S72"/>
    <mergeCell ref="T72:U72"/>
    <mergeCell ref="C71:D71"/>
    <mergeCell ref="H71:I71"/>
    <mergeCell ref="K71:L71"/>
    <mergeCell ref="P71:Q71"/>
    <mergeCell ref="R71:S71"/>
    <mergeCell ref="T71:U71"/>
    <mergeCell ref="C70:D70"/>
    <mergeCell ref="H70:I70"/>
    <mergeCell ref="K70:L70"/>
    <mergeCell ref="P70:Q70"/>
    <mergeCell ref="R70:S70"/>
    <mergeCell ref="T70:U70"/>
    <mergeCell ref="C69:D69"/>
    <mergeCell ref="H69:I69"/>
    <mergeCell ref="K69:L69"/>
    <mergeCell ref="P69:Q69"/>
    <mergeCell ref="R69:S69"/>
    <mergeCell ref="T69:U69"/>
    <mergeCell ref="C68:D68"/>
    <mergeCell ref="H68:I68"/>
    <mergeCell ref="K68:L68"/>
    <mergeCell ref="P68:Q68"/>
    <mergeCell ref="R68:S68"/>
    <mergeCell ref="T68:U68"/>
    <mergeCell ref="C67:D67"/>
    <mergeCell ref="H67:I67"/>
    <mergeCell ref="K67:L67"/>
    <mergeCell ref="P67:Q67"/>
    <mergeCell ref="R67:S67"/>
    <mergeCell ref="T67:U67"/>
    <mergeCell ref="C66:D66"/>
    <mergeCell ref="H66:I66"/>
    <mergeCell ref="K66:L66"/>
    <mergeCell ref="P66:Q66"/>
    <mergeCell ref="R66:S66"/>
    <mergeCell ref="T66:U66"/>
    <mergeCell ref="C65:D65"/>
    <mergeCell ref="H65:I65"/>
    <mergeCell ref="K65:L65"/>
    <mergeCell ref="P65:Q65"/>
    <mergeCell ref="R65:S65"/>
    <mergeCell ref="T65:U65"/>
    <mergeCell ref="C64:D64"/>
    <mergeCell ref="H64:I64"/>
    <mergeCell ref="K64:L64"/>
    <mergeCell ref="P64:Q64"/>
    <mergeCell ref="R64:S64"/>
    <mergeCell ref="T64:U64"/>
    <mergeCell ref="C63:D63"/>
    <mergeCell ref="H63:I63"/>
    <mergeCell ref="K63:L63"/>
    <mergeCell ref="P63:Q63"/>
    <mergeCell ref="R63:S63"/>
    <mergeCell ref="T63:U63"/>
    <mergeCell ref="C62:D62"/>
    <mergeCell ref="H62:I62"/>
    <mergeCell ref="K62:L62"/>
    <mergeCell ref="P62:Q62"/>
    <mergeCell ref="R62:S62"/>
    <mergeCell ref="T62:U62"/>
    <mergeCell ref="C61:D61"/>
    <mergeCell ref="H61:I61"/>
    <mergeCell ref="K61:L61"/>
    <mergeCell ref="P61:Q61"/>
    <mergeCell ref="R61:S61"/>
    <mergeCell ref="T61:U61"/>
    <mergeCell ref="C60:D60"/>
    <mergeCell ref="H60:I60"/>
    <mergeCell ref="K60:L60"/>
    <mergeCell ref="P60:Q60"/>
    <mergeCell ref="R60:S60"/>
    <mergeCell ref="T60:U60"/>
    <mergeCell ref="C59:D59"/>
    <mergeCell ref="H59:I59"/>
    <mergeCell ref="K59:L59"/>
    <mergeCell ref="P59:Q59"/>
    <mergeCell ref="R59:S59"/>
    <mergeCell ref="T59:U59"/>
    <mergeCell ref="C58:D58"/>
    <mergeCell ref="H58:I58"/>
    <mergeCell ref="K58:L58"/>
    <mergeCell ref="P58:Q58"/>
    <mergeCell ref="R58:S58"/>
    <mergeCell ref="T58:U58"/>
    <mergeCell ref="C57:D57"/>
    <mergeCell ref="H57:I57"/>
    <mergeCell ref="K57:L57"/>
    <mergeCell ref="P57:Q57"/>
    <mergeCell ref="R57:S57"/>
    <mergeCell ref="T57:U57"/>
    <mergeCell ref="C56:D56"/>
    <mergeCell ref="H56:I56"/>
    <mergeCell ref="K56:L56"/>
    <mergeCell ref="P56:Q56"/>
    <mergeCell ref="R56:S56"/>
    <mergeCell ref="T56:U56"/>
    <mergeCell ref="C55:D55"/>
    <mergeCell ref="H55:I55"/>
    <mergeCell ref="K55:L55"/>
    <mergeCell ref="P55:Q55"/>
    <mergeCell ref="R55:S55"/>
    <mergeCell ref="T55:U55"/>
    <mergeCell ref="C54:D54"/>
    <mergeCell ref="H54:I54"/>
    <mergeCell ref="K54:L54"/>
    <mergeCell ref="P54:Q54"/>
    <mergeCell ref="R54:S54"/>
    <mergeCell ref="T54:U54"/>
    <mergeCell ref="C53:D53"/>
    <mergeCell ref="H53:I53"/>
    <mergeCell ref="K53:L53"/>
    <mergeCell ref="P53:Q53"/>
    <mergeCell ref="R53:S53"/>
    <mergeCell ref="T53:U53"/>
    <mergeCell ref="C52:D52"/>
    <mergeCell ref="H52:I52"/>
    <mergeCell ref="K52:L52"/>
    <mergeCell ref="P52:Q52"/>
    <mergeCell ref="R52:S52"/>
    <mergeCell ref="T52:U52"/>
    <mergeCell ref="C51:D51"/>
    <mergeCell ref="H51:I51"/>
    <mergeCell ref="K51:L51"/>
    <mergeCell ref="P51:Q51"/>
    <mergeCell ref="R51:S51"/>
    <mergeCell ref="T51:U51"/>
    <mergeCell ref="C50:D50"/>
    <mergeCell ref="H50:I50"/>
    <mergeCell ref="K50:L50"/>
    <mergeCell ref="P50:Q50"/>
    <mergeCell ref="R50:S50"/>
    <mergeCell ref="T50:U50"/>
    <mergeCell ref="C49:D49"/>
    <mergeCell ref="H49:I49"/>
    <mergeCell ref="K49:L49"/>
    <mergeCell ref="P49:Q49"/>
    <mergeCell ref="R49:S49"/>
    <mergeCell ref="T49:U49"/>
    <mergeCell ref="C48:D48"/>
    <mergeCell ref="H48:I48"/>
    <mergeCell ref="K48:L48"/>
    <mergeCell ref="P48:Q48"/>
    <mergeCell ref="R48:S48"/>
    <mergeCell ref="T48:U48"/>
    <mergeCell ref="C47:D47"/>
    <mergeCell ref="H47:I47"/>
    <mergeCell ref="K47:L47"/>
    <mergeCell ref="P47:Q47"/>
    <mergeCell ref="R47:S47"/>
    <mergeCell ref="T47:U47"/>
    <mergeCell ref="C46:D46"/>
    <mergeCell ref="H46:I46"/>
    <mergeCell ref="K46:L46"/>
    <mergeCell ref="P46:Q46"/>
    <mergeCell ref="R46:S46"/>
    <mergeCell ref="T46:U46"/>
    <mergeCell ref="C45:D45"/>
    <mergeCell ref="H45:I45"/>
    <mergeCell ref="K45:L45"/>
    <mergeCell ref="P45:Q45"/>
    <mergeCell ref="R45:S45"/>
    <mergeCell ref="T45:U45"/>
    <mergeCell ref="C44:D44"/>
    <mergeCell ref="H44:I44"/>
    <mergeCell ref="K44:L44"/>
    <mergeCell ref="P44:Q44"/>
    <mergeCell ref="R44:S44"/>
    <mergeCell ref="T44:U44"/>
    <mergeCell ref="C43:D43"/>
    <mergeCell ref="H43:I43"/>
    <mergeCell ref="K43:L43"/>
    <mergeCell ref="P43:Q43"/>
    <mergeCell ref="R43:S43"/>
    <mergeCell ref="T43:U43"/>
    <mergeCell ref="C42:D42"/>
    <mergeCell ref="H42:I42"/>
    <mergeCell ref="K42:L42"/>
    <mergeCell ref="P42:Q42"/>
    <mergeCell ref="R42:S42"/>
    <mergeCell ref="T42:U42"/>
    <mergeCell ref="C41:D41"/>
    <mergeCell ref="H41:I41"/>
    <mergeCell ref="K41:L41"/>
    <mergeCell ref="P41:Q41"/>
    <mergeCell ref="R41:S41"/>
    <mergeCell ref="T41:U41"/>
    <mergeCell ref="C40:D40"/>
    <mergeCell ref="H40:I40"/>
    <mergeCell ref="K40:L40"/>
    <mergeCell ref="P40:Q40"/>
    <mergeCell ref="R40:S40"/>
    <mergeCell ref="T40:U40"/>
    <mergeCell ref="C39:D39"/>
    <mergeCell ref="H39:I39"/>
    <mergeCell ref="K39:L39"/>
    <mergeCell ref="P39:Q39"/>
    <mergeCell ref="R39:S39"/>
    <mergeCell ref="T39:U39"/>
    <mergeCell ref="C38:D38"/>
    <mergeCell ref="H38:I38"/>
    <mergeCell ref="K38:L38"/>
    <mergeCell ref="P38:Q38"/>
    <mergeCell ref="R38:S38"/>
    <mergeCell ref="T38:U38"/>
    <mergeCell ref="C37:D37"/>
    <mergeCell ref="H37:I37"/>
    <mergeCell ref="K37:L37"/>
    <mergeCell ref="P37:Q37"/>
    <mergeCell ref="R37:S37"/>
    <mergeCell ref="T37:U37"/>
    <mergeCell ref="C36:D36"/>
    <mergeCell ref="H36:I36"/>
    <mergeCell ref="K36:L36"/>
    <mergeCell ref="P36:Q36"/>
    <mergeCell ref="R36:S36"/>
    <mergeCell ref="T36:U36"/>
    <mergeCell ref="C35:D35"/>
    <mergeCell ref="H35:I35"/>
    <mergeCell ref="K35:L35"/>
    <mergeCell ref="P35:Q35"/>
    <mergeCell ref="R35:S35"/>
    <mergeCell ref="T35:U35"/>
    <mergeCell ref="C34:D34"/>
    <mergeCell ref="H34:I34"/>
    <mergeCell ref="K34:L34"/>
    <mergeCell ref="P34:Q34"/>
    <mergeCell ref="R34:S34"/>
    <mergeCell ref="T34:U34"/>
    <mergeCell ref="C33:D33"/>
    <mergeCell ref="H33:I33"/>
    <mergeCell ref="K33:L33"/>
    <mergeCell ref="P33:Q33"/>
    <mergeCell ref="R33:S33"/>
    <mergeCell ref="T33:U33"/>
    <mergeCell ref="C32:D32"/>
    <mergeCell ref="H32:I32"/>
    <mergeCell ref="K32:L32"/>
    <mergeCell ref="P32:Q32"/>
    <mergeCell ref="R32:S32"/>
    <mergeCell ref="T32:U32"/>
    <mergeCell ref="C31:D31"/>
    <mergeCell ref="H31:I31"/>
    <mergeCell ref="K31:L31"/>
    <mergeCell ref="P31:Q31"/>
    <mergeCell ref="R31:S31"/>
    <mergeCell ref="T31:U31"/>
    <mergeCell ref="C30:D30"/>
    <mergeCell ref="H30:I30"/>
    <mergeCell ref="K30:L30"/>
    <mergeCell ref="P30:Q30"/>
    <mergeCell ref="R30:S30"/>
    <mergeCell ref="T30:U30"/>
    <mergeCell ref="C29:D29"/>
    <mergeCell ref="H29:I29"/>
    <mergeCell ref="K29:L29"/>
    <mergeCell ref="P29:Q29"/>
    <mergeCell ref="R29:S29"/>
    <mergeCell ref="T29:U29"/>
    <mergeCell ref="C28:D28"/>
    <mergeCell ref="H28:I28"/>
    <mergeCell ref="K28:L28"/>
    <mergeCell ref="P28:Q28"/>
    <mergeCell ref="R28:S28"/>
    <mergeCell ref="T28:U28"/>
    <mergeCell ref="C27:D27"/>
    <mergeCell ref="H27:I27"/>
    <mergeCell ref="K27:L27"/>
    <mergeCell ref="P27:Q27"/>
    <mergeCell ref="R27:S27"/>
    <mergeCell ref="T27:U27"/>
    <mergeCell ref="C26:D26"/>
    <mergeCell ref="H26:I26"/>
    <mergeCell ref="K26:L26"/>
    <mergeCell ref="P26:Q26"/>
    <mergeCell ref="R26:S26"/>
    <mergeCell ref="T26:U26"/>
    <mergeCell ref="C25:D25"/>
    <mergeCell ref="H25:I25"/>
    <mergeCell ref="K25:L25"/>
    <mergeCell ref="P25:Q25"/>
    <mergeCell ref="R25:S25"/>
    <mergeCell ref="T25:U25"/>
    <mergeCell ref="C24:D24"/>
    <mergeCell ref="H24:I24"/>
    <mergeCell ref="K24:L24"/>
    <mergeCell ref="P24:Q24"/>
    <mergeCell ref="R24:S24"/>
    <mergeCell ref="T24:U24"/>
    <mergeCell ref="C23:D23"/>
    <mergeCell ref="H23:I23"/>
    <mergeCell ref="K23:L23"/>
    <mergeCell ref="P23:Q23"/>
    <mergeCell ref="R23:S23"/>
    <mergeCell ref="T23:U23"/>
    <mergeCell ref="C22:D22"/>
    <mergeCell ref="H22:I22"/>
    <mergeCell ref="K22:L22"/>
    <mergeCell ref="P22:Q22"/>
    <mergeCell ref="R22:S22"/>
    <mergeCell ref="T22:U22"/>
    <mergeCell ref="C21:D21"/>
    <mergeCell ref="H21:I21"/>
    <mergeCell ref="K21:L21"/>
    <mergeCell ref="P21:Q21"/>
    <mergeCell ref="R21:S21"/>
    <mergeCell ref="T21:U21"/>
    <mergeCell ref="C20:D20"/>
    <mergeCell ref="H20:I20"/>
    <mergeCell ref="K20:L20"/>
    <mergeCell ref="P20:Q20"/>
    <mergeCell ref="R20:S20"/>
    <mergeCell ref="T20:U20"/>
    <mergeCell ref="C19:D19"/>
    <mergeCell ref="H19:I19"/>
    <mergeCell ref="K19:L19"/>
    <mergeCell ref="P19:Q19"/>
    <mergeCell ref="R19:S19"/>
    <mergeCell ref="T19:U19"/>
    <mergeCell ref="C18:D18"/>
    <mergeCell ref="H18:I18"/>
    <mergeCell ref="K18:L18"/>
    <mergeCell ref="P18:Q18"/>
    <mergeCell ref="R18:S18"/>
    <mergeCell ref="T18:U18"/>
    <mergeCell ref="C17:D17"/>
    <mergeCell ref="H17:I17"/>
    <mergeCell ref="K17:L17"/>
    <mergeCell ref="P17:Q17"/>
    <mergeCell ref="R17:S17"/>
    <mergeCell ref="T17:U17"/>
    <mergeCell ref="C16:D16"/>
    <mergeCell ref="H16:I16"/>
    <mergeCell ref="K16:L16"/>
    <mergeCell ref="P16:Q16"/>
    <mergeCell ref="R16:S16"/>
    <mergeCell ref="T16:U16"/>
    <mergeCell ref="C15:D15"/>
    <mergeCell ref="H15:I15"/>
    <mergeCell ref="K15:L15"/>
    <mergeCell ref="P15:Q15"/>
    <mergeCell ref="R15:S15"/>
    <mergeCell ref="T15:U15"/>
    <mergeCell ref="C14:D14"/>
    <mergeCell ref="H14:I14"/>
    <mergeCell ref="K14:L14"/>
    <mergeCell ref="P14:Q14"/>
    <mergeCell ref="R14:S14"/>
    <mergeCell ref="T14:U14"/>
    <mergeCell ref="C13:D13"/>
    <mergeCell ref="H13:I13"/>
    <mergeCell ref="K13:L13"/>
    <mergeCell ref="P13:Q13"/>
    <mergeCell ref="R13:S13"/>
    <mergeCell ref="T13:U13"/>
    <mergeCell ref="C12:D12"/>
    <mergeCell ref="H12:I12"/>
    <mergeCell ref="K12:L12"/>
    <mergeCell ref="P12:Q12"/>
    <mergeCell ref="R12:S12"/>
    <mergeCell ref="T12:U12"/>
    <mergeCell ref="C11:D11"/>
    <mergeCell ref="H11:I11"/>
    <mergeCell ref="K11:L11"/>
    <mergeCell ref="P11:Q11"/>
    <mergeCell ref="R11:S11"/>
    <mergeCell ref="T11:U11"/>
    <mergeCell ref="C10:D10"/>
    <mergeCell ref="H10:I10"/>
    <mergeCell ref="K10:L10"/>
    <mergeCell ref="P10:Q10"/>
    <mergeCell ref="R10:S10"/>
    <mergeCell ref="T10:U10"/>
    <mergeCell ref="C9:D9"/>
    <mergeCell ref="H9:I9"/>
    <mergeCell ref="K9:L9"/>
    <mergeCell ref="P9:Q9"/>
    <mergeCell ref="R9:S9"/>
    <mergeCell ref="T9:U9"/>
    <mergeCell ref="R7:U7"/>
    <mergeCell ref="H8:I8"/>
    <mergeCell ref="K8:L8"/>
    <mergeCell ref="P8:Q8"/>
    <mergeCell ref="R8:S8"/>
    <mergeCell ref="T8:U8"/>
    <mergeCell ref="B7:B8"/>
    <mergeCell ref="C7:D8"/>
    <mergeCell ref="E7:I7"/>
    <mergeCell ref="J7:L7"/>
    <mergeCell ref="M7:M8"/>
    <mergeCell ref="N7:Q7"/>
    <mergeCell ref="J4:K4"/>
    <mergeCell ref="L4:M4"/>
    <mergeCell ref="N4:O4"/>
    <mergeCell ref="P4:Q4"/>
    <mergeCell ref="J5:K5"/>
    <mergeCell ref="L5:M5"/>
    <mergeCell ref="P5:Q5"/>
    <mergeCell ref="F2:G2"/>
    <mergeCell ref="H2:I2"/>
    <mergeCell ref="B4:C4"/>
    <mergeCell ref="D4:E4"/>
    <mergeCell ref="F4:G4"/>
    <mergeCell ref="H4:I4"/>
    <mergeCell ref="J2:K2"/>
    <mergeCell ref="L2:M2"/>
    <mergeCell ref="N2:O2"/>
    <mergeCell ref="P2:Q2"/>
    <mergeCell ref="B3:C3"/>
    <mergeCell ref="D3:I3"/>
    <mergeCell ref="J3:K3"/>
    <mergeCell ref="L3:Q3"/>
    <mergeCell ref="B2:C2"/>
    <mergeCell ref="D2:E2"/>
  </mergeCells>
  <conditionalFormatting sqref="G9:G11">
    <cfRule type="cellIs" priority="9" dxfId="118" operator="equal" stopIfTrue="1">
      <formula>"買"</formula>
    </cfRule>
    <cfRule type="cellIs" priority="10" dxfId="119" operator="equal" stopIfTrue="1">
      <formula>"売"</formula>
    </cfRule>
  </conditionalFormatting>
  <conditionalFormatting sqref="G20:G108">
    <cfRule type="cellIs" priority="5" dxfId="118" operator="equal" stopIfTrue="1">
      <formula>"買"</formula>
    </cfRule>
    <cfRule type="cellIs" priority="6" dxfId="119" operator="equal" stopIfTrue="1">
      <formula>"売"</formula>
    </cfRule>
  </conditionalFormatting>
  <conditionalFormatting sqref="G17:G18 G14:G15 G12">
    <cfRule type="cellIs" priority="3" dxfId="118" operator="equal" stopIfTrue="1">
      <formula>"買"</formula>
    </cfRule>
    <cfRule type="cellIs" priority="4" dxfId="119" operator="equal" stopIfTrue="1">
      <formula>"売"</formula>
    </cfRule>
  </conditionalFormatting>
  <conditionalFormatting sqref="G19 G16 G13">
    <cfRule type="cellIs" priority="1" dxfId="118" operator="equal" stopIfTrue="1">
      <formula>"買"</formula>
    </cfRule>
    <cfRule type="cellIs" priority="2" dxfId="119" operator="equal" stopIfTrue="1">
      <formula>"売"</formula>
    </cfRule>
  </conditionalFormatting>
  <dataValidations count="1">
    <dataValidation type="list" allowBlank="1" showInputMessage="1" showErrorMessage="1" sqref="G9:G108">
      <formula1>"買,売"</formula1>
    </dataValidation>
  </dataValidation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B2:U109"/>
  <sheetViews>
    <sheetView zoomScale="115" zoomScaleNormal="115" zoomScalePageLayoutView="0" workbookViewId="0" topLeftCell="A1">
      <pane ySplit="8" topLeftCell="A9" activePane="bottomLeft" state="frozen"/>
      <selection pane="topLeft" activeCell="A1" sqref="A1"/>
      <selection pane="bottomLeft" activeCell="A6" sqref="A6"/>
    </sheetView>
  </sheetViews>
  <sheetFormatPr defaultColWidth="9.00390625" defaultRowHeight="13.5"/>
  <cols>
    <col min="1" max="1" width="2.875" style="0" customWidth="1"/>
    <col min="2" max="18" width="6.625" style="0" customWidth="1"/>
    <col min="22" max="22" width="10.875" style="23" bestFit="1" customWidth="1"/>
  </cols>
  <sheetData>
    <row r="2" spans="2:20" ht="13.5">
      <c r="B2" s="70" t="s">
        <v>1</v>
      </c>
      <c r="C2" s="70"/>
      <c r="D2" s="72" t="s">
        <v>54</v>
      </c>
      <c r="E2" s="72"/>
      <c r="F2" s="70" t="s">
        <v>2</v>
      </c>
      <c r="G2" s="70"/>
      <c r="H2" s="72" t="s">
        <v>31</v>
      </c>
      <c r="I2" s="72"/>
      <c r="J2" s="70" t="s">
        <v>3</v>
      </c>
      <c r="K2" s="70"/>
      <c r="L2" s="71">
        <f>C9</f>
        <v>500000</v>
      </c>
      <c r="M2" s="72"/>
      <c r="N2" s="70" t="s">
        <v>4</v>
      </c>
      <c r="O2" s="70"/>
      <c r="P2" s="71" t="e">
        <f>C108+R108</f>
        <v>#VALUE!</v>
      </c>
      <c r="Q2" s="72"/>
      <c r="R2" s="1"/>
      <c r="S2" s="1"/>
      <c r="T2" s="1"/>
    </row>
    <row r="3" spans="2:19" ht="57" customHeight="1">
      <c r="B3" s="70" t="s">
        <v>5</v>
      </c>
      <c r="C3" s="70"/>
      <c r="D3" s="73" t="s">
        <v>40</v>
      </c>
      <c r="E3" s="73"/>
      <c r="F3" s="73"/>
      <c r="G3" s="73"/>
      <c r="H3" s="73"/>
      <c r="I3" s="73"/>
      <c r="J3" s="70" t="s">
        <v>6</v>
      </c>
      <c r="K3" s="70"/>
      <c r="L3" s="74" t="s">
        <v>41</v>
      </c>
      <c r="M3" s="75"/>
      <c r="N3" s="75"/>
      <c r="O3" s="75"/>
      <c r="P3" s="75"/>
      <c r="Q3" s="75"/>
      <c r="R3" s="1"/>
      <c r="S3" s="1"/>
    </row>
    <row r="4" spans="2:20" ht="13.5">
      <c r="B4" s="70" t="s">
        <v>7</v>
      </c>
      <c r="C4" s="70"/>
      <c r="D4" s="76">
        <f>SUM($R$9:$S$993)</f>
        <v>744636.9571149822</v>
      </c>
      <c r="E4" s="76"/>
      <c r="F4" s="70" t="s">
        <v>8</v>
      </c>
      <c r="G4" s="70"/>
      <c r="H4" s="77">
        <f>SUM($T$9:$U$108)</f>
        <v>9575.000000000005</v>
      </c>
      <c r="I4" s="72"/>
      <c r="J4" s="78" t="s">
        <v>9</v>
      </c>
      <c r="K4" s="78"/>
      <c r="L4" s="71">
        <f>MAX($C$9:$D$990)-C9</f>
        <v>744636.9571149822</v>
      </c>
      <c r="M4" s="71"/>
      <c r="N4" s="78" t="s">
        <v>10</v>
      </c>
      <c r="O4" s="78"/>
      <c r="P4" s="76">
        <f>MIN($C$9:$D$990)-C9</f>
        <v>-42377.09310571215</v>
      </c>
      <c r="Q4" s="76"/>
      <c r="R4" s="1"/>
      <c r="S4" s="1"/>
      <c r="T4" s="1"/>
    </row>
    <row r="5" spans="2:20" ht="13.5">
      <c r="B5" s="48" t="s">
        <v>11</v>
      </c>
      <c r="C5" s="2">
        <f>COUNTIF($R$9:$R$990,"&gt;0")</f>
        <v>18</v>
      </c>
      <c r="D5" s="47" t="s">
        <v>12</v>
      </c>
      <c r="E5" s="16">
        <f>COUNTIF($R$9:$R$990,"&lt;0")</f>
        <v>22</v>
      </c>
      <c r="F5" s="47" t="s">
        <v>13</v>
      </c>
      <c r="G5" s="2">
        <f>COUNTIF($R$9:$R$990,"=0")</f>
        <v>1</v>
      </c>
      <c r="H5" s="47" t="s">
        <v>14</v>
      </c>
      <c r="I5" s="3">
        <f>C5/SUM(C5,E5,G5)</f>
        <v>0.43902439024390244</v>
      </c>
      <c r="J5" s="79" t="s">
        <v>15</v>
      </c>
      <c r="K5" s="70"/>
      <c r="L5" s="80"/>
      <c r="M5" s="81"/>
      <c r="N5" s="18" t="s">
        <v>16</v>
      </c>
      <c r="O5" s="9"/>
      <c r="P5" s="80"/>
      <c r="Q5" s="81"/>
      <c r="R5" s="1"/>
      <c r="S5" s="1"/>
      <c r="T5" s="1"/>
    </row>
    <row r="6" spans="2:20" ht="13.5">
      <c r="B6" s="11"/>
      <c r="C6" s="14"/>
      <c r="D6" s="15"/>
      <c r="E6" s="12"/>
      <c r="F6" s="11"/>
      <c r="G6" s="12"/>
      <c r="H6" s="11"/>
      <c r="I6" s="17"/>
      <c r="J6" s="11"/>
      <c r="K6" s="11"/>
      <c r="L6" s="12"/>
      <c r="M6" s="12"/>
      <c r="N6" s="13"/>
      <c r="O6" s="13"/>
      <c r="P6" s="10"/>
      <c r="Q6" s="7"/>
      <c r="R6" s="1"/>
      <c r="S6" s="1"/>
      <c r="T6" s="1"/>
    </row>
    <row r="7" spans="2:21" ht="13.5">
      <c r="B7" s="82" t="s">
        <v>17</v>
      </c>
      <c r="C7" s="84" t="s">
        <v>18</v>
      </c>
      <c r="D7" s="85"/>
      <c r="E7" s="88" t="s">
        <v>19</v>
      </c>
      <c r="F7" s="89"/>
      <c r="G7" s="89"/>
      <c r="H7" s="89"/>
      <c r="I7" s="90"/>
      <c r="J7" s="91" t="s">
        <v>20</v>
      </c>
      <c r="K7" s="92"/>
      <c r="L7" s="93"/>
      <c r="M7" s="94" t="s">
        <v>21</v>
      </c>
      <c r="N7" s="95" t="s">
        <v>22</v>
      </c>
      <c r="O7" s="96"/>
      <c r="P7" s="96"/>
      <c r="Q7" s="97"/>
      <c r="R7" s="98" t="s">
        <v>23</v>
      </c>
      <c r="S7" s="98"/>
      <c r="T7" s="98"/>
      <c r="U7" s="98"/>
    </row>
    <row r="8" spans="2:21" ht="13.5">
      <c r="B8" s="83"/>
      <c r="C8" s="86"/>
      <c r="D8" s="87"/>
      <c r="E8" s="19" t="s">
        <v>24</v>
      </c>
      <c r="F8" s="19" t="s">
        <v>25</v>
      </c>
      <c r="G8" s="19" t="s">
        <v>26</v>
      </c>
      <c r="H8" s="99" t="s">
        <v>27</v>
      </c>
      <c r="I8" s="90"/>
      <c r="J8" s="4" t="s">
        <v>28</v>
      </c>
      <c r="K8" s="100" t="s">
        <v>29</v>
      </c>
      <c r="L8" s="93"/>
      <c r="M8" s="94"/>
      <c r="N8" s="5" t="s">
        <v>24</v>
      </c>
      <c r="O8" s="5" t="s">
        <v>25</v>
      </c>
      <c r="P8" s="101" t="s">
        <v>27</v>
      </c>
      <c r="Q8" s="97"/>
      <c r="R8" s="98" t="s">
        <v>30</v>
      </c>
      <c r="S8" s="98"/>
      <c r="T8" s="98" t="s">
        <v>28</v>
      </c>
      <c r="U8" s="98"/>
    </row>
    <row r="9" spans="2:21" ht="13.5">
      <c r="B9" s="49">
        <v>1</v>
      </c>
      <c r="C9" s="102">
        <v>500000</v>
      </c>
      <c r="D9" s="102"/>
      <c r="E9" s="49">
        <v>2005</v>
      </c>
      <c r="F9" s="8">
        <v>42432</v>
      </c>
      <c r="G9" s="52" t="s">
        <v>52</v>
      </c>
      <c r="H9" s="103">
        <v>201.06</v>
      </c>
      <c r="I9" s="103"/>
      <c r="J9" s="49">
        <v>108</v>
      </c>
      <c r="K9" s="102">
        <f aca="true" t="shared" si="0" ref="K9:K72">IF(F9="","",C9*0.03)</f>
        <v>15000</v>
      </c>
      <c r="L9" s="102"/>
      <c r="M9" s="6">
        <f>IF(J9="","",(K9/J9)/1000)</f>
        <v>0.1388888888888889</v>
      </c>
      <c r="N9" s="52">
        <v>2005</v>
      </c>
      <c r="O9" s="8">
        <v>42438</v>
      </c>
      <c r="P9" s="103">
        <v>199.98</v>
      </c>
      <c r="Q9" s="103"/>
      <c r="R9" s="106">
        <f>IF(O9="","",(IF(G9="売",H9-P9,P9-H9))*M9*100000)</f>
        <v>-15000.000000000175</v>
      </c>
      <c r="S9" s="106"/>
      <c r="T9" s="107">
        <f>IF(O9="","",IF(R9&lt;0,J9*(-1),IF(G9="買",(P9-H9)*100,(H9-P9)*100)))</f>
        <v>-108</v>
      </c>
      <c r="U9" s="107"/>
    </row>
    <row r="10" spans="2:21" ht="13.5">
      <c r="B10" s="49">
        <v>2</v>
      </c>
      <c r="C10" s="102">
        <f aca="true" t="shared" si="1" ref="C10:C73">IF(R9="","",C9+R9)</f>
        <v>484999.9999999998</v>
      </c>
      <c r="D10" s="102"/>
      <c r="E10" s="49">
        <v>2005</v>
      </c>
      <c r="F10" s="8">
        <v>42522</v>
      </c>
      <c r="G10" s="49" t="s">
        <v>42</v>
      </c>
      <c r="H10" s="103">
        <v>196.23</v>
      </c>
      <c r="I10" s="103"/>
      <c r="J10" s="49">
        <v>123</v>
      </c>
      <c r="K10" s="102">
        <f t="shared" si="0"/>
        <v>14549.999999999995</v>
      </c>
      <c r="L10" s="102"/>
      <c r="M10" s="6">
        <f aca="true" t="shared" si="2" ref="M10:M73">IF(J10="","",(K10/J10)/1000)</f>
        <v>0.11829268292682923</v>
      </c>
      <c r="N10" s="52">
        <v>2005</v>
      </c>
      <c r="O10" s="8">
        <v>42534</v>
      </c>
      <c r="P10" s="103">
        <v>197.46</v>
      </c>
      <c r="Q10" s="103"/>
      <c r="R10" s="106">
        <f aca="true" t="shared" si="3" ref="R10:R73">IF(O10="","",(IF(G10="売",H10-P10,P10-H10))*M10*100000)</f>
        <v>-14550.00000000021</v>
      </c>
      <c r="S10" s="106"/>
      <c r="T10" s="107">
        <f aca="true" t="shared" si="4" ref="T10:T73">IF(O10="","",IF(R10&lt;0,J10*(-1),IF(G10="買",(P10-H10)*100,(H10-P10)*100)))</f>
        <v>-123</v>
      </c>
      <c r="U10" s="107"/>
    </row>
    <row r="11" spans="2:21" ht="13.5">
      <c r="B11" s="49">
        <v>3</v>
      </c>
      <c r="C11" s="102">
        <f t="shared" si="1"/>
        <v>470449.9999999996</v>
      </c>
      <c r="D11" s="102"/>
      <c r="E11" s="49">
        <v>2005</v>
      </c>
      <c r="F11" s="8">
        <v>42649</v>
      </c>
      <c r="G11" s="52" t="s">
        <v>52</v>
      </c>
      <c r="H11" s="103">
        <v>202.04</v>
      </c>
      <c r="I11" s="103"/>
      <c r="J11" s="49">
        <v>142</v>
      </c>
      <c r="K11" s="102">
        <f t="shared" si="0"/>
        <v>14113.499999999987</v>
      </c>
      <c r="L11" s="102"/>
      <c r="M11" s="6">
        <f t="shared" si="2"/>
        <v>0.09939084507042244</v>
      </c>
      <c r="N11" s="52">
        <v>2005</v>
      </c>
      <c r="O11" s="8">
        <v>42681</v>
      </c>
      <c r="P11" s="103">
        <v>203.71</v>
      </c>
      <c r="Q11" s="103"/>
      <c r="R11" s="106">
        <f t="shared" si="3"/>
        <v>16598.271126760705</v>
      </c>
      <c r="S11" s="106"/>
      <c r="T11" s="107">
        <f t="shared" si="4"/>
        <v>167.0000000000016</v>
      </c>
      <c r="U11" s="107"/>
    </row>
    <row r="12" spans="2:21" ht="13.5">
      <c r="B12" s="49">
        <v>4</v>
      </c>
      <c r="C12" s="102">
        <f t="shared" si="1"/>
        <v>487048.2711267603</v>
      </c>
      <c r="D12" s="102"/>
      <c r="E12" s="49">
        <v>2006</v>
      </c>
      <c r="F12" s="8">
        <v>42520</v>
      </c>
      <c r="G12" s="52" t="s">
        <v>52</v>
      </c>
      <c r="H12" s="103">
        <v>211.38</v>
      </c>
      <c r="I12" s="103"/>
      <c r="J12" s="49">
        <v>253</v>
      </c>
      <c r="K12" s="102">
        <f t="shared" si="0"/>
        <v>14611.448133802807</v>
      </c>
      <c r="L12" s="102"/>
      <c r="M12" s="6">
        <f t="shared" si="2"/>
        <v>0.05775275942214548</v>
      </c>
      <c r="N12" s="52">
        <v>2006</v>
      </c>
      <c r="O12" s="8">
        <v>42603</v>
      </c>
      <c r="P12" s="103">
        <v>211.72</v>
      </c>
      <c r="Q12" s="103"/>
      <c r="R12" s="106">
        <f t="shared" si="3"/>
        <v>1963.593820352966</v>
      </c>
      <c r="S12" s="106"/>
      <c r="T12" s="107">
        <f t="shared" si="4"/>
        <v>34.00000000000034</v>
      </c>
      <c r="U12" s="107"/>
    </row>
    <row r="13" spans="2:21" ht="13.5">
      <c r="B13" s="49">
        <v>5</v>
      </c>
      <c r="C13" s="102">
        <f t="shared" si="1"/>
        <v>489011.86494711327</v>
      </c>
      <c r="D13" s="102"/>
      <c r="E13" s="49">
        <v>2006</v>
      </c>
      <c r="F13" s="8">
        <v>42627</v>
      </c>
      <c r="G13" s="52" t="s">
        <v>52</v>
      </c>
      <c r="H13" s="103">
        <v>222.09</v>
      </c>
      <c r="I13" s="103"/>
      <c r="J13" s="49">
        <v>179</v>
      </c>
      <c r="K13" s="102">
        <f t="shared" si="0"/>
        <v>14670.355948413397</v>
      </c>
      <c r="L13" s="102"/>
      <c r="M13" s="6">
        <f t="shared" si="2"/>
        <v>0.08195729580119215</v>
      </c>
      <c r="N13" s="52">
        <v>2006</v>
      </c>
      <c r="O13" s="8">
        <v>42642</v>
      </c>
      <c r="P13" s="103">
        <v>220.3</v>
      </c>
      <c r="Q13" s="103"/>
      <c r="R13" s="106">
        <f t="shared" si="3"/>
        <v>-14670.35594841333</v>
      </c>
      <c r="S13" s="106"/>
      <c r="T13" s="107">
        <f t="shared" si="4"/>
        <v>-179</v>
      </c>
      <c r="U13" s="107"/>
    </row>
    <row r="14" spans="2:21" ht="13.5">
      <c r="B14" s="49">
        <v>6</v>
      </c>
      <c r="C14" s="102">
        <f t="shared" si="1"/>
        <v>474341.50899869995</v>
      </c>
      <c r="D14" s="102"/>
      <c r="E14" s="49">
        <v>2006</v>
      </c>
      <c r="F14" s="8">
        <v>42675</v>
      </c>
      <c r="G14" s="52" t="s">
        <v>52</v>
      </c>
      <c r="H14" s="103">
        <v>223.54</v>
      </c>
      <c r="I14" s="103"/>
      <c r="J14" s="49">
        <v>83</v>
      </c>
      <c r="K14" s="102">
        <f t="shared" si="0"/>
        <v>14230.245269960998</v>
      </c>
      <c r="L14" s="102"/>
      <c r="M14" s="6">
        <f t="shared" si="2"/>
        <v>0.1714487381923012</v>
      </c>
      <c r="N14" s="52">
        <v>2006</v>
      </c>
      <c r="O14" s="8">
        <v>42679</v>
      </c>
      <c r="P14" s="103">
        <v>222.71</v>
      </c>
      <c r="Q14" s="103"/>
      <c r="R14" s="106">
        <f t="shared" si="3"/>
        <v>-14230.245269960726</v>
      </c>
      <c r="S14" s="106"/>
      <c r="T14" s="107">
        <f t="shared" si="4"/>
        <v>-83</v>
      </c>
      <c r="U14" s="107"/>
    </row>
    <row r="15" spans="2:21" ht="13.5">
      <c r="B15" s="49">
        <v>7</v>
      </c>
      <c r="C15" s="102">
        <f t="shared" si="1"/>
        <v>460111.2637287392</v>
      </c>
      <c r="D15" s="102"/>
      <c r="E15" s="49">
        <v>2006</v>
      </c>
      <c r="F15" s="8">
        <v>42723</v>
      </c>
      <c r="G15" s="52" t="s">
        <v>52</v>
      </c>
      <c r="H15" s="103">
        <v>232.61</v>
      </c>
      <c r="I15" s="103"/>
      <c r="J15" s="49">
        <v>294</v>
      </c>
      <c r="K15" s="102">
        <f t="shared" si="0"/>
        <v>13803.337911862176</v>
      </c>
      <c r="L15" s="102"/>
      <c r="M15" s="6">
        <f t="shared" si="2"/>
        <v>0.04695012895191216</v>
      </c>
      <c r="N15" s="52">
        <v>2006</v>
      </c>
      <c r="O15" s="8">
        <v>42373</v>
      </c>
      <c r="P15" s="103">
        <v>232.08</v>
      </c>
      <c r="Q15" s="103"/>
      <c r="R15" s="106">
        <f t="shared" si="3"/>
        <v>-2488.35683445135</v>
      </c>
      <c r="S15" s="106"/>
      <c r="T15" s="107">
        <f t="shared" si="4"/>
        <v>-294</v>
      </c>
      <c r="U15" s="107"/>
    </row>
    <row r="16" spans="2:21" ht="13.5">
      <c r="B16" s="49">
        <v>8</v>
      </c>
      <c r="C16" s="102">
        <f t="shared" si="1"/>
        <v>457622.90689428785</v>
      </c>
      <c r="D16" s="102"/>
      <c r="E16" s="49">
        <v>2007</v>
      </c>
      <c r="F16" s="8">
        <v>42458</v>
      </c>
      <c r="G16" s="52" t="s">
        <v>52</v>
      </c>
      <c r="H16" s="103">
        <v>231.73</v>
      </c>
      <c r="I16" s="103"/>
      <c r="J16" s="49">
        <v>266</v>
      </c>
      <c r="K16" s="102">
        <f t="shared" si="0"/>
        <v>13728.687206828636</v>
      </c>
      <c r="L16" s="102"/>
      <c r="M16" s="6">
        <f t="shared" si="2"/>
        <v>0.051611606040709156</v>
      </c>
      <c r="N16" s="52">
        <v>2007</v>
      </c>
      <c r="O16" s="8">
        <v>42562</v>
      </c>
      <c r="P16" s="103">
        <v>245.33</v>
      </c>
      <c r="Q16" s="103"/>
      <c r="R16" s="106">
        <f t="shared" si="3"/>
        <v>70191.78421536458</v>
      </c>
      <c r="S16" s="106"/>
      <c r="T16" s="107">
        <f t="shared" si="4"/>
        <v>1360.0000000000023</v>
      </c>
      <c r="U16" s="107"/>
    </row>
    <row r="17" spans="2:21" ht="13.5">
      <c r="B17" s="49">
        <v>9</v>
      </c>
      <c r="C17" s="102">
        <f t="shared" si="1"/>
        <v>527814.6911096524</v>
      </c>
      <c r="D17" s="102"/>
      <c r="E17" s="49">
        <v>2007</v>
      </c>
      <c r="F17" s="8">
        <v>42585</v>
      </c>
      <c r="G17" s="52" t="s">
        <v>42</v>
      </c>
      <c r="H17" s="103">
        <v>240.65</v>
      </c>
      <c r="I17" s="103"/>
      <c r="J17" s="49">
        <v>228</v>
      </c>
      <c r="K17" s="102">
        <f t="shared" si="0"/>
        <v>15834.440733289572</v>
      </c>
      <c r="L17" s="102"/>
      <c r="M17" s="6">
        <f t="shared" si="2"/>
        <v>0.06944930146179637</v>
      </c>
      <c r="N17" s="52">
        <v>2007</v>
      </c>
      <c r="O17" s="8">
        <v>42590</v>
      </c>
      <c r="P17" s="103">
        <v>242.93</v>
      </c>
      <c r="Q17" s="103"/>
      <c r="R17" s="106">
        <f t="shared" si="3"/>
        <v>-15834.44073328958</v>
      </c>
      <c r="S17" s="106"/>
      <c r="T17" s="107">
        <f t="shared" si="4"/>
        <v>-228</v>
      </c>
      <c r="U17" s="107"/>
    </row>
    <row r="18" spans="2:21" ht="13.5">
      <c r="B18" s="49">
        <v>10</v>
      </c>
      <c r="C18" s="102">
        <f t="shared" si="1"/>
        <v>511980.2503763628</v>
      </c>
      <c r="D18" s="102"/>
      <c r="E18" s="49">
        <v>2007</v>
      </c>
      <c r="F18" s="8">
        <v>42616</v>
      </c>
      <c r="G18" s="52" t="s">
        <v>52</v>
      </c>
      <c r="H18" s="103">
        <v>234.54</v>
      </c>
      <c r="I18" s="103"/>
      <c r="J18" s="49">
        <v>151</v>
      </c>
      <c r="K18" s="102">
        <f t="shared" si="0"/>
        <v>15359.407511290883</v>
      </c>
      <c r="L18" s="102"/>
      <c r="M18" s="6">
        <f t="shared" si="2"/>
        <v>0.10171793053835022</v>
      </c>
      <c r="N18" s="52">
        <v>2007</v>
      </c>
      <c r="O18" s="8">
        <v>42618</v>
      </c>
      <c r="P18" s="103">
        <v>233.03</v>
      </c>
      <c r="Q18" s="103"/>
      <c r="R18" s="106">
        <f t="shared" si="3"/>
        <v>-15359.40751129079</v>
      </c>
      <c r="S18" s="106"/>
      <c r="T18" s="107">
        <f t="shared" si="4"/>
        <v>-151</v>
      </c>
      <c r="U18" s="107"/>
    </row>
    <row r="19" spans="2:21" ht="13.5">
      <c r="B19" s="49">
        <v>11</v>
      </c>
      <c r="C19" s="102">
        <f t="shared" si="1"/>
        <v>496620.842865072</v>
      </c>
      <c r="D19" s="102"/>
      <c r="E19" s="49">
        <v>2007</v>
      </c>
      <c r="F19" s="8">
        <v>42695</v>
      </c>
      <c r="G19" s="52" t="s">
        <v>42</v>
      </c>
      <c r="H19" s="103">
        <v>222.42</v>
      </c>
      <c r="I19" s="103"/>
      <c r="J19" s="49">
        <v>484</v>
      </c>
      <c r="K19" s="102">
        <f t="shared" si="0"/>
        <v>14898.62528595216</v>
      </c>
      <c r="L19" s="102"/>
      <c r="M19" s="6">
        <f t="shared" si="2"/>
        <v>0.030782283648661486</v>
      </c>
      <c r="N19" s="52">
        <v>2007</v>
      </c>
      <c r="O19" s="8">
        <v>42702</v>
      </c>
      <c r="P19" s="103">
        <v>227.26</v>
      </c>
      <c r="Q19" s="103"/>
      <c r="R19" s="106">
        <f t="shared" si="3"/>
        <v>-14898.625285952168</v>
      </c>
      <c r="S19" s="106"/>
      <c r="T19" s="107">
        <f t="shared" si="4"/>
        <v>-484</v>
      </c>
      <c r="U19" s="107"/>
    </row>
    <row r="20" spans="2:21" ht="13.5">
      <c r="B20" s="49">
        <v>12</v>
      </c>
      <c r="C20" s="102">
        <f t="shared" si="1"/>
        <v>481722.21757911984</v>
      </c>
      <c r="D20" s="102"/>
      <c r="E20" s="49">
        <v>2007</v>
      </c>
      <c r="F20" s="8">
        <v>42715</v>
      </c>
      <c r="G20" s="52" t="s">
        <v>42</v>
      </c>
      <c r="H20" s="103">
        <v>224.8</v>
      </c>
      <c r="I20" s="103"/>
      <c r="J20" s="49">
        <v>501</v>
      </c>
      <c r="K20" s="102">
        <f t="shared" si="0"/>
        <v>14451.666527373594</v>
      </c>
      <c r="L20" s="102"/>
      <c r="M20" s="6">
        <f t="shared" si="2"/>
        <v>0.02884564177120478</v>
      </c>
      <c r="N20" s="52">
        <v>2007</v>
      </c>
      <c r="O20" s="8">
        <v>42464</v>
      </c>
      <c r="P20" s="103">
        <v>205.11</v>
      </c>
      <c r="Q20" s="103"/>
      <c r="R20" s="106">
        <f t="shared" si="3"/>
        <v>56797.0686475022</v>
      </c>
      <c r="S20" s="106"/>
      <c r="T20" s="107">
        <f t="shared" si="4"/>
        <v>1968.9999999999998</v>
      </c>
      <c r="U20" s="107"/>
    </row>
    <row r="21" spans="2:21" ht="13.5">
      <c r="B21" s="49">
        <v>13</v>
      </c>
      <c r="C21" s="102">
        <f t="shared" si="1"/>
        <v>538519.2862266221</v>
      </c>
      <c r="D21" s="102"/>
      <c r="E21" s="49">
        <v>2008</v>
      </c>
      <c r="F21" s="8">
        <v>42492</v>
      </c>
      <c r="G21" s="52" t="s">
        <v>52</v>
      </c>
      <c r="H21" s="103">
        <v>209.03</v>
      </c>
      <c r="I21" s="103"/>
      <c r="J21" s="49">
        <v>264</v>
      </c>
      <c r="K21" s="102">
        <f t="shared" si="0"/>
        <v>16155.578586798661</v>
      </c>
      <c r="L21" s="102"/>
      <c r="M21" s="6">
        <f t="shared" si="2"/>
        <v>0.061195373434843416</v>
      </c>
      <c r="N21" s="52">
        <v>2008</v>
      </c>
      <c r="O21" s="8">
        <v>42492</v>
      </c>
      <c r="P21" s="103">
        <v>209.03</v>
      </c>
      <c r="Q21" s="103"/>
      <c r="R21" s="106">
        <f t="shared" si="3"/>
        <v>0</v>
      </c>
      <c r="S21" s="106"/>
      <c r="T21" s="107">
        <f t="shared" si="4"/>
        <v>0</v>
      </c>
      <c r="U21" s="107"/>
    </row>
    <row r="22" spans="2:21" ht="13.5">
      <c r="B22" s="49">
        <v>14</v>
      </c>
      <c r="C22" s="102">
        <f t="shared" si="1"/>
        <v>538519.2862266221</v>
      </c>
      <c r="D22" s="102"/>
      <c r="E22" s="49">
        <v>2008</v>
      </c>
      <c r="F22" s="8">
        <v>42526</v>
      </c>
      <c r="G22" s="52" t="s">
        <v>52</v>
      </c>
      <c r="H22" s="104">
        <v>207.54</v>
      </c>
      <c r="I22" s="105"/>
      <c r="J22" s="49">
        <v>196</v>
      </c>
      <c r="K22" s="102">
        <f t="shared" si="0"/>
        <v>16155.578586798661</v>
      </c>
      <c r="L22" s="102"/>
      <c r="M22" s="6">
        <f t="shared" si="2"/>
        <v>0.08242642136121767</v>
      </c>
      <c r="N22" s="52">
        <v>2008</v>
      </c>
      <c r="O22" s="8">
        <v>42548</v>
      </c>
      <c r="P22" s="103">
        <v>210.78</v>
      </c>
      <c r="Q22" s="103"/>
      <c r="R22" s="106">
        <f t="shared" si="3"/>
        <v>26706.1605210346</v>
      </c>
      <c r="S22" s="106"/>
      <c r="T22" s="107">
        <f t="shared" si="4"/>
        <v>324.0000000000009</v>
      </c>
      <c r="U22" s="107"/>
    </row>
    <row r="23" spans="2:21" ht="13.5">
      <c r="B23" s="49">
        <v>15</v>
      </c>
      <c r="C23" s="102">
        <f t="shared" si="1"/>
        <v>565225.4467476567</v>
      </c>
      <c r="D23" s="102"/>
      <c r="E23" s="49">
        <v>2008</v>
      </c>
      <c r="F23" s="8">
        <v>42594</v>
      </c>
      <c r="G23" s="52" t="s">
        <v>42</v>
      </c>
      <c r="H23" s="104">
        <v>206.86</v>
      </c>
      <c r="I23" s="105"/>
      <c r="J23" s="49">
        <v>375</v>
      </c>
      <c r="K23" s="102">
        <f t="shared" si="0"/>
        <v>16956.7634024297</v>
      </c>
      <c r="L23" s="102"/>
      <c r="M23" s="6">
        <f t="shared" si="2"/>
        <v>0.045218035739812534</v>
      </c>
      <c r="N23" s="52">
        <v>2008</v>
      </c>
      <c r="O23" s="8">
        <v>42376</v>
      </c>
      <c r="P23" s="103">
        <v>141.52</v>
      </c>
      <c r="Q23" s="103"/>
      <c r="R23" s="106">
        <f t="shared" si="3"/>
        <v>295454.64552393515</v>
      </c>
      <c r="S23" s="106"/>
      <c r="T23" s="107">
        <f t="shared" si="4"/>
        <v>6534</v>
      </c>
      <c r="U23" s="107"/>
    </row>
    <row r="24" spans="2:21" ht="13.5">
      <c r="B24" s="49">
        <v>16</v>
      </c>
      <c r="C24" s="102">
        <f t="shared" si="1"/>
        <v>860680.0922715918</v>
      </c>
      <c r="D24" s="102"/>
      <c r="E24" s="49">
        <v>2009</v>
      </c>
      <c r="F24" s="8">
        <v>42473</v>
      </c>
      <c r="G24" s="52" t="s">
        <v>52</v>
      </c>
      <c r="H24" s="104">
        <v>148.81</v>
      </c>
      <c r="I24" s="105"/>
      <c r="J24" s="49">
        <v>240</v>
      </c>
      <c r="K24" s="102">
        <f t="shared" si="0"/>
        <v>25820.402768147753</v>
      </c>
      <c r="L24" s="102"/>
      <c r="M24" s="6">
        <f t="shared" si="2"/>
        <v>0.10758501153394898</v>
      </c>
      <c r="N24" s="52">
        <v>2009</v>
      </c>
      <c r="O24" s="8">
        <v>42475</v>
      </c>
      <c r="P24" s="103">
        <v>146.41</v>
      </c>
      <c r="Q24" s="103"/>
      <c r="R24" s="106">
        <f t="shared" si="3"/>
        <v>-25820.402768147815</v>
      </c>
      <c r="S24" s="106"/>
      <c r="T24" s="107">
        <f t="shared" si="4"/>
        <v>-240</v>
      </c>
      <c r="U24" s="107"/>
    </row>
    <row r="25" spans="2:21" ht="13.5">
      <c r="B25" s="49">
        <v>17</v>
      </c>
      <c r="C25" s="102">
        <f t="shared" si="1"/>
        <v>834859.689503444</v>
      </c>
      <c r="D25" s="102"/>
      <c r="E25" s="49">
        <v>2009</v>
      </c>
      <c r="F25" s="8">
        <v>42526</v>
      </c>
      <c r="G25" s="52" t="s">
        <v>52</v>
      </c>
      <c r="H25" s="104">
        <v>158.46</v>
      </c>
      <c r="I25" s="105"/>
      <c r="J25" s="49">
        <v>360</v>
      </c>
      <c r="K25" s="102">
        <f t="shared" si="0"/>
        <v>25045.79068510332</v>
      </c>
      <c r="L25" s="102"/>
      <c r="M25" s="6">
        <f t="shared" si="2"/>
        <v>0.06957164079195367</v>
      </c>
      <c r="N25" s="52">
        <v>2009</v>
      </c>
      <c r="O25" s="8">
        <v>42539</v>
      </c>
      <c r="P25" s="103">
        <v>154.86</v>
      </c>
      <c r="Q25" s="103"/>
      <c r="R25" s="106">
        <f t="shared" si="3"/>
        <v>-25045.790685103282</v>
      </c>
      <c r="S25" s="106"/>
      <c r="T25" s="107">
        <f t="shared" si="4"/>
        <v>-360</v>
      </c>
      <c r="U25" s="107"/>
    </row>
    <row r="26" spans="2:21" ht="13.5">
      <c r="B26" s="49">
        <v>18</v>
      </c>
      <c r="C26" s="102">
        <f t="shared" si="1"/>
        <v>809813.8988183407</v>
      </c>
      <c r="D26" s="102"/>
      <c r="E26" s="49">
        <v>2009</v>
      </c>
      <c r="F26" s="8">
        <v>42552</v>
      </c>
      <c r="G26" s="52" t="s">
        <v>52</v>
      </c>
      <c r="H26" s="104">
        <v>159.95</v>
      </c>
      <c r="I26" s="105"/>
      <c r="J26" s="49">
        <v>176</v>
      </c>
      <c r="K26" s="102">
        <f t="shared" si="0"/>
        <v>24294.416964550222</v>
      </c>
      <c r="L26" s="102"/>
      <c r="M26" s="6">
        <f t="shared" si="2"/>
        <v>0.13803646002585354</v>
      </c>
      <c r="N26" s="52">
        <v>2009</v>
      </c>
      <c r="O26" s="8">
        <v>42553</v>
      </c>
      <c r="P26" s="103">
        <v>158.19</v>
      </c>
      <c r="Q26" s="103"/>
      <c r="R26" s="106">
        <f t="shared" si="3"/>
        <v>-24294.4169645501</v>
      </c>
      <c r="S26" s="106"/>
      <c r="T26" s="107">
        <f t="shared" si="4"/>
        <v>-176</v>
      </c>
      <c r="U26" s="107"/>
    </row>
    <row r="27" spans="2:21" ht="13.5">
      <c r="B27" s="49">
        <v>19</v>
      </c>
      <c r="C27" s="102">
        <f t="shared" si="1"/>
        <v>785519.4818537906</v>
      </c>
      <c r="D27" s="102"/>
      <c r="E27" s="49">
        <v>2009</v>
      </c>
      <c r="F27" s="8">
        <v>42589</v>
      </c>
      <c r="G27" s="52" t="s">
        <v>52</v>
      </c>
      <c r="H27" s="104">
        <v>163.05</v>
      </c>
      <c r="I27" s="105"/>
      <c r="J27" s="49">
        <v>411</v>
      </c>
      <c r="K27" s="102">
        <f t="shared" si="0"/>
        <v>23565.584455613716</v>
      </c>
      <c r="L27" s="102"/>
      <c r="M27" s="6">
        <f t="shared" si="2"/>
        <v>0.05733718845648106</v>
      </c>
      <c r="N27" s="52">
        <v>2009</v>
      </c>
      <c r="O27" s="8">
        <v>42593</v>
      </c>
      <c r="P27" s="103">
        <v>158.94</v>
      </c>
      <c r="Q27" s="103"/>
      <c r="R27" s="106">
        <f t="shared" si="3"/>
        <v>-23565.584455613793</v>
      </c>
      <c r="S27" s="106"/>
      <c r="T27" s="107">
        <f t="shared" si="4"/>
        <v>-411</v>
      </c>
      <c r="U27" s="107"/>
    </row>
    <row r="28" spans="2:21" ht="13.5">
      <c r="B28" s="49">
        <v>20</v>
      </c>
      <c r="C28" s="102">
        <f t="shared" si="1"/>
        <v>761953.8973981768</v>
      </c>
      <c r="D28" s="102"/>
      <c r="E28" s="49">
        <v>2009</v>
      </c>
      <c r="F28" s="8">
        <v>42637</v>
      </c>
      <c r="G28" s="52" t="s">
        <v>42</v>
      </c>
      <c r="H28" s="104">
        <v>146.28</v>
      </c>
      <c r="I28" s="105"/>
      <c r="J28" s="49">
        <v>326</v>
      </c>
      <c r="K28" s="102">
        <f t="shared" si="0"/>
        <v>22858.616921945304</v>
      </c>
      <c r="L28" s="102"/>
      <c r="M28" s="6">
        <f t="shared" si="2"/>
        <v>0.07011845681578315</v>
      </c>
      <c r="N28" s="52">
        <v>2009</v>
      </c>
      <c r="O28" s="8">
        <v>42643</v>
      </c>
      <c r="P28" s="103">
        <v>149.54</v>
      </c>
      <c r="Q28" s="103"/>
      <c r="R28" s="106">
        <f t="shared" si="3"/>
        <v>-22858.616921945242</v>
      </c>
      <c r="S28" s="106"/>
      <c r="T28" s="107">
        <f t="shared" si="4"/>
        <v>-326</v>
      </c>
      <c r="U28" s="107"/>
    </row>
    <row r="29" spans="2:21" ht="13.5">
      <c r="B29" s="49">
        <v>21</v>
      </c>
      <c r="C29" s="102">
        <f t="shared" si="1"/>
        <v>739095.2804762316</v>
      </c>
      <c r="D29" s="102"/>
      <c r="E29" s="49">
        <v>2010</v>
      </c>
      <c r="F29" s="8">
        <v>42612</v>
      </c>
      <c r="G29" s="53" t="s">
        <v>42</v>
      </c>
      <c r="H29" s="103">
        <v>130.61</v>
      </c>
      <c r="I29" s="103"/>
      <c r="J29" s="49">
        <v>297</v>
      </c>
      <c r="K29" s="102">
        <f t="shared" si="0"/>
        <v>22172.858414286948</v>
      </c>
      <c r="L29" s="102"/>
      <c r="M29" s="6">
        <f t="shared" si="2"/>
        <v>0.07465608893699309</v>
      </c>
      <c r="N29" s="53">
        <v>2010</v>
      </c>
      <c r="O29" s="8">
        <v>42626</v>
      </c>
      <c r="P29" s="103">
        <v>130.08</v>
      </c>
      <c r="Q29" s="103"/>
      <c r="R29" s="106">
        <f t="shared" si="3"/>
        <v>3956.7727136606422</v>
      </c>
      <c r="S29" s="106"/>
      <c r="T29" s="107">
        <f t="shared" si="4"/>
        <v>53.000000000000114</v>
      </c>
      <c r="U29" s="107"/>
    </row>
    <row r="30" spans="2:21" ht="13.5">
      <c r="B30" s="49">
        <v>22</v>
      </c>
      <c r="C30" s="102">
        <f t="shared" si="1"/>
        <v>743052.0531898922</v>
      </c>
      <c r="D30" s="102"/>
      <c r="E30" s="49">
        <v>2011</v>
      </c>
      <c r="F30" s="8">
        <v>42376</v>
      </c>
      <c r="G30" s="53" t="s">
        <v>52</v>
      </c>
      <c r="H30" s="103">
        <v>129.39</v>
      </c>
      <c r="I30" s="103"/>
      <c r="J30" s="49">
        <v>128</v>
      </c>
      <c r="K30" s="102">
        <f t="shared" si="0"/>
        <v>22291.561595696767</v>
      </c>
      <c r="L30" s="102"/>
      <c r="M30" s="6">
        <f t="shared" si="2"/>
        <v>0.174152824966381</v>
      </c>
      <c r="N30" s="53">
        <v>2011</v>
      </c>
      <c r="O30" s="8">
        <v>42389</v>
      </c>
      <c r="P30" s="103">
        <v>130.65</v>
      </c>
      <c r="Q30" s="103"/>
      <c r="R30" s="106">
        <f t="shared" si="3"/>
        <v>21943.255945764344</v>
      </c>
      <c r="S30" s="106"/>
      <c r="T30" s="107">
        <f t="shared" si="4"/>
        <v>126.00000000000193</v>
      </c>
      <c r="U30" s="107"/>
    </row>
    <row r="31" spans="2:21" ht="13.5">
      <c r="B31" s="49">
        <v>23</v>
      </c>
      <c r="C31" s="102">
        <f t="shared" si="1"/>
        <v>764995.3091356566</v>
      </c>
      <c r="D31" s="102"/>
      <c r="E31" s="49">
        <v>2011</v>
      </c>
      <c r="F31" s="8">
        <v>42404</v>
      </c>
      <c r="G31" s="53" t="s">
        <v>52</v>
      </c>
      <c r="H31" s="103">
        <v>132.72</v>
      </c>
      <c r="I31" s="103"/>
      <c r="J31" s="49">
        <v>188</v>
      </c>
      <c r="K31" s="102">
        <f t="shared" si="0"/>
        <v>22949.859274069695</v>
      </c>
      <c r="L31" s="102"/>
      <c r="M31" s="6">
        <f t="shared" si="2"/>
        <v>0.12207371954292391</v>
      </c>
      <c r="N31" s="53">
        <v>2011</v>
      </c>
      <c r="O31" s="8">
        <v>42422</v>
      </c>
      <c r="P31" s="103">
        <v>133.21</v>
      </c>
      <c r="Q31" s="103"/>
      <c r="R31" s="106">
        <f t="shared" si="3"/>
        <v>5981.612257603382</v>
      </c>
      <c r="S31" s="106"/>
      <c r="T31" s="107">
        <f t="shared" si="4"/>
        <v>49.00000000000091</v>
      </c>
      <c r="U31" s="107"/>
    </row>
    <row r="32" spans="2:21" ht="13.5">
      <c r="B32" s="49">
        <v>24</v>
      </c>
      <c r="C32" s="102">
        <f t="shared" si="1"/>
        <v>770976.92139326</v>
      </c>
      <c r="D32" s="102"/>
      <c r="E32" s="49">
        <v>2011</v>
      </c>
      <c r="F32" s="8">
        <v>42502</v>
      </c>
      <c r="G32" s="53" t="s">
        <v>42</v>
      </c>
      <c r="H32" s="103">
        <v>131.19</v>
      </c>
      <c r="I32" s="103"/>
      <c r="J32" s="49">
        <v>195</v>
      </c>
      <c r="K32" s="102">
        <f t="shared" si="0"/>
        <v>23129.3076417978</v>
      </c>
      <c r="L32" s="102"/>
      <c r="M32" s="6">
        <f t="shared" si="2"/>
        <v>0.11861183406050153</v>
      </c>
      <c r="N32" s="53">
        <v>2011</v>
      </c>
      <c r="O32" s="8">
        <v>42507</v>
      </c>
      <c r="P32" s="103">
        <v>133.14</v>
      </c>
      <c r="Q32" s="103"/>
      <c r="R32" s="106">
        <f t="shared" si="3"/>
        <v>-23129.307641797663</v>
      </c>
      <c r="S32" s="106"/>
      <c r="T32" s="107">
        <f t="shared" si="4"/>
        <v>-195</v>
      </c>
      <c r="U32" s="107"/>
    </row>
    <row r="33" spans="2:21" ht="13.5">
      <c r="B33" s="49">
        <v>25</v>
      </c>
      <c r="C33" s="102">
        <f t="shared" si="1"/>
        <v>747847.6137514623</v>
      </c>
      <c r="D33" s="102"/>
      <c r="E33" s="49">
        <v>2011</v>
      </c>
      <c r="F33" s="8">
        <v>42559</v>
      </c>
      <c r="G33" s="53" t="s">
        <v>42</v>
      </c>
      <c r="H33" s="103">
        <v>128.86</v>
      </c>
      <c r="I33" s="103"/>
      <c r="J33" s="49">
        <v>116</v>
      </c>
      <c r="K33" s="102">
        <f t="shared" si="0"/>
        <v>22435.428412543868</v>
      </c>
      <c r="L33" s="102"/>
      <c r="M33" s="6">
        <f t="shared" si="2"/>
        <v>0.19340886562537818</v>
      </c>
      <c r="N33" s="53">
        <v>2011</v>
      </c>
      <c r="O33" s="8">
        <v>42583</v>
      </c>
      <c r="P33" s="103">
        <v>128.31</v>
      </c>
      <c r="Q33" s="103"/>
      <c r="R33" s="106">
        <f t="shared" si="3"/>
        <v>10637.48760939602</v>
      </c>
      <c r="S33" s="106"/>
      <c r="T33" s="107">
        <f t="shared" si="4"/>
        <v>55.00000000000114</v>
      </c>
      <c r="U33" s="107"/>
    </row>
    <row r="34" spans="2:21" ht="13.5">
      <c r="B34" s="49">
        <v>26</v>
      </c>
      <c r="C34" s="102">
        <f t="shared" si="1"/>
        <v>758485.1013608583</v>
      </c>
      <c r="D34" s="102"/>
      <c r="E34" s="49">
        <v>2011</v>
      </c>
      <c r="F34" s="8">
        <v>42608</v>
      </c>
      <c r="G34" s="53" t="s">
        <v>42</v>
      </c>
      <c r="H34" s="103">
        <v>124.46</v>
      </c>
      <c r="I34" s="103"/>
      <c r="J34" s="49">
        <v>174</v>
      </c>
      <c r="K34" s="102">
        <f t="shared" si="0"/>
        <v>22754.553040825747</v>
      </c>
      <c r="L34" s="102"/>
      <c r="M34" s="6">
        <f t="shared" si="2"/>
        <v>0.13077329333807902</v>
      </c>
      <c r="N34" s="53">
        <v>2011</v>
      </c>
      <c r="O34" s="8">
        <v>42655</v>
      </c>
      <c r="P34" s="103">
        <v>120.81</v>
      </c>
      <c r="Q34" s="103"/>
      <c r="R34" s="106">
        <f t="shared" si="3"/>
        <v>47732.25206839873</v>
      </c>
      <c r="S34" s="106"/>
      <c r="T34" s="107">
        <f t="shared" si="4"/>
        <v>364.99999999999915</v>
      </c>
      <c r="U34" s="107"/>
    </row>
    <row r="35" spans="2:21" ht="13.5">
      <c r="B35" s="49">
        <v>27</v>
      </c>
      <c r="C35" s="102">
        <f t="shared" si="1"/>
        <v>806217.353429257</v>
      </c>
      <c r="D35" s="102"/>
      <c r="E35" s="49">
        <v>2011</v>
      </c>
      <c r="F35" s="8">
        <v>42670</v>
      </c>
      <c r="G35" s="53" t="s">
        <v>52</v>
      </c>
      <c r="H35" s="103">
        <v>122.48</v>
      </c>
      <c r="I35" s="103"/>
      <c r="J35" s="49">
        <v>139</v>
      </c>
      <c r="K35" s="102">
        <f t="shared" si="0"/>
        <v>24186.52060287771</v>
      </c>
      <c r="L35" s="102"/>
      <c r="M35" s="6">
        <f t="shared" si="2"/>
        <v>0.17400374534444396</v>
      </c>
      <c r="N35" s="53">
        <v>2011</v>
      </c>
      <c r="O35" s="8">
        <v>42679</v>
      </c>
      <c r="P35" s="103">
        <v>123.88</v>
      </c>
      <c r="Q35" s="103"/>
      <c r="R35" s="106">
        <f t="shared" si="3"/>
        <v>24360.524348222007</v>
      </c>
      <c r="S35" s="106"/>
      <c r="T35" s="107">
        <f t="shared" si="4"/>
        <v>139.99999999999915</v>
      </c>
      <c r="U35" s="107"/>
    </row>
    <row r="36" spans="2:21" ht="13.5">
      <c r="B36" s="49">
        <v>28</v>
      </c>
      <c r="C36" s="102">
        <f t="shared" si="1"/>
        <v>830577.877777479</v>
      </c>
      <c r="D36" s="102"/>
      <c r="E36" s="49">
        <v>2012</v>
      </c>
      <c r="F36" s="8">
        <v>42423</v>
      </c>
      <c r="G36" s="53" t="s">
        <v>52</v>
      </c>
      <c r="H36" s="103">
        <v>121.18</v>
      </c>
      <c r="I36" s="103"/>
      <c r="J36" s="49">
        <v>95</v>
      </c>
      <c r="K36" s="102">
        <f t="shared" si="0"/>
        <v>24917.33633332437</v>
      </c>
      <c r="L36" s="102"/>
      <c r="M36" s="6">
        <f t="shared" si="2"/>
        <v>0.26228775087709866</v>
      </c>
      <c r="N36" s="53">
        <v>2012</v>
      </c>
      <c r="O36" s="8">
        <v>42465</v>
      </c>
      <c r="P36" s="103">
        <v>129.97</v>
      </c>
      <c r="Q36" s="103"/>
      <c r="R36" s="106">
        <f t="shared" si="3"/>
        <v>230550.9330209695</v>
      </c>
      <c r="S36" s="106"/>
      <c r="T36" s="107">
        <f t="shared" si="4"/>
        <v>878.9999999999992</v>
      </c>
      <c r="U36" s="107"/>
    </row>
    <row r="37" spans="2:21" ht="13.5">
      <c r="B37" s="49">
        <v>29</v>
      </c>
      <c r="C37" s="102">
        <f t="shared" si="1"/>
        <v>1061128.8107984485</v>
      </c>
      <c r="D37" s="102"/>
      <c r="E37" s="49">
        <v>2012</v>
      </c>
      <c r="F37" s="8">
        <v>42709</v>
      </c>
      <c r="G37" s="53" t="s">
        <v>52</v>
      </c>
      <c r="H37" s="103">
        <v>132.71</v>
      </c>
      <c r="I37" s="103"/>
      <c r="J37" s="49">
        <v>103</v>
      </c>
      <c r="K37" s="102">
        <f t="shared" si="0"/>
        <v>31833.864323953454</v>
      </c>
      <c r="L37" s="102"/>
      <c r="M37" s="6">
        <f t="shared" si="2"/>
        <v>0.3090666439218782</v>
      </c>
      <c r="N37" s="53">
        <v>2012</v>
      </c>
      <c r="O37" s="8">
        <v>42714</v>
      </c>
      <c r="P37" s="103">
        <v>131.68</v>
      </c>
      <c r="Q37" s="103"/>
      <c r="R37" s="106">
        <f t="shared" si="3"/>
        <v>-31833.864323953494</v>
      </c>
      <c r="S37" s="106"/>
      <c r="T37" s="107">
        <f t="shared" si="4"/>
        <v>-103</v>
      </c>
      <c r="U37" s="107"/>
    </row>
    <row r="38" spans="2:21" ht="13.5">
      <c r="B38" s="49">
        <v>30</v>
      </c>
      <c r="C38" s="102">
        <f t="shared" si="1"/>
        <v>1029294.946474495</v>
      </c>
      <c r="D38" s="102"/>
      <c r="E38" s="49">
        <v>2013</v>
      </c>
      <c r="F38" s="8">
        <v>42386</v>
      </c>
      <c r="G38" s="53" t="s">
        <v>52</v>
      </c>
      <c r="H38" s="103">
        <v>144.22</v>
      </c>
      <c r="I38" s="103"/>
      <c r="J38" s="49">
        <v>339</v>
      </c>
      <c r="K38" s="102">
        <f t="shared" si="0"/>
        <v>30878.84839423485</v>
      </c>
      <c r="L38" s="102"/>
      <c r="M38" s="6">
        <f t="shared" si="2"/>
        <v>0.09108804836057477</v>
      </c>
      <c r="N38" s="53">
        <v>2013</v>
      </c>
      <c r="O38" s="8">
        <v>42391</v>
      </c>
      <c r="P38" s="103">
        <v>140.83</v>
      </c>
      <c r="Q38" s="103"/>
      <c r="R38" s="106">
        <f t="shared" si="3"/>
        <v>-30878.84839423472</v>
      </c>
      <c r="S38" s="106"/>
      <c r="T38" s="107">
        <f t="shared" si="4"/>
        <v>-339</v>
      </c>
      <c r="U38" s="107"/>
    </row>
    <row r="39" spans="2:21" ht="13.5">
      <c r="B39" s="49">
        <v>31</v>
      </c>
      <c r="C39" s="102">
        <f t="shared" si="1"/>
        <v>998416.0980802603</v>
      </c>
      <c r="D39" s="102"/>
      <c r="E39" s="49">
        <v>2013</v>
      </c>
      <c r="F39" s="8">
        <v>42449</v>
      </c>
      <c r="G39" s="53" t="s">
        <v>52</v>
      </c>
      <c r="H39" s="103">
        <v>145.23</v>
      </c>
      <c r="I39" s="103"/>
      <c r="J39" s="49">
        <v>203</v>
      </c>
      <c r="K39" s="102">
        <f t="shared" si="0"/>
        <v>29952.48294240781</v>
      </c>
      <c r="L39" s="102"/>
      <c r="M39" s="6">
        <f t="shared" si="2"/>
        <v>0.1475491770561961</v>
      </c>
      <c r="N39" s="53">
        <v>2013</v>
      </c>
      <c r="O39" s="8">
        <v>42513</v>
      </c>
      <c r="P39" s="103">
        <v>152.7</v>
      </c>
      <c r="Q39" s="103"/>
      <c r="R39" s="106">
        <f t="shared" si="3"/>
        <v>110219.23526097847</v>
      </c>
      <c r="S39" s="106"/>
      <c r="T39" s="107">
        <f t="shared" si="4"/>
        <v>746.9999999999999</v>
      </c>
      <c r="U39" s="107"/>
    </row>
    <row r="40" spans="2:21" ht="13.5">
      <c r="B40" s="49">
        <v>32</v>
      </c>
      <c r="C40" s="102">
        <f t="shared" si="1"/>
        <v>1108635.3333412388</v>
      </c>
      <c r="D40" s="102"/>
      <c r="E40" s="49">
        <v>2013</v>
      </c>
      <c r="F40" s="8">
        <v>42461</v>
      </c>
      <c r="G40" s="53" t="s">
        <v>42</v>
      </c>
      <c r="H40" s="103">
        <v>141.78</v>
      </c>
      <c r="I40" s="103"/>
      <c r="J40" s="49">
        <v>158</v>
      </c>
      <c r="K40" s="102">
        <f t="shared" si="0"/>
        <v>33259.060000237165</v>
      </c>
      <c r="L40" s="102"/>
      <c r="M40" s="6">
        <f t="shared" si="2"/>
        <v>0.2105003797483365</v>
      </c>
      <c r="N40" s="53">
        <v>2013</v>
      </c>
      <c r="O40" s="8">
        <v>42464</v>
      </c>
      <c r="P40" s="103">
        <v>143.36</v>
      </c>
      <c r="Q40" s="103"/>
      <c r="R40" s="106">
        <f t="shared" si="3"/>
        <v>-33259.06000023743</v>
      </c>
      <c r="S40" s="106"/>
      <c r="T40" s="107">
        <f t="shared" si="4"/>
        <v>-158</v>
      </c>
      <c r="U40" s="107"/>
    </row>
    <row r="41" spans="2:21" ht="13.5">
      <c r="B41" s="49">
        <v>33</v>
      </c>
      <c r="C41" s="102">
        <f t="shared" si="1"/>
        <v>1075376.2733410015</v>
      </c>
      <c r="D41" s="102"/>
      <c r="E41" s="49">
        <v>2014</v>
      </c>
      <c r="F41" s="8">
        <v>42398</v>
      </c>
      <c r="G41" s="53" t="s">
        <v>42</v>
      </c>
      <c r="H41" s="103">
        <v>168.67</v>
      </c>
      <c r="I41" s="103"/>
      <c r="J41" s="49">
        <v>276</v>
      </c>
      <c r="K41" s="102">
        <f t="shared" si="0"/>
        <v>32261.288200230043</v>
      </c>
      <c r="L41" s="102"/>
      <c r="M41" s="6">
        <f t="shared" si="2"/>
        <v>0.11688872536315233</v>
      </c>
      <c r="N41" s="53">
        <v>2014</v>
      </c>
      <c r="O41" s="8">
        <v>42410</v>
      </c>
      <c r="P41" s="103">
        <v>168.42</v>
      </c>
      <c r="Q41" s="103"/>
      <c r="R41" s="106">
        <f t="shared" si="3"/>
        <v>2922.2181340788084</v>
      </c>
      <c r="S41" s="106"/>
      <c r="T41" s="107">
        <f t="shared" si="4"/>
        <v>25</v>
      </c>
      <c r="U41" s="107"/>
    </row>
    <row r="42" spans="2:21" ht="13.5">
      <c r="B42" s="49">
        <v>34</v>
      </c>
      <c r="C42" s="102">
        <f t="shared" si="1"/>
        <v>1078298.4914750804</v>
      </c>
      <c r="D42" s="102"/>
      <c r="E42" s="49">
        <v>2014</v>
      </c>
      <c r="F42" s="8">
        <v>42491</v>
      </c>
      <c r="G42" s="53" t="s">
        <v>52</v>
      </c>
      <c r="H42" s="103">
        <v>172.91</v>
      </c>
      <c r="I42" s="103"/>
      <c r="J42" s="49">
        <v>54</v>
      </c>
      <c r="K42" s="102">
        <f t="shared" si="0"/>
        <v>32348.95474425241</v>
      </c>
      <c r="L42" s="102"/>
      <c r="M42" s="6">
        <f t="shared" si="2"/>
        <v>0.5990547174861557</v>
      </c>
      <c r="N42" s="53">
        <v>2014</v>
      </c>
      <c r="O42" s="8">
        <v>42492</v>
      </c>
      <c r="P42" s="103">
        <v>172.37</v>
      </c>
      <c r="Q42" s="103"/>
      <c r="R42" s="106">
        <f t="shared" si="3"/>
        <v>-32348.95474425193</v>
      </c>
      <c r="S42" s="106"/>
      <c r="T42" s="107">
        <f t="shared" si="4"/>
        <v>-54</v>
      </c>
      <c r="U42" s="107"/>
    </row>
    <row r="43" spans="2:21" ht="13.5">
      <c r="B43" s="49">
        <v>35</v>
      </c>
      <c r="C43" s="102">
        <f t="shared" si="1"/>
        <v>1045949.5367308285</v>
      </c>
      <c r="D43" s="102"/>
      <c r="E43" s="49">
        <v>2014</v>
      </c>
      <c r="F43" s="8">
        <v>42611</v>
      </c>
      <c r="G43" s="53" t="s">
        <v>52</v>
      </c>
      <c r="H43" s="103">
        <v>172.8</v>
      </c>
      <c r="I43" s="103"/>
      <c r="J43" s="49">
        <v>87</v>
      </c>
      <c r="K43" s="102">
        <f t="shared" si="0"/>
        <v>31378.486101924853</v>
      </c>
      <c r="L43" s="102"/>
      <c r="M43" s="6">
        <f t="shared" si="2"/>
        <v>0.36067225404511327</v>
      </c>
      <c r="N43" s="53">
        <v>2014</v>
      </c>
      <c r="O43" s="8">
        <v>42616</v>
      </c>
      <c r="P43" s="103">
        <v>171.93</v>
      </c>
      <c r="Q43" s="103"/>
      <c r="R43" s="106">
        <f t="shared" si="3"/>
        <v>-31378.486101925017</v>
      </c>
      <c r="S43" s="106"/>
      <c r="T43" s="107">
        <f t="shared" si="4"/>
        <v>-87</v>
      </c>
      <c r="U43" s="107"/>
    </row>
    <row r="44" spans="2:21" ht="13.5">
      <c r="B44" s="49">
        <v>36</v>
      </c>
      <c r="C44" s="102">
        <f t="shared" si="1"/>
        <v>1014571.0506289034</v>
      </c>
      <c r="D44" s="102"/>
      <c r="E44" s="49">
        <v>2014</v>
      </c>
      <c r="F44" s="8">
        <v>42693</v>
      </c>
      <c r="G44" s="53" t="s">
        <v>52</v>
      </c>
      <c r="H44" s="103">
        <v>185.06</v>
      </c>
      <c r="I44" s="103"/>
      <c r="J44" s="49">
        <v>255</v>
      </c>
      <c r="K44" s="102">
        <f t="shared" si="0"/>
        <v>30437.131518867103</v>
      </c>
      <c r="L44" s="102"/>
      <c r="M44" s="6">
        <f t="shared" si="2"/>
        <v>0.11936130007398864</v>
      </c>
      <c r="N44" s="53">
        <v>2014</v>
      </c>
      <c r="O44" s="8">
        <v>42713</v>
      </c>
      <c r="P44" s="103">
        <v>185.17</v>
      </c>
      <c r="Q44" s="103"/>
      <c r="R44" s="106">
        <f t="shared" si="3"/>
        <v>1312.9743008136986</v>
      </c>
      <c r="S44" s="106"/>
      <c r="T44" s="107">
        <f t="shared" si="4"/>
        <v>10.999999999998522</v>
      </c>
      <c r="U44" s="107"/>
    </row>
    <row r="45" spans="2:21" ht="13.5">
      <c r="B45" s="49">
        <v>37</v>
      </c>
      <c r="C45" s="102">
        <f t="shared" si="1"/>
        <v>1015884.0249297172</v>
      </c>
      <c r="D45" s="102"/>
      <c r="E45" s="49">
        <v>2015</v>
      </c>
      <c r="F45" s="8">
        <v>42399</v>
      </c>
      <c r="G45" s="53" t="s">
        <v>42</v>
      </c>
      <c r="H45" s="103">
        <v>176.11</v>
      </c>
      <c r="I45" s="103"/>
      <c r="J45" s="49">
        <v>244</v>
      </c>
      <c r="K45" s="102">
        <f t="shared" si="0"/>
        <v>30476.520747891514</v>
      </c>
      <c r="L45" s="102"/>
      <c r="M45" s="6">
        <f t="shared" si="2"/>
        <v>0.12490377355693244</v>
      </c>
      <c r="N45" s="53">
        <v>2015</v>
      </c>
      <c r="O45" s="8">
        <v>42403</v>
      </c>
      <c r="P45" s="103">
        <v>178.37</v>
      </c>
      <c r="Q45" s="103"/>
      <c r="R45" s="106">
        <f t="shared" si="3"/>
        <v>-28228.252823866616</v>
      </c>
      <c r="S45" s="106"/>
      <c r="T45" s="107">
        <f t="shared" si="4"/>
        <v>-244</v>
      </c>
      <c r="U45" s="107"/>
    </row>
    <row r="46" spans="2:21" ht="13.5">
      <c r="B46" s="49">
        <v>38</v>
      </c>
      <c r="C46" s="102">
        <f t="shared" si="1"/>
        <v>987655.7721058505</v>
      </c>
      <c r="D46" s="102"/>
      <c r="E46" s="49">
        <v>2015</v>
      </c>
      <c r="F46" s="8">
        <v>42417</v>
      </c>
      <c r="G46" s="53" t="s">
        <v>52</v>
      </c>
      <c r="H46" s="103">
        <v>183.38</v>
      </c>
      <c r="I46" s="103"/>
      <c r="J46" s="49">
        <v>182</v>
      </c>
      <c r="K46" s="102">
        <f t="shared" si="0"/>
        <v>29629.673163175514</v>
      </c>
      <c r="L46" s="102"/>
      <c r="M46" s="6">
        <f t="shared" si="2"/>
        <v>0.16280040199546986</v>
      </c>
      <c r="N46" s="53">
        <v>2015</v>
      </c>
      <c r="O46" s="8">
        <v>42428</v>
      </c>
      <c r="P46" s="103">
        <v>183.53</v>
      </c>
      <c r="Q46" s="103"/>
      <c r="R46" s="106">
        <f t="shared" si="3"/>
        <v>2442.0060299321403</v>
      </c>
      <c r="S46" s="106"/>
      <c r="T46" s="107">
        <f t="shared" si="4"/>
        <v>15.000000000000568</v>
      </c>
      <c r="U46" s="107"/>
    </row>
    <row r="47" spans="2:21" ht="13.5">
      <c r="B47" s="49">
        <v>39</v>
      </c>
      <c r="C47" s="102">
        <f t="shared" si="1"/>
        <v>990097.7781357827</v>
      </c>
      <c r="D47" s="102"/>
      <c r="E47" s="49">
        <v>2015</v>
      </c>
      <c r="F47" s="8">
        <v>42435</v>
      </c>
      <c r="G47" s="53" t="s">
        <v>42</v>
      </c>
      <c r="H47" s="103">
        <v>181.46</v>
      </c>
      <c r="I47" s="103"/>
      <c r="J47" s="49">
        <v>178</v>
      </c>
      <c r="K47" s="102">
        <f t="shared" si="0"/>
        <v>29702.93334407348</v>
      </c>
      <c r="L47" s="102"/>
      <c r="M47" s="6">
        <f t="shared" si="2"/>
        <v>0.16687041204535663</v>
      </c>
      <c r="N47" s="53">
        <v>2015</v>
      </c>
      <c r="O47" s="8">
        <v>42438</v>
      </c>
      <c r="P47" s="103">
        <v>183.24</v>
      </c>
      <c r="Q47" s="103"/>
      <c r="R47" s="106">
        <f t="shared" si="3"/>
        <v>-29702.933344073503</v>
      </c>
      <c r="S47" s="106"/>
      <c r="T47" s="107">
        <f t="shared" si="4"/>
        <v>-178</v>
      </c>
      <c r="U47" s="107"/>
    </row>
    <row r="48" spans="2:21" ht="13.5">
      <c r="B48" s="49">
        <v>40</v>
      </c>
      <c r="C48" s="102">
        <f t="shared" si="1"/>
        <v>960394.8447917092</v>
      </c>
      <c r="D48" s="102"/>
      <c r="E48" s="49">
        <v>2015</v>
      </c>
      <c r="F48" s="8">
        <v>42448</v>
      </c>
      <c r="G48" s="53" t="s">
        <v>42</v>
      </c>
      <c r="H48" s="103">
        <v>177.7</v>
      </c>
      <c r="I48" s="103"/>
      <c r="J48" s="49">
        <v>219</v>
      </c>
      <c r="K48" s="102">
        <f t="shared" si="0"/>
        <v>28811.845343751276</v>
      </c>
      <c r="L48" s="102"/>
      <c r="M48" s="6">
        <f t="shared" si="2"/>
        <v>0.13156093764269988</v>
      </c>
      <c r="N48" s="53">
        <v>2015</v>
      </c>
      <c r="O48" s="8">
        <v>42461</v>
      </c>
      <c r="P48" s="103">
        <v>178.42</v>
      </c>
      <c r="Q48" s="103"/>
      <c r="R48" s="106">
        <f t="shared" si="3"/>
        <v>-9472.387510274377</v>
      </c>
      <c r="S48" s="106"/>
      <c r="T48" s="107">
        <f t="shared" si="4"/>
        <v>-219</v>
      </c>
      <c r="U48" s="107"/>
    </row>
    <row r="49" spans="2:21" ht="13.5">
      <c r="B49" s="49">
        <v>41</v>
      </c>
      <c r="C49" s="102">
        <f t="shared" si="1"/>
        <v>950922.4572814348</v>
      </c>
      <c r="D49" s="102"/>
      <c r="E49" s="49">
        <v>2015</v>
      </c>
      <c r="F49" s="8">
        <v>42481</v>
      </c>
      <c r="G49" s="53" t="s">
        <v>52</v>
      </c>
      <c r="H49" s="103">
        <v>178.89</v>
      </c>
      <c r="I49" s="103"/>
      <c r="J49" s="49">
        <v>142</v>
      </c>
      <c r="K49" s="102">
        <f t="shared" si="0"/>
        <v>28527.673718443042</v>
      </c>
      <c r="L49" s="102"/>
      <c r="M49" s="6">
        <f t="shared" si="2"/>
        <v>0.20089911069326086</v>
      </c>
      <c r="N49" s="53">
        <v>2015</v>
      </c>
      <c r="O49" s="8">
        <v>42550</v>
      </c>
      <c r="P49" s="103">
        <v>193.51</v>
      </c>
      <c r="Q49" s="103"/>
      <c r="R49" s="106">
        <f t="shared" si="3"/>
        <v>293714.49983354745</v>
      </c>
      <c r="S49" s="106"/>
      <c r="T49" s="107">
        <f t="shared" si="4"/>
        <v>1462.0000000000005</v>
      </c>
      <c r="U49" s="107"/>
    </row>
    <row r="50" spans="2:21" ht="13.5">
      <c r="B50" s="49">
        <v>42</v>
      </c>
      <c r="C50" s="102">
        <f t="shared" si="1"/>
        <v>1244636.9571149822</v>
      </c>
      <c r="D50" s="102"/>
      <c r="E50" s="49"/>
      <c r="F50" s="8"/>
      <c r="G50" s="49"/>
      <c r="H50" s="103"/>
      <c r="I50" s="103"/>
      <c r="J50" s="49"/>
      <c r="K50" s="102">
        <f t="shared" si="0"/>
      </c>
      <c r="L50" s="102"/>
      <c r="M50" s="6">
        <f t="shared" si="2"/>
      </c>
      <c r="N50" s="49"/>
      <c r="O50" s="8"/>
      <c r="P50" s="103"/>
      <c r="Q50" s="103"/>
      <c r="R50" s="106">
        <f t="shared" si="3"/>
      </c>
      <c r="S50" s="106"/>
      <c r="T50" s="107">
        <f t="shared" si="4"/>
      </c>
      <c r="U50" s="107"/>
    </row>
    <row r="51" spans="2:21" ht="13.5">
      <c r="B51" s="49">
        <v>43</v>
      </c>
      <c r="C51" s="102">
        <f t="shared" si="1"/>
      </c>
      <c r="D51" s="102"/>
      <c r="E51" s="49"/>
      <c r="F51" s="8"/>
      <c r="G51" s="49"/>
      <c r="H51" s="103"/>
      <c r="I51" s="103"/>
      <c r="J51" s="49"/>
      <c r="K51" s="102">
        <f t="shared" si="0"/>
      </c>
      <c r="L51" s="102"/>
      <c r="M51" s="6">
        <f t="shared" si="2"/>
      </c>
      <c r="N51" s="49"/>
      <c r="O51" s="8"/>
      <c r="P51" s="103"/>
      <c r="Q51" s="103"/>
      <c r="R51" s="106">
        <f t="shared" si="3"/>
      </c>
      <c r="S51" s="106"/>
      <c r="T51" s="107">
        <f t="shared" si="4"/>
      </c>
      <c r="U51" s="107"/>
    </row>
    <row r="52" spans="2:21" ht="13.5">
      <c r="B52" s="49">
        <v>44</v>
      </c>
      <c r="C52" s="102">
        <f t="shared" si="1"/>
      </c>
      <c r="D52" s="102"/>
      <c r="E52" s="49"/>
      <c r="F52" s="8"/>
      <c r="G52" s="49"/>
      <c r="H52" s="103"/>
      <c r="I52" s="103"/>
      <c r="J52" s="49"/>
      <c r="K52" s="102">
        <f t="shared" si="0"/>
      </c>
      <c r="L52" s="102"/>
      <c r="M52" s="6">
        <f t="shared" si="2"/>
      </c>
      <c r="N52" s="49"/>
      <c r="O52" s="8"/>
      <c r="P52" s="103"/>
      <c r="Q52" s="103"/>
      <c r="R52" s="106">
        <f t="shared" si="3"/>
      </c>
      <c r="S52" s="106"/>
      <c r="T52" s="107">
        <f t="shared" si="4"/>
      </c>
      <c r="U52" s="107"/>
    </row>
    <row r="53" spans="2:21" ht="13.5">
      <c r="B53" s="49">
        <v>45</v>
      </c>
      <c r="C53" s="102">
        <f t="shared" si="1"/>
      </c>
      <c r="D53" s="102"/>
      <c r="E53" s="49"/>
      <c r="F53" s="8"/>
      <c r="G53" s="49"/>
      <c r="H53" s="103"/>
      <c r="I53" s="103"/>
      <c r="J53" s="49"/>
      <c r="K53" s="102">
        <f t="shared" si="0"/>
      </c>
      <c r="L53" s="102"/>
      <c r="M53" s="6">
        <f t="shared" si="2"/>
      </c>
      <c r="N53" s="49"/>
      <c r="O53" s="8"/>
      <c r="P53" s="103"/>
      <c r="Q53" s="103"/>
      <c r="R53" s="106">
        <f t="shared" si="3"/>
      </c>
      <c r="S53" s="106"/>
      <c r="T53" s="107">
        <f t="shared" si="4"/>
      </c>
      <c r="U53" s="107"/>
    </row>
    <row r="54" spans="2:21" ht="13.5">
      <c r="B54" s="49">
        <v>46</v>
      </c>
      <c r="C54" s="102">
        <f t="shared" si="1"/>
      </c>
      <c r="D54" s="102"/>
      <c r="E54" s="49"/>
      <c r="F54" s="8"/>
      <c r="G54" s="49"/>
      <c r="H54" s="103"/>
      <c r="I54" s="103"/>
      <c r="J54" s="49"/>
      <c r="K54" s="102">
        <f t="shared" si="0"/>
      </c>
      <c r="L54" s="102"/>
      <c r="M54" s="6">
        <f t="shared" si="2"/>
      </c>
      <c r="N54" s="49"/>
      <c r="O54" s="8"/>
      <c r="P54" s="103"/>
      <c r="Q54" s="103"/>
      <c r="R54" s="106">
        <f t="shared" si="3"/>
      </c>
      <c r="S54" s="106"/>
      <c r="T54" s="107">
        <f t="shared" si="4"/>
      </c>
      <c r="U54" s="107"/>
    </row>
    <row r="55" spans="2:21" ht="13.5">
      <c r="B55" s="49">
        <v>47</v>
      </c>
      <c r="C55" s="102">
        <f t="shared" si="1"/>
      </c>
      <c r="D55" s="102"/>
      <c r="E55" s="49"/>
      <c r="F55" s="8"/>
      <c r="G55" s="49"/>
      <c r="H55" s="103"/>
      <c r="I55" s="103"/>
      <c r="J55" s="49"/>
      <c r="K55" s="102">
        <f t="shared" si="0"/>
      </c>
      <c r="L55" s="102"/>
      <c r="M55" s="6">
        <f t="shared" si="2"/>
      </c>
      <c r="N55" s="49"/>
      <c r="O55" s="8"/>
      <c r="P55" s="103"/>
      <c r="Q55" s="103"/>
      <c r="R55" s="106">
        <f t="shared" si="3"/>
      </c>
      <c r="S55" s="106"/>
      <c r="T55" s="107">
        <f t="shared" si="4"/>
      </c>
      <c r="U55" s="107"/>
    </row>
    <row r="56" spans="2:21" ht="13.5">
      <c r="B56" s="49">
        <v>48</v>
      </c>
      <c r="C56" s="102">
        <f t="shared" si="1"/>
      </c>
      <c r="D56" s="102"/>
      <c r="E56" s="49"/>
      <c r="F56" s="8"/>
      <c r="G56" s="49"/>
      <c r="H56" s="103"/>
      <c r="I56" s="103"/>
      <c r="J56" s="49"/>
      <c r="K56" s="102">
        <f t="shared" si="0"/>
      </c>
      <c r="L56" s="102"/>
      <c r="M56" s="6">
        <f t="shared" si="2"/>
      </c>
      <c r="N56" s="49"/>
      <c r="O56" s="8"/>
      <c r="P56" s="103"/>
      <c r="Q56" s="103"/>
      <c r="R56" s="106">
        <f t="shared" si="3"/>
      </c>
      <c r="S56" s="106"/>
      <c r="T56" s="107">
        <f t="shared" si="4"/>
      </c>
      <c r="U56" s="107"/>
    </row>
    <row r="57" spans="2:21" ht="13.5">
      <c r="B57" s="49">
        <v>49</v>
      </c>
      <c r="C57" s="102">
        <f t="shared" si="1"/>
      </c>
      <c r="D57" s="102"/>
      <c r="E57" s="49"/>
      <c r="F57" s="8"/>
      <c r="G57" s="49"/>
      <c r="H57" s="103"/>
      <c r="I57" s="103"/>
      <c r="J57" s="49"/>
      <c r="K57" s="102">
        <f t="shared" si="0"/>
      </c>
      <c r="L57" s="102"/>
      <c r="M57" s="6">
        <f t="shared" si="2"/>
      </c>
      <c r="N57" s="49"/>
      <c r="O57" s="8"/>
      <c r="P57" s="103"/>
      <c r="Q57" s="103"/>
      <c r="R57" s="106">
        <f t="shared" si="3"/>
      </c>
      <c r="S57" s="106"/>
      <c r="T57" s="107">
        <f t="shared" si="4"/>
      </c>
      <c r="U57" s="107"/>
    </row>
    <row r="58" spans="2:21" ht="13.5">
      <c r="B58" s="49">
        <v>50</v>
      </c>
      <c r="C58" s="102">
        <f t="shared" si="1"/>
      </c>
      <c r="D58" s="102"/>
      <c r="E58" s="49"/>
      <c r="F58" s="8"/>
      <c r="G58" s="49"/>
      <c r="H58" s="103"/>
      <c r="I58" s="103"/>
      <c r="J58" s="49"/>
      <c r="K58" s="102">
        <f t="shared" si="0"/>
      </c>
      <c r="L58" s="102"/>
      <c r="M58" s="6">
        <f t="shared" si="2"/>
      </c>
      <c r="N58" s="49"/>
      <c r="O58" s="8"/>
      <c r="P58" s="103"/>
      <c r="Q58" s="103"/>
      <c r="R58" s="106">
        <f t="shared" si="3"/>
      </c>
      <c r="S58" s="106"/>
      <c r="T58" s="107">
        <f t="shared" si="4"/>
      </c>
      <c r="U58" s="107"/>
    </row>
    <row r="59" spans="2:21" ht="13.5">
      <c r="B59" s="49">
        <v>51</v>
      </c>
      <c r="C59" s="102">
        <f t="shared" si="1"/>
      </c>
      <c r="D59" s="102"/>
      <c r="E59" s="49"/>
      <c r="F59" s="8"/>
      <c r="G59" s="49"/>
      <c r="H59" s="103"/>
      <c r="I59" s="103"/>
      <c r="J59" s="49"/>
      <c r="K59" s="102">
        <f t="shared" si="0"/>
      </c>
      <c r="L59" s="102"/>
      <c r="M59" s="6">
        <f t="shared" si="2"/>
      </c>
      <c r="N59" s="49"/>
      <c r="O59" s="8"/>
      <c r="P59" s="103"/>
      <c r="Q59" s="103"/>
      <c r="R59" s="106">
        <f t="shared" si="3"/>
      </c>
      <c r="S59" s="106"/>
      <c r="T59" s="107">
        <f t="shared" si="4"/>
      </c>
      <c r="U59" s="107"/>
    </row>
    <row r="60" spans="2:21" ht="13.5">
      <c r="B60" s="49">
        <v>52</v>
      </c>
      <c r="C60" s="102">
        <f t="shared" si="1"/>
      </c>
      <c r="D60" s="102"/>
      <c r="E60" s="49"/>
      <c r="F60" s="8"/>
      <c r="G60" s="49"/>
      <c r="H60" s="103"/>
      <c r="I60" s="103"/>
      <c r="J60" s="49"/>
      <c r="K60" s="102">
        <f t="shared" si="0"/>
      </c>
      <c r="L60" s="102"/>
      <c r="M60" s="6">
        <f t="shared" si="2"/>
      </c>
      <c r="N60" s="49"/>
      <c r="O60" s="8"/>
      <c r="P60" s="103"/>
      <c r="Q60" s="103"/>
      <c r="R60" s="106">
        <f t="shared" si="3"/>
      </c>
      <c r="S60" s="106"/>
      <c r="T60" s="107">
        <f t="shared" si="4"/>
      </c>
      <c r="U60" s="107"/>
    </row>
    <row r="61" spans="2:21" ht="13.5">
      <c r="B61" s="49">
        <v>53</v>
      </c>
      <c r="C61" s="102">
        <f t="shared" si="1"/>
      </c>
      <c r="D61" s="102"/>
      <c r="E61" s="49"/>
      <c r="F61" s="8"/>
      <c r="G61" s="49"/>
      <c r="H61" s="103"/>
      <c r="I61" s="103"/>
      <c r="J61" s="49"/>
      <c r="K61" s="102">
        <f t="shared" si="0"/>
      </c>
      <c r="L61" s="102"/>
      <c r="M61" s="6">
        <f t="shared" si="2"/>
      </c>
      <c r="N61" s="49"/>
      <c r="O61" s="8"/>
      <c r="P61" s="103"/>
      <c r="Q61" s="103"/>
      <c r="R61" s="106">
        <f t="shared" si="3"/>
      </c>
      <c r="S61" s="106"/>
      <c r="T61" s="107">
        <f t="shared" si="4"/>
      </c>
      <c r="U61" s="107"/>
    </row>
    <row r="62" spans="2:21" ht="13.5">
      <c r="B62" s="49">
        <v>54</v>
      </c>
      <c r="C62" s="102">
        <f t="shared" si="1"/>
      </c>
      <c r="D62" s="102"/>
      <c r="E62" s="49"/>
      <c r="F62" s="8"/>
      <c r="G62" s="49"/>
      <c r="H62" s="103"/>
      <c r="I62" s="103"/>
      <c r="J62" s="49"/>
      <c r="K62" s="102">
        <f t="shared" si="0"/>
      </c>
      <c r="L62" s="102"/>
      <c r="M62" s="6">
        <f t="shared" si="2"/>
      </c>
      <c r="N62" s="49"/>
      <c r="O62" s="8"/>
      <c r="P62" s="103"/>
      <c r="Q62" s="103"/>
      <c r="R62" s="106">
        <f t="shared" si="3"/>
      </c>
      <c r="S62" s="106"/>
      <c r="T62" s="107">
        <f t="shared" si="4"/>
      </c>
      <c r="U62" s="107"/>
    </row>
    <row r="63" spans="2:21" ht="13.5">
      <c r="B63" s="49">
        <v>55</v>
      </c>
      <c r="C63" s="102">
        <f t="shared" si="1"/>
      </c>
      <c r="D63" s="102"/>
      <c r="E63" s="49"/>
      <c r="F63" s="8"/>
      <c r="G63" s="49"/>
      <c r="H63" s="103"/>
      <c r="I63" s="103"/>
      <c r="J63" s="49"/>
      <c r="K63" s="102">
        <f t="shared" si="0"/>
      </c>
      <c r="L63" s="102"/>
      <c r="M63" s="6">
        <f t="shared" si="2"/>
      </c>
      <c r="N63" s="49"/>
      <c r="O63" s="8"/>
      <c r="P63" s="103"/>
      <c r="Q63" s="103"/>
      <c r="R63" s="106">
        <f t="shared" si="3"/>
      </c>
      <c r="S63" s="106"/>
      <c r="T63" s="107">
        <f t="shared" si="4"/>
      </c>
      <c r="U63" s="107"/>
    </row>
    <row r="64" spans="2:21" ht="13.5">
      <c r="B64" s="49">
        <v>56</v>
      </c>
      <c r="C64" s="102">
        <f t="shared" si="1"/>
      </c>
      <c r="D64" s="102"/>
      <c r="E64" s="49"/>
      <c r="F64" s="8"/>
      <c r="G64" s="49"/>
      <c r="H64" s="103"/>
      <c r="I64" s="103"/>
      <c r="J64" s="49"/>
      <c r="K64" s="102">
        <f t="shared" si="0"/>
      </c>
      <c r="L64" s="102"/>
      <c r="M64" s="6">
        <f t="shared" si="2"/>
      </c>
      <c r="N64" s="49"/>
      <c r="O64" s="8"/>
      <c r="P64" s="103"/>
      <c r="Q64" s="103"/>
      <c r="R64" s="106">
        <f t="shared" si="3"/>
      </c>
      <c r="S64" s="106"/>
      <c r="T64" s="107">
        <f t="shared" si="4"/>
      </c>
      <c r="U64" s="107"/>
    </row>
    <row r="65" spans="2:21" ht="13.5">
      <c r="B65" s="49">
        <v>57</v>
      </c>
      <c r="C65" s="102">
        <f t="shared" si="1"/>
      </c>
      <c r="D65" s="102"/>
      <c r="E65" s="49"/>
      <c r="F65" s="8"/>
      <c r="G65" s="49"/>
      <c r="H65" s="103"/>
      <c r="I65" s="103"/>
      <c r="J65" s="49"/>
      <c r="K65" s="102">
        <f t="shared" si="0"/>
      </c>
      <c r="L65" s="102"/>
      <c r="M65" s="6">
        <f t="shared" si="2"/>
      </c>
      <c r="N65" s="49"/>
      <c r="O65" s="8"/>
      <c r="P65" s="103"/>
      <c r="Q65" s="103"/>
      <c r="R65" s="106">
        <f t="shared" si="3"/>
      </c>
      <c r="S65" s="106"/>
      <c r="T65" s="107">
        <f t="shared" si="4"/>
      </c>
      <c r="U65" s="107"/>
    </row>
    <row r="66" spans="2:21" ht="13.5">
      <c r="B66" s="49">
        <v>58</v>
      </c>
      <c r="C66" s="102">
        <f t="shared" si="1"/>
      </c>
      <c r="D66" s="102"/>
      <c r="E66" s="49"/>
      <c r="F66" s="8"/>
      <c r="G66" s="49"/>
      <c r="H66" s="103"/>
      <c r="I66" s="103"/>
      <c r="J66" s="49"/>
      <c r="K66" s="102">
        <f t="shared" si="0"/>
      </c>
      <c r="L66" s="102"/>
      <c r="M66" s="6">
        <f t="shared" si="2"/>
      </c>
      <c r="N66" s="49"/>
      <c r="O66" s="8"/>
      <c r="P66" s="103"/>
      <c r="Q66" s="103"/>
      <c r="R66" s="106">
        <f t="shared" si="3"/>
      </c>
      <c r="S66" s="106"/>
      <c r="T66" s="107">
        <f t="shared" si="4"/>
      </c>
      <c r="U66" s="107"/>
    </row>
    <row r="67" spans="2:21" ht="13.5">
      <c r="B67" s="49">
        <v>59</v>
      </c>
      <c r="C67" s="102">
        <f t="shared" si="1"/>
      </c>
      <c r="D67" s="102"/>
      <c r="E67" s="49"/>
      <c r="F67" s="8"/>
      <c r="G67" s="49"/>
      <c r="H67" s="103"/>
      <c r="I67" s="103"/>
      <c r="J67" s="49"/>
      <c r="K67" s="102">
        <f t="shared" si="0"/>
      </c>
      <c r="L67" s="102"/>
      <c r="M67" s="6">
        <f t="shared" si="2"/>
      </c>
      <c r="N67" s="49"/>
      <c r="O67" s="8"/>
      <c r="P67" s="103"/>
      <c r="Q67" s="103"/>
      <c r="R67" s="106">
        <f t="shared" si="3"/>
      </c>
      <c r="S67" s="106"/>
      <c r="T67" s="107">
        <f t="shared" si="4"/>
      </c>
      <c r="U67" s="107"/>
    </row>
    <row r="68" spans="2:21" ht="13.5">
      <c r="B68" s="49">
        <v>60</v>
      </c>
      <c r="C68" s="102">
        <f t="shared" si="1"/>
      </c>
      <c r="D68" s="102"/>
      <c r="E68" s="49"/>
      <c r="F68" s="8"/>
      <c r="G68" s="49"/>
      <c r="H68" s="103"/>
      <c r="I68" s="103"/>
      <c r="J68" s="49"/>
      <c r="K68" s="102">
        <f t="shared" si="0"/>
      </c>
      <c r="L68" s="102"/>
      <c r="M68" s="6">
        <f t="shared" si="2"/>
      </c>
      <c r="N68" s="49"/>
      <c r="O68" s="8"/>
      <c r="P68" s="103"/>
      <c r="Q68" s="103"/>
      <c r="R68" s="106">
        <f t="shared" si="3"/>
      </c>
      <c r="S68" s="106"/>
      <c r="T68" s="107">
        <f t="shared" si="4"/>
      </c>
      <c r="U68" s="107"/>
    </row>
    <row r="69" spans="2:21" ht="13.5">
      <c r="B69" s="49">
        <v>61</v>
      </c>
      <c r="C69" s="102">
        <f t="shared" si="1"/>
      </c>
      <c r="D69" s="102"/>
      <c r="E69" s="49"/>
      <c r="F69" s="8"/>
      <c r="G69" s="49"/>
      <c r="H69" s="103"/>
      <c r="I69" s="103"/>
      <c r="J69" s="49"/>
      <c r="K69" s="102">
        <f t="shared" si="0"/>
      </c>
      <c r="L69" s="102"/>
      <c r="M69" s="6">
        <f t="shared" si="2"/>
      </c>
      <c r="N69" s="49"/>
      <c r="O69" s="8"/>
      <c r="P69" s="103"/>
      <c r="Q69" s="103"/>
      <c r="R69" s="106">
        <f t="shared" si="3"/>
      </c>
      <c r="S69" s="106"/>
      <c r="T69" s="107">
        <f t="shared" si="4"/>
      </c>
      <c r="U69" s="107"/>
    </row>
    <row r="70" spans="2:21" ht="13.5">
      <c r="B70" s="49">
        <v>62</v>
      </c>
      <c r="C70" s="102">
        <f t="shared" si="1"/>
      </c>
      <c r="D70" s="102"/>
      <c r="E70" s="49"/>
      <c r="F70" s="8"/>
      <c r="G70" s="49"/>
      <c r="H70" s="103"/>
      <c r="I70" s="103"/>
      <c r="J70" s="49"/>
      <c r="K70" s="102">
        <f t="shared" si="0"/>
      </c>
      <c r="L70" s="102"/>
      <c r="M70" s="6">
        <f t="shared" si="2"/>
      </c>
      <c r="N70" s="49"/>
      <c r="O70" s="8"/>
      <c r="P70" s="103"/>
      <c r="Q70" s="103"/>
      <c r="R70" s="106">
        <f t="shared" si="3"/>
      </c>
      <c r="S70" s="106"/>
      <c r="T70" s="107">
        <f t="shared" si="4"/>
      </c>
      <c r="U70" s="107"/>
    </row>
    <row r="71" spans="2:21" ht="13.5">
      <c r="B71" s="49">
        <v>63</v>
      </c>
      <c r="C71" s="102">
        <f t="shared" si="1"/>
      </c>
      <c r="D71" s="102"/>
      <c r="E71" s="49"/>
      <c r="F71" s="8"/>
      <c r="G71" s="49"/>
      <c r="H71" s="103"/>
      <c r="I71" s="103"/>
      <c r="J71" s="49"/>
      <c r="K71" s="102">
        <f t="shared" si="0"/>
      </c>
      <c r="L71" s="102"/>
      <c r="M71" s="6">
        <f t="shared" si="2"/>
      </c>
      <c r="N71" s="49"/>
      <c r="O71" s="8"/>
      <c r="P71" s="103"/>
      <c r="Q71" s="103"/>
      <c r="R71" s="106">
        <f t="shared" si="3"/>
      </c>
      <c r="S71" s="106"/>
      <c r="T71" s="107">
        <f t="shared" si="4"/>
      </c>
      <c r="U71" s="107"/>
    </row>
    <row r="72" spans="2:21" ht="13.5">
      <c r="B72" s="49">
        <v>64</v>
      </c>
      <c r="C72" s="102">
        <f t="shared" si="1"/>
      </c>
      <c r="D72" s="102"/>
      <c r="E72" s="49"/>
      <c r="F72" s="8"/>
      <c r="G72" s="49"/>
      <c r="H72" s="103"/>
      <c r="I72" s="103"/>
      <c r="J72" s="49"/>
      <c r="K72" s="102">
        <f t="shared" si="0"/>
      </c>
      <c r="L72" s="102"/>
      <c r="M72" s="6">
        <f t="shared" si="2"/>
      </c>
      <c r="N72" s="49"/>
      <c r="O72" s="8"/>
      <c r="P72" s="103"/>
      <c r="Q72" s="103"/>
      <c r="R72" s="106">
        <f t="shared" si="3"/>
      </c>
      <c r="S72" s="106"/>
      <c r="T72" s="107">
        <f t="shared" si="4"/>
      </c>
      <c r="U72" s="107"/>
    </row>
    <row r="73" spans="2:21" ht="13.5">
      <c r="B73" s="49">
        <v>65</v>
      </c>
      <c r="C73" s="102">
        <f t="shared" si="1"/>
      </c>
      <c r="D73" s="102"/>
      <c r="E73" s="49"/>
      <c r="F73" s="8"/>
      <c r="G73" s="49"/>
      <c r="H73" s="103"/>
      <c r="I73" s="103"/>
      <c r="J73" s="49"/>
      <c r="K73" s="102">
        <f aca="true" t="shared" si="5" ref="K73:K108">IF(F73="","",C73*0.03)</f>
      </c>
      <c r="L73" s="102"/>
      <c r="M73" s="6">
        <f t="shared" si="2"/>
      </c>
      <c r="N73" s="49"/>
      <c r="O73" s="8"/>
      <c r="P73" s="103"/>
      <c r="Q73" s="103"/>
      <c r="R73" s="106">
        <f t="shared" si="3"/>
      </c>
      <c r="S73" s="106"/>
      <c r="T73" s="107">
        <f t="shared" si="4"/>
      </c>
      <c r="U73" s="107"/>
    </row>
    <row r="74" spans="2:21" ht="13.5">
      <c r="B74" s="49">
        <v>66</v>
      </c>
      <c r="C74" s="102">
        <f aca="true" t="shared" si="6" ref="C74:C108">IF(R73="","",C73+R73)</f>
      </c>
      <c r="D74" s="102"/>
      <c r="E74" s="49"/>
      <c r="F74" s="8"/>
      <c r="G74" s="49"/>
      <c r="H74" s="103"/>
      <c r="I74" s="103"/>
      <c r="J74" s="49"/>
      <c r="K74" s="102">
        <f t="shared" si="5"/>
      </c>
      <c r="L74" s="102"/>
      <c r="M74" s="6">
        <f aca="true" t="shared" si="7" ref="M74:M108">IF(J74="","",(K74/J74)/1000)</f>
      </c>
      <c r="N74" s="49"/>
      <c r="O74" s="8"/>
      <c r="P74" s="103"/>
      <c r="Q74" s="103"/>
      <c r="R74" s="106">
        <f aca="true" t="shared" si="8" ref="R74:R108">IF(O74="","",(IF(G74="売",H74-P74,P74-H74))*M74*100000)</f>
      </c>
      <c r="S74" s="106"/>
      <c r="T74" s="107">
        <f aca="true" t="shared" si="9" ref="T74:T108">IF(O74="","",IF(R74&lt;0,J74*(-1),IF(G74="買",(P74-H74)*100,(H74-P74)*100)))</f>
      </c>
      <c r="U74" s="107"/>
    </row>
    <row r="75" spans="2:21" ht="13.5">
      <c r="B75" s="49">
        <v>67</v>
      </c>
      <c r="C75" s="102">
        <f t="shared" si="6"/>
      </c>
      <c r="D75" s="102"/>
      <c r="E75" s="49"/>
      <c r="F75" s="8"/>
      <c r="G75" s="49"/>
      <c r="H75" s="103"/>
      <c r="I75" s="103"/>
      <c r="J75" s="49"/>
      <c r="K75" s="102">
        <f t="shared" si="5"/>
      </c>
      <c r="L75" s="102"/>
      <c r="M75" s="6">
        <f t="shared" si="7"/>
      </c>
      <c r="N75" s="49"/>
      <c r="O75" s="8"/>
      <c r="P75" s="103"/>
      <c r="Q75" s="103"/>
      <c r="R75" s="106">
        <f t="shared" si="8"/>
      </c>
      <c r="S75" s="106"/>
      <c r="T75" s="107">
        <f t="shared" si="9"/>
      </c>
      <c r="U75" s="107"/>
    </row>
    <row r="76" spans="2:21" ht="13.5">
      <c r="B76" s="49">
        <v>68</v>
      </c>
      <c r="C76" s="102">
        <f t="shared" si="6"/>
      </c>
      <c r="D76" s="102"/>
      <c r="E76" s="49"/>
      <c r="F76" s="8"/>
      <c r="G76" s="49"/>
      <c r="H76" s="103"/>
      <c r="I76" s="103"/>
      <c r="J76" s="49"/>
      <c r="K76" s="102">
        <f t="shared" si="5"/>
      </c>
      <c r="L76" s="102"/>
      <c r="M76" s="6">
        <f t="shared" si="7"/>
      </c>
      <c r="N76" s="49"/>
      <c r="O76" s="8"/>
      <c r="P76" s="103"/>
      <c r="Q76" s="103"/>
      <c r="R76" s="106">
        <f t="shared" si="8"/>
      </c>
      <c r="S76" s="106"/>
      <c r="T76" s="107">
        <f t="shared" si="9"/>
      </c>
      <c r="U76" s="107"/>
    </row>
    <row r="77" spans="2:21" ht="13.5">
      <c r="B77" s="49">
        <v>69</v>
      </c>
      <c r="C77" s="102">
        <f t="shared" si="6"/>
      </c>
      <c r="D77" s="102"/>
      <c r="E77" s="49"/>
      <c r="F77" s="8"/>
      <c r="G77" s="49"/>
      <c r="H77" s="103"/>
      <c r="I77" s="103"/>
      <c r="J77" s="49"/>
      <c r="K77" s="102">
        <f t="shared" si="5"/>
      </c>
      <c r="L77" s="102"/>
      <c r="M77" s="6">
        <f t="shared" si="7"/>
      </c>
      <c r="N77" s="49"/>
      <c r="O77" s="8"/>
      <c r="P77" s="103"/>
      <c r="Q77" s="103"/>
      <c r="R77" s="106">
        <f t="shared" si="8"/>
      </c>
      <c r="S77" s="106"/>
      <c r="T77" s="107">
        <f t="shared" si="9"/>
      </c>
      <c r="U77" s="107"/>
    </row>
    <row r="78" spans="2:21" ht="13.5">
      <c r="B78" s="49">
        <v>70</v>
      </c>
      <c r="C78" s="102">
        <f t="shared" si="6"/>
      </c>
      <c r="D78" s="102"/>
      <c r="E78" s="49"/>
      <c r="F78" s="8"/>
      <c r="G78" s="49"/>
      <c r="H78" s="103"/>
      <c r="I78" s="103"/>
      <c r="J78" s="49"/>
      <c r="K78" s="102">
        <f t="shared" si="5"/>
      </c>
      <c r="L78" s="102"/>
      <c r="M78" s="6">
        <f t="shared" si="7"/>
      </c>
      <c r="N78" s="49"/>
      <c r="O78" s="8"/>
      <c r="P78" s="103"/>
      <c r="Q78" s="103"/>
      <c r="R78" s="106">
        <f t="shared" si="8"/>
      </c>
      <c r="S78" s="106"/>
      <c r="T78" s="107">
        <f t="shared" si="9"/>
      </c>
      <c r="U78" s="107"/>
    </row>
    <row r="79" spans="2:21" ht="13.5">
      <c r="B79" s="49">
        <v>71</v>
      </c>
      <c r="C79" s="102">
        <f t="shared" si="6"/>
      </c>
      <c r="D79" s="102"/>
      <c r="E79" s="49"/>
      <c r="F79" s="8"/>
      <c r="G79" s="49"/>
      <c r="H79" s="103"/>
      <c r="I79" s="103"/>
      <c r="J79" s="49"/>
      <c r="K79" s="102">
        <f t="shared" si="5"/>
      </c>
      <c r="L79" s="102"/>
      <c r="M79" s="6">
        <f t="shared" si="7"/>
      </c>
      <c r="N79" s="49"/>
      <c r="O79" s="8"/>
      <c r="P79" s="103"/>
      <c r="Q79" s="103"/>
      <c r="R79" s="106">
        <f t="shared" si="8"/>
      </c>
      <c r="S79" s="106"/>
      <c r="T79" s="107">
        <f t="shared" si="9"/>
      </c>
      <c r="U79" s="107"/>
    </row>
    <row r="80" spans="2:21" ht="13.5">
      <c r="B80" s="49">
        <v>72</v>
      </c>
      <c r="C80" s="102">
        <f t="shared" si="6"/>
      </c>
      <c r="D80" s="102"/>
      <c r="E80" s="49"/>
      <c r="F80" s="8"/>
      <c r="G80" s="49"/>
      <c r="H80" s="103"/>
      <c r="I80" s="103"/>
      <c r="J80" s="49"/>
      <c r="K80" s="102">
        <f t="shared" si="5"/>
      </c>
      <c r="L80" s="102"/>
      <c r="M80" s="6">
        <f t="shared" si="7"/>
      </c>
      <c r="N80" s="49"/>
      <c r="O80" s="8"/>
      <c r="P80" s="103"/>
      <c r="Q80" s="103"/>
      <c r="R80" s="106">
        <f t="shared" si="8"/>
      </c>
      <c r="S80" s="106"/>
      <c r="T80" s="107">
        <f t="shared" si="9"/>
      </c>
      <c r="U80" s="107"/>
    </row>
    <row r="81" spans="2:21" ht="13.5">
      <c r="B81" s="49">
        <v>73</v>
      </c>
      <c r="C81" s="102">
        <f t="shared" si="6"/>
      </c>
      <c r="D81" s="102"/>
      <c r="E81" s="49"/>
      <c r="F81" s="8"/>
      <c r="G81" s="49"/>
      <c r="H81" s="103"/>
      <c r="I81" s="103"/>
      <c r="J81" s="49"/>
      <c r="K81" s="102">
        <f t="shared" si="5"/>
      </c>
      <c r="L81" s="102"/>
      <c r="M81" s="6">
        <f t="shared" si="7"/>
      </c>
      <c r="N81" s="49"/>
      <c r="O81" s="8"/>
      <c r="P81" s="103"/>
      <c r="Q81" s="103"/>
      <c r="R81" s="106">
        <f t="shared" si="8"/>
      </c>
      <c r="S81" s="106"/>
      <c r="T81" s="107">
        <f t="shared" si="9"/>
      </c>
      <c r="U81" s="107"/>
    </row>
    <row r="82" spans="2:21" ht="13.5">
      <c r="B82" s="49">
        <v>74</v>
      </c>
      <c r="C82" s="102">
        <f t="shared" si="6"/>
      </c>
      <c r="D82" s="102"/>
      <c r="E82" s="49"/>
      <c r="F82" s="8"/>
      <c r="G82" s="49"/>
      <c r="H82" s="103"/>
      <c r="I82" s="103"/>
      <c r="J82" s="49"/>
      <c r="K82" s="102">
        <f t="shared" si="5"/>
      </c>
      <c r="L82" s="102"/>
      <c r="M82" s="6">
        <f t="shared" si="7"/>
      </c>
      <c r="N82" s="49"/>
      <c r="O82" s="8"/>
      <c r="P82" s="103"/>
      <c r="Q82" s="103"/>
      <c r="R82" s="106">
        <f t="shared" si="8"/>
      </c>
      <c r="S82" s="106"/>
      <c r="T82" s="107">
        <f t="shared" si="9"/>
      </c>
      <c r="U82" s="107"/>
    </row>
    <row r="83" spans="2:21" ht="13.5">
      <c r="B83" s="49">
        <v>75</v>
      </c>
      <c r="C83" s="102">
        <f t="shared" si="6"/>
      </c>
      <c r="D83" s="102"/>
      <c r="E83" s="49"/>
      <c r="F83" s="8"/>
      <c r="G83" s="49"/>
      <c r="H83" s="103"/>
      <c r="I83" s="103"/>
      <c r="J83" s="49"/>
      <c r="K83" s="102">
        <f t="shared" si="5"/>
      </c>
      <c r="L83" s="102"/>
      <c r="M83" s="6">
        <f t="shared" si="7"/>
      </c>
      <c r="N83" s="49"/>
      <c r="O83" s="8"/>
      <c r="P83" s="103"/>
      <c r="Q83" s="103"/>
      <c r="R83" s="106">
        <f t="shared" si="8"/>
      </c>
      <c r="S83" s="106"/>
      <c r="T83" s="107">
        <f t="shared" si="9"/>
      </c>
      <c r="U83" s="107"/>
    </row>
    <row r="84" spans="2:21" ht="13.5">
      <c r="B84" s="49">
        <v>76</v>
      </c>
      <c r="C84" s="102">
        <f t="shared" si="6"/>
      </c>
      <c r="D84" s="102"/>
      <c r="E84" s="49"/>
      <c r="F84" s="8"/>
      <c r="G84" s="49"/>
      <c r="H84" s="103"/>
      <c r="I84" s="103"/>
      <c r="J84" s="49"/>
      <c r="K84" s="102">
        <f t="shared" si="5"/>
      </c>
      <c r="L84" s="102"/>
      <c r="M84" s="6">
        <f t="shared" si="7"/>
      </c>
      <c r="N84" s="49"/>
      <c r="O84" s="8"/>
      <c r="P84" s="103"/>
      <c r="Q84" s="103"/>
      <c r="R84" s="106">
        <f t="shared" si="8"/>
      </c>
      <c r="S84" s="106"/>
      <c r="T84" s="107">
        <f t="shared" si="9"/>
      </c>
      <c r="U84" s="107"/>
    </row>
    <row r="85" spans="2:21" ht="13.5">
      <c r="B85" s="49">
        <v>77</v>
      </c>
      <c r="C85" s="102">
        <f t="shared" si="6"/>
      </c>
      <c r="D85" s="102"/>
      <c r="E85" s="49"/>
      <c r="F85" s="8"/>
      <c r="G85" s="49"/>
      <c r="H85" s="103"/>
      <c r="I85" s="103"/>
      <c r="J85" s="49"/>
      <c r="K85" s="102">
        <f t="shared" si="5"/>
      </c>
      <c r="L85" s="102"/>
      <c r="M85" s="6">
        <f t="shared" si="7"/>
      </c>
      <c r="N85" s="49"/>
      <c r="O85" s="8"/>
      <c r="P85" s="103"/>
      <c r="Q85" s="103"/>
      <c r="R85" s="106">
        <f t="shared" si="8"/>
      </c>
      <c r="S85" s="106"/>
      <c r="T85" s="107">
        <f t="shared" si="9"/>
      </c>
      <c r="U85" s="107"/>
    </row>
    <row r="86" spans="2:21" ht="13.5">
      <c r="B86" s="49">
        <v>78</v>
      </c>
      <c r="C86" s="102">
        <f t="shared" si="6"/>
      </c>
      <c r="D86" s="102"/>
      <c r="E86" s="49"/>
      <c r="F86" s="8"/>
      <c r="G86" s="49"/>
      <c r="H86" s="103"/>
      <c r="I86" s="103"/>
      <c r="J86" s="49"/>
      <c r="K86" s="102">
        <f t="shared" si="5"/>
      </c>
      <c r="L86" s="102"/>
      <c r="M86" s="6">
        <f t="shared" si="7"/>
      </c>
      <c r="N86" s="49"/>
      <c r="O86" s="8"/>
      <c r="P86" s="103"/>
      <c r="Q86" s="103"/>
      <c r="R86" s="106">
        <f t="shared" si="8"/>
      </c>
      <c r="S86" s="106"/>
      <c r="T86" s="107">
        <f t="shared" si="9"/>
      </c>
      <c r="U86" s="107"/>
    </row>
    <row r="87" spans="2:21" ht="13.5">
      <c r="B87" s="49">
        <v>79</v>
      </c>
      <c r="C87" s="102">
        <f t="shared" si="6"/>
      </c>
      <c r="D87" s="102"/>
      <c r="E87" s="49"/>
      <c r="F87" s="8"/>
      <c r="G87" s="49"/>
      <c r="H87" s="103"/>
      <c r="I87" s="103"/>
      <c r="J87" s="49"/>
      <c r="K87" s="102">
        <f t="shared" si="5"/>
      </c>
      <c r="L87" s="102"/>
      <c r="M87" s="6">
        <f t="shared" si="7"/>
      </c>
      <c r="N87" s="49"/>
      <c r="O87" s="8"/>
      <c r="P87" s="103"/>
      <c r="Q87" s="103"/>
      <c r="R87" s="106">
        <f t="shared" si="8"/>
      </c>
      <c r="S87" s="106"/>
      <c r="T87" s="107">
        <f t="shared" si="9"/>
      </c>
      <c r="U87" s="107"/>
    </row>
    <row r="88" spans="2:21" ht="13.5">
      <c r="B88" s="49">
        <v>80</v>
      </c>
      <c r="C88" s="102">
        <f t="shared" si="6"/>
      </c>
      <c r="D88" s="102"/>
      <c r="E88" s="49"/>
      <c r="F88" s="8"/>
      <c r="G88" s="49"/>
      <c r="H88" s="103"/>
      <c r="I88" s="103"/>
      <c r="J88" s="49"/>
      <c r="K88" s="102">
        <f t="shared" si="5"/>
      </c>
      <c r="L88" s="102"/>
      <c r="M88" s="6">
        <f t="shared" si="7"/>
      </c>
      <c r="N88" s="49"/>
      <c r="O88" s="8"/>
      <c r="P88" s="103"/>
      <c r="Q88" s="103"/>
      <c r="R88" s="106">
        <f t="shared" si="8"/>
      </c>
      <c r="S88" s="106"/>
      <c r="T88" s="107">
        <f t="shared" si="9"/>
      </c>
      <c r="U88" s="107"/>
    </row>
    <row r="89" spans="2:21" ht="13.5">
      <c r="B89" s="49">
        <v>81</v>
      </c>
      <c r="C89" s="102">
        <f t="shared" si="6"/>
      </c>
      <c r="D89" s="102"/>
      <c r="E89" s="49"/>
      <c r="F89" s="8"/>
      <c r="G89" s="49"/>
      <c r="H89" s="103"/>
      <c r="I89" s="103"/>
      <c r="J89" s="49"/>
      <c r="K89" s="102">
        <f t="shared" si="5"/>
      </c>
      <c r="L89" s="102"/>
      <c r="M89" s="6">
        <f t="shared" si="7"/>
      </c>
      <c r="N89" s="49"/>
      <c r="O89" s="8"/>
      <c r="P89" s="103"/>
      <c r="Q89" s="103"/>
      <c r="R89" s="106">
        <f t="shared" si="8"/>
      </c>
      <c r="S89" s="106"/>
      <c r="T89" s="107">
        <f t="shared" si="9"/>
      </c>
      <c r="U89" s="107"/>
    </row>
    <row r="90" spans="2:21" ht="13.5">
      <c r="B90" s="49">
        <v>82</v>
      </c>
      <c r="C90" s="102">
        <f t="shared" si="6"/>
      </c>
      <c r="D90" s="102"/>
      <c r="E90" s="49"/>
      <c r="F90" s="8"/>
      <c r="G90" s="49"/>
      <c r="H90" s="103"/>
      <c r="I90" s="103"/>
      <c r="J90" s="49"/>
      <c r="K90" s="102">
        <f t="shared" si="5"/>
      </c>
      <c r="L90" s="102"/>
      <c r="M90" s="6">
        <f t="shared" si="7"/>
      </c>
      <c r="N90" s="49"/>
      <c r="O90" s="8"/>
      <c r="P90" s="103"/>
      <c r="Q90" s="103"/>
      <c r="R90" s="106">
        <f t="shared" si="8"/>
      </c>
      <c r="S90" s="106"/>
      <c r="T90" s="107">
        <f t="shared" si="9"/>
      </c>
      <c r="U90" s="107"/>
    </row>
    <row r="91" spans="2:21" ht="13.5">
      <c r="B91" s="49">
        <v>83</v>
      </c>
      <c r="C91" s="102">
        <f t="shared" si="6"/>
      </c>
      <c r="D91" s="102"/>
      <c r="E91" s="49"/>
      <c r="F91" s="8"/>
      <c r="G91" s="49"/>
      <c r="H91" s="103"/>
      <c r="I91" s="103"/>
      <c r="J91" s="49"/>
      <c r="K91" s="102">
        <f t="shared" si="5"/>
      </c>
      <c r="L91" s="102"/>
      <c r="M91" s="6">
        <f t="shared" si="7"/>
      </c>
      <c r="N91" s="49"/>
      <c r="O91" s="8"/>
      <c r="P91" s="103"/>
      <c r="Q91" s="103"/>
      <c r="R91" s="106">
        <f t="shared" si="8"/>
      </c>
      <c r="S91" s="106"/>
      <c r="T91" s="107">
        <f t="shared" si="9"/>
      </c>
      <c r="U91" s="107"/>
    </row>
    <row r="92" spans="2:21" ht="13.5">
      <c r="B92" s="49">
        <v>84</v>
      </c>
      <c r="C92" s="102">
        <f t="shared" si="6"/>
      </c>
      <c r="D92" s="102"/>
      <c r="E92" s="49"/>
      <c r="F92" s="8"/>
      <c r="G92" s="49"/>
      <c r="H92" s="103"/>
      <c r="I92" s="103"/>
      <c r="J92" s="49"/>
      <c r="K92" s="102">
        <f t="shared" si="5"/>
      </c>
      <c r="L92" s="102"/>
      <c r="M92" s="6">
        <f t="shared" si="7"/>
      </c>
      <c r="N92" s="49"/>
      <c r="O92" s="8"/>
      <c r="P92" s="103"/>
      <c r="Q92" s="103"/>
      <c r="R92" s="106">
        <f t="shared" si="8"/>
      </c>
      <c r="S92" s="106"/>
      <c r="T92" s="107">
        <f t="shared" si="9"/>
      </c>
      <c r="U92" s="107"/>
    </row>
    <row r="93" spans="2:21" ht="13.5">
      <c r="B93" s="49">
        <v>85</v>
      </c>
      <c r="C93" s="102">
        <f t="shared" si="6"/>
      </c>
      <c r="D93" s="102"/>
      <c r="E93" s="49"/>
      <c r="F93" s="8"/>
      <c r="G93" s="49"/>
      <c r="H93" s="103"/>
      <c r="I93" s="103"/>
      <c r="J93" s="49"/>
      <c r="K93" s="102">
        <f t="shared" si="5"/>
      </c>
      <c r="L93" s="102"/>
      <c r="M93" s="6">
        <f t="shared" si="7"/>
      </c>
      <c r="N93" s="49"/>
      <c r="O93" s="8"/>
      <c r="P93" s="103"/>
      <c r="Q93" s="103"/>
      <c r="R93" s="106">
        <f t="shared" si="8"/>
      </c>
      <c r="S93" s="106"/>
      <c r="T93" s="107">
        <f t="shared" si="9"/>
      </c>
      <c r="U93" s="107"/>
    </row>
    <row r="94" spans="2:21" ht="13.5">
      <c r="B94" s="49">
        <v>86</v>
      </c>
      <c r="C94" s="102">
        <f t="shared" si="6"/>
      </c>
      <c r="D94" s="102"/>
      <c r="E94" s="49"/>
      <c r="F94" s="8"/>
      <c r="G94" s="49"/>
      <c r="H94" s="103"/>
      <c r="I94" s="103"/>
      <c r="J94" s="49"/>
      <c r="K94" s="102">
        <f t="shared" si="5"/>
      </c>
      <c r="L94" s="102"/>
      <c r="M94" s="6">
        <f t="shared" si="7"/>
      </c>
      <c r="N94" s="49"/>
      <c r="O94" s="8"/>
      <c r="P94" s="103"/>
      <c r="Q94" s="103"/>
      <c r="R94" s="106">
        <f t="shared" si="8"/>
      </c>
      <c r="S94" s="106"/>
      <c r="T94" s="107">
        <f t="shared" si="9"/>
      </c>
      <c r="U94" s="107"/>
    </row>
    <row r="95" spans="2:21" ht="13.5">
      <c r="B95" s="49">
        <v>87</v>
      </c>
      <c r="C95" s="102">
        <f t="shared" si="6"/>
      </c>
      <c r="D95" s="102"/>
      <c r="E95" s="49"/>
      <c r="F95" s="8"/>
      <c r="G95" s="49"/>
      <c r="H95" s="103"/>
      <c r="I95" s="103"/>
      <c r="J95" s="49"/>
      <c r="K95" s="102">
        <f t="shared" si="5"/>
      </c>
      <c r="L95" s="102"/>
      <c r="M95" s="6">
        <f t="shared" si="7"/>
      </c>
      <c r="N95" s="49"/>
      <c r="O95" s="8"/>
      <c r="P95" s="103"/>
      <c r="Q95" s="103"/>
      <c r="R95" s="106">
        <f t="shared" si="8"/>
      </c>
      <c r="S95" s="106"/>
      <c r="T95" s="107">
        <f t="shared" si="9"/>
      </c>
      <c r="U95" s="107"/>
    </row>
    <row r="96" spans="2:21" ht="13.5">
      <c r="B96" s="49">
        <v>88</v>
      </c>
      <c r="C96" s="102">
        <f t="shared" si="6"/>
      </c>
      <c r="D96" s="102"/>
      <c r="E96" s="49"/>
      <c r="F96" s="8"/>
      <c r="G96" s="49"/>
      <c r="H96" s="103"/>
      <c r="I96" s="103"/>
      <c r="J96" s="49"/>
      <c r="K96" s="102">
        <f t="shared" si="5"/>
      </c>
      <c r="L96" s="102"/>
      <c r="M96" s="6">
        <f t="shared" si="7"/>
      </c>
      <c r="N96" s="49"/>
      <c r="O96" s="8"/>
      <c r="P96" s="103"/>
      <c r="Q96" s="103"/>
      <c r="R96" s="106">
        <f t="shared" si="8"/>
      </c>
      <c r="S96" s="106"/>
      <c r="T96" s="107">
        <f t="shared" si="9"/>
      </c>
      <c r="U96" s="107"/>
    </row>
    <row r="97" spans="2:21" ht="13.5">
      <c r="B97" s="49">
        <v>89</v>
      </c>
      <c r="C97" s="102">
        <f t="shared" si="6"/>
      </c>
      <c r="D97" s="102"/>
      <c r="E97" s="49"/>
      <c r="F97" s="8"/>
      <c r="G97" s="49"/>
      <c r="H97" s="103"/>
      <c r="I97" s="103"/>
      <c r="J97" s="49"/>
      <c r="K97" s="102">
        <f t="shared" si="5"/>
      </c>
      <c r="L97" s="102"/>
      <c r="M97" s="6">
        <f t="shared" si="7"/>
      </c>
      <c r="N97" s="49"/>
      <c r="O97" s="8"/>
      <c r="P97" s="103"/>
      <c r="Q97" s="103"/>
      <c r="R97" s="106">
        <f t="shared" si="8"/>
      </c>
      <c r="S97" s="106"/>
      <c r="T97" s="107">
        <f t="shared" si="9"/>
      </c>
      <c r="U97" s="107"/>
    </row>
    <row r="98" spans="2:21" ht="13.5">
      <c r="B98" s="49">
        <v>90</v>
      </c>
      <c r="C98" s="102">
        <f t="shared" si="6"/>
      </c>
      <c r="D98" s="102"/>
      <c r="E98" s="49"/>
      <c r="F98" s="8"/>
      <c r="G98" s="49"/>
      <c r="H98" s="103"/>
      <c r="I98" s="103"/>
      <c r="J98" s="49"/>
      <c r="K98" s="102">
        <f t="shared" si="5"/>
      </c>
      <c r="L98" s="102"/>
      <c r="M98" s="6">
        <f t="shared" si="7"/>
      </c>
      <c r="N98" s="49"/>
      <c r="O98" s="8"/>
      <c r="P98" s="103"/>
      <c r="Q98" s="103"/>
      <c r="R98" s="106">
        <f t="shared" si="8"/>
      </c>
      <c r="S98" s="106"/>
      <c r="T98" s="107">
        <f t="shared" si="9"/>
      </c>
      <c r="U98" s="107"/>
    </row>
    <row r="99" spans="2:21" ht="13.5">
      <c r="B99" s="49">
        <v>91</v>
      </c>
      <c r="C99" s="102">
        <f t="shared" si="6"/>
      </c>
      <c r="D99" s="102"/>
      <c r="E99" s="49"/>
      <c r="F99" s="8"/>
      <c r="G99" s="49"/>
      <c r="H99" s="103"/>
      <c r="I99" s="103"/>
      <c r="J99" s="49"/>
      <c r="K99" s="102">
        <f t="shared" si="5"/>
      </c>
      <c r="L99" s="102"/>
      <c r="M99" s="6">
        <f t="shared" si="7"/>
      </c>
      <c r="N99" s="49"/>
      <c r="O99" s="8"/>
      <c r="P99" s="103"/>
      <c r="Q99" s="103"/>
      <c r="R99" s="106">
        <f t="shared" si="8"/>
      </c>
      <c r="S99" s="106"/>
      <c r="T99" s="107">
        <f t="shared" si="9"/>
      </c>
      <c r="U99" s="107"/>
    </row>
    <row r="100" spans="2:21" ht="13.5">
      <c r="B100" s="49">
        <v>92</v>
      </c>
      <c r="C100" s="102">
        <f t="shared" si="6"/>
      </c>
      <c r="D100" s="102"/>
      <c r="E100" s="49"/>
      <c r="F100" s="8"/>
      <c r="G100" s="49"/>
      <c r="H100" s="103"/>
      <c r="I100" s="103"/>
      <c r="J100" s="49"/>
      <c r="K100" s="102">
        <f t="shared" si="5"/>
      </c>
      <c r="L100" s="102"/>
      <c r="M100" s="6">
        <f t="shared" si="7"/>
      </c>
      <c r="N100" s="49"/>
      <c r="O100" s="8"/>
      <c r="P100" s="103"/>
      <c r="Q100" s="103"/>
      <c r="R100" s="106">
        <f t="shared" si="8"/>
      </c>
      <c r="S100" s="106"/>
      <c r="T100" s="107">
        <f t="shared" si="9"/>
      </c>
      <c r="U100" s="107"/>
    </row>
    <row r="101" spans="2:21" ht="13.5">
      <c r="B101" s="49">
        <v>93</v>
      </c>
      <c r="C101" s="102">
        <f t="shared" si="6"/>
      </c>
      <c r="D101" s="102"/>
      <c r="E101" s="49"/>
      <c r="F101" s="8"/>
      <c r="G101" s="49"/>
      <c r="H101" s="103"/>
      <c r="I101" s="103"/>
      <c r="J101" s="49"/>
      <c r="K101" s="102">
        <f t="shared" si="5"/>
      </c>
      <c r="L101" s="102"/>
      <c r="M101" s="6">
        <f t="shared" si="7"/>
      </c>
      <c r="N101" s="49"/>
      <c r="O101" s="8"/>
      <c r="P101" s="103"/>
      <c r="Q101" s="103"/>
      <c r="R101" s="106">
        <f t="shared" si="8"/>
      </c>
      <c r="S101" s="106"/>
      <c r="T101" s="107">
        <f t="shared" si="9"/>
      </c>
      <c r="U101" s="107"/>
    </row>
    <row r="102" spans="2:21" ht="13.5">
      <c r="B102" s="49">
        <v>94</v>
      </c>
      <c r="C102" s="102">
        <f t="shared" si="6"/>
      </c>
      <c r="D102" s="102"/>
      <c r="E102" s="49"/>
      <c r="F102" s="8"/>
      <c r="G102" s="49"/>
      <c r="H102" s="103"/>
      <c r="I102" s="103"/>
      <c r="J102" s="49"/>
      <c r="K102" s="102">
        <f t="shared" si="5"/>
      </c>
      <c r="L102" s="102"/>
      <c r="M102" s="6">
        <f t="shared" si="7"/>
      </c>
      <c r="N102" s="49"/>
      <c r="O102" s="8"/>
      <c r="P102" s="103"/>
      <c r="Q102" s="103"/>
      <c r="R102" s="106">
        <f t="shared" si="8"/>
      </c>
      <c r="S102" s="106"/>
      <c r="T102" s="107">
        <f t="shared" si="9"/>
      </c>
      <c r="U102" s="107"/>
    </row>
    <row r="103" spans="2:21" ht="13.5">
      <c r="B103" s="49">
        <v>95</v>
      </c>
      <c r="C103" s="102">
        <f t="shared" si="6"/>
      </c>
      <c r="D103" s="102"/>
      <c r="E103" s="49"/>
      <c r="F103" s="8"/>
      <c r="G103" s="49"/>
      <c r="H103" s="103"/>
      <c r="I103" s="103"/>
      <c r="J103" s="49"/>
      <c r="K103" s="102">
        <f t="shared" si="5"/>
      </c>
      <c r="L103" s="102"/>
      <c r="M103" s="6">
        <f t="shared" si="7"/>
      </c>
      <c r="N103" s="49"/>
      <c r="O103" s="8"/>
      <c r="P103" s="103"/>
      <c r="Q103" s="103"/>
      <c r="R103" s="106">
        <f t="shared" si="8"/>
      </c>
      <c r="S103" s="106"/>
      <c r="T103" s="107">
        <f t="shared" si="9"/>
      </c>
      <c r="U103" s="107"/>
    </row>
    <row r="104" spans="2:21" ht="13.5">
      <c r="B104" s="49">
        <v>96</v>
      </c>
      <c r="C104" s="102">
        <f t="shared" si="6"/>
      </c>
      <c r="D104" s="102"/>
      <c r="E104" s="49"/>
      <c r="F104" s="8"/>
      <c r="G104" s="49"/>
      <c r="H104" s="103"/>
      <c r="I104" s="103"/>
      <c r="J104" s="49"/>
      <c r="K104" s="102">
        <f t="shared" si="5"/>
      </c>
      <c r="L104" s="102"/>
      <c r="M104" s="6">
        <f t="shared" si="7"/>
      </c>
      <c r="N104" s="49"/>
      <c r="O104" s="8"/>
      <c r="P104" s="103"/>
      <c r="Q104" s="103"/>
      <c r="R104" s="106">
        <f t="shared" si="8"/>
      </c>
      <c r="S104" s="106"/>
      <c r="T104" s="107">
        <f t="shared" si="9"/>
      </c>
      <c r="U104" s="107"/>
    </row>
    <row r="105" spans="2:21" ht="13.5">
      <c r="B105" s="49">
        <v>97</v>
      </c>
      <c r="C105" s="102">
        <f t="shared" si="6"/>
      </c>
      <c r="D105" s="102"/>
      <c r="E105" s="49"/>
      <c r="F105" s="8"/>
      <c r="G105" s="49"/>
      <c r="H105" s="103"/>
      <c r="I105" s="103"/>
      <c r="J105" s="49"/>
      <c r="K105" s="102">
        <f t="shared" si="5"/>
      </c>
      <c r="L105" s="102"/>
      <c r="M105" s="6">
        <f t="shared" si="7"/>
      </c>
      <c r="N105" s="49"/>
      <c r="O105" s="8"/>
      <c r="P105" s="103"/>
      <c r="Q105" s="103"/>
      <c r="R105" s="106">
        <f t="shared" si="8"/>
      </c>
      <c r="S105" s="106"/>
      <c r="T105" s="107">
        <f t="shared" si="9"/>
      </c>
      <c r="U105" s="107"/>
    </row>
    <row r="106" spans="2:21" ht="13.5">
      <c r="B106" s="49">
        <v>98</v>
      </c>
      <c r="C106" s="102">
        <f t="shared" si="6"/>
      </c>
      <c r="D106" s="102"/>
      <c r="E106" s="49"/>
      <c r="F106" s="8"/>
      <c r="G106" s="49"/>
      <c r="H106" s="103"/>
      <c r="I106" s="103"/>
      <c r="J106" s="49"/>
      <c r="K106" s="102">
        <f t="shared" si="5"/>
      </c>
      <c r="L106" s="102"/>
      <c r="M106" s="6">
        <f t="shared" si="7"/>
      </c>
      <c r="N106" s="49"/>
      <c r="O106" s="8"/>
      <c r="P106" s="103"/>
      <c r="Q106" s="103"/>
      <c r="R106" s="106">
        <f t="shared" si="8"/>
      </c>
      <c r="S106" s="106"/>
      <c r="T106" s="107">
        <f t="shared" si="9"/>
      </c>
      <c r="U106" s="107"/>
    </row>
    <row r="107" spans="2:21" ht="13.5">
      <c r="B107" s="49">
        <v>99</v>
      </c>
      <c r="C107" s="102">
        <f t="shared" si="6"/>
      </c>
      <c r="D107" s="102"/>
      <c r="E107" s="49"/>
      <c r="F107" s="8"/>
      <c r="G107" s="49"/>
      <c r="H107" s="103"/>
      <c r="I107" s="103"/>
      <c r="J107" s="49"/>
      <c r="K107" s="102">
        <f t="shared" si="5"/>
      </c>
      <c r="L107" s="102"/>
      <c r="M107" s="6">
        <f t="shared" si="7"/>
      </c>
      <c r="N107" s="49"/>
      <c r="O107" s="8"/>
      <c r="P107" s="103"/>
      <c r="Q107" s="103"/>
      <c r="R107" s="106">
        <f t="shared" si="8"/>
      </c>
      <c r="S107" s="106"/>
      <c r="T107" s="107">
        <f t="shared" si="9"/>
      </c>
      <c r="U107" s="107"/>
    </row>
    <row r="108" spans="2:21" ht="13.5">
      <c r="B108" s="49">
        <v>100</v>
      </c>
      <c r="C108" s="102">
        <f t="shared" si="6"/>
      </c>
      <c r="D108" s="102"/>
      <c r="E108" s="49"/>
      <c r="F108" s="8"/>
      <c r="G108" s="49"/>
      <c r="H108" s="103"/>
      <c r="I108" s="103"/>
      <c r="J108" s="49"/>
      <c r="K108" s="102">
        <f t="shared" si="5"/>
      </c>
      <c r="L108" s="102"/>
      <c r="M108" s="6">
        <f t="shared" si="7"/>
      </c>
      <c r="N108" s="49"/>
      <c r="O108" s="8"/>
      <c r="P108" s="103"/>
      <c r="Q108" s="103"/>
      <c r="R108" s="106">
        <f t="shared" si="8"/>
      </c>
      <c r="S108" s="106"/>
      <c r="T108" s="107">
        <f t="shared" si="9"/>
      </c>
      <c r="U108" s="107"/>
    </row>
    <row r="109" spans="2:18" ht="13.5">
      <c r="B109" s="1"/>
      <c r="C109" s="1"/>
      <c r="D109" s="1"/>
      <c r="E109" s="1"/>
      <c r="F109" s="1"/>
      <c r="G109" s="1"/>
      <c r="H109" s="1"/>
      <c r="I109" s="1"/>
      <c r="J109" s="1"/>
      <c r="K109" s="1"/>
      <c r="L109" s="1"/>
      <c r="M109" s="1"/>
      <c r="N109" s="1"/>
      <c r="O109" s="1"/>
      <c r="P109" s="1"/>
      <c r="Q109" s="1"/>
      <c r="R109" s="1"/>
    </row>
  </sheetData>
  <sheetProtection/>
  <mergeCells count="635">
    <mergeCell ref="C108:D108"/>
    <mergeCell ref="H108:I108"/>
    <mergeCell ref="K108:L108"/>
    <mergeCell ref="P108:Q108"/>
    <mergeCell ref="R108:S108"/>
    <mergeCell ref="T108:U108"/>
    <mergeCell ref="C107:D107"/>
    <mergeCell ref="H107:I107"/>
    <mergeCell ref="K107:L107"/>
    <mergeCell ref="P107:Q107"/>
    <mergeCell ref="R107:S107"/>
    <mergeCell ref="T107:U107"/>
    <mergeCell ref="C106:D106"/>
    <mergeCell ref="H106:I106"/>
    <mergeCell ref="K106:L106"/>
    <mergeCell ref="P106:Q106"/>
    <mergeCell ref="R106:S106"/>
    <mergeCell ref="T106:U106"/>
    <mergeCell ref="C105:D105"/>
    <mergeCell ref="H105:I105"/>
    <mergeCell ref="K105:L105"/>
    <mergeCell ref="P105:Q105"/>
    <mergeCell ref="R105:S105"/>
    <mergeCell ref="T105:U105"/>
    <mergeCell ref="C104:D104"/>
    <mergeCell ref="H104:I104"/>
    <mergeCell ref="K104:L104"/>
    <mergeCell ref="P104:Q104"/>
    <mergeCell ref="R104:S104"/>
    <mergeCell ref="T104:U104"/>
    <mergeCell ref="C103:D103"/>
    <mergeCell ref="H103:I103"/>
    <mergeCell ref="K103:L103"/>
    <mergeCell ref="P103:Q103"/>
    <mergeCell ref="R103:S103"/>
    <mergeCell ref="T103:U103"/>
    <mergeCell ref="C102:D102"/>
    <mergeCell ref="H102:I102"/>
    <mergeCell ref="K102:L102"/>
    <mergeCell ref="P102:Q102"/>
    <mergeCell ref="R102:S102"/>
    <mergeCell ref="T102:U102"/>
    <mergeCell ref="C101:D101"/>
    <mergeCell ref="H101:I101"/>
    <mergeCell ref="K101:L101"/>
    <mergeCell ref="P101:Q101"/>
    <mergeCell ref="R101:S101"/>
    <mergeCell ref="T101:U101"/>
    <mergeCell ref="C100:D100"/>
    <mergeCell ref="H100:I100"/>
    <mergeCell ref="K100:L100"/>
    <mergeCell ref="P100:Q100"/>
    <mergeCell ref="R100:S100"/>
    <mergeCell ref="T100:U100"/>
    <mergeCell ref="C99:D99"/>
    <mergeCell ref="H99:I99"/>
    <mergeCell ref="K99:L99"/>
    <mergeCell ref="P99:Q99"/>
    <mergeCell ref="R99:S99"/>
    <mergeCell ref="T99:U99"/>
    <mergeCell ref="C98:D98"/>
    <mergeCell ref="H98:I98"/>
    <mergeCell ref="K98:L98"/>
    <mergeCell ref="P98:Q98"/>
    <mergeCell ref="R98:S98"/>
    <mergeCell ref="T98:U98"/>
    <mergeCell ref="C97:D97"/>
    <mergeCell ref="H97:I97"/>
    <mergeCell ref="K97:L97"/>
    <mergeCell ref="P97:Q97"/>
    <mergeCell ref="R97:S97"/>
    <mergeCell ref="T97:U97"/>
    <mergeCell ref="C96:D96"/>
    <mergeCell ref="H96:I96"/>
    <mergeCell ref="K96:L96"/>
    <mergeCell ref="P96:Q96"/>
    <mergeCell ref="R96:S96"/>
    <mergeCell ref="T96:U96"/>
    <mergeCell ref="C95:D95"/>
    <mergeCell ref="H95:I95"/>
    <mergeCell ref="K95:L95"/>
    <mergeCell ref="P95:Q95"/>
    <mergeCell ref="R95:S95"/>
    <mergeCell ref="T95:U95"/>
    <mergeCell ref="C94:D94"/>
    <mergeCell ref="H94:I94"/>
    <mergeCell ref="K94:L94"/>
    <mergeCell ref="P94:Q94"/>
    <mergeCell ref="R94:S94"/>
    <mergeCell ref="T94:U94"/>
    <mergeCell ref="C93:D93"/>
    <mergeCell ref="H93:I93"/>
    <mergeCell ref="K93:L93"/>
    <mergeCell ref="P93:Q93"/>
    <mergeCell ref="R93:S93"/>
    <mergeCell ref="T93:U93"/>
    <mergeCell ref="C92:D92"/>
    <mergeCell ref="H92:I92"/>
    <mergeCell ref="K92:L92"/>
    <mergeCell ref="P92:Q92"/>
    <mergeCell ref="R92:S92"/>
    <mergeCell ref="T92:U92"/>
    <mergeCell ref="C91:D91"/>
    <mergeCell ref="H91:I91"/>
    <mergeCell ref="K91:L91"/>
    <mergeCell ref="P91:Q91"/>
    <mergeCell ref="R91:S91"/>
    <mergeCell ref="T91:U91"/>
    <mergeCell ref="C90:D90"/>
    <mergeCell ref="H90:I90"/>
    <mergeCell ref="K90:L90"/>
    <mergeCell ref="P90:Q90"/>
    <mergeCell ref="R90:S90"/>
    <mergeCell ref="T90:U90"/>
    <mergeCell ref="C89:D89"/>
    <mergeCell ref="H89:I89"/>
    <mergeCell ref="K89:L89"/>
    <mergeCell ref="P89:Q89"/>
    <mergeCell ref="R89:S89"/>
    <mergeCell ref="T89:U89"/>
    <mergeCell ref="C88:D88"/>
    <mergeCell ref="H88:I88"/>
    <mergeCell ref="K88:L88"/>
    <mergeCell ref="P88:Q88"/>
    <mergeCell ref="R88:S88"/>
    <mergeCell ref="T88:U88"/>
    <mergeCell ref="C87:D87"/>
    <mergeCell ref="H87:I87"/>
    <mergeCell ref="K87:L87"/>
    <mergeCell ref="P87:Q87"/>
    <mergeCell ref="R87:S87"/>
    <mergeCell ref="T87:U87"/>
    <mergeCell ref="C86:D86"/>
    <mergeCell ref="H86:I86"/>
    <mergeCell ref="K86:L86"/>
    <mergeCell ref="P86:Q86"/>
    <mergeCell ref="R86:S86"/>
    <mergeCell ref="T86:U86"/>
    <mergeCell ref="C85:D85"/>
    <mergeCell ref="H85:I85"/>
    <mergeCell ref="K85:L85"/>
    <mergeCell ref="P85:Q85"/>
    <mergeCell ref="R85:S85"/>
    <mergeCell ref="T85:U85"/>
    <mergeCell ref="C84:D84"/>
    <mergeCell ref="H84:I84"/>
    <mergeCell ref="K84:L84"/>
    <mergeCell ref="P84:Q84"/>
    <mergeCell ref="R84:S84"/>
    <mergeCell ref="T84:U84"/>
    <mergeCell ref="C83:D83"/>
    <mergeCell ref="H83:I83"/>
    <mergeCell ref="K83:L83"/>
    <mergeCell ref="P83:Q83"/>
    <mergeCell ref="R83:S83"/>
    <mergeCell ref="T83:U83"/>
    <mergeCell ref="C82:D82"/>
    <mergeCell ref="H82:I82"/>
    <mergeCell ref="K82:L82"/>
    <mergeCell ref="P82:Q82"/>
    <mergeCell ref="R82:S82"/>
    <mergeCell ref="T82:U82"/>
    <mergeCell ref="C81:D81"/>
    <mergeCell ref="H81:I81"/>
    <mergeCell ref="K81:L81"/>
    <mergeCell ref="P81:Q81"/>
    <mergeCell ref="R81:S81"/>
    <mergeCell ref="T81:U81"/>
    <mergeCell ref="C80:D80"/>
    <mergeCell ref="H80:I80"/>
    <mergeCell ref="K80:L80"/>
    <mergeCell ref="P80:Q80"/>
    <mergeCell ref="R80:S80"/>
    <mergeCell ref="T80:U80"/>
    <mergeCell ref="C79:D79"/>
    <mergeCell ref="H79:I79"/>
    <mergeCell ref="K79:L79"/>
    <mergeCell ref="P79:Q79"/>
    <mergeCell ref="R79:S79"/>
    <mergeCell ref="T79:U79"/>
    <mergeCell ref="C78:D78"/>
    <mergeCell ref="H78:I78"/>
    <mergeCell ref="K78:L78"/>
    <mergeCell ref="P78:Q78"/>
    <mergeCell ref="R78:S78"/>
    <mergeCell ref="T78:U78"/>
    <mergeCell ref="C77:D77"/>
    <mergeCell ref="H77:I77"/>
    <mergeCell ref="K77:L77"/>
    <mergeCell ref="P77:Q77"/>
    <mergeCell ref="R77:S77"/>
    <mergeCell ref="T77:U77"/>
    <mergeCell ref="C76:D76"/>
    <mergeCell ref="H76:I76"/>
    <mergeCell ref="K76:L76"/>
    <mergeCell ref="P76:Q76"/>
    <mergeCell ref="R76:S76"/>
    <mergeCell ref="T76:U76"/>
    <mergeCell ref="C75:D75"/>
    <mergeCell ref="H75:I75"/>
    <mergeCell ref="K75:L75"/>
    <mergeCell ref="P75:Q75"/>
    <mergeCell ref="R75:S75"/>
    <mergeCell ref="T75:U75"/>
    <mergeCell ref="C74:D74"/>
    <mergeCell ref="H74:I74"/>
    <mergeCell ref="K74:L74"/>
    <mergeCell ref="P74:Q74"/>
    <mergeCell ref="R74:S74"/>
    <mergeCell ref="T74:U74"/>
    <mergeCell ref="C73:D73"/>
    <mergeCell ref="H73:I73"/>
    <mergeCell ref="K73:L73"/>
    <mergeCell ref="P73:Q73"/>
    <mergeCell ref="R73:S73"/>
    <mergeCell ref="T73:U73"/>
    <mergeCell ref="C72:D72"/>
    <mergeCell ref="H72:I72"/>
    <mergeCell ref="K72:L72"/>
    <mergeCell ref="P72:Q72"/>
    <mergeCell ref="R72:S72"/>
    <mergeCell ref="T72:U72"/>
    <mergeCell ref="C71:D71"/>
    <mergeCell ref="H71:I71"/>
    <mergeCell ref="K71:L71"/>
    <mergeCell ref="P71:Q71"/>
    <mergeCell ref="R71:S71"/>
    <mergeCell ref="T71:U71"/>
    <mergeCell ref="C70:D70"/>
    <mergeCell ref="H70:I70"/>
    <mergeCell ref="K70:L70"/>
    <mergeCell ref="P70:Q70"/>
    <mergeCell ref="R70:S70"/>
    <mergeCell ref="T70:U70"/>
    <mergeCell ref="C69:D69"/>
    <mergeCell ref="H69:I69"/>
    <mergeCell ref="K69:L69"/>
    <mergeCell ref="P69:Q69"/>
    <mergeCell ref="R69:S69"/>
    <mergeCell ref="T69:U69"/>
    <mergeCell ref="C68:D68"/>
    <mergeCell ref="H68:I68"/>
    <mergeCell ref="K68:L68"/>
    <mergeCell ref="P68:Q68"/>
    <mergeCell ref="R68:S68"/>
    <mergeCell ref="T68:U68"/>
    <mergeCell ref="C67:D67"/>
    <mergeCell ref="H67:I67"/>
    <mergeCell ref="K67:L67"/>
    <mergeCell ref="P67:Q67"/>
    <mergeCell ref="R67:S67"/>
    <mergeCell ref="T67:U67"/>
    <mergeCell ref="C66:D66"/>
    <mergeCell ref="H66:I66"/>
    <mergeCell ref="K66:L66"/>
    <mergeCell ref="P66:Q66"/>
    <mergeCell ref="R66:S66"/>
    <mergeCell ref="T66:U66"/>
    <mergeCell ref="C65:D65"/>
    <mergeCell ref="H65:I65"/>
    <mergeCell ref="K65:L65"/>
    <mergeCell ref="P65:Q65"/>
    <mergeCell ref="R65:S65"/>
    <mergeCell ref="T65:U65"/>
    <mergeCell ref="C64:D64"/>
    <mergeCell ref="H64:I64"/>
    <mergeCell ref="K64:L64"/>
    <mergeCell ref="P64:Q64"/>
    <mergeCell ref="R64:S64"/>
    <mergeCell ref="T64:U64"/>
    <mergeCell ref="C63:D63"/>
    <mergeCell ref="H63:I63"/>
    <mergeCell ref="K63:L63"/>
    <mergeCell ref="P63:Q63"/>
    <mergeCell ref="R63:S63"/>
    <mergeCell ref="T63:U63"/>
    <mergeCell ref="C62:D62"/>
    <mergeCell ref="H62:I62"/>
    <mergeCell ref="K62:L62"/>
    <mergeCell ref="P62:Q62"/>
    <mergeCell ref="R62:S62"/>
    <mergeCell ref="T62:U62"/>
    <mergeCell ref="C61:D61"/>
    <mergeCell ref="H61:I61"/>
    <mergeCell ref="K61:L61"/>
    <mergeCell ref="P61:Q61"/>
    <mergeCell ref="R61:S61"/>
    <mergeCell ref="T61:U61"/>
    <mergeCell ref="C60:D60"/>
    <mergeCell ref="H60:I60"/>
    <mergeCell ref="K60:L60"/>
    <mergeCell ref="P60:Q60"/>
    <mergeCell ref="R60:S60"/>
    <mergeCell ref="T60:U60"/>
    <mergeCell ref="C59:D59"/>
    <mergeCell ref="H59:I59"/>
    <mergeCell ref="K59:L59"/>
    <mergeCell ref="P59:Q59"/>
    <mergeCell ref="R59:S59"/>
    <mergeCell ref="T59:U59"/>
    <mergeCell ref="C58:D58"/>
    <mergeCell ref="H58:I58"/>
    <mergeCell ref="K58:L58"/>
    <mergeCell ref="P58:Q58"/>
    <mergeCell ref="R58:S58"/>
    <mergeCell ref="T58:U58"/>
    <mergeCell ref="C57:D57"/>
    <mergeCell ref="H57:I57"/>
    <mergeCell ref="K57:L57"/>
    <mergeCell ref="P57:Q57"/>
    <mergeCell ref="R57:S57"/>
    <mergeCell ref="T57:U57"/>
    <mergeCell ref="C56:D56"/>
    <mergeCell ref="H56:I56"/>
    <mergeCell ref="K56:L56"/>
    <mergeCell ref="P56:Q56"/>
    <mergeCell ref="R56:S56"/>
    <mergeCell ref="T56:U56"/>
    <mergeCell ref="C55:D55"/>
    <mergeCell ref="H55:I55"/>
    <mergeCell ref="K55:L55"/>
    <mergeCell ref="P55:Q55"/>
    <mergeCell ref="R55:S55"/>
    <mergeCell ref="T55:U55"/>
    <mergeCell ref="C54:D54"/>
    <mergeCell ref="H54:I54"/>
    <mergeCell ref="K54:L54"/>
    <mergeCell ref="P54:Q54"/>
    <mergeCell ref="R54:S54"/>
    <mergeCell ref="T54:U54"/>
    <mergeCell ref="C53:D53"/>
    <mergeCell ref="H53:I53"/>
    <mergeCell ref="K53:L53"/>
    <mergeCell ref="P53:Q53"/>
    <mergeCell ref="R53:S53"/>
    <mergeCell ref="T53:U53"/>
    <mergeCell ref="C52:D52"/>
    <mergeCell ref="H52:I52"/>
    <mergeCell ref="K52:L52"/>
    <mergeCell ref="P52:Q52"/>
    <mergeCell ref="R52:S52"/>
    <mergeCell ref="T52:U52"/>
    <mergeCell ref="C51:D51"/>
    <mergeCell ref="H51:I51"/>
    <mergeCell ref="K51:L51"/>
    <mergeCell ref="P51:Q51"/>
    <mergeCell ref="R51:S51"/>
    <mergeCell ref="T51:U51"/>
    <mergeCell ref="C50:D50"/>
    <mergeCell ref="H50:I50"/>
    <mergeCell ref="K50:L50"/>
    <mergeCell ref="P50:Q50"/>
    <mergeCell ref="R50:S50"/>
    <mergeCell ref="T50:U50"/>
    <mergeCell ref="C49:D49"/>
    <mergeCell ref="H49:I49"/>
    <mergeCell ref="K49:L49"/>
    <mergeCell ref="P49:Q49"/>
    <mergeCell ref="R49:S49"/>
    <mergeCell ref="T49:U49"/>
    <mergeCell ref="C48:D48"/>
    <mergeCell ref="H48:I48"/>
    <mergeCell ref="K48:L48"/>
    <mergeCell ref="P48:Q48"/>
    <mergeCell ref="R48:S48"/>
    <mergeCell ref="T48:U48"/>
    <mergeCell ref="C47:D47"/>
    <mergeCell ref="H47:I47"/>
    <mergeCell ref="K47:L47"/>
    <mergeCell ref="P47:Q47"/>
    <mergeCell ref="R47:S47"/>
    <mergeCell ref="T47:U47"/>
    <mergeCell ref="C46:D46"/>
    <mergeCell ref="H46:I46"/>
    <mergeCell ref="K46:L46"/>
    <mergeCell ref="P46:Q46"/>
    <mergeCell ref="R46:S46"/>
    <mergeCell ref="T46:U46"/>
    <mergeCell ref="C45:D45"/>
    <mergeCell ref="H45:I45"/>
    <mergeCell ref="K45:L45"/>
    <mergeCell ref="P45:Q45"/>
    <mergeCell ref="R45:S45"/>
    <mergeCell ref="T45:U45"/>
    <mergeCell ref="C44:D44"/>
    <mergeCell ref="H44:I44"/>
    <mergeCell ref="K44:L44"/>
    <mergeCell ref="P44:Q44"/>
    <mergeCell ref="R44:S44"/>
    <mergeCell ref="T44:U44"/>
    <mergeCell ref="C43:D43"/>
    <mergeCell ref="H43:I43"/>
    <mergeCell ref="K43:L43"/>
    <mergeCell ref="P43:Q43"/>
    <mergeCell ref="R43:S43"/>
    <mergeCell ref="T43:U43"/>
    <mergeCell ref="C42:D42"/>
    <mergeCell ref="H42:I42"/>
    <mergeCell ref="K42:L42"/>
    <mergeCell ref="P42:Q42"/>
    <mergeCell ref="R42:S42"/>
    <mergeCell ref="T42:U42"/>
    <mergeCell ref="C41:D41"/>
    <mergeCell ref="H41:I41"/>
    <mergeCell ref="K41:L41"/>
    <mergeCell ref="P41:Q41"/>
    <mergeCell ref="R41:S41"/>
    <mergeCell ref="T41:U41"/>
    <mergeCell ref="C40:D40"/>
    <mergeCell ref="H40:I40"/>
    <mergeCell ref="K40:L40"/>
    <mergeCell ref="P40:Q40"/>
    <mergeCell ref="R40:S40"/>
    <mergeCell ref="T40:U40"/>
    <mergeCell ref="C39:D39"/>
    <mergeCell ref="H39:I39"/>
    <mergeCell ref="K39:L39"/>
    <mergeCell ref="P39:Q39"/>
    <mergeCell ref="R39:S39"/>
    <mergeCell ref="T39:U39"/>
    <mergeCell ref="C38:D38"/>
    <mergeCell ref="H38:I38"/>
    <mergeCell ref="K38:L38"/>
    <mergeCell ref="P38:Q38"/>
    <mergeCell ref="R38:S38"/>
    <mergeCell ref="T38:U38"/>
    <mergeCell ref="C37:D37"/>
    <mergeCell ref="H37:I37"/>
    <mergeCell ref="K37:L37"/>
    <mergeCell ref="P37:Q37"/>
    <mergeCell ref="R37:S37"/>
    <mergeCell ref="T37:U37"/>
    <mergeCell ref="C36:D36"/>
    <mergeCell ref="H36:I36"/>
    <mergeCell ref="K36:L36"/>
    <mergeCell ref="P36:Q36"/>
    <mergeCell ref="R36:S36"/>
    <mergeCell ref="T36:U36"/>
    <mergeCell ref="C35:D35"/>
    <mergeCell ref="H35:I35"/>
    <mergeCell ref="K35:L35"/>
    <mergeCell ref="P35:Q35"/>
    <mergeCell ref="R35:S35"/>
    <mergeCell ref="T35:U35"/>
    <mergeCell ref="C34:D34"/>
    <mergeCell ref="H34:I34"/>
    <mergeCell ref="K34:L34"/>
    <mergeCell ref="P34:Q34"/>
    <mergeCell ref="R34:S34"/>
    <mergeCell ref="T34:U34"/>
    <mergeCell ref="C33:D33"/>
    <mergeCell ref="H33:I33"/>
    <mergeCell ref="K33:L33"/>
    <mergeCell ref="P33:Q33"/>
    <mergeCell ref="R33:S33"/>
    <mergeCell ref="T33:U33"/>
    <mergeCell ref="C32:D32"/>
    <mergeCell ref="H32:I32"/>
    <mergeCell ref="K32:L32"/>
    <mergeCell ref="P32:Q32"/>
    <mergeCell ref="R32:S32"/>
    <mergeCell ref="T32:U32"/>
    <mergeCell ref="C31:D31"/>
    <mergeCell ref="H31:I31"/>
    <mergeCell ref="K31:L31"/>
    <mergeCell ref="P31:Q31"/>
    <mergeCell ref="R31:S31"/>
    <mergeCell ref="T31:U31"/>
    <mergeCell ref="C30:D30"/>
    <mergeCell ref="H30:I30"/>
    <mergeCell ref="K30:L30"/>
    <mergeCell ref="P30:Q30"/>
    <mergeCell ref="R30:S30"/>
    <mergeCell ref="T30:U30"/>
    <mergeCell ref="C29:D29"/>
    <mergeCell ref="H29:I29"/>
    <mergeCell ref="K29:L29"/>
    <mergeCell ref="P29:Q29"/>
    <mergeCell ref="R29:S29"/>
    <mergeCell ref="T29:U29"/>
    <mergeCell ref="C28:D28"/>
    <mergeCell ref="H28:I28"/>
    <mergeCell ref="K28:L28"/>
    <mergeCell ref="P28:Q28"/>
    <mergeCell ref="R28:S28"/>
    <mergeCell ref="T28:U28"/>
    <mergeCell ref="C27:D27"/>
    <mergeCell ref="H27:I27"/>
    <mergeCell ref="K27:L27"/>
    <mergeCell ref="P27:Q27"/>
    <mergeCell ref="R27:S27"/>
    <mergeCell ref="T27:U27"/>
    <mergeCell ref="C26:D26"/>
    <mergeCell ref="H26:I26"/>
    <mergeCell ref="K26:L26"/>
    <mergeCell ref="P26:Q26"/>
    <mergeCell ref="R26:S26"/>
    <mergeCell ref="T26:U26"/>
    <mergeCell ref="C25:D25"/>
    <mergeCell ref="H25:I25"/>
    <mergeCell ref="K25:L25"/>
    <mergeCell ref="P25:Q25"/>
    <mergeCell ref="R25:S25"/>
    <mergeCell ref="T25:U25"/>
    <mergeCell ref="C24:D24"/>
    <mergeCell ref="H24:I24"/>
    <mergeCell ref="K24:L24"/>
    <mergeCell ref="P24:Q24"/>
    <mergeCell ref="R24:S24"/>
    <mergeCell ref="T24:U24"/>
    <mergeCell ref="C23:D23"/>
    <mergeCell ref="H23:I23"/>
    <mergeCell ref="K23:L23"/>
    <mergeCell ref="P23:Q23"/>
    <mergeCell ref="R23:S23"/>
    <mergeCell ref="T23:U23"/>
    <mergeCell ref="C22:D22"/>
    <mergeCell ref="H22:I22"/>
    <mergeCell ref="K22:L22"/>
    <mergeCell ref="P22:Q22"/>
    <mergeCell ref="R22:S22"/>
    <mergeCell ref="T22:U22"/>
    <mergeCell ref="C21:D21"/>
    <mergeCell ref="H21:I21"/>
    <mergeCell ref="K21:L21"/>
    <mergeCell ref="P21:Q21"/>
    <mergeCell ref="R21:S21"/>
    <mergeCell ref="T21:U21"/>
    <mergeCell ref="C20:D20"/>
    <mergeCell ref="H20:I20"/>
    <mergeCell ref="K20:L20"/>
    <mergeCell ref="P20:Q20"/>
    <mergeCell ref="R20:S20"/>
    <mergeCell ref="T20:U20"/>
    <mergeCell ref="C19:D19"/>
    <mergeCell ref="H19:I19"/>
    <mergeCell ref="K19:L19"/>
    <mergeCell ref="P19:Q19"/>
    <mergeCell ref="R19:S19"/>
    <mergeCell ref="T19:U19"/>
    <mergeCell ref="C18:D18"/>
    <mergeCell ref="H18:I18"/>
    <mergeCell ref="K18:L18"/>
    <mergeCell ref="P18:Q18"/>
    <mergeCell ref="R18:S18"/>
    <mergeCell ref="T18:U18"/>
    <mergeCell ref="C17:D17"/>
    <mergeCell ref="H17:I17"/>
    <mergeCell ref="K17:L17"/>
    <mergeCell ref="P17:Q17"/>
    <mergeCell ref="R17:S17"/>
    <mergeCell ref="T17:U17"/>
    <mergeCell ref="C16:D16"/>
    <mergeCell ref="H16:I16"/>
    <mergeCell ref="K16:L16"/>
    <mergeCell ref="P16:Q16"/>
    <mergeCell ref="R16:S16"/>
    <mergeCell ref="T16:U16"/>
    <mergeCell ref="C15:D15"/>
    <mergeCell ref="H15:I15"/>
    <mergeCell ref="K15:L15"/>
    <mergeCell ref="P15:Q15"/>
    <mergeCell ref="R15:S15"/>
    <mergeCell ref="T15:U15"/>
    <mergeCell ref="C14:D14"/>
    <mergeCell ref="H14:I14"/>
    <mergeCell ref="K14:L14"/>
    <mergeCell ref="P14:Q14"/>
    <mergeCell ref="R14:S14"/>
    <mergeCell ref="T14:U14"/>
    <mergeCell ref="C13:D13"/>
    <mergeCell ref="H13:I13"/>
    <mergeCell ref="K13:L13"/>
    <mergeCell ref="P13:Q13"/>
    <mergeCell ref="R13:S13"/>
    <mergeCell ref="T13:U13"/>
    <mergeCell ref="C12:D12"/>
    <mergeCell ref="H12:I12"/>
    <mergeCell ref="K12:L12"/>
    <mergeCell ref="P12:Q12"/>
    <mergeCell ref="R12:S12"/>
    <mergeCell ref="T12:U12"/>
    <mergeCell ref="C11:D11"/>
    <mergeCell ref="H11:I11"/>
    <mergeCell ref="K11:L11"/>
    <mergeCell ref="P11:Q11"/>
    <mergeCell ref="R11:S11"/>
    <mergeCell ref="T11:U11"/>
    <mergeCell ref="C10:D10"/>
    <mergeCell ref="H10:I10"/>
    <mergeCell ref="K10:L10"/>
    <mergeCell ref="P10:Q10"/>
    <mergeCell ref="R10:S10"/>
    <mergeCell ref="T10:U10"/>
    <mergeCell ref="C9:D9"/>
    <mergeCell ref="H9:I9"/>
    <mergeCell ref="K9:L9"/>
    <mergeCell ref="P9:Q9"/>
    <mergeCell ref="R9:S9"/>
    <mergeCell ref="T9:U9"/>
    <mergeCell ref="R7:U7"/>
    <mergeCell ref="H8:I8"/>
    <mergeCell ref="K8:L8"/>
    <mergeCell ref="P8:Q8"/>
    <mergeCell ref="R8:S8"/>
    <mergeCell ref="T8:U8"/>
    <mergeCell ref="B7:B8"/>
    <mergeCell ref="C7:D8"/>
    <mergeCell ref="E7:I7"/>
    <mergeCell ref="J7:L7"/>
    <mergeCell ref="M7:M8"/>
    <mergeCell ref="N7:Q7"/>
    <mergeCell ref="J4:K4"/>
    <mergeCell ref="L4:M4"/>
    <mergeCell ref="N4:O4"/>
    <mergeCell ref="P4:Q4"/>
    <mergeCell ref="J5:K5"/>
    <mergeCell ref="L5:M5"/>
    <mergeCell ref="P5:Q5"/>
    <mergeCell ref="F2:G2"/>
    <mergeCell ref="H2:I2"/>
    <mergeCell ref="B4:C4"/>
    <mergeCell ref="D4:E4"/>
    <mergeCell ref="F4:G4"/>
    <mergeCell ref="H4:I4"/>
    <mergeCell ref="J2:K2"/>
    <mergeCell ref="L2:M2"/>
    <mergeCell ref="N2:O2"/>
    <mergeCell ref="P2:Q2"/>
    <mergeCell ref="B3:C3"/>
    <mergeCell ref="D3:I3"/>
    <mergeCell ref="J3:K3"/>
    <mergeCell ref="L3:Q3"/>
    <mergeCell ref="B2:C2"/>
    <mergeCell ref="D2:E2"/>
  </mergeCells>
  <conditionalFormatting sqref="G10">
    <cfRule type="cellIs" priority="19" dxfId="118" operator="equal" stopIfTrue="1">
      <formula>"買"</formula>
    </cfRule>
    <cfRule type="cellIs" priority="20" dxfId="119" operator="equal" stopIfTrue="1">
      <formula>"売"</formula>
    </cfRule>
  </conditionalFormatting>
  <conditionalFormatting sqref="G50:G108">
    <cfRule type="cellIs" priority="15" dxfId="118" operator="equal" stopIfTrue="1">
      <formula>"買"</formula>
    </cfRule>
    <cfRule type="cellIs" priority="16" dxfId="119" operator="equal" stopIfTrue="1">
      <formula>"売"</formula>
    </cfRule>
  </conditionalFormatting>
  <conditionalFormatting sqref="G24:G27 G21:G22 G18 G11:G16">
    <cfRule type="cellIs" priority="13" dxfId="118" operator="equal" stopIfTrue="1">
      <formula>"買"</formula>
    </cfRule>
    <cfRule type="cellIs" priority="14" dxfId="119" operator="equal" stopIfTrue="1">
      <formula>"売"</formula>
    </cfRule>
  </conditionalFormatting>
  <conditionalFormatting sqref="G9">
    <cfRule type="cellIs" priority="11" dxfId="118" operator="equal" stopIfTrue="1">
      <formula>"買"</formula>
    </cfRule>
    <cfRule type="cellIs" priority="12" dxfId="119" operator="equal" stopIfTrue="1">
      <formula>"売"</formula>
    </cfRule>
  </conditionalFormatting>
  <conditionalFormatting sqref="G28 G23 G19:G20 G17">
    <cfRule type="cellIs" priority="9" dxfId="118" operator="equal" stopIfTrue="1">
      <formula>"買"</formula>
    </cfRule>
    <cfRule type="cellIs" priority="10" dxfId="119" operator="equal" stopIfTrue="1">
      <formula>"売"</formula>
    </cfRule>
  </conditionalFormatting>
  <conditionalFormatting sqref="G32:G34 G29">
    <cfRule type="cellIs" priority="7" dxfId="118" operator="equal" stopIfTrue="1">
      <formula>"買"</formula>
    </cfRule>
    <cfRule type="cellIs" priority="8" dxfId="119" operator="equal" stopIfTrue="1">
      <formula>"売"</formula>
    </cfRule>
  </conditionalFormatting>
  <conditionalFormatting sqref="G35:G38 G30:G31">
    <cfRule type="cellIs" priority="5" dxfId="118" operator="equal" stopIfTrue="1">
      <formula>"買"</formula>
    </cfRule>
    <cfRule type="cellIs" priority="6" dxfId="119" operator="equal" stopIfTrue="1">
      <formula>"売"</formula>
    </cfRule>
  </conditionalFormatting>
  <conditionalFormatting sqref="G49 G46 G42:G44 G39">
    <cfRule type="cellIs" priority="3" dxfId="118" operator="equal" stopIfTrue="1">
      <formula>"買"</formula>
    </cfRule>
    <cfRule type="cellIs" priority="4" dxfId="119" operator="equal" stopIfTrue="1">
      <formula>"売"</formula>
    </cfRule>
  </conditionalFormatting>
  <conditionalFormatting sqref="G47:G48 G45 G40:G41">
    <cfRule type="cellIs" priority="1" dxfId="118" operator="equal" stopIfTrue="1">
      <formula>"買"</formula>
    </cfRule>
    <cfRule type="cellIs" priority="2" dxfId="119" operator="equal" stopIfTrue="1">
      <formula>"売"</formula>
    </cfRule>
  </conditionalFormatting>
  <dataValidations count="1">
    <dataValidation type="list" allowBlank="1" showInputMessage="1" showErrorMessage="1" sqref="G9:G108">
      <formula1>"買,売"</formula1>
    </dataValidation>
  </dataValidation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B2:U109"/>
  <sheetViews>
    <sheetView zoomScale="115" zoomScaleNormal="115" zoomScalePageLayoutView="0" workbookViewId="0" topLeftCell="A1">
      <pane ySplit="8" topLeftCell="A48" activePane="bottomLeft" state="frozen"/>
      <selection pane="topLeft" activeCell="A1" sqref="A1"/>
      <selection pane="bottomLeft" activeCell="C64" sqref="C64:D64"/>
    </sheetView>
  </sheetViews>
  <sheetFormatPr defaultColWidth="9.00390625" defaultRowHeight="13.5"/>
  <cols>
    <col min="1" max="1" width="2.875" style="0" customWidth="1"/>
    <col min="2" max="18" width="6.625" style="0" customWidth="1"/>
    <col min="22" max="22" width="10.875" style="23" bestFit="1" customWidth="1"/>
  </cols>
  <sheetData>
    <row r="2" spans="2:20" ht="13.5">
      <c r="B2" s="70" t="s">
        <v>1</v>
      </c>
      <c r="C2" s="70"/>
      <c r="D2" s="72" t="s">
        <v>53</v>
      </c>
      <c r="E2" s="72"/>
      <c r="F2" s="70" t="s">
        <v>2</v>
      </c>
      <c r="G2" s="70"/>
      <c r="H2" s="72" t="s">
        <v>31</v>
      </c>
      <c r="I2" s="72"/>
      <c r="J2" s="70" t="s">
        <v>3</v>
      </c>
      <c r="K2" s="70"/>
      <c r="L2" s="71">
        <f>C9</f>
        <v>500000</v>
      </c>
      <c r="M2" s="72"/>
      <c r="N2" s="70" t="s">
        <v>4</v>
      </c>
      <c r="O2" s="70"/>
      <c r="P2" s="71" t="e">
        <f>C108+R108</f>
        <v>#VALUE!</v>
      </c>
      <c r="Q2" s="72"/>
      <c r="R2" s="1"/>
      <c r="S2" s="1"/>
      <c r="T2" s="1"/>
    </row>
    <row r="3" spans="2:19" ht="57" customHeight="1">
      <c r="B3" s="70" t="s">
        <v>5</v>
      </c>
      <c r="C3" s="70"/>
      <c r="D3" s="73" t="s">
        <v>40</v>
      </c>
      <c r="E3" s="73"/>
      <c r="F3" s="73"/>
      <c r="G3" s="73"/>
      <c r="H3" s="73"/>
      <c r="I3" s="73"/>
      <c r="J3" s="70" t="s">
        <v>6</v>
      </c>
      <c r="K3" s="70"/>
      <c r="L3" s="74" t="s">
        <v>41</v>
      </c>
      <c r="M3" s="75"/>
      <c r="N3" s="75"/>
      <c r="O3" s="75"/>
      <c r="P3" s="75"/>
      <c r="Q3" s="75"/>
      <c r="R3" s="1"/>
      <c r="S3" s="1"/>
    </row>
    <row r="4" spans="2:20" ht="13.5">
      <c r="B4" s="70" t="s">
        <v>7</v>
      </c>
      <c r="C4" s="70"/>
      <c r="D4" s="76">
        <f>SUM($R$9:$S$993)</f>
        <v>351652.0551864468</v>
      </c>
      <c r="E4" s="76"/>
      <c r="F4" s="70" t="s">
        <v>8</v>
      </c>
      <c r="G4" s="70"/>
      <c r="H4" s="77">
        <f>SUM($T$9:$U$108)</f>
        <v>1895.0000000000025</v>
      </c>
      <c r="I4" s="72"/>
      <c r="J4" s="78" t="s">
        <v>9</v>
      </c>
      <c r="K4" s="78"/>
      <c r="L4" s="71">
        <f>MAX($C$9:$D$990)-C9</f>
        <v>427007.4019760861</v>
      </c>
      <c r="M4" s="71"/>
      <c r="N4" s="78" t="s">
        <v>10</v>
      </c>
      <c r="O4" s="78"/>
      <c r="P4" s="76">
        <f>MIN($C$9:$D$990)-C9</f>
        <v>-70359.52680188086</v>
      </c>
      <c r="Q4" s="76"/>
      <c r="R4" s="1"/>
      <c r="S4" s="1"/>
      <c r="T4" s="1"/>
    </row>
    <row r="5" spans="2:20" ht="13.5">
      <c r="B5" s="36" t="s">
        <v>11</v>
      </c>
      <c r="C5" s="2">
        <f>COUNTIF($R$9:$R$990,"&gt;0")</f>
        <v>20</v>
      </c>
      <c r="D5" s="37" t="s">
        <v>12</v>
      </c>
      <c r="E5" s="16">
        <f>COUNTIF($R$9:$R$990,"&lt;0")</f>
        <v>26</v>
      </c>
      <c r="F5" s="37" t="s">
        <v>13</v>
      </c>
      <c r="G5" s="2">
        <f>COUNTIF($R$9:$R$990,"=0")</f>
        <v>3</v>
      </c>
      <c r="H5" s="37" t="s">
        <v>14</v>
      </c>
      <c r="I5" s="3">
        <f>C5/SUM(C5,E5,G5)</f>
        <v>0.40816326530612246</v>
      </c>
      <c r="J5" s="79" t="s">
        <v>15</v>
      </c>
      <c r="K5" s="70"/>
      <c r="L5" s="80"/>
      <c r="M5" s="81"/>
      <c r="N5" s="18" t="s">
        <v>16</v>
      </c>
      <c r="O5" s="9"/>
      <c r="P5" s="80"/>
      <c r="Q5" s="81"/>
      <c r="R5" s="1"/>
      <c r="S5" s="1"/>
      <c r="T5" s="1"/>
    </row>
    <row r="6" spans="2:20" ht="13.5">
      <c r="B6" s="11"/>
      <c r="C6" s="14"/>
      <c r="D6" s="15"/>
      <c r="E6" s="12"/>
      <c r="F6" s="11"/>
      <c r="G6" s="12"/>
      <c r="H6" s="11"/>
      <c r="I6" s="17"/>
      <c r="J6" s="11"/>
      <c r="K6" s="11"/>
      <c r="L6" s="12"/>
      <c r="M6" s="12"/>
      <c r="N6" s="13"/>
      <c r="O6" s="13"/>
      <c r="P6" s="10"/>
      <c r="Q6" s="7"/>
      <c r="R6" s="1"/>
      <c r="S6" s="1"/>
      <c r="T6" s="1"/>
    </row>
    <row r="7" spans="2:21" ht="13.5">
      <c r="B7" s="82" t="s">
        <v>17</v>
      </c>
      <c r="C7" s="84" t="s">
        <v>18</v>
      </c>
      <c r="D7" s="85"/>
      <c r="E7" s="88" t="s">
        <v>19</v>
      </c>
      <c r="F7" s="89"/>
      <c r="G7" s="89"/>
      <c r="H7" s="89"/>
      <c r="I7" s="90"/>
      <c r="J7" s="91" t="s">
        <v>20</v>
      </c>
      <c r="K7" s="92"/>
      <c r="L7" s="93"/>
      <c r="M7" s="94" t="s">
        <v>21</v>
      </c>
      <c r="N7" s="95" t="s">
        <v>22</v>
      </c>
      <c r="O7" s="96"/>
      <c r="P7" s="96"/>
      <c r="Q7" s="97"/>
      <c r="R7" s="98" t="s">
        <v>23</v>
      </c>
      <c r="S7" s="98"/>
      <c r="T7" s="98"/>
      <c r="U7" s="98"/>
    </row>
    <row r="8" spans="2:21" ht="13.5">
      <c r="B8" s="83"/>
      <c r="C8" s="86"/>
      <c r="D8" s="87"/>
      <c r="E8" s="19" t="s">
        <v>24</v>
      </c>
      <c r="F8" s="19" t="s">
        <v>25</v>
      </c>
      <c r="G8" s="19" t="s">
        <v>26</v>
      </c>
      <c r="H8" s="99" t="s">
        <v>27</v>
      </c>
      <c r="I8" s="90"/>
      <c r="J8" s="4" t="s">
        <v>28</v>
      </c>
      <c r="K8" s="100" t="s">
        <v>29</v>
      </c>
      <c r="L8" s="93"/>
      <c r="M8" s="94"/>
      <c r="N8" s="5" t="s">
        <v>24</v>
      </c>
      <c r="O8" s="5" t="s">
        <v>25</v>
      </c>
      <c r="P8" s="101" t="s">
        <v>27</v>
      </c>
      <c r="Q8" s="97"/>
      <c r="R8" s="98" t="s">
        <v>30</v>
      </c>
      <c r="S8" s="98"/>
      <c r="T8" s="98" t="s">
        <v>28</v>
      </c>
      <c r="U8" s="98"/>
    </row>
    <row r="9" spans="2:21" ht="13.5">
      <c r="B9" s="35">
        <v>1</v>
      </c>
      <c r="C9" s="102">
        <v>500000</v>
      </c>
      <c r="D9" s="102"/>
      <c r="E9" s="35">
        <v>2005</v>
      </c>
      <c r="F9" s="8">
        <v>42403</v>
      </c>
      <c r="G9" s="35" t="s">
        <v>52</v>
      </c>
      <c r="H9" s="103">
        <v>104.74</v>
      </c>
      <c r="I9" s="103"/>
      <c r="J9" s="35">
        <v>116</v>
      </c>
      <c r="K9" s="102">
        <f aca="true" t="shared" si="0" ref="K9:K72">IF(F9="","",C9*0.03)</f>
        <v>15000</v>
      </c>
      <c r="L9" s="102"/>
      <c r="M9" s="6">
        <f>IF(J9="","",(K9/J9)/1000)</f>
        <v>0.12931034482758622</v>
      </c>
      <c r="N9" s="38">
        <v>2005</v>
      </c>
      <c r="O9" s="8">
        <v>42478</v>
      </c>
      <c r="P9" s="103">
        <v>107.13</v>
      </c>
      <c r="Q9" s="103"/>
      <c r="R9" s="106">
        <f>IF(O9="","",(IF(G9="売",H9-P9,P9-H9))*M9*100000)</f>
        <v>30905.172413793112</v>
      </c>
      <c r="S9" s="106"/>
      <c r="T9" s="107">
        <f>IF(O9="","",IF(R9&lt;0,J9*(-1),IF(G9="買",(P9-H9)*100,(H9-P9)*100)))</f>
        <v>239.00000000000006</v>
      </c>
      <c r="U9" s="107"/>
    </row>
    <row r="10" spans="2:21" ht="13.5">
      <c r="B10" s="35">
        <v>2</v>
      </c>
      <c r="C10" s="102">
        <f aca="true" t="shared" si="1" ref="C10:C73">IF(R9="","",C9+R9)</f>
        <v>530905.1724137932</v>
      </c>
      <c r="D10" s="102"/>
      <c r="E10" s="35">
        <v>2005</v>
      </c>
      <c r="F10" s="8">
        <v>42416</v>
      </c>
      <c r="G10" s="38" t="s">
        <v>52</v>
      </c>
      <c r="H10" s="103">
        <v>105.74</v>
      </c>
      <c r="I10" s="103"/>
      <c r="J10" s="35">
        <v>134</v>
      </c>
      <c r="K10" s="102">
        <f t="shared" si="0"/>
        <v>15927.155172413793</v>
      </c>
      <c r="L10" s="102"/>
      <c r="M10" s="6">
        <f aca="true" t="shared" si="2" ref="M10:M73">IF(J10="","",(K10/J10)/1000)</f>
        <v>0.1188593669583119</v>
      </c>
      <c r="N10" s="38">
        <v>2005</v>
      </c>
      <c r="O10" s="8">
        <v>42422</v>
      </c>
      <c r="P10" s="103">
        <v>104.4</v>
      </c>
      <c r="Q10" s="103"/>
      <c r="R10" s="106">
        <f aca="true" t="shared" si="3" ref="R10:R73">IF(O10="","",(IF(G10="売",H10-P10,P10-H10))*M10*100000)</f>
        <v>-15927.155172413664</v>
      </c>
      <c r="S10" s="106"/>
      <c r="T10" s="107">
        <f aca="true" t="shared" si="4" ref="T10:T73">IF(O10="","",IF(R10&lt;0,J10*(-1),IF(G10="買",(P10-H10)*100,(H10-P10)*100)))</f>
        <v>-134</v>
      </c>
      <c r="U10" s="107"/>
    </row>
    <row r="11" spans="2:21" ht="13.5">
      <c r="B11" s="35">
        <v>3</v>
      </c>
      <c r="C11" s="102">
        <f t="shared" si="1"/>
        <v>514978.0172413795</v>
      </c>
      <c r="D11" s="102"/>
      <c r="E11" s="35">
        <v>2005</v>
      </c>
      <c r="F11" s="8">
        <v>42461</v>
      </c>
      <c r="G11" s="38" t="s">
        <v>52</v>
      </c>
      <c r="H11" s="103">
        <v>107.81</v>
      </c>
      <c r="I11" s="103"/>
      <c r="J11" s="35">
        <v>108</v>
      </c>
      <c r="K11" s="102">
        <f t="shared" si="0"/>
        <v>15449.340517241384</v>
      </c>
      <c r="L11" s="102"/>
      <c r="M11" s="6">
        <f t="shared" si="2"/>
        <v>0.14304944923371654</v>
      </c>
      <c r="N11" s="38">
        <v>2005</v>
      </c>
      <c r="O11" s="8">
        <v>42479</v>
      </c>
      <c r="P11" s="103">
        <v>107.13</v>
      </c>
      <c r="Q11" s="103"/>
      <c r="R11" s="106">
        <f t="shared" si="3"/>
        <v>-9727.362547892822</v>
      </c>
      <c r="S11" s="106"/>
      <c r="T11" s="107">
        <f t="shared" si="4"/>
        <v>-108</v>
      </c>
      <c r="U11" s="107"/>
    </row>
    <row r="12" spans="2:21" ht="13.5">
      <c r="B12" s="35">
        <v>4</v>
      </c>
      <c r="C12" s="102">
        <f t="shared" si="1"/>
        <v>505250.65469348663</v>
      </c>
      <c r="D12" s="102"/>
      <c r="E12" s="38">
        <v>2005</v>
      </c>
      <c r="F12" s="8">
        <v>42474</v>
      </c>
      <c r="G12" s="38" t="s">
        <v>52</v>
      </c>
      <c r="H12" s="103">
        <v>108.44</v>
      </c>
      <c r="I12" s="103"/>
      <c r="J12" s="35">
        <v>120</v>
      </c>
      <c r="K12" s="102">
        <f t="shared" si="0"/>
        <v>15157.519640804598</v>
      </c>
      <c r="L12" s="102"/>
      <c r="M12" s="6">
        <f t="shared" si="2"/>
        <v>0.12631266367337166</v>
      </c>
      <c r="N12" s="38">
        <v>2005</v>
      </c>
      <c r="O12" s="8">
        <v>42479</v>
      </c>
      <c r="P12" s="103">
        <v>107.24</v>
      </c>
      <c r="Q12" s="103"/>
      <c r="R12" s="106">
        <f t="shared" si="3"/>
        <v>-15157.519640804634</v>
      </c>
      <c r="S12" s="106"/>
      <c r="T12" s="107">
        <f t="shared" si="4"/>
        <v>-120</v>
      </c>
      <c r="U12" s="107"/>
    </row>
    <row r="13" spans="2:21" ht="13.5">
      <c r="B13" s="35">
        <v>5</v>
      </c>
      <c r="C13" s="102">
        <f t="shared" si="1"/>
        <v>490093.135052682</v>
      </c>
      <c r="D13" s="102"/>
      <c r="E13" s="38">
        <v>2005</v>
      </c>
      <c r="F13" s="8">
        <v>42482</v>
      </c>
      <c r="G13" s="35" t="s">
        <v>42</v>
      </c>
      <c r="H13" s="103">
        <v>105.74</v>
      </c>
      <c r="I13" s="103"/>
      <c r="J13" s="35">
        <v>126</v>
      </c>
      <c r="K13" s="102">
        <f t="shared" si="0"/>
        <v>14702.79405158046</v>
      </c>
      <c r="L13" s="102"/>
      <c r="M13" s="6">
        <f t="shared" si="2"/>
        <v>0.11668884167921</v>
      </c>
      <c r="N13" s="38">
        <v>2005</v>
      </c>
      <c r="O13" s="8">
        <v>42489</v>
      </c>
      <c r="P13" s="103">
        <v>106.15</v>
      </c>
      <c r="Q13" s="103"/>
      <c r="R13" s="106">
        <f t="shared" si="3"/>
        <v>-4784.242508847736</v>
      </c>
      <c r="S13" s="106"/>
      <c r="T13" s="107">
        <f t="shared" si="4"/>
        <v>-126</v>
      </c>
      <c r="U13" s="107"/>
    </row>
    <row r="14" spans="2:21" ht="13.5">
      <c r="B14" s="35">
        <v>6</v>
      </c>
      <c r="C14" s="102">
        <f t="shared" si="1"/>
        <v>485308.8925438343</v>
      </c>
      <c r="D14" s="102"/>
      <c r="E14" s="38">
        <v>2005</v>
      </c>
      <c r="F14" s="8">
        <v>42489</v>
      </c>
      <c r="G14" s="35" t="s">
        <v>42</v>
      </c>
      <c r="H14" s="103">
        <v>104.6</v>
      </c>
      <c r="I14" s="103"/>
      <c r="J14" s="35">
        <v>155</v>
      </c>
      <c r="K14" s="102">
        <f t="shared" si="0"/>
        <v>14559.266776315028</v>
      </c>
      <c r="L14" s="102"/>
      <c r="M14" s="6">
        <f t="shared" si="2"/>
        <v>0.09393075339558082</v>
      </c>
      <c r="N14" s="38">
        <v>2005</v>
      </c>
      <c r="O14" s="8">
        <v>42502</v>
      </c>
      <c r="P14" s="103">
        <v>106.15</v>
      </c>
      <c r="Q14" s="103"/>
      <c r="R14" s="106">
        <f t="shared" si="3"/>
        <v>-14559.266776315135</v>
      </c>
      <c r="S14" s="106"/>
      <c r="T14" s="107">
        <f t="shared" si="4"/>
        <v>-155</v>
      </c>
      <c r="U14" s="107"/>
    </row>
    <row r="15" spans="2:21" ht="13.5">
      <c r="B15" s="35">
        <v>7</v>
      </c>
      <c r="C15" s="102">
        <f t="shared" si="1"/>
        <v>470749.6257675192</v>
      </c>
      <c r="D15" s="102"/>
      <c r="E15" s="38">
        <v>2005</v>
      </c>
      <c r="F15" s="8">
        <v>42515</v>
      </c>
      <c r="G15" s="38" t="s">
        <v>52</v>
      </c>
      <c r="H15" s="103">
        <v>107.9</v>
      </c>
      <c r="I15" s="103"/>
      <c r="J15" s="35">
        <v>65</v>
      </c>
      <c r="K15" s="102">
        <f t="shared" si="0"/>
        <v>14122.488773025574</v>
      </c>
      <c r="L15" s="102"/>
      <c r="M15" s="6">
        <f t="shared" si="2"/>
        <v>0.21726905804654728</v>
      </c>
      <c r="N15" s="38">
        <v>2005</v>
      </c>
      <c r="O15" s="8">
        <v>42527</v>
      </c>
      <c r="P15" s="103">
        <v>107.25</v>
      </c>
      <c r="Q15" s="103"/>
      <c r="R15" s="106">
        <f t="shared" si="3"/>
        <v>-14122.488773025696</v>
      </c>
      <c r="S15" s="106"/>
      <c r="T15" s="107">
        <f t="shared" si="4"/>
        <v>-65</v>
      </c>
      <c r="U15" s="107"/>
    </row>
    <row r="16" spans="2:21" ht="13.5">
      <c r="B16" s="35">
        <v>8</v>
      </c>
      <c r="C16" s="102">
        <f t="shared" si="1"/>
        <v>456627.1369944935</v>
      </c>
      <c r="D16" s="102"/>
      <c r="E16" s="38">
        <v>2005</v>
      </c>
      <c r="F16" s="8">
        <v>42521</v>
      </c>
      <c r="G16" s="38" t="s">
        <v>52</v>
      </c>
      <c r="H16" s="103">
        <v>108.6</v>
      </c>
      <c r="I16" s="103"/>
      <c r="J16" s="35">
        <v>92</v>
      </c>
      <c r="K16" s="102">
        <f t="shared" si="0"/>
        <v>13698.814109834804</v>
      </c>
      <c r="L16" s="102"/>
      <c r="M16" s="6">
        <f t="shared" si="2"/>
        <v>0.1489001533677696</v>
      </c>
      <c r="N16" s="38">
        <v>2005</v>
      </c>
      <c r="O16" s="8">
        <v>42524</v>
      </c>
      <c r="P16" s="103">
        <v>107.68</v>
      </c>
      <c r="Q16" s="103"/>
      <c r="R16" s="106">
        <f t="shared" si="3"/>
        <v>-13698.814109834617</v>
      </c>
      <c r="S16" s="106"/>
      <c r="T16" s="107">
        <f t="shared" si="4"/>
        <v>-92</v>
      </c>
      <c r="U16" s="107"/>
    </row>
    <row r="17" spans="2:21" ht="13.5">
      <c r="B17" s="35">
        <v>9</v>
      </c>
      <c r="C17" s="102">
        <f t="shared" si="1"/>
        <v>442928.3228846589</v>
      </c>
      <c r="D17" s="102"/>
      <c r="E17" s="38">
        <v>2005</v>
      </c>
      <c r="F17" s="8">
        <v>42570</v>
      </c>
      <c r="G17" s="38" t="s">
        <v>52</v>
      </c>
      <c r="H17" s="103">
        <v>112.99</v>
      </c>
      <c r="I17" s="103"/>
      <c r="J17" s="35">
        <v>116</v>
      </c>
      <c r="K17" s="102">
        <f t="shared" si="0"/>
        <v>13287.849686539766</v>
      </c>
      <c r="L17" s="102"/>
      <c r="M17" s="6">
        <f t="shared" si="2"/>
        <v>0.11455042833223936</v>
      </c>
      <c r="N17" s="38">
        <v>2005</v>
      </c>
      <c r="O17" s="8">
        <v>42571</v>
      </c>
      <c r="P17" s="103">
        <v>112.99</v>
      </c>
      <c r="Q17" s="103"/>
      <c r="R17" s="106">
        <f t="shared" si="3"/>
        <v>0</v>
      </c>
      <c r="S17" s="106"/>
      <c r="T17" s="107">
        <f t="shared" si="4"/>
        <v>0</v>
      </c>
      <c r="U17" s="107"/>
    </row>
    <row r="18" spans="2:21" ht="13.5">
      <c r="B18" s="35">
        <v>10</v>
      </c>
      <c r="C18" s="102">
        <f t="shared" si="1"/>
        <v>442928.3228846589</v>
      </c>
      <c r="D18" s="102"/>
      <c r="E18" s="38">
        <v>2005</v>
      </c>
      <c r="F18" s="8">
        <v>42580</v>
      </c>
      <c r="G18" s="38" t="s">
        <v>52</v>
      </c>
      <c r="H18" s="103">
        <v>112.55</v>
      </c>
      <c r="I18" s="103"/>
      <c r="J18" s="35">
        <v>61</v>
      </c>
      <c r="K18" s="102">
        <f t="shared" si="0"/>
        <v>13287.849686539766</v>
      </c>
      <c r="L18" s="102"/>
      <c r="M18" s="6">
        <f t="shared" si="2"/>
        <v>0.2178336014186847</v>
      </c>
      <c r="N18" s="38">
        <v>2005</v>
      </c>
      <c r="O18" s="8">
        <v>42583</v>
      </c>
      <c r="P18" s="103">
        <v>111.94</v>
      </c>
      <c r="Q18" s="103"/>
      <c r="R18" s="106">
        <f t="shared" si="3"/>
        <v>-13287.849686539754</v>
      </c>
      <c r="S18" s="106"/>
      <c r="T18" s="107">
        <f t="shared" si="4"/>
        <v>-61</v>
      </c>
      <c r="U18" s="107"/>
    </row>
    <row r="19" spans="2:21" ht="13.5">
      <c r="B19" s="35">
        <v>11</v>
      </c>
      <c r="C19" s="102">
        <f t="shared" si="1"/>
        <v>429640.47319811914</v>
      </c>
      <c r="D19" s="102"/>
      <c r="E19" s="38">
        <v>2005</v>
      </c>
      <c r="F19" s="8">
        <v>42660</v>
      </c>
      <c r="G19" s="38" t="s">
        <v>52</v>
      </c>
      <c r="H19" s="103">
        <v>114.95</v>
      </c>
      <c r="I19" s="103"/>
      <c r="J19" s="35">
        <v>120</v>
      </c>
      <c r="K19" s="102">
        <f t="shared" si="0"/>
        <v>12889.214195943574</v>
      </c>
      <c r="L19" s="102"/>
      <c r="M19" s="6">
        <f t="shared" si="2"/>
        <v>0.10741011829952979</v>
      </c>
      <c r="N19" s="38">
        <v>2005</v>
      </c>
      <c r="O19" s="8">
        <v>42718</v>
      </c>
      <c r="P19" s="103">
        <v>118.2</v>
      </c>
      <c r="Q19" s="103"/>
      <c r="R19" s="106">
        <f t="shared" si="3"/>
        <v>34908.28844734718</v>
      </c>
      <c r="S19" s="106"/>
      <c r="T19" s="107">
        <f t="shared" si="4"/>
        <v>325</v>
      </c>
      <c r="U19" s="107"/>
    </row>
    <row r="20" spans="2:21" ht="13.5">
      <c r="B20" s="35">
        <v>12</v>
      </c>
      <c r="C20" s="102">
        <f t="shared" si="1"/>
        <v>464548.7616454663</v>
      </c>
      <c r="D20" s="102"/>
      <c r="E20" s="35">
        <v>2006</v>
      </c>
      <c r="F20" s="8">
        <v>42421</v>
      </c>
      <c r="G20" s="38" t="s">
        <v>52</v>
      </c>
      <c r="H20" s="103">
        <v>118.98</v>
      </c>
      <c r="I20" s="103"/>
      <c r="J20" s="35">
        <v>75</v>
      </c>
      <c r="K20" s="102">
        <f t="shared" si="0"/>
        <v>13936.462849363988</v>
      </c>
      <c r="L20" s="102"/>
      <c r="M20" s="6">
        <f t="shared" si="2"/>
        <v>0.1858195046581865</v>
      </c>
      <c r="N20" s="35">
        <v>2006</v>
      </c>
      <c r="O20" s="8">
        <v>118.98</v>
      </c>
      <c r="P20" s="103">
        <v>118.98</v>
      </c>
      <c r="Q20" s="103"/>
      <c r="R20" s="106">
        <f t="shared" si="3"/>
        <v>0</v>
      </c>
      <c r="S20" s="106"/>
      <c r="T20" s="107">
        <f t="shared" si="4"/>
        <v>0</v>
      </c>
      <c r="U20" s="107"/>
    </row>
    <row r="21" spans="2:21" ht="13.5">
      <c r="B21" s="35">
        <v>13</v>
      </c>
      <c r="C21" s="102">
        <f t="shared" si="1"/>
        <v>464548.7616454663</v>
      </c>
      <c r="D21" s="102"/>
      <c r="E21" s="35">
        <v>2006</v>
      </c>
      <c r="F21" s="8">
        <v>42438</v>
      </c>
      <c r="G21" s="38" t="s">
        <v>52</v>
      </c>
      <c r="H21" s="103">
        <v>118.42</v>
      </c>
      <c r="I21" s="103"/>
      <c r="J21" s="35">
        <v>134</v>
      </c>
      <c r="K21" s="102">
        <f t="shared" si="0"/>
        <v>13936.462849363988</v>
      </c>
      <c r="L21" s="102"/>
      <c r="M21" s="6">
        <f t="shared" si="2"/>
        <v>0.10400345409973126</v>
      </c>
      <c r="N21" s="35">
        <v>2006</v>
      </c>
      <c r="O21" s="8">
        <v>42443</v>
      </c>
      <c r="P21" s="103">
        <v>117.08</v>
      </c>
      <c r="Q21" s="103"/>
      <c r="R21" s="106">
        <f t="shared" si="3"/>
        <v>-13936.462849364023</v>
      </c>
      <c r="S21" s="106"/>
      <c r="T21" s="107">
        <f t="shared" si="4"/>
        <v>-134</v>
      </c>
      <c r="U21" s="107"/>
    </row>
    <row r="22" spans="2:21" ht="13.5">
      <c r="B22" s="35">
        <v>14</v>
      </c>
      <c r="C22" s="102">
        <f t="shared" si="1"/>
        <v>450612.2987961023</v>
      </c>
      <c r="D22" s="102"/>
      <c r="E22" s="51">
        <v>2006</v>
      </c>
      <c r="F22" s="8">
        <v>42543</v>
      </c>
      <c r="G22" s="40" t="s">
        <v>52</v>
      </c>
      <c r="H22" s="103">
        <v>116.26</v>
      </c>
      <c r="I22" s="103"/>
      <c r="J22" s="35">
        <v>160</v>
      </c>
      <c r="K22" s="102">
        <f t="shared" si="0"/>
        <v>13518.368963883067</v>
      </c>
      <c r="L22" s="102"/>
      <c r="M22" s="6">
        <f t="shared" si="2"/>
        <v>0.08448980602426917</v>
      </c>
      <c r="N22" s="51">
        <v>2006</v>
      </c>
      <c r="O22" s="8">
        <v>42551</v>
      </c>
      <c r="P22" s="103">
        <v>114.66</v>
      </c>
      <c r="Q22" s="103"/>
      <c r="R22" s="106">
        <f t="shared" si="3"/>
        <v>-13518.36896388314</v>
      </c>
      <c r="S22" s="106"/>
      <c r="T22" s="107">
        <f t="shared" si="4"/>
        <v>-160</v>
      </c>
      <c r="U22" s="107"/>
    </row>
    <row r="23" spans="2:21" ht="13.5">
      <c r="B23" s="35">
        <v>15</v>
      </c>
      <c r="C23" s="102">
        <f t="shared" si="1"/>
        <v>437093.92983221915</v>
      </c>
      <c r="D23" s="102"/>
      <c r="E23" s="35">
        <v>2006</v>
      </c>
      <c r="F23" s="8">
        <v>42572</v>
      </c>
      <c r="G23" s="50" t="s">
        <v>42</v>
      </c>
      <c r="H23" s="103">
        <v>117.11</v>
      </c>
      <c r="I23" s="103"/>
      <c r="J23" s="35">
        <v>130</v>
      </c>
      <c r="K23" s="102">
        <f t="shared" si="0"/>
        <v>13112.817894966574</v>
      </c>
      <c r="L23" s="102"/>
      <c r="M23" s="6">
        <f t="shared" si="2"/>
        <v>0.10086782996128134</v>
      </c>
      <c r="N23" s="40">
        <v>2006</v>
      </c>
      <c r="O23" s="8">
        <v>42592</v>
      </c>
      <c r="P23" s="103">
        <v>115.53</v>
      </c>
      <c r="Q23" s="103"/>
      <c r="R23" s="106">
        <f t="shared" si="3"/>
        <v>15937.117133882433</v>
      </c>
      <c r="S23" s="106"/>
      <c r="T23" s="107">
        <f t="shared" si="4"/>
        <v>157.99999999999983</v>
      </c>
      <c r="U23" s="107"/>
    </row>
    <row r="24" spans="2:21" ht="13.5">
      <c r="B24" s="35">
        <v>16</v>
      </c>
      <c r="C24" s="102">
        <f t="shared" si="1"/>
        <v>453031.04696610157</v>
      </c>
      <c r="D24" s="102"/>
      <c r="E24" s="35">
        <v>2006</v>
      </c>
      <c r="F24" s="8">
        <v>42606</v>
      </c>
      <c r="G24" s="40" t="s">
        <v>52</v>
      </c>
      <c r="H24" s="103">
        <v>116.57</v>
      </c>
      <c r="I24" s="103"/>
      <c r="J24" s="35">
        <v>41</v>
      </c>
      <c r="K24" s="102">
        <f t="shared" si="0"/>
        <v>13590.931408983046</v>
      </c>
      <c r="L24" s="102"/>
      <c r="M24" s="6">
        <f t="shared" si="2"/>
        <v>0.33148613192641574</v>
      </c>
      <c r="N24" s="40">
        <v>2006</v>
      </c>
      <c r="O24" s="8">
        <v>42611</v>
      </c>
      <c r="P24" s="103">
        <v>116.5</v>
      </c>
      <c r="Q24" s="103"/>
      <c r="R24" s="106">
        <f t="shared" si="3"/>
        <v>-2320.402923484684</v>
      </c>
      <c r="S24" s="106"/>
      <c r="T24" s="107">
        <f t="shared" si="4"/>
        <v>-41</v>
      </c>
      <c r="U24" s="107"/>
    </row>
    <row r="25" spans="2:21" ht="13.5">
      <c r="B25" s="35">
        <v>17</v>
      </c>
      <c r="C25" s="102">
        <f t="shared" si="1"/>
        <v>450710.6440426169</v>
      </c>
      <c r="D25" s="102"/>
      <c r="E25" s="35">
        <v>2006</v>
      </c>
      <c r="F25" s="8">
        <v>42649</v>
      </c>
      <c r="G25" s="40" t="s">
        <v>52</v>
      </c>
      <c r="H25" s="103">
        <v>119.09</v>
      </c>
      <c r="I25" s="103"/>
      <c r="J25" s="35">
        <v>148</v>
      </c>
      <c r="K25" s="102">
        <f t="shared" si="0"/>
        <v>13521.319321278506</v>
      </c>
      <c r="L25" s="102"/>
      <c r="M25" s="6">
        <f t="shared" si="2"/>
        <v>0.09136026568431423</v>
      </c>
      <c r="N25" s="40">
        <v>2006</v>
      </c>
      <c r="O25" s="8">
        <v>42662</v>
      </c>
      <c r="P25" s="103">
        <v>118.04</v>
      </c>
      <c r="Q25" s="103"/>
      <c r="R25" s="106">
        <f t="shared" si="3"/>
        <v>-9592.827896852968</v>
      </c>
      <c r="S25" s="106"/>
      <c r="T25" s="107">
        <f t="shared" si="4"/>
        <v>-148</v>
      </c>
      <c r="U25" s="107"/>
    </row>
    <row r="26" spans="2:21" ht="13.5">
      <c r="B26" s="35">
        <v>18</v>
      </c>
      <c r="C26" s="102">
        <f t="shared" si="1"/>
        <v>441117.8161457639</v>
      </c>
      <c r="D26" s="102"/>
      <c r="E26" s="35">
        <v>2007</v>
      </c>
      <c r="F26" s="8">
        <v>42477</v>
      </c>
      <c r="G26" s="40" t="s">
        <v>52</v>
      </c>
      <c r="H26" s="103">
        <v>119.85</v>
      </c>
      <c r="I26" s="103"/>
      <c r="J26" s="35">
        <v>87</v>
      </c>
      <c r="K26" s="102">
        <f t="shared" si="0"/>
        <v>13233.534484372916</v>
      </c>
      <c r="L26" s="102"/>
      <c r="M26" s="6">
        <f t="shared" si="2"/>
        <v>0.15210959177440134</v>
      </c>
      <c r="N26" s="40">
        <v>2007</v>
      </c>
      <c r="O26" s="8">
        <v>42552</v>
      </c>
      <c r="P26" s="103">
        <v>122.22</v>
      </c>
      <c r="Q26" s="103"/>
      <c r="R26" s="106">
        <f t="shared" si="3"/>
        <v>36049.973250533185</v>
      </c>
      <c r="S26" s="106"/>
      <c r="T26" s="107">
        <f t="shared" si="4"/>
        <v>237.00000000000045</v>
      </c>
      <c r="U26" s="107"/>
    </row>
    <row r="27" spans="2:21" ht="13.5">
      <c r="B27" s="35">
        <v>19</v>
      </c>
      <c r="C27" s="102">
        <f t="shared" si="1"/>
        <v>477167.78939629707</v>
      </c>
      <c r="D27" s="102"/>
      <c r="E27" s="35">
        <v>2007</v>
      </c>
      <c r="F27" s="8">
        <v>42585</v>
      </c>
      <c r="G27" s="50" t="s">
        <v>42</v>
      </c>
      <c r="H27" s="103">
        <v>117.94</v>
      </c>
      <c r="I27" s="103"/>
      <c r="J27" s="35">
        <v>137</v>
      </c>
      <c r="K27" s="102">
        <f t="shared" si="0"/>
        <v>14315.033681888912</v>
      </c>
      <c r="L27" s="102"/>
      <c r="M27" s="6">
        <f t="shared" si="2"/>
        <v>0.10448929694809425</v>
      </c>
      <c r="N27" s="40">
        <v>2007</v>
      </c>
      <c r="O27" s="8">
        <v>42590</v>
      </c>
      <c r="P27" s="103">
        <v>119.31</v>
      </c>
      <c r="Q27" s="103"/>
      <c r="R27" s="106">
        <f t="shared" si="3"/>
        <v>-14315.033681888961</v>
      </c>
      <c r="S27" s="106"/>
      <c r="T27" s="107">
        <f t="shared" si="4"/>
        <v>-137</v>
      </c>
      <c r="U27" s="107"/>
    </row>
    <row r="28" spans="2:21" ht="13.5">
      <c r="B28" s="35">
        <v>20</v>
      </c>
      <c r="C28" s="102">
        <f t="shared" si="1"/>
        <v>462852.7557144081</v>
      </c>
      <c r="D28" s="102"/>
      <c r="E28" s="35">
        <v>2007</v>
      </c>
      <c r="F28" s="8">
        <v>42704</v>
      </c>
      <c r="G28" s="40" t="s">
        <v>52</v>
      </c>
      <c r="H28" s="103">
        <v>111.22</v>
      </c>
      <c r="I28" s="103"/>
      <c r="J28" s="35">
        <v>157</v>
      </c>
      <c r="K28" s="102">
        <f t="shared" si="0"/>
        <v>13885.582671432243</v>
      </c>
      <c r="L28" s="102"/>
      <c r="M28" s="6">
        <f t="shared" si="2"/>
        <v>0.08844320172886778</v>
      </c>
      <c r="N28" s="40">
        <v>2007</v>
      </c>
      <c r="O28" s="8">
        <v>42732</v>
      </c>
      <c r="P28" s="103">
        <v>112.73</v>
      </c>
      <c r="Q28" s="103"/>
      <c r="R28" s="106">
        <f t="shared" si="3"/>
        <v>13354.923461059081</v>
      </c>
      <c r="S28" s="106"/>
      <c r="T28" s="107">
        <f t="shared" si="4"/>
        <v>151.0000000000005</v>
      </c>
      <c r="U28" s="107"/>
    </row>
    <row r="29" spans="2:21" ht="13.5">
      <c r="B29" s="35">
        <v>21</v>
      </c>
      <c r="C29" s="102">
        <f t="shared" si="1"/>
        <v>476207.67917546723</v>
      </c>
      <c r="D29" s="102"/>
      <c r="E29" s="35">
        <v>2008</v>
      </c>
      <c r="F29" s="8">
        <v>42441</v>
      </c>
      <c r="G29" s="50" t="s">
        <v>42</v>
      </c>
      <c r="H29" s="103">
        <v>101.08</v>
      </c>
      <c r="I29" s="103"/>
      <c r="J29" s="35">
        <v>55</v>
      </c>
      <c r="K29" s="102">
        <f t="shared" si="0"/>
        <v>14286.230375264016</v>
      </c>
      <c r="L29" s="102"/>
      <c r="M29" s="6">
        <f t="shared" si="2"/>
        <v>0.2597496431866185</v>
      </c>
      <c r="N29" s="40">
        <v>2008</v>
      </c>
      <c r="O29" s="8">
        <v>42448</v>
      </c>
      <c r="P29" s="103">
        <v>100.45</v>
      </c>
      <c r="Q29" s="103"/>
      <c r="R29" s="106">
        <f t="shared" si="3"/>
        <v>16364.227520756847</v>
      </c>
      <c r="S29" s="106"/>
      <c r="T29" s="107">
        <f t="shared" si="4"/>
        <v>62.999999999999545</v>
      </c>
      <c r="U29" s="107"/>
    </row>
    <row r="30" spans="2:21" ht="13.5">
      <c r="B30" s="35">
        <v>22</v>
      </c>
      <c r="C30" s="102">
        <f t="shared" si="1"/>
        <v>492571.90669622406</v>
      </c>
      <c r="D30" s="102"/>
      <c r="E30" s="35">
        <v>2008</v>
      </c>
      <c r="F30" s="8">
        <v>42540</v>
      </c>
      <c r="G30" s="40" t="s">
        <v>52</v>
      </c>
      <c r="H30" s="103">
        <v>108.06</v>
      </c>
      <c r="I30" s="103"/>
      <c r="J30" s="35">
        <v>65</v>
      </c>
      <c r="K30" s="102">
        <f t="shared" si="0"/>
        <v>14777.15720088672</v>
      </c>
      <c r="L30" s="102"/>
      <c r="M30" s="6">
        <f t="shared" si="2"/>
        <v>0.22734088001364186</v>
      </c>
      <c r="N30" s="40">
        <v>2008</v>
      </c>
      <c r="O30" s="8">
        <v>42545</v>
      </c>
      <c r="P30" s="103">
        <v>107.64</v>
      </c>
      <c r="Q30" s="103"/>
      <c r="R30" s="106">
        <f t="shared" si="3"/>
        <v>-9548.316960572998</v>
      </c>
      <c r="S30" s="106"/>
      <c r="T30" s="107">
        <f t="shared" si="4"/>
        <v>-65</v>
      </c>
      <c r="U30" s="107"/>
    </row>
    <row r="31" spans="2:21" ht="13.5">
      <c r="B31" s="35">
        <v>23</v>
      </c>
      <c r="C31" s="102">
        <f t="shared" si="1"/>
        <v>483023.58973565104</v>
      </c>
      <c r="D31" s="102"/>
      <c r="E31" s="35">
        <v>2008</v>
      </c>
      <c r="F31" s="8">
        <v>42580</v>
      </c>
      <c r="G31" s="40" t="s">
        <v>52</v>
      </c>
      <c r="H31" s="103">
        <v>108.31</v>
      </c>
      <c r="I31" s="103"/>
      <c r="J31" s="35">
        <v>103</v>
      </c>
      <c r="K31" s="102">
        <f t="shared" si="0"/>
        <v>14490.70769206953</v>
      </c>
      <c r="L31" s="102"/>
      <c r="M31" s="6">
        <f t="shared" si="2"/>
        <v>0.140686482447277</v>
      </c>
      <c r="N31" s="40">
        <v>2008</v>
      </c>
      <c r="O31" s="8">
        <v>42603</v>
      </c>
      <c r="P31" s="103">
        <v>109.17</v>
      </c>
      <c r="Q31" s="103"/>
      <c r="R31" s="106">
        <f t="shared" si="3"/>
        <v>12099.037490465813</v>
      </c>
      <c r="S31" s="106"/>
      <c r="T31" s="107">
        <f t="shared" si="4"/>
        <v>85.99999999999994</v>
      </c>
      <c r="U31" s="107"/>
    </row>
    <row r="32" spans="2:21" ht="13.5">
      <c r="B32" s="35">
        <v>24</v>
      </c>
      <c r="C32" s="102">
        <f t="shared" si="1"/>
        <v>495122.62722611683</v>
      </c>
      <c r="D32" s="102"/>
      <c r="E32" s="35">
        <v>2008</v>
      </c>
      <c r="F32" s="8">
        <v>42611</v>
      </c>
      <c r="G32" s="50" t="s">
        <v>42</v>
      </c>
      <c r="H32" s="103">
        <v>108.41</v>
      </c>
      <c r="I32" s="103"/>
      <c r="J32" s="35">
        <v>112</v>
      </c>
      <c r="K32" s="102">
        <f t="shared" si="0"/>
        <v>14853.678816783504</v>
      </c>
      <c r="L32" s="102"/>
      <c r="M32" s="6">
        <f t="shared" si="2"/>
        <v>0.13262213229270986</v>
      </c>
      <c r="N32" s="40">
        <v>2009</v>
      </c>
      <c r="O32" s="8">
        <v>42405</v>
      </c>
      <c r="P32" s="103">
        <v>99.72</v>
      </c>
      <c r="Q32" s="103"/>
      <c r="R32" s="106">
        <f t="shared" si="3"/>
        <v>115248.63296236483</v>
      </c>
      <c r="S32" s="106"/>
      <c r="T32" s="107">
        <f t="shared" si="4"/>
        <v>868.9999999999998</v>
      </c>
      <c r="U32" s="107"/>
    </row>
    <row r="33" spans="2:21" ht="13.5">
      <c r="B33" s="35">
        <v>25</v>
      </c>
      <c r="C33" s="102">
        <f t="shared" si="1"/>
        <v>610371.2601884817</v>
      </c>
      <c r="D33" s="102"/>
      <c r="E33" s="35">
        <v>2009</v>
      </c>
      <c r="F33" s="8">
        <v>42455</v>
      </c>
      <c r="G33" s="40" t="s">
        <v>52</v>
      </c>
      <c r="H33" s="103">
        <v>98.86</v>
      </c>
      <c r="I33" s="103"/>
      <c r="J33" s="35">
        <v>143</v>
      </c>
      <c r="K33" s="102">
        <f t="shared" si="0"/>
        <v>18311.13780565445</v>
      </c>
      <c r="L33" s="102"/>
      <c r="M33" s="6">
        <f t="shared" si="2"/>
        <v>0.12804991472485627</v>
      </c>
      <c r="N33" s="40">
        <v>2009</v>
      </c>
      <c r="O33" s="8">
        <v>42474</v>
      </c>
      <c r="P33" s="103">
        <v>99.63</v>
      </c>
      <c r="Q33" s="103"/>
      <c r="R33" s="106">
        <f t="shared" si="3"/>
        <v>9859.843433813881</v>
      </c>
      <c r="S33" s="106"/>
      <c r="T33" s="107">
        <f t="shared" si="4"/>
        <v>76.9999999999996</v>
      </c>
      <c r="U33" s="107"/>
    </row>
    <row r="34" spans="2:21" ht="13.5">
      <c r="B34" s="35">
        <v>26</v>
      </c>
      <c r="C34" s="102">
        <f t="shared" si="1"/>
        <v>620231.1036222955</v>
      </c>
      <c r="D34" s="102"/>
      <c r="E34" s="35">
        <v>2009</v>
      </c>
      <c r="F34" s="8">
        <v>42557</v>
      </c>
      <c r="G34" s="50" t="s">
        <v>42</v>
      </c>
      <c r="H34" s="103">
        <v>94.66</v>
      </c>
      <c r="I34" s="103"/>
      <c r="J34" s="35">
        <v>147</v>
      </c>
      <c r="K34" s="102">
        <f t="shared" si="0"/>
        <v>18606.933108668865</v>
      </c>
      <c r="L34" s="102"/>
      <c r="M34" s="6">
        <f t="shared" si="2"/>
        <v>0.12657777624944808</v>
      </c>
      <c r="N34" s="40">
        <v>2009</v>
      </c>
      <c r="O34" s="8">
        <v>42574</v>
      </c>
      <c r="P34" s="103">
        <v>94.77</v>
      </c>
      <c r="Q34" s="103"/>
      <c r="R34" s="106">
        <f t="shared" si="3"/>
        <v>-1392.3555387439217</v>
      </c>
      <c r="S34" s="106"/>
      <c r="T34" s="107">
        <f t="shared" si="4"/>
        <v>-147</v>
      </c>
      <c r="U34" s="107"/>
    </row>
    <row r="35" spans="2:21" ht="13.5">
      <c r="B35" s="35">
        <v>27</v>
      </c>
      <c r="C35" s="102">
        <f t="shared" si="1"/>
        <v>618838.7480835516</v>
      </c>
      <c r="D35" s="102"/>
      <c r="E35" s="35">
        <v>2009</v>
      </c>
      <c r="F35" s="8">
        <v>42607</v>
      </c>
      <c r="G35" s="50" t="s">
        <v>42</v>
      </c>
      <c r="H35" s="103">
        <v>93.78</v>
      </c>
      <c r="I35" s="103"/>
      <c r="J35" s="35">
        <v>82</v>
      </c>
      <c r="K35" s="102">
        <f t="shared" si="0"/>
        <v>18565.16244250655</v>
      </c>
      <c r="L35" s="102"/>
      <c r="M35" s="6">
        <f t="shared" si="2"/>
        <v>0.22640442003056768</v>
      </c>
      <c r="N35" s="40">
        <v>2009</v>
      </c>
      <c r="O35" s="8">
        <v>42722</v>
      </c>
      <c r="P35" s="103">
        <v>90.74</v>
      </c>
      <c r="Q35" s="103"/>
      <c r="R35" s="106">
        <f t="shared" si="3"/>
        <v>68826.94368929272</v>
      </c>
      <c r="S35" s="106"/>
      <c r="T35" s="107">
        <f t="shared" si="4"/>
        <v>304.0000000000006</v>
      </c>
      <c r="U35" s="107"/>
    </row>
    <row r="36" spans="2:21" ht="13.5">
      <c r="B36" s="35">
        <v>28</v>
      </c>
      <c r="C36" s="102">
        <f t="shared" si="1"/>
        <v>687665.6917728444</v>
      </c>
      <c r="D36" s="102"/>
      <c r="E36" s="35">
        <v>2010</v>
      </c>
      <c r="F36" s="8">
        <v>42508</v>
      </c>
      <c r="G36" s="50" t="s">
        <v>42</v>
      </c>
      <c r="H36" s="103">
        <v>92.09</v>
      </c>
      <c r="I36" s="103"/>
      <c r="J36" s="35">
        <v>86</v>
      </c>
      <c r="K36" s="102">
        <f t="shared" si="0"/>
        <v>20629.97075318533</v>
      </c>
      <c r="L36" s="102"/>
      <c r="M36" s="6">
        <f t="shared" si="2"/>
        <v>0.2398833808509922</v>
      </c>
      <c r="N36" s="40">
        <v>2010</v>
      </c>
      <c r="O36" s="8">
        <v>42628</v>
      </c>
      <c r="P36" s="103">
        <v>84.35</v>
      </c>
      <c r="Q36" s="103"/>
      <c r="R36" s="106">
        <f t="shared" si="3"/>
        <v>185669.7367786682</v>
      </c>
      <c r="S36" s="106"/>
      <c r="T36" s="107">
        <f t="shared" si="4"/>
        <v>774.0000000000009</v>
      </c>
      <c r="U36" s="107"/>
    </row>
    <row r="37" spans="2:21" ht="13.5">
      <c r="B37" s="35">
        <v>29</v>
      </c>
      <c r="C37" s="102">
        <f t="shared" si="1"/>
        <v>873335.4285515125</v>
      </c>
      <c r="D37" s="102"/>
      <c r="E37" s="35">
        <v>2010</v>
      </c>
      <c r="F37" s="8">
        <v>42648</v>
      </c>
      <c r="G37" s="50" t="s">
        <v>42</v>
      </c>
      <c r="H37" s="103">
        <v>82.94</v>
      </c>
      <c r="I37" s="103"/>
      <c r="J37" s="35">
        <v>103</v>
      </c>
      <c r="K37" s="102">
        <f t="shared" si="0"/>
        <v>26200.062856545374</v>
      </c>
      <c r="L37" s="102"/>
      <c r="M37" s="6">
        <f t="shared" si="2"/>
        <v>0.254369542296557</v>
      </c>
      <c r="N37" s="40">
        <v>2010</v>
      </c>
      <c r="O37" s="8">
        <v>42669</v>
      </c>
      <c r="P37" s="103">
        <v>80.83</v>
      </c>
      <c r="Q37" s="103"/>
      <c r="R37" s="106">
        <f t="shared" si="3"/>
        <v>53671.973424573516</v>
      </c>
      <c r="S37" s="106"/>
      <c r="T37" s="107">
        <f t="shared" si="4"/>
        <v>210.99999999999994</v>
      </c>
      <c r="U37" s="107"/>
    </row>
    <row r="38" spans="2:21" ht="13.5">
      <c r="B38" s="35">
        <v>30</v>
      </c>
      <c r="C38" s="102">
        <f t="shared" si="1"/>
        <v>927007.4019760861</v>
      </c>
      <c r="D38" s="102"/>
      <c r="E38" s="35">
        <v>2011</v>
      </c>
      <c r="F38" s="8">
        <v>42410</v>
      </c>
      <c r="G38" s="40" t="s">
        <v>52</v>
      </c>
      <c r="H38" s="103">
        <v>83.35</v>
      </c>
      <c r="I38" s="103"/>
      <c r="J38" s="35">
        <v>103</v>
      </c>
      <c r="K38" s="102">
        <f t="shared" si="0"/>
        <v>27810.22205928258</v>
      </c>
      <c r="L38" s="102"/>
      <c r="M38" s="6">
        <f t="shared" si="2"/>
        <v>0.2700021559153648</v>
      </c>
      <c r="N38" s="40">
        <v>2011</v>
      </c>
      <c r="O38" s="8">
        <v>42423</v>
      </c>
      <c r="P38" s="103">
        <v>82.32</v>
      </c>
      <c r="Q38" s="103"/>
      <c r="R38" s="106">
        <f t="shared" si="3"/>
        <v>-27810.22205928261</v>
      </c>
      <c r="S38" s="106"/>
      <c r="T38" s="107">
        <f t="shared" si="4"/>
        <v>-103</v>
      </c>
      <c r="U38" s="107"/>
    </row>
    <row r="39" spans="2:21" ht="13.5">
      <c r="B39" s="35">
        <v>31</v>
      </c>
      <c r="C39" s="102">
        <f t="shared" si="1"/>
        <v>899197.1799168035</v>
      </c>
      <c r="D39" s="102"/>
      <c r="E39" s="35">
        <v>2011</v>
      </c>
      <c r="F39" s="8">
        <v>42605</v>
      </c>
      <c r="G39" s="50" t="s">
        <v>42</v>
      </c>
      <c r="H39" s="103">
        <v>76.45</v>
      </c>
      <c r="I39" s="103"/>
      <c r="J39" s="35">
        <v>47</v>
      </c>
      <c r="K39" s="102">
        <f t="shared" si="0"/>
        <v>26975.915397504104</v>
      </c>
      <c r="L39" s="102"/>
      <c r="M39" s="6">
        <f t="shared" si="2"/>
        <v>0.5739556467554066</v>
      </c>
      <c r="N39" s="40">
        <v>2011</v>
      </c>
      <c r="O39" s="8">
        <v>42614</v>
      </c>
      <c r="P39" s="103">
        <v>76.92</v>
      </c>
      <c r="Q39" s="103"/>
      <c r="R39" s="106">
        <f t="shared" si="3"/>
        <v>-26975.915397504043</v>
      </c>
      <c r="S39" s="106"/>
      <c r="T39" s="107">
        <f t="shared" si="4"/>
        <v>-47</v>
      </c>
      <c r="U39" s="107"/>
    </row>
    <row r="40" spans="2:21" ht="13.5">
      <c r="B40" s="35">
        <v>32</v>
      </c>
      <c r="C40" s="102">
        <f t="shared" si="1"/>
        <v>872221.2645192995</v>
      </c>
      <c r="D40" s="102"/>
      <c r="E40" s="35">
        <v>2011</v>
      </c>
      <c r="F40" s="8">
        <v>42632</v>
      </c>
      <c r="G40" s="50" t="s">
        <v>42</v>
      </c>
      <c r="H40" s="103">
        <v>76.31</v>
      </c>
      <c r="I40" s="103"/>
      <c r="J40" s="35">
        <v>65</v>
      </c>
      <c r="K40" s="102">
        <f t="shared" si="0"/>
        <v>26166.637935578983</v>
      </c>
      <c r="L40" s="102"/>
      <c r="M40" s="6">
        <f t="shared" si="2"/>
        <v>0.402563660547369</v>
      </c>
      <c r="N40" s="40">
        <v>2011</v>
      </c>
      <c r="O40" s="8">
        <v>42635</v>
      </c>
      <c r="P40" s="103">
        <v>76.96</v>
      </c>
      <c r="Q40" s="103"/>
      <c r="R40" s="106">
        <f t="shared" si="3"/>
        <v>-26166.63793557864</v>
      </c>
      <c r="S40" s="106"/>
      <c r="T40" s="107">
        <f t="shared" si="4"/>
        <v>-65</v>
      </c>
      <c r="U40" s="107"/>
    </row>
    <row r="41" spans="2:21" ht="13.5">
      <c r="B41" s="35">
        <v>33</v>
      </c>
      <c r="C41" s="102">
        <f t="shared" si="1"/>
        <v>846054.6265837209</v>
      </c>
      <c r="D41" s="102"/>
      <c r="E41" s="35">
        <v>2012</v>
      </c>
      <c r="F41" s="8">
        <v>42381</v>
      </c>
      <c r="G41" s="50" t="s">
        <v>42</v>
      </c>
      <c r="H41" s="103">
        <v>76.65</v>
      </c>
      <c r="I41" s="103"/>
      <c r="J41" s="35">
        <v>31</v>
      </c>
      <c r="K41" s="102">
        <f t="shared" si="0"/>
        <v>25381.638797511627</v>
      </c>
      <c r="L41" s="102"/>
      <c r="M41" s="6">
        <f t="shared" si="2"/>
        <v>0.8187625418552137</v>
      </c>
      <c r="N41" s="40">
        <v>2012</v>
      </c>
      <c r="O41" s="8">
        <v>42388</v>
      </c>
      <c r="P41" s="103">
        <v>76.96</v>
      </c>
      <c r="Q41" s="103"/>
      <c r="R41" s="106">
        <f t="shared" si="3"/>
        <v>-25381.638797510648</v>
      </c>
      <c r="S41" s="106"/>
      <c r="T41" s="107">
        <f t="shared" si="4"/>
        <v>-31</v>
      </c>
      <c r="U41" s="107"/>
    </row>
    <row r="42" spans="2:21" ht="13.5">
      <c r="B42" s="35">
        <v>34</v>
      </c>
      <c r="C42" s="102">
        <f t="shared" si="1"/>
        <v>820672.9877862103</v>
      </c>
      <c r="D42" s="102"/>
      <c r="E42" s="35">
        <v>2012</v>
      </c>
      <c r="F42" s="8">
        <v>42504</v>
      </c>
      <c r="G42" s="50" t="s">
        <v>42</v>
      </c>
      <c r="H42" s="103">
        <v>79.67</v>
      </c>
      <c r="I42" s="103"/>
      <c r="J42" s="35">
        <v>20</v>
      </c>
      <c r="K42" s="102">
        <f t="shared" si="0"/>
        <v>24620.189633586306</v>
      </c>
      <c r="L42" s="102"/>
      <c r="M42" s="6">
        <f t="shared" si="2"/>
        <v>1.2310094816793153</v>
      </c>
      <c r="N42" s="40">
        <v>2012</v>
      </c>
      <c r="O42" s="8">
        <v>42528</v>
      </c>
      <c r="P42" s="103">
        <v>79.55</v>
      </c>
      <c r="Q42" s="103"/>
      <c r="R42" s="106">
        <f t="shared" si="3"/>
        <v>14772.113780152344</v>
      </c>
      <c r="S42" s="106"/>
      <c r="T42" s="107">
        <f t="shared" si="4"/>
        <v>12.000000000000455</v>
      </c>
      <c r="U42" s="107"/>
    </row>
    <row r="43" spans="2:21" ht="13.5">
      <c r="B43" s="35">
        <v>35</v>
      </c>
      <c r="C43" s="102">
        <f t="shared" si="1"/>
        <v>835445.1015663627</v>
      </c>
      <c r="D43" s="102"/>
      <c r="E43" s="35">
        <v>2013</v>
      </c>
      <c r="F43" s="8">
        <v>42386</v>
      </c>
      <c r="G43" s="40" t="s">
        <v>52</v>
      </c>
      <c r="H43" s="103">
        <v>90.11</v>
      </c>
      <c r="I43" s="103"/>
      <c r="J43" s="35">
        <v>199</v>
      </c>
      <c r="K43" s="102">
        <f t="shared" si="0"/>
        <v>25063.35304699088</v>
      </c>
      <c r="L43" s="102"/>
      <c r="M43" s="6">
        <f t="shared" si="2"/>
        <v>0.12594649772357228</v>
      </c>
      <c r="N43" s="40">
        <v>2013</v>
      </c>
      <c r="O43" s="8">
        <v>42425</v>
      </c>
      <c r="P43" s="103">
        <v>92.21</v>
      </c>
      <c r="Q43" s="103"/>
      <c r="R43" s="106">
        <f t="shared" si="3"/>
        <v>26448.764521950106</v>
      </c>
      <c r="S43" s="106"/>
      <c r="T43" s="107">
        <f t="shared" si="4"/>
        <v>209.99999999999943</v>
      </c>
      <c r="U43" s="107"/>
    </row>
    <row r="44" spans="2:21" ht="13.5">
      <c r="B44" s="35">
        <v>36</v>
      </c>
      <c r="C44" s="102">
        <f t="shared" si="1"/>
        <v>861893.8660883128</v>
      </c>
      <c r="D44" s="102"/>
      <c r="E44" s="35">
        <v>2013</v>
      </c>
      <c r="F44" s="8">
        <v>42680</v>
      </c>
      <c r="G44" s="40" t="s">
        <v>52</v>
      </c>
      <c r="H44" s="103">
        <v>98.74</v>
      </c>
      <c r="I44" s="103"/>
      <c r="J44" s="35">
        <v>35</v>
      </c>
      <c r="K44" s="102">
        <f t="shared" si="0"/>
        <v>25856.815982649383</v>
      </c>
      <c r="L44" s="102"/>
      <c r="M44" s="6">
        <f t="shared" si="2"/>
        <v>0.7387661709328395</v>
      </c>
      <c r="N44" s="40">
        <v>2013</v>
      </c>
      <c r="O44" s="8">
        <v>42681</v>
      </c>
      <c r="P44" s="103">
        <v>98.39</v>
      </c>
      <c r="Q44" s="103"/>
      <c r="R44" s="106">
        <f t="shared" si="3"/>
        <v>-25856.81598264896</v>
      </c>
      <c r="S44" s="106"/>
      <c r="T44" s="107">
        <f t="shared" si="4"/>
        <v>-35</v>
      </c>
      <c r="U44" s="107"/>
    </row>
    <row r="45" spans="2:21" ht="13.5">
      <c r="B45" s="35">
        <v>37</v>
      </c>
      <c r="C45" s="102">
        <f t="shared" si="1"/>
        <v>836037.0501056638</v>
      </c>
      <c r="D45" s="102"/>
      <c r="E45" s="35">
        <v>2013</v>
      </c>
      <c r="F45" s="8">
        <v>42710</v>
      </c>
      <c r="G45" s="40" t="s">
        <v>52</v>
      </c>
      <c r="H45" s="103">
        <v>102.95</v>
      </c>
      <c r="I45" s="103"/>
      <c r="J45" s="35">
        <v>134</v>
      </c>
      <c r="K45" s="102">
        <f t="shared" si="0"/>
        <v>25081.111503169916</v>
      </c>
      <c r="L45" s="102"/>
      <c r="M45" s="6">
        <f t="shared" si="2"/>
        <v>0.18717247390425312</v>
      </c>
      <c r="N45" s="40">
        <v>2014</v>
      </c>
      <c r="O45" s="8">
        <v>42379</v>
      </c>
      <c r="P45" s="103">
        <v>104.06</v>
      </c>
      <c r="Q45" s="103"/>
      <c r="R45" s="106">
        <f t="shared" si="3"/>
        <v>20776.144603372086</v>
      </c>
      <c r="S45" s="106"/>
      <c r="T45" s="107">
        <f t="shared" si="4"/>
        <v>110.99999999999994</v>
      </c>
      <c r="U45" s="107"/>
    </row>
    <row r="46" spans="2:21" ht="13.5">
      <c r="B46" s="35">
        <v>38</v>
      </c>
      <c r="C46" s="102">
        <f t="shared" si="1"/>
        <v>856813.1947090359</v>
      </c>
      <c r="D46" s="102"/>
      <c r="E46" s="35">
        <v>2014</v>
      </c>
      <c r="F46" s="8">
        <v>42421</v>
      </c>
      <c r="G46" s="40" t="s">
        <v>52</v>
      </c>
      <c r="H46" s="103">
        <v>102.82</v>
      </c>
      <c r="I46" s="103"/>
      <c r="J46" s="35">
        <v>57</v>
      </c>
      <c r="K46" s="102">
        <f t="shared" si="0"/>
        <v>25704.395841271078</v>
      </c>
      <c r="L46" s="102"/>
      <c r="M46" s="6">
        <f t="shared" si="2"/>
        <v>0.45095431300475575</v>
      </c>
      <c r="N46" s="40">
        <v>2014</v>
      </c>
      <c r="O46" s="8">
        <v>42440</v>
      </c>
      <c r="P46" s="103">
        <v>102.25</v>
      </c>
      <c r="Q46" s="103"/>
      <c r="R46" s="106">
        <f t="shared" si="3"/>
        <v>-25704.395841270773</v>
      </c>
      <c r="S46" s="106"/>
      <c r="T46" s="107">
        <f t="shared" si="4"/>
        <v>-57</v>
      </c>
      <c r="U46" s="107"/>
    </row>
    <row r="47" spans="2:21" ht="13.5">
      <c r="B47" s="35">
        <v>39</v>
      </c>
      <c r="C47" s="102">
        <f t="shared" si="1"/>
        <v>831108.7988677651</v>
      </c>
      <c r="D47" s="102"/>
      <c r="E47" s="35">
        <v>2014</v>
      </c>
      <c r="F47" s="8">
        <v>42546</v>
      </c>
      <c r="G47" s="40" t="s">
        <v>52</v>
      </c>
      <c r="H47" s="103">
        <v>101.61</v>
      </c>
      <c r="I47" s="103"/>
      <c r="J47" s="35">
        <v>35</v>
      </c>
      <c r="K47" s="102">
        <f t="shared" si="0"/>
        <v>24933.26396603295</v>
      </c>
      <c r="L47" s="102"/>
      <c r="M47" s="6">
        <f t="shared" si="2"/>
        <v>0.7123789704580844</v>
      </c>
      <c r="N47" s="40">
        <v>2014</v>
      </c>
      <c r="O47" s="8">
        <v>42554</v>
      </c>
      <c r="P47" s="103">
        <v>101.96</v>
      </c>
      <c r="Q47" s="103"/>
      <c r="R47" s="106">
        <f t="shared" si="3"/>
        <v>24933.263966032548</v>
      </c>
      <c r="S47" s="106"/>
      <c r="T47" s="107">
        <f t="shared" si="4"/>
        <v>34.99999999999943</v>
      </c>
      <c r="U47" s="107"/>
    </row>
    <row r="48" spans="2:21" ht="13.5">
      <c r="B48" s="35">
        <v>40</v>
      </c>
      <c r="C48" s="102">
        <f t="shared" si="1"/>
        <v>856042.0628337977</v>
      </c>
      <c r="D48" s="102"/>
      <c r="E48" s="35">
        <v>2014</v>
      </c>
      <c r="F48" s="8">
        <v>7010</v>
      </c>
      <c r="G48" s="40" t="s">
        <v>52</v>
      </c>
      <c r="H48" s="103">
        <v>101.05</v>
      </c>
      <c r="I48" s="103"/>
      <c r="J48" s="35">
        <v>60</v>
      </c>
      <c r="K48" s="102">
        <f t="shared" si="0"/>
        <v>25681.26188501393</v>
      </c>
      <c r="L48" s="102"/>
      <c r="M48" s="6">
        <f t="shared" si="2"/>
        <v>0.42802103141689885</v>
      </c>
      <c r="N48" s="40">
        <v>2014</v>
      </c>
      <c r="O48" s="8">
        <v>42561</v>
      </c>
      <c r="P48" s="103">
        <v>101.65</v>
      </c>
      <c r="Q48" s="103"/>
      <c r="R48" s="106">
        <f t="shared" si="3"/>
        <v>25681.261885014294</v>
      </c>
      <c r="S48" s="106"/>
      <c r="T48" s="107">
        <f t="shared" si="4"/>
        <v>60.00000000000085</v>
      </c>
      <c r="U48" s="107"/>
    </row>
    <row r="49" spans="2:21" ht="13.5">
      <c r="B49" s="35">
        <v>41</v>
      </c>
      <c r="C49" s="102">
        <f t="shared" si="1"/>
        <v>881723.3247188119</v>
      </c>
      <c r="D49" s="102"/>
      <c r="E49" s="35">
        <v>2014</v>
      </c>
      <c r="F49" s="8">
        <v>42639</v>
      </c>
      <c r="G49" s="40" t="s">
        <v>52</v>
      </c>
      <c r="H49" s="103">
        <v>109.52</v>
      </c>
      <c r="I49" s="103"/>
      <c r="J49" s="35">
        <v>106</v>
      </c>
      <c r="K49" s="102">
        <f t="shared" si="0"/>
        <v>26451.699741564356</v>
      </c>
      <c r="L49" s="102"/>
      <c r="M49" s="6">
        <f t="shared" si="2"/>
        <v>0.2495443371845694</v>
      </c>
      <c r="N49" s="40">
        <v>2014</v>
      </c>
      <c r="O49" s="8">
        <v>42645</v>
      </c>
      <c r="P49" s="103">
        <v>108.46</v>
      </c>
      <c r="Q49" s="103"/>
      <c r="R49" s="106">
        <f t="shared" si="3"/>
        <v>-26451.69974156441</v>
      </c>
      <c r="S49" s="106"/>
      <c r="T49" s="107">
        <f t="shared" si="4"/>
        <v>-106</v>
      </c>
      <c r="U49" s="107"/>
    </row>
    <row r="50" spans="2:21" ht="13.5">
      <c r="B50" s="35">
        <v>42</v>
      </c>
      <c r="C50" s="102">
        <f t="shared" si="1"/>
        <v>855271.6249772474</v>
      </c>
      <c r="D50" s="102"/>
      <c r="E50" s="35">
        <v>2014</v>
      </c>
      <c r="F50" s="8">
        <v>42652</v>
      </c>
      <c r="G50" s="50" t="s">
        <v>42</v>
      </c>
      <c r="H50" s="103">
        <v>107.52</v>
      </c>
      <c r="I50" s="103"/>
      <c r="J50" s="35">
        <v>78</v>
      </c>
      <c r="K50" s="102">
        <f t="shared" si="0"/>
        <v>25658.14874931742</v>
      </c>
      <c r="L50" s="102"/>
      <c r="M50" s="6">
        <f t="shared" si="2"/>
        <v>0.32895062499124894</v>
      </c>
      <c r="N50" s="40">
        <v>2014</v>
      </c>
      <c r="O50" s="8">
        <v>42665</v>
      </c>
      <c r="P50" s="103">
        <v>108.3</v>
      </c>
      <c r="Q50" s="103"/>
      <c r="R50" s="106">
        <f t="shared" si="3"/>
        <v>-25658.148749317454</v>
      </c>
      <c r="S50" s="106"/>
      <c r="T50" s="107">
        <f t="shared" si="4"/>
        <v>-78</v>
      </c>
      <c r="U50" s="107"/>
    </row>
    <row r="51" spans="2:21" ht="13.5">
      <c r="B51" s="35">
        <v>43</v>
      </c>
      <c r="C51" s="102">
        <f t="shared" si="1"/>
        <v>829613.4762279299</v>
      </c>
      <c r="D51" s="102"/>
      <c r="E51" s="35">
        <v>2014</v>
      </c>
      <c r="F51" s="8">
        <v>42706</v>
      </c>
      <c r="G51" s="40" t="s">
        <v>52</v>
      </c>
      <c r="H51" s="103">
        <v>119.27</v>
      </c>
      <c r="I51" s="103"/>
      <c r="J51" s="35">
        <v>106</v>
      </c>
      <c r="K51" s="102">
        <f t="shared" si="0"/>
        <v>24888.404286837897</v>
      </c>
      <c r="L51" s="102"/>
      <c r="M51" s="6">
        <f t="shared" si="2"/>
        <v>0.23479626685696128</v>
      </c>
      <c r="N51" s="40">
        <v>2014</v>
      </c>
      <c r="O51" s="8">
        <v>42713</v>
      </c>
      <c r="P51" s="103">
        <v>118.21</v>
      </c>
      <c r="Q51" s="103"/>
      <c r="R51" s="106">
        <f t="shared" si="3"/>
        <v>-24888.40428683795</v>
      </c>
      <c r="S51" s="106"/>
      <c r="T51" s="107">
        <f t="shared" si="4"/>
        <v>-106</v>
      </c>
      <c r="U51" s="107"/>
    </row>
    <row r="52" spans="2:21" ht="13.5">
      <c r="B52" s="35">
        <v>44</v>
      </c>
      <c r="C52" s="102">
        <f t="shared" si="1"/>
        <v>804725.071941092</v>
      </c>
      <c r="D52" s="102"/>
      <c r="E52" s="35">
        <v>2015</v>
      </c>
      <c r="F52" s="8">
        <v>42420</v>
      </c>
      <c r="G52" s="40" t="s">
        <v>52</v>
      </c>
      <c r="H52" s="103">
        <v>119.49</v>
      </c>
      <c r="I52" s="103"/>
      <c r="J52" s="35">
        <v>82</v>
      </c>
      <c r="K52" s="102">
        <f t="shared" si="0"/>
        <v>24141.75215823276</v>
      </c>
      <c r="L52" s="102"/>
      <c r="M52" s="6">
        <f t="shared" si="2"/>
        <v>0.29441161168576535</v>
      </c>
      <c r="N52" s="40">
        <v>2015</v>
      </c>
      <c r="O52" s="8">
        <v>42445</v>
      </c>
      <c r="P52" s="103">
        <v>121.08</v>
      </c>
      <c r="Q52" s="103"/>
      <c r="R52" s="106">
        <f t="shared" si="3"/>
        <v>46811.44625803679</v>
      </c>
      <c r="S52" s="106"/>
      <c r="T52" s="107">
        <f t="shared" si="4"/>
        <v>159.00000000000034</v>
      </c>
      <c r="U52" s="107"/>
    </row>
    <row r="53" spans="2:21" ht="13.5">
      <c r="B53" s="35">
        <v>45</v>
      </c>
      <c r="C53" s="102">
        <f t="shared" si="1"/>
        <v>851536.5181991288</v>
      </c>
      <c r="D53" s="102"/>
      <c r="E53" s="35">
        <v>2015</v>
      </c>
      <c r="F53" s="8">
        <v>17411</v>
      </c>
      <c r="G53" s="40" t="s">
        <v>52</v>
      </c>
      <c r="H53" s="103">
        <v>120.73</v>
      </c>
      <c r="I53" s="103"/>
      <c r="J53" s="35">
        <v>88</v>
      </c>
      <c r="K53" s="102">
        <f t="shared" si="0"/>
        <v>25546.09554597386</v>
      </c>
      <c r="L53" s="102"/>
      <c r="M53" s="6">
        <f t="shared" si="2"/>
        <v>0.2902965402951575</v>
      </c>
      <c r="N53" s="40">
        <v>2015</v>
      </c>
      <c r="O53" s="8">
        <v>42473</v>
      </c>
      <c r="P53" s="103">
        <v>119.85</v>
      </c>
      <c r="Q53" s="103"/>
      <c r="R53" s="106">
        <f t="shared" si="3"/>
        <v>-25546.09554597414</v>
      </c>
      <c r="S53" s="106"/>
      <c r="T53" s="107">
        <f t="shared" si="4"/>
        <v>-88</v>
      </c>
      <c r="U53" s="107"/>
    </row>
    <row r="54" spans="2:21" ht="13.5">
      <c r="B54" s="35">
        <v>46</v>
      </c>
      <c r="C54" s="102">
        <f t="shared" si="1"/>
        <v>825990.4226531547</v>
      </c>
      <c r="D54" s="102"/>
      <c r="E54" s="35">
        <v>2015</v>
      </c>
      <c r="F54" s="8">
        <v>42488</v>
      </c>
      <c r="G54" s="50" t="s">
        <v>42</v>
      </c>
      <c r="H54" s="103">
        <v>118.76</v>
      </c>
      <c r="I54" s="103"/>
      <c r="J54" s="35">
        <v>42</v>
      </c>
      <c r="K54" s="102">
        <f t="shared" si="0"/>
        <v>24779.71267959464</v>
      </c>
      <c r="L54" s="102"/>
      <c r="M54" s="6">
        <f t="shared" si="2"/>
        <v>0.5899931590379677</v>
      </c>
      <c r="N54" s="40">
        <v>2015</v>
      </c>
      <c r="O54" s="8">
        <v>42489</v>
      </c>
      <c r="P54" s="103">
        <v>119.18</v>
      </c>
      <c r="Q54" s="103"/>
      <c r="R54" s="106">
        <f t="shared" si="3"/>
        <v>-24779.712679594744</v>
      </c>
      <c r="S54" s="106"/>
      <c r="T54" s="107">
        <f t="shared" si="4"/>
        <v>-42</v>
      </c>
      <c r="U54" s="107"/>
    </row>
    <row r="55" spans="2:21" ht="13.5">
      <c r="B55" s="35">
        <v>47</v>
      </c>
      <c r="C55" s="102">
        <f t="shared" si="1"/>
        <v>801210.70997356</v>
      </c>
      <c r="D55" s="102"/>
      <c r="E55" s="35">
        <v>2015</v>
      </c>
      <c r="F55" s="8">
        <v>42539</v>
      </c>
      <c r="G55" s="50" t="s">
        <v>42</v>
      </c>
      <c r="H55" s="103">
        <v>123.59</v>
      </c>
      <c r="I55" s="103"/>
      <c r="J55" s="35">
        <v>112</v>
      </c>
      <c r="K55" s="102">
        <f t="shared" si="0"/>
        <v>24036.321299206797</v>
      </c>
      <c r="L55" s="102"/>
      <c r="M55" s="6">
        <f t="shared" si="2"/>
        <v>0.21461001160006068</v>
      </c>
      <c r="N55" s="40">
        <v>2015</v>
      </c>
      <c r="O55" s="8">
        <v>42553</v>
      </c>
      <c r="P55" s="103">
        <v>123.59</v>
      </c>
      <c r="Q55" s="103"/>
      <c r="R55" s="106">
        <f t="shared" si="3"/>
        <v>0</v>
      </c>
      <c r="S55" s="106"/>
      <c r="T55" s="107">
        <f t="shared" si="4"/>
        <v>0</v>
      </c>
      <c r="U55" s="107"/>
    </row>
    <row r="56" spans="2:21" ht="13.5">
      <c r="B56" s="35">
        <v>48</v>
      </c>
      <c r="C56" s="102">
        <f t="shared" si="1"/>
        <v>801210.70997356</v>
      </c>
      <c r="D56" s="102"/>
      <c r="E56" s="35">
        <v>2016</v>
      </c>
      <c r="F56" s="8">
        <v>42384</v>
      </c>
      <c r="G56" s="50" t="s">
        <v>42</v>
      </c>
      <c r="H56" s="103">
        <v>118.26</v>
      </c>
      <c r="I56" s="103"/>
      <c r="J56" s="35">
        <v>176</v>
      </c>
      <c r="K56" s="102">
        <f t="shared" si="0"/>
        <v>24036.321299206797</v>
      </c>
      <c r="L56" s="102"/>
      <c r="M56" s="6">
        <f t="shared" si="2"/>
        <v>0.13657000738185682</v>
      </c>
      <c r="N56" s="40">
        <v>2016</v>
      </c>
      <c r="O56" s="8">
        <v>120</v>
      </c>
      <c r="P56" s="103">
        <v>117.67</v>
      </c>
      <c r="Q56" s="103"/>
      <c r="R56" s="106">
        <f t="shared" si="3"/>
        <v>8057.630435529599</v>
      </c>
      <c r="S56" s="106"/>
      <c r="T56" s="107">
        <f t="shared" si="4"/>
        <v>59.00000000000034</v>
      </c>
      <c r="U56" s="107"/>
    </row>
    <row r="57" spans="2:21" ht="13.5">
      <c r="B57" s="35">
        <v>49</v>
      </c>
      <c r="C57" s="102">
        <f t="shared" si="1"/>
        <v>809268.3404090896</v>
      </c>
      <c r="D57" s="102"/>
      <c r="E57" s="35">
        <v>2016</v>
      </c>
      <c r="F57" s="8">
        <v>42418</v>
      </c>
      <c r="G57" s="50" t="s">
        <v>42</v>
      </c>
      <c r="H57" s="103">
        <v>114.31</v>
      </c>
      <c r="I57" s="103"/>
      <c r="J57" s="35">
        <v>118</v>
      </c>
      <c r="K57" s="102">
        <f t="shared" si="0"/>
        <v>24278.050212272687</v>
      </c>
      <c r="L57" s="102"/>
      <c r="M57" s="6">
        <f t="shared" si="2"/>
        <v>0.20574618823959903</v>
      </c>
      <c r="N57" s="40">
        <v>2016</v>
      </c>
      <c r="O57" s="8">
        <v>42425</v>
      </c>
      <c r="P57" s="103">
        <v>112.25</v>
      </c>
      <c r="Q57" s="103"/>
      <c r="R57" s="106">
        <f t="shared" si="3"/>
        <v>42383.71477735745</v>
      </c>
      <c r="S57" s="106"/>
      <c r="T57" s="107">
        <f t="shared" si="4"/>
        <v>206.00000000000023</v>
      </c>
      <c r="U57" s="107"/>
    </row>
    <row r="58" spans="2:21" ht="13.5">
      <c r="B58" s="35">
        <v>50</v>
      </c>
      <c r="C58" s="102">
        <f t="shared" si="1"/>
        <v>851652.055186447</v>
      </c>
      <c r="D58" s="102"/>
      <c r="E58" s="35"/>
      <c r="F58" s="8"/>
      <c r="G58" s="35"/>
      <c r="H58" s="103"/>
      <c r="I58" s="103"/>
      <c r="J58" s="35"/>
      <c r="K58" s="102">
        <f t="shared" si="0"/>
      </c>
      <c r="L58" s="102"/>
      <c r="M58" s="6">
        <f t="shared" si="2"/>
      </c>
      <c r="N58" s="35"/>
      <c r="O58" s="8"/>
      <c r="P58" s="103"/>
      <c r="Q58" s="103"/>
      <c r="R58" s="106">
        <f t="shared" si="3"/>
      </c>
      <c r="S58" s="106"/>
      <c r="T58" s="107">
        <f t="shared" si="4"/>
      </c>
      <c r="U58" s="107"/>
    </row>
    <row r="59" spans="2:21" ht="13.5">
      <c r="B59" s="35">
        <v>51</v>
      </c>
      <c r="C59" s="102">
        <f t="shared" si="1"/>
      </c>
      <c r="D59" s="102"/>
      <c r="E59" s="35"/>
      <c r="F59" s="8"/>
      <c r="G59" s="35"/>
      <c r="H59" s="103"/>
      <c r="I59" s="103"/>
      <c r="J59" s="35"/>
      <c r="K59" s="102">
        <f t="shared" si="0"/>
      </c>
      <c r="L59" s="102"/>
      <c r="M59" s="6">
        <f t="shared" si="2"/>
      </c>
      <c r="N59" s="35"/>
      <c r="O59" s="8"/>
      <c r="P59" s="103"/>
      <c r="Q59" s="103"/>
      <c r="R59" s="106">
        <f t="shared" si="3"/>
      </c>
      <c r="S59" s="106"/>
      <c r="T59" s="107">
        <f t="shared" si="4"/>
      </c>
      <c r="U59" s="107"/>
    </row>
    <row r="60" spans="2:21" ht="13.5">
      <c r="B60" s="35">
        <v>52</v>
      </c>
      <c r="C60" s="102">
        <f t="shared" si="1"/>
      </c>
      <c r="D60" s="102"/>
      <c r="E60" s="35"/>
      <c r="F60" s="8"/>
      <c r="G60" s="35"/>
      <c r="H60" s="103"/>
      <c r="I60" s="103"/>
      <c r="J60" s="35"/>
      <c r="K60" s="102">
        <f t="shared" si="0"/>
      </c>
      <c r="L60" s="102"/>
      <c r="M60" s="6">
        <f t="shared" si="2"/>
      </c>
      <c r="N60" s="35"/>
      <c r="O60" s="8"/>
      <c r="P60" s="103"/>
      <c r="Q60" s="103"/>
      <c r="R60" s="106">
        <f t="shared" si="3"/>
      </c>
      <c r="S60" s="106"/>
      <c r="T60" s="107">
        <f t="shared" si="4"/>
      </c>
      <c r="U60" s="107"/>
    </row>
    <row r="61" spans="2:21" ht="13.5">
      <c r="B61" s="35">
        <v>53</v>
      </c>
      <c r="C61" s="102">
        <f t="shared" si="1"/>
      </c>
      <c r="D61" s="102"/>
      <c r="E61" s="35"/>
      <c r="F61" s="8"/>
      <c r="G61" s="35"/>
      <c r="H61" s="103"/>
      <c r="I61" s="103"/>
      <c r="J61" s="35"/>
      <c r="K61" s="102">
        <f t="shared" si="0"/>
      </c>
      <c r="L61" s="102"/>
      <c r="M61" s="6">
        <f t="shared" si="2"/>
      </c>
      <c r="N61" s="35"/>
      <c r="O61" s="8"/>
      <c r="P61" s="103"/>
      <c r="Q61" s="103"/>
      <c r="R61" s="106">
        <f t="shared" si="3"/>
      </c>
      <c r="S61" s="106"/>
      <c r="T61" s="107">
        <f t="shared" si="4"/>
      </c>
      <c r="U61" s="107"/>
    </row>
    <row r="62" spans="2:21" ht="13.5">
      <c r="B62" s="35">
        <v>54</v>
      </c>
      <c r="C62" s="102">
        <f t="shared" si="1"/>
      </c>
      <c r="D62" s="102"/>
      <c r="E62" s="35"/>
      <c r="F62" s="8"/>
      <c r="G62" s="35"/>
      <c r="H62" s="103"/>
      <c r="I62" s="103"/>
      <c r="J62" s="35"/>
      <c r="K62" s="102">
        <f t="shared" si="0"/>
      </c>
      <c r="L62" s="102"/>
      <c r="M62" s="6">
        <f t="shared" si="2"/>
      </c>
      <c r="N62" s="35"/>
      <c r="O62" s="8"/>
      <c r="P62" s="103"/>
      <c r="Q62" s="103"/>
      <c r="R62" s="106">
        <f t="shared" si="3"/>
      </c>
      <c r="S62" s="106"/>
      <c r="T62" s="107">
        <f t="shared" si="4"/>
      </c>
      <c r="U62" s="107"/>
    </row>
    <row r="63" spans="2:21" ht="13.5">
      <c r="B63" s="35">
        <v>55</v>
      </c>
      <c r="C63" s="102">
        <f t="shared" si="1"/>
      </c>
      <c r="D63" s="102"/>
      <c r="E63" s="35"/>
      <c r="F63" s="8"/>
      <c r="G63" s="35"/>
      <c r="H63" s="103"/>
      <c r="I63" s="103"/>
      <c r="J63" s="35"/>
      <c r="K63" s="102">
        <f t="shared" si="0"/>
      </c>
      <c r="L63" s="102"/>
      <c r="M63" s="6">
        <f t="shared" si="2"/>
      </c>
      <c r="N63" s="35"/>
      <c r="O63" s="8"/>
      <c r="P63" s="103"/>
      <c r="Q63" s="103"/>
      <c r="R63" s="106">
        <f t="shared" si="3"/>
      </c>
      <c r="S63" s="106"/>
      <c r="T63" s="107">
        <f t="shared" si="4"/>
      </c>
      <c r="U63" s="107"/>
    </row>
    <row r="64" spans="2:21" ht="13.5">
      <c r="B64" s="35">
        <v>56</v>
      </c>
      <c r="C64" s="102">
        <f t="shared" si="1"/>
      </c>
      <c r="D64" s="102"/>
      <c r="E64" s="35"/>
      <c r="F64" s="8"/>
      <c r="G64" s="35"/>
      <c r="H64" s="103"/>
      <c r="I64" s="103"/>
      <c r="J64" s="35"/>
      <c r="K64" s="102">
        <f t="shared" si="0"/>
      </c>
      <c r="L64" s="102"/>
      <c r="M64" s="6">
        <f t="shared" si="2"/>
      </c>
      <c r="N64" s="35"/>
      <c r="O64" s="8"/>
      <c r="P64" s="103"/>
      <c r="Q64" s="103"/>
      <c r="R64" s="106">
        <f t="shared" si="3"/>
      </c>
      <c r="S64" s="106"/>
      <c r="T64" s="107">
        <f t="shared" si="4"/>
      </c>
      <c r="U64" s="107"/>
    </row>
    <row r="65" spans="2:21" ht="13.5">
      <c r="B65" s="35">
        <v>57</v>
      </c>
      <c r="C65" s="102">
        <f t="shared" si="1"/>
      </c>
      <c r="D65" s="102"/>
      <c r="E65" s="35"/>
      <c r="F65" s="8"/>
      <c r="G65" s="35"/>
      <c r="H65" s="103"/>
      <c r="I65" s="103"/>
      <c r="J65" s="35"/>
      <c r="K65" s="102">
        <f t="shared" si="0"/>
      </c>
      <c r="L65" s="102"/>
      <c r="M65" s="6">
        <f t="shared" si="2"/>
      </c>
      <c r="N65" s="35"/>
      <c r="O65" s="8"/>
      <c r="P65" s="103"/>
      <c r="Q65" s="103"/>
      <c r="R65" s="106">
        <f t="shared" si="3"/>
      </c>
      <c r="S65" s="106"/>
      <c r="T65" s="107">
        <f t="shared" si="4"/>
      </c>
      <c r="U65" s="107"/>
    </row>
    <row r="66" spans="2:21" ht="13.5">
      <c r="B66" s="35">
        <v>58</v>
      </c>
      <c r="C66" s="102">
        <f t="shared" si="1"/>
      </c>
      <c r="D66" s="102"/>
      <c r="E66" s="35"/>
      <c r="F66" s="8"/>
      <c r="G66" s="35"/>
      <c r="H66" s="103"/>
      <c r="I66" s="103"/>
      <c r="J66" s="35"/>
      <c r="K66" s="102">
        <f t="shared" si="0"/>
      </c>
      <c r="L66" s="102"/>
      <c r="M66" s="6">
        <f t="shared" si="2"/>
      </c>
      <c r="N66" s="35"/>
      <c r="O66" s="8"/>
      <c r="P66" s="103"/>
      <c r="Q66" s="103"/>
      <c r="R66" s="106">
        <f t="shared" si="3"/>
      </c>
      <c r="S66" s="106"/>
      <c r="T66" s="107">
        <f t="shared" si="4"/>
      </c>
      <c r="U66" s="107"/>
    </row>
    <row r="67" spans="2:21" ht="13.5">
      <c r="B67" s="35">
        <v>59</v>
      </c>
      <c r="C67" s="102">
        <f t="shared" si="1"/>
      </c>
      <c r="D67" s="102"/>
      <c r="E67" s="35"/>
      <c r="F67" s="8"/>
      <c r="G67" s="35"/>
      <c r="H67" s="103"/>
      <c r="I67" s="103"/>
      <c r="J67" s="35"/>
      <c r="K67" s="102">
        <f t="shared" si="0"/>
      </c>
      <c r="L67" s="102"/>
      <c r="M67" s="6">
        <f t="shared" si="2"/>
      </c>
      <c r="N67" s="35"/>
      <c r="O67" s="8"/>
      <c r="P67" s="103"/>
      <c r="Q67" s="103"/>
      <c r="R67" s="106">
        <f t="shared" si="3"/>
      </c>
      <c r="S67" s="106"/>
      <c r="T67" s="107">
        <f t="shared" si="4"/>
      </c>
      <c r="U67" s="107"/>
    </row>
    <row r="68" spans="2:21" ht="13.5">
      <c r="B68" s="35">
        <v>60</v>
      </c>
      <c r="C68" s="102">
        <f t="shared" si="1"/>
      </c>
      <c r="D68" s="102"/>
      <c r="E68" s="35"/>
      <c r="F68" s="8"/>
      <c r="G68" s="35"/>
      <c r="H68" s="103"/>
      <c r="I68" s="103"/>
      <c r="J68" s="35"/>
      <c r="K68" s="102">
        <f t="shared" si="0"/>
      </c>
      <c r="L68" s="102"/>
      <c r="M68" s="6">
        <f t="shared" si="2"/>
      </c>
      <c r="N68" s="35"/>
      <c r="O68" s="8"/>
      <c r="P68" s="103"/>
      <c r="Q68" s="103"/>
      <c r="R68" s="106">
        <f t="shared" si="3"/>
      </c>
      <c r="S68" s="106"/>
      <c r="T68" s="107">
        <f t="shared" si="4"/>
      </c>
      <c r="U68" s="107"/>
    </row>
    <row r="69" spans="2:21" ht="13.5">
      <c r="B69" s="35">
        <v>61</v>
      </c>
      <c r="C69" s="102">
        <f t="shared" si="1"/>
      </c>
      <c r="D69" s="102"/>
      <c r="E69" s="35"/>
      <c r="F69" s="8"/>
      <c r="G69" s="35"/>
      <c r="H69" s="103"/>
      <c r="I69" s="103"/>
      <c r="J69" s="35"/>
      <c r="K69" s="102">
        <f t="shared" si="0"/>
      </c>
      <c r="L69" s="102"/>
      <c r="M69" s="6">
        <f t="shared" si="2"/>
      </c>
      <c r="N69" s="35"/>
      <c r="O69" s="8"/>
      <c r="P69" s="103"/>
      <c r="Q69" s="103"/>
      <c r="R69" s="106">
        <f t="shared" si="3"/>
      </c>
      <c r="S69" s="106"/>
      <c r="T69" s="107">
        <f t="shared" si="4"/>
      </c>
      <c r="U69" s="107"/>
    </row>
    <row r="70" spans="2:21" ht="13.5">
      <c r="B70" s="35">
        <v>62</v>
      </c>
      <c r="C70" s="102">
        <f t="shared" si="1"/>
      </c>
      <c r="D70" s="102"/>
      <c r="E70" s="35"/>
      <c r="F70" s="8"/>
      <c r="G70" s="35"/>
      <c r="H70" s="103"/>
      <c r="I70" s="103"/>
      <c r="J70" s="35"/>
      <c r="K70" s="102">
        <f t="shared" si="0"/>
      </c>
      <c r="L70" s="102"/>
      <c r="M70" s="6">
        <f t="shared" si="2"/>
      </c>
      <c r="N70" s="35"/>
      <c r="O70" s="8"/>
      <c r="P70" s="103"/>
      <c r="Q70" s="103"/>
      <c r="R70" s="106">
        <f t="shared" si="3"/>
      </c>
      <c r="S70" s="106"/>
      <c r="T70" s="107">
        <f t="shared" si="4"/>
      </c>
      <c r="U70" s="107"/>
    </row>
    <row r="71" spans="2:21" ht="13.5">
      <c r="B71" s="35">
        <v>63</v>
      </c>
      <c r="C71" s="102">
        <f t="shared" si="1"/>
      </c>
      <c r="D71" s="102"/>
      <c r="E71" s="35"/>
      <c r="F71" s="8"/>
      <c r="G71" s="35"/>
      <c r="H71" s="103"/>
      <c r="I71" s="103"/>
      <c r="J71" s="35"/>
      <c r="K71" s="102">
        <f t="shared" si="0"/>
      </c>
      <c r="L71" s="102"/>
      <c r="M71" s="6">
        <f t="shared" si="2"/>
      </c>
      <c r="N71" s="35"/>
      <c r="O71" s="8"/>
      <c r="P71" s="103"/>
      <c r="Q71" s="103"/>
      <c r="R71" s="106">
        <f t="shared" si="3"/>
      </c>
      <c r="S71" s="106"/>
      <c r="T71" s="107">
        <f t="shared" si="4"/>
      </c>
      <c r="U71" s="107"/>
    </row>
    <row r="72" spans="2:21" ht="13.5">
      <c r="B72" s="35">
        <v>64</v>
      </c>
      <c r="C72" s="102">
        <f t="shared" si="1"/>
      </c>
      <c r="D72" s="102"/>
      <c r="E72" s="35"/>
      <c r="F72" s="8"/>
      <c r="G72" s="35"/>
      <c r="H72" s="103"/>
      <c r="I72" s="103"/>
      <c r="J72" s="35"/>
      <c r="K72" s="102">
        <f t="shared" si="0"/>
      </c>
      <c r="L72" s="102"/>
      <c r="M72" s="6">
        <f t="shared" si="2"/>
      </c>
      <c r="N72" s="35"/>
      <c r="O72" s="8"/>
      <c r="P72" s="103"/>
      <c r="Q72" s="103"/>
      <c r="R72" s="106">
        <f t="shared" si="3"/>
      </c>
      <c r="S72" s="106"/>
      <c r="T72" s="107">
        <f t="shared" si="4"/>
      </c>
      <c r="U72" s="107"/>
    </row>
    <row r="73" spans="2:21" ht="13.5">
      <c r="B73" s="35">
        <v>65</v>
      </c>
      <c r="C73" s="102">
        <f t="shared" si="1"/>
      </c>
      <c r="D73" s="102"/>
      <c r="E73" s="35"/>
      <c r="F73" s="8"/>
      <c r="G73" s="35"/>
      <c r="H73" s="103"/>
      <c r="I73" s="103"/>
      <c r="J73" s="35"/>
      <c r="K73" s="102">
        <f aca="true" t="shared" si="5" ref="K73:K108">IF(F73="","",C73*0.03)</f>
      </c>
      <c r="L73" s="102"/>
      <c r="M73" s="6">
        <f t="shared" si="2"/>
      </c>
      <c r="N73" s="35"/>
      <c r="O73" s="8"/>
      <c r="P73" s="103"/>
      <c r="Q73" s="103"/>
      <c r="R73" s="106">
        <f t="shared" si="3"/>
      </c>
      <c r="S73" s="106"/>
      <c r="T73" s="107">
        <f t="shared" si="4"/>
      </c>
      <c r="U73" s="107"/>
    </row>
    <row r="74" spans="2:21" ht="13.5">
      <c r="B74" s="35">
        <v>66</v>
      </c>
      <c r="C74" s="102">
        <f aca="true" t="shared" si="6" ref="C74:C108">IF(R73="","",C73+R73)</f>
      </c>
      <c r="D74" s="102"/>
      <c r="E74" s="35"/>
      <c r="F74" s="8"/>
      <c r="G74" s="35"/>
      <c r="H74" s="103"/>
      <c r="I74" s="103"/>
      <c r="J74" s="35"/>
      <c r="K74" s="102">
        <f t="shared" si="5"/>
      </c>
      <c r="L74" s="102"/>
      <c r="M74" s="6">
        <f aca="true" t="shared" si="7" ref="M74:M108">IF(J74="","",(K74/J74)/1000)</f>
      </c>
      <c r="N74" s="35"/>
      <c r="O74" s="8"/>
      <c r="P74" s="103"/>
      <c r="Q74" s="103"/>
      <c r="R74" s="106">
        <f aca="true" t="shared" si="8" ref="R74:R108">IF(O74="","",(IF(G74="売",H74-P74,P74-H74))*M74*100000)</f>
      </c>
      <c r="S74" s="106"/>
      <c r="T74" s="107">
        <f aca="true" t="shared" si="9" ref="T74:T108">IF(O74="","",IF(R74&lt;0,J74*(-1),IF(G74="買",(P74-H74)*100,(H74-P74)*100)))</f>
      </c>
      <c r="U74" s="107"/>
    </row>
    <row r="75" spans="2:21" ht="13.5">
      <c r="B75" s="35">
        <v>67</v>
      </c>
      <c r="C75" s="102">
        <f t="shared" si="6"/>
      </c>
      <c r="D75" s="102"/>
      <c r="E75" s="35"/>
      <c r="F75" s="8"/>
      <c r="G75" s="35"/>
      <c r="H75" s="103"/>
      <c r="I75" s="103"/>
      <c r="J75" s="35"/>
      <c r="K75" s="102">
        <f t="shared" si="5"/>
      </c>
      <c r="L75" s="102"/>
      <c r="M75" s="6">
        <f t="shared" si="7"/>
      </c>
      <c r="N75" s="35"/>
      <c r="O75" s="8"/>
      <c r="P75" s="103"/>
      <c r="Q75" s="103"/>
      <c r="R75" s="106">
        <f t="shared" si="8"/>
      </c>
      <c r="S75" s="106"/>
      <c r="T75" s="107">
        <f t="shared" si="9"/>
      </c>
      <c r="U75" s="107"/>
    </row>
    <row r="76" spans="2:21" ht="13.5">
      <c r="B76" s="35">
        <v>68</v>
      </c>
      <c r="C76" s="102">
        <f t="shared" si="6"/>
      </c>
      <c r="D76" s="102"/>
      <c r="E76" s="35"/>
      <c r="F76" s="8"/>
      <c r="G76" s="35"/>
      <c r="H76" s="103"/>
      <c r="I76" s="103"/>
      <c r="J76" s="35"/>
      <c r="K76" s="102">
        <f t="shared" si="5"/>
      </c>
      <c r="L76" s="102"/>
      <c r="M76" s="6">
        <f t="shared" si="7"/>
      </c>
      <c r="N76" s="35"/>
      <c r="O76" s="8"/>
      <c r="P76" s="103"/>
      <c r="Q76" s="103"/>
      <c r="R76" s="106">
        <f t="shared" si="8"/>
      </c>
      <c r="S76" s="106"/>
      <c r="T76" s="107">
        <f t="shared" si="9"/>
      </c>
      <c r="U76" s="107"/>
    </row>
    <row r="77" spans="2:21" ht="13.5">
      <c r="B77" s="35">
        <v>69</v>
      </c>
      <c r="C77" s="102">
        <f t="shared" si="6"/>
      </c>
      <c r="D77" s="102"/>
      <c r="E77" s="35"/>
      <c r="F77" s="8"/>
      <c r="G77" s="35"/>
      <c r="H77" s="103"/>
      <c r="I77" s="103"/>
      <c r="J77" s="35"/>
      <c r="K77" s="102">
        <f t="shared" si="5"/>
      </c>
      <c r="L77" s="102"/>
      <c r="M77" s="6">
        <f t="shared" si="7"/>
      </c>
      <c r="N77" s="35"/>
      <c r="O77" s="8"/>
      <c r="P77" s="103"/>
      <c r="Q77" s="103"/>
      <c r="R77" s="106">
        <f t="shared" si="8"/>
      </c>
      <c r="S77" s="106"/>
      <c r="T77" s="107">
        <f t="shared" si="9"/>
      </c>
      <c r="U77" s="107"/>
    </row>
    <row r="78" spans="2:21" ht="13.5">
      <c r="B78" s="35">
        <v>70</v>
      </c>
      <c r="C78" s="102">
        <f t="shared" si="6"/>
      </c>
      <c r="D78" s="102"/>
      <c r="E78" s="35"/>
      <c r="F78" s="8"/>
      <c r="G78" s="35"/>
      <c r="H78" s="103"/>
      <c r="I78" s="103"/>
      <c r="J78" s="35"/>
      <c r="K78" s="102">
        <f t="shared" si="5"/>
      </c>
      <c r="L78" s="102"/>
      <c r="M78" s="6">
        <f t="shared" si="7"/>
      </c>
      <c r="N78" s="35"/>
      <c r="O78" s="8"/>
      <c r="P78" s="103"/>
      <c r="Q78" s="103"/>
      <c r="R78" s="106">
        <f t="shared" si="8"/>
      </c>
      <c r="S78" s="106"/>
      <c r="T78" s="107">
        <f t="shared" si="9"/>
      </c>
      <c r="U78" s="107"/>
    </row>
    <row r="79" spans="2:21" ht="13.5">
      <c r="B79" s="35">
        <v>71</v>
      </c>
      <c r="C79" s="102">
        <f t="shared" si="6"/>
      </c>
      <c r="D79" s="102"/>
      <c r="E79" s="35"/>
      <c r="F79" s="8"/>
      <c r="G79" s="35"/>
      <c r="H79" s="103"/>
      <c r="I79" s="103"/>
      <c r="J79" s="35"/>
      <c r="K79" s="102">
        <f t="shared" si="5"/>
      </c>
      <c r="L79" s="102"/>
      <c r="M79" s="6">
        <f t="shared" si="7"/>
      </c>
      <c r="N79" s="35"/>
      <c r="O79" s="8"/>
      <c r="P79" s="103"/>
      <c r="Q79" s="103"/>
      <c r="R79" s="106">
        <f t="shared" si="8"/>
      </c>
      <c r="S79" s="106"/>
      <c r="T79" s="107">
        <f t="shared" si="9"/>
      </c>
      <c r="U79" s="107"/>
    </row>
    <row r="80" spans="2:21" ht="13.5">
      <c r="B80" s="35">
        <v>72</v>
      </c>
      <c r="C80" s="102">
        <f t="shared" si="6"/>
      </c>
      <c r="D80" s="102"/>
      <c r="E80" s="35"/>
      <c r="F80" s="8"/>
      <c r="G80" s="35"/>
      <c r="H80" s="103"/>
      <c r="I80" s="103"/>
      <c r="J80" s="35"/>
      <c r="K80" s="102">
        <f t="shared" si="5"/>
      </c>
      <c r="L80" s="102"/>
      <c r="M80" s="6">
        <f t="shared" si="7"/>
      </c>
      <c r="N80" s="35"/>
      <c r="O80" s="8"/>
      <c r="P80" s="103"/>
      <c r="Q80" s="103"/>
      <c r="R80" s="106">
        <f t="shared" si="8"/>
      </c>
      <c r="S80" s="106"/>
      <c r="T80" s="107">
        <f t="shared" si="9"/>
      </c>
      <c r="U80" s="107"/>
    </row>
    <row r="81" spans="2:21" ht="13.5">
      <c r="B81" s="35">
        <v>73</v>
      </c>
      <c r="C81" s="102">
        <f t="shared" si="6"/>
      </c>
      <c r="D81" s="102"/>
      <c r="E81" s="35"/>
      <c r="F81" s="8"/>
      <c r="G81" s="35"/>
      <c r="H81" s="103"/>
      <c r="I81" s="103"/>
      <c r="J81" s="35"/>
      <c r="K81" s="102">
        <f t="shared" si="5"/>
      </c>
      <c r="L81" s="102"/>
      <c r="M81" s="6">
        <f t="shared" si="7"/>
      </c>
      <c r="N81" s="35"/>
      <c r="O81" s="8"/>
      <c r="P81" s="103"/>
      <c r="Q81" s="103"/>
      <c r="R81" s="106">
        <f t="shared" si="8"/>
      </c>
      <c r="S81" s="106"/>
      <c r="T81" s="107">
        <f t="shared" si="9"/>
      </c>
      <c r="U81" s="107"/>
    </row>
    <row r="82" spans="2:21" ht="13.5">
      <c r="B82" s="35">
        <v>74</v>
      </c>
      <c r="C82" s="102">
        <f t="shared" si="6"/>
      </c>
      <c r="D82" s="102"/>
      <c r="E82" s="35"/>
      <c r="F82" s="8"/>
      <c r="G82" s="35"/>
      <c r="H82" s="103"/>
      <c r="I82" s="103"/>
      <c r="J82" s="35"/>
      <c r="K82" s="102">
        <f t="shared" si="5"/>
      </c>
      <c r="L82" s="102"/>
      <c r="M82" s="6">
        <f t="shared" si="7"/>
      </c>
      <c r="N82" s="35"/>
      <c r="O82" s="8"/>
      <c r="P82" s="103"/>
      <c r="Q82" s="103"/>
      <c r="R82" s="106">
        <f t="shared" si="8"/>
      </c>
      <c r="S82" s="106"/>
      <c r="T82" s="107">
        <f t="shared" si="9"/>
      </c>
      <c r="U82" s="107"/>
    </row>
    <row r="83" spans="2:21" ht="13.5">
      <c r="B83" s="35">
        <v>75</v>
      </c>
      <c r="C83" s="102">
        <f t="shared" si="6"/>
      </c>
      <c r="D83" s="102"/>
      <c r="E83" s="35"/>
      <c r="F83" s="8"/>
      <c r="G83" s="35"/>
      <c r="H83" s="103"/>
      <c r="I83" s="103"/>
      <c r="J83" s="35"/>
      <c r="K83" s="102">
        <f t="shared" si="5"/>
      </c>
      <c r="L83" s="102"/>
      <c r="M83" s="6">
        <f t="shared" si="7"/>
      </c>
      <c r="N83" s="35"/>
      <c r="O83" s="8"/>
      <c r="P83" s="103"/>
      <c r="Q83" s="103"/>
      <c r="R83" s="106">
        <f t="shared" si="8"/>
      </c>
      <c r="S83" s="106"/>
      <c r="T83" s="107">
        <f t="shared" si="9"/>
      </c>
      <c r="U83" s="107"/>
    </row>
    <row r="84" spans="2:21" ht="13.5">
      <c r="B84" s="35">
        <v>76</v>
      </c>
      <c r="C84" s="102">
        <f t="shared" si="6"/>
      </c>
      <c r="D84" s="102"/>
      <c r="E84" s="35"/>
      <c r="F84" s="8"/>
      <c r="G84" s="35"/>
      <c r="H84" s="103"/>
      <c r="I84" s="103"/>
      <c r="J84" s="35"/>
      <c r="K84" s="102">
        <f t="shared" si="5"/>
      </c>
      <c r="L84" s="102"/>
      <c r="M84" s="6">
        <f t="shared" si="7"/>
      </c>
      <c r="N84" s="35"/>
      <c r="O84" s="8"/>
      <c r="P84" s="103"/>
      <c r="Q84" s="103"/>
      <c r="R84" s="106">
        <f t="shared" si="8"/>
      </c>
      <c r="S84" s="106"/>
      <c r="T84" s="107">
        <f t="shared" si="9"/>
      </c>
      <c r="U84" s="107"/>
    </row>
    <row r="85" spans="2:21" ht="13.5">
      <c r="B85" s="35">
        <v>77</v>
      </c>
      <c r="C85" s="102">
        <f t="shared" si="6"/>
      </c>
      <c r="D85" s="102"/>
      <c r="E85" s="35"/>
      <c r="F85" s="8"/>
      <c r="G85" s="35"/>
      <c r="H85" s="103"/>
      <c r="I85" s="103"/>
      <c r="J85" s="35"/>
      <c r="K85" s="102">
        <f t="shared" si="5"/>
      </c>
      <c r="L85" s="102"/>
      <c r="M85" s="6">
        <f t="shared" si="7"/>
      </c>
      <c r="N85" s="35"/>
      <c r="O85" s="8"/>
      <c r="P85" s="103"/>
      <c r="Q85" s="103"/>
      <c r="R85" s="106">
        <f t="shared" si="8"/>
      </c>
      <c r="S85" s="106"/>
      <c r="T85" s="107">
        <f t="shared" si="9"/>
      </c>
      <c r="U85" s="107"/>
    </row>
    <row r="86" spans="2:21" ht="13.5">
      <c r="B86" s="35">
        <v>78</v>
      </c>
      <c r="C86" s="102">
        <f t="shared" si="6"/>
      </c>
      <c r="D86" s="102"/>
      <c r="E86" s="35"/>
      <c r="F86" s="8"/>
      <c r="G86" s="35"/>
      <c r="H86" s="103"/>
      <c r="I86" s="103"/>
      <c r="J86" s="35"/>
      <c r="K86" s="102">
        <f t="shared" si="5"/>
      </c>
      <c r="L86" s="102"/>
      <c r="M86" s="6">
        <f t="shared" si="7"/>
      </c>
      <c r="N86" s="35"/>
      <c r="O86" s="8"/>
      <c r="P86" s="103"/>
      <c r="Q86" s="103"/>
      <c r="R86" s="106">
        <f t="shared" si="8"/>
      </c>
      <c r="S86" s="106"/>
      <c r="T86" s="107">
        <f t="shared" si="9"/>
      </c>
      <c r="U86" s="107"/>
    </row>
    <row r="87" spans="2:21" ht="13.5">
      <c r="B87" s="35">
        <v>79</v>
      </c>
      <c r="C87" s="102">
        <f t="shared" si="6"/>
      </c>
      <c r="D87" s="102"/>
      <c r="E87" s="35"/>
      <c r="F87" s="8"/>
      <c r="G87" s="35"/>
      <c r="H87" s="103"/>
      <c r="I87" s="103"/>
      <c r="J87" s="35"/>
      <c r="K87" s="102">
        <f t="shared" si="5"/>
      </c>
      <c r="L87" s="102"/>
      <c r="M87" s="6">
        <f t="shared" si="7"/>
      </c>
      <c r="N87" s="35"/>
      <c r="O87" s="8"/>
      <c r="P87" s="103"/>
      <c r="Q87" s="103"/>
      <c r="R87" s="106">
        <f t="shared" si="8"/>
      </c>
      <c r="S87" s="106"/>
      <c r="T87" s="107">
        <f t="shared" si="9"/>
      </c>
      <c r="U87" s="107"/>
    </row>
    <row r="88" spans="2:21" ht="13.5">
      <c r="B88" s="35">
        <v>80</v>
      </c>
      <c r="C88" s="102">
        <f t="shared" si="6"/>
      </c>
      <c r="D88" s="102"/>
      <c r="E88" s="35"/>
      <c r="F88" s="8"/>
      <c r="G88" s="35"/>
      <c r="H88" s="103"/>
      <c r="I88" s="103"/>
      <c r="J88" s="35"/>
      <c r="K88" s="102">
        <f t="shared" si="5"/>
      </c>
      <c r="L88" s="102"/>
      <c r="M88" s="6">
        <f t="shared" si="7"/>
      </c>
      <c r="N88" s="35"/>
      <c r="O88" s="8"/>
      <c r="P88" s="103"/>
      <c r="Q88" s="103"/>
      <c r="R88" s="106">
        <f t="shared" si="8"/>
      </c>
      <c r="S88" s="106"/>
      <c r="T88" s="107">
        <f t="shared" si="9"/>
      </c>
      <c r="U88" s="107"/>
    </row>
    <row r="89" spans="2:21" ht="13.5">
      <c r="B89" s="35">
        <v>81</v>
      </c>
      <c r="C89" s="102">
        <f t="shared" si="6"/>
      </c>
      <c r="D89" s="102"/>
      <c r="E89" s="35"/>
      <c r="F89" s="8"/>
      <c r="G89" s="35"/>
      <c r="H89" s="103"/>
      <c r="I89" s="103"/>
      <c r="J89" s="35"/>
      <c r="K89" s="102">
        <f t="shared" si="5"/>
      </c>
      <c r="L89" s="102"/>
      <c r="M89" s="6">
        <f t="shared" si="7"/>
      </c>
      <c r="N89" s="35"/>
      <c r="O89" s="8"/>
      <c r="P89" s="103"/>
      <c r="Q89" s="103"/>
      <c r="R89" s="106">
        <f t="shared" si="8"/>
      </c>
      <c r="S89" s="106"/>
      <c r="T89" s="107">
        <f t="shared" si="9"/>
      </c>
      <c r="U89" s="107"/>
    </row>
    <row r="90" spans="2:21" ht="13.5">
      <c r="B90" s="35">
        <v>82</v>
      </c>
      <c r="C90" s="102">
        <f t="shared" si="6"/>
      </c>
      <c r="D90" s="102"/>
      <c r="E90" s="35"/>
      <c r="F90" s="8"/>
      <c r="G90" s="35"/>
      <c r="H90" s="103"/>
      <c r="I90" s="103"/>
      <c r="J90" s="35"/>
      <c r="K90" s="102">
        <f t="shared" si="5"/>
      </c>
      <c r="L90" s="102"/>
      <c r="M90" s="6">
        <f t="shared" si="7"/>
      </c>
      <c r="N90" s="35"/>
      <c r="O90" s="8"/>
      <c r="P90" s="103"/>
      <c r="Q90" s="103"/>
      <c r="R90" s="106">
        <f t="shared" si="8"/>
      </c>
      <c r="S90" s="106"/>
      <c r="T90" s="107">
        <f t="shared" si="9"/>
      </c>
      <c r="U90" s="107"/>
    </row>
    <row r="91" spans="2:21" ht="13.5">
      <c r="B91" s="35">
        <v>83</v>
      </c>
      <c r="C91" s="102">
        <f t="shared" si="6"/>
      </c>
      <c r="D91" s="102"/>
      <c r="E91" s="35"/>
      <c r="F91" s="8"/>
      <c r="G91" s="35"/>
      <c r="H91" s="103"/>
      <c r="I91" s="103"/>
      <c r="J91" s="35"/>
      <c r="K91" s="102">
        <f t="shared" si="5"/>
      </c>
      <c r="L91" s="102"/>
      <c r="M91" s="6">
        <f t="shared" si="7"/>
      </c>
      <c r="N91" s="35"/>
      <c r="O91" s="8"/>
      <c r="P91" s="103"/>
      <c r="Q91" s="103"/>
      <c r="R91" s="106">
        <f t="shared" si="8"/>
      </c>
      <c r="S91" s="106"/>
      <c r="T91" s="107">
        <f t="shared" si="9"/>
      </c>
      <c r="U91" s="107"/>
    </row>
    <row r="92" spans="2:21" ht="13.5">
      <c r="B92" s="35">
        <v>84</v>
      </c>
      <c r="C92" s="102">
        <f t="shared" si="6"/>
      </c>
      <c r="D92" s="102"/>
      <c r="E92" s="35"/>
      <c r="F92" s="8"/>
      <c r="G92" s="35"/>
      <c r="H92" s="103"/>
      <c r="I92" s="103"/>
      <c r="J92" s="35"/>
      <c r="K92" s="102">
        <f t="shared" si="5"/>
      </c>
      <c r="L92" s="102"/>
      <c r="M92" s="6">
        <f t="shared" si="7"/>
      </c>
      <c r="N92" s="35"/>
      <c r="O92" s="8"/>
      <c r="P92" s="103"/>
      <c r="Q92" s="103"/>
      <c r="R92" s="106">
        <f t="shared" si="8"/>
      </c>
      <c r="S92" s="106"/>
      <c r="T92" s="107">
        <f t="shared" si="9"/>
      </c>
      <c r="U92" s="107"/>
    </row>
    <row r="93" spans="2:21" ht="13.5">
      <c r="B93" s="35">
        <v>85</v>
      </c>
      <c r="C93" s="102">
        <f t="shared" si="6"/>
      </c>
      <c r="D93" s="102"/>
      <c r="E93" s="35"/>
      <c r="F93" s="8"/>
      <c r="G93" s="35"/>
      <c r="H93" s="103"/>
      <c r="I93" s="103"/>
      <c r="J93" s="35"/>
      <c r="K93" s="102">
        <f t="shared" si="5"/>
      </c>
      <c r="L93" s="102"/>
      <c r="M93" s="6">
        <f t="shared" si="7"/>
      </c>
      <c r="N93" s="35"/>
      <c r="O93" s="8"/>
      <c r="P93" s="103"/>
      <c r="Q93" s="103"/>
      <c r="R93" s="106">
        <f t="shared" si="8"/>
      </c>
      <c r="S93" s="106"/>
      <c r="T93" s="107">
        <f t="shared" si="9"/>
      </c>
      <c r="U93" s="107"/>
    </row>
    <row r="94" spans="2:21" ht="13.5">
      <c r="B94" s="35">
        <v>86</v>
      </c>
      <c r="C94" s="102">
        <f t="shared" si="6"/>
      </c>
      <c r="D94" s="102"/>
      <c r="E94" s="35"/>
      <c r="F94" s="8"/>
      <c r="G94" s="35"/>
      <c r="H94" s="103"/>
      <c r="I94" s="103"/>
      <c r="J94" s="35"/>
      <c r="K94" s="102">
        <f t="shared" si="5"/>
      </c>
      <c r="L94" s="102"/>
      <c r="M94" s="6">
        <f t="shared" si="7"/>
      </c>
      <c r="N94" s="35"/>
      <c r="O94" s="8"/>
      <c r="P94" s="103"/>
      <c r="Q94" s="103"/>
      <c r="R94" s="106">
        <f t="shared" si="8"/>
      </c>
      <c r="S94" s="106"/>
      <c r="T94" s="107">
        <f t="shared" si="9"/>
      </c>
      <c r="U94" s="107"/>
    </row>
    <row r="95" spans="2:21" ht="13.5">
      <c r="B95" s="35">
        <v>87</v>
      </c>
      <c r="C95" s="102">
        <f t="shared" si="6"/>
      </c>
      <c r="D95" s="102"/>
      <c r="E95" s="35"/>
      <c r="F95" s="8"/>
      <c r="G95" s="35"/>
      <c r="H95" s="103"/>
      <c r="I95" s="103"/>
      <c r="J95" s="35"/>
      <c r="K95" s="102">
        <f t="shared" si="5"/>
      </c>
      <c r="L95" s="102"/>
      <c r="M95" s="6">
        <f t="shared" si="7"/>
      </c>
      <c r="N95" s="35"/>
      <c r="O95" s="8"/>
      <c r="P95" s="103"/>
      <c r="Q95" s="103"/>
      <c r="R95" s="106">
        <f t="shared" si="8"/>
      </c>
      <c r="S95" s="106"/>
      <c r="T95" s="107">
        <f t="shared" si="9"/>
      </c>
      <c r="U95" s="107"/>
    </row>
    <row r="96" spans="2:21" ht="13.5">
      <c r="B96" s="35">
        <v>88</v>
      </c>
      <c r="C96" s="102">
        <f t="shared" si="6"/>
      </c>
      <c r="D96" s="102"/>
      <c r="E96" s="35"/>
      <c r="F96" s="8"/>
      <c r="G96" s="35"/>
      <c r="H96" s="103"/>
      <c r="I96" s="103"/>
      <c r="J96" s="35"/>
      <c r="K96" s="102">
        <f t="shared" si="5"/>
      </c>
      <c r="L96" s="102"/>
      <c r="M96" s="6">
        <f t="shared" si="7"/>
      </c>
      <c r="N96" s="35"/>
      <c r="O96" s="8"/>
      <c r="P96" s="103"/>
      <c r="Q96" s="103"/>
      <c r="R96" s="106">
        <f t="shared" si="8"/>
      </c>
      <c r="S96" s="106"/>
      <c r="T96" s="107">
        <f t="shared" si="9"/>
      </c>
      <c r="U96" s="107"/>
    </row>
    <row r="97" spans="2:21" ht="13.5">
      <c r="B97" s="35">
        <v>89</v>
      </c>
      <c r="C97" s="102">
        <f t="shared" si="6"/>
      </c>
      <c r="D97" s="102"/>
      <c r="E97" s="35"/>
      <c r="F97" s="8"/>
      <c r="G97" s="35"/>
      <c r="H97" s="103"/>
      <c r="I97" s="103"/>
      <c r="J97" s="35"/>
      <c r="K97" s="102">
        <f t="shared" si="5"/>
      </c>
      <c r="L97" s="102"/>
      <c r="M97" s="6">
        <f t="shared" si="7"/>
      </c>
      <c r="N97" s="35"/>
      <c r="O97" s="8"/>
      <c r="P97" s="103"/>
      <c r="Q97" s="103"/>
      <c r="R97" s="106">
        <f t="shared" si="8"/>
      </c>
      <c r="S97" s="106"/>
      <c r="T97" s="107">
        <f t="shared" si="9"/>
      </c>
      <c r="U97" s="107"/>
    </row>
    <row r="98" spans="2:21" ht="13.5">
      <c r="B98" s="35">
        <v>90</v>
      </c>
      <c r="C98" s="102">
        <f t="shared" si="6"/>
      </c>
      <c r="D98" s="102"/>
      <c r="E98" s="35"/>
      <c r="F98" s="8"/>
      <c r="G98" s="35"/>
      <c r="H98" s="103"/>
      <c r="I98" s="103"/>
      <c r="J98" s="35"/>
      <c r="K98" s="102">
        <f t="shared" si="5"/>
      </c>
      <c r="L98" s="102"/>
      <c r="M98" s="6">
        <f t="shared" si="7"/>
      </c>
      <c r="N98" s="35"/>
      <c r="O98" s="8"/>
      <c r="P98" s="103"/>
      <c r="Q98" s="103"/>
      <c r="R98" s="106">
        <f t="shared" si="8"/>
      </c>
      <c r="S98" s="106"/>
      <c r="T98" s="107">
        <f t="shared" si="9"/>
      </c>
      <c r="U98" s="107"/>
    </row>
    <row r="99" spans="2:21" ht="13.5">
      <c r="B99" s="35">
        <v>91</v>
      </c>
      <c r="C99" s="102">
        <f t="shared" si="6"/>
      </c>
      <c r="D99" s="102"/>
      <c r="E99" s="35"/>
      <c r="F99" s="8"/>
      <c r="G99" s="35"/>
      <c r="H99" s="103"/>
      <c r="I99" s="103"/>
      <c r="J99" s="35"/>
      <c r="K99" s="102">
        <f t="shared" si="5"/>
      </c>
      <c r="L99" s="102"/>
      <c r="M99" s="6">
        <f t="shared" si="7"/>
      </c>
      <c r="N99" s="35"/>
      <c r="O99" s="8"/>
      <c r="P99" s="103"/>
      <c r="Q99" s="103"/>
      <c r="R99" s="106">
        <f t="shared" si="8"/>
      </c>
      <c r="S99" s="106"/>
      <c r="T99" s="107">
        <f t="shared" si="9"/>
      </c>
      <c r="U99" s="107"/>
    </row>
    <row r="100" spans="2:21" ht="13.5">
      <c r="B100" s="35">
        <v>92</v>
      </c>
      <c r="C100" s="102">
        <f t="shared" si="6"/>
      </c>
      <c r="D100" s="102"/>
      <c r="E100" s="35"/>
      <c r="F100" s="8"/>
      <c r="G100" s="35"/>
      <c r="H100" s="103"/>
      <c r="I100" s="103"/>
      <c r="J100" s="35"/>
      <c r="K100" s="102">
        <f t="shared" si="5"/>
      </c>
      <c r="L100" s="102"/>
      <c r="M100" s="6">
        <f t="shared" si="7"/>
      </c>
      <c r="N100" s="35"/>
      <c r="O100" s="8"/>
      <c r="P100" s="103"/>
      <c r="Q100" s="103"/>
      <c r="R100" s="106">
        <f t="shared" si="8"/>
      </c>
      <c r="S100" s="106"/>
      <c r="T100" s="107">
        <f t="shared" si="9"/>
      </c>
      <c r="U100" s="107"/>
    </row>
    <row r="101" spans="2:21" ht="13.5">
      <c r="B101" s="35">
        <v>93</v>
      </c>
      <c r="C101" s="102">
        <f t="shared" si="6"/>
      </c>
      <c r="D101" s="102"/>
      <c r="E101" s="35"/>
      <c r="F101" s="8"/>
      <c r="G101" s="35"/>
      <c r="H101" s="103"/>
      <c r="I101" s="103"/>
      <c r="J101" s="35"/>
      <c r="K101" s="102">
        <f t="shared" si="5"/>
      </c>
      <c r="L101" s="102"/>
      <c r="M101" s="6">
        <f t="shared" si="7"/>
      </c>
      <c r="N101" s="35"/>
      <c r="O101" s="8"/>
      <c r="P101" s="103"/>
      <c r="Q101" s="103"/>
      <c r="R101" s="106">
        <f t="shared" si="8"/>
      </c>
      <c r="S101" s="106"/>
      <c r="T101" s="107">
        <f t="shared" si="9"/>
      </c>
      <c r="U101" s="107"/>
    </row>
    <row r="102" spans="2:21" ht="13.5">
      <c r="B102" s="35">
        <v>94</v>
      </c>
      <c r="C102" s="102">
        <f t="shared" si="6"/>
      </c>
      <c r="D102" s="102"/>
      <c r="E102" s="35"/>
      <c r="F102" s="8"/>
      <c r="G102" s="35"/>
      <c r="H102" s="103"/>
      <c r="I102" s="103"/>
      <c r="J102" s="35"/>
      <c r="K102" s="102">
        <f t="shared" si="5"/>
      </c>
      <c r="L102" s="102"/>
      <c r="M102" s="6">
        <f t="shared" si="7"/>
      </c>
      <c r="N102" s="35"/>
      <c r="O102" s="8"/>
      <c r="P102" s="103"/>
      <c r="Q102" s="103"/>
      <c r="R102" s="106">
        <f t="shared" si="8"/>
      </c>
      <c r="S102" s="106"/>
      <c r="T102" s="107">
        <f t="shared" si="9"/>
      </c>
      <c r="U102" s="107"/>
    </row>
    <row r="103" spans="2:21" ht="13.5">
      <c r="B103" s="35">
        <v>95</v>
      </c>
      <c r="C103" s="102">
        <f t="shared" si="6"/>
      </c>
      <c r="D103" s="102"/>
      <c r="E103" s="35"/>
      <c r="F103" s="8"/>
      <c r="G103" s="35"/>
      <c r="H103" s="103"/>
      <c r="I103" s="103"/>
      <c r="J103" s="35"/>
      <c r="K103" s="102">
        <f t="shared" si="5"/>
      </c>
      <c r="L103" s="102"/>
      <c r="M103" s="6">
        <f t="shared" si="7"/>
      </c>
      <c r="N103" s="35"/>
      <c r="O103" s="8"/>
      <c r="P103" s="103"/>
      <c r="Q103" s="103"/>
      <c r="R103" s="106">
        <f t="shared" si="8"/>
      </c>
      <c r="S103" s="106"/>
      <c r="T103" s="107">
        <f t="shared" si="9"/>
      </c>
      <c r="U103" s="107"/>
    </row>
    <row r="104" spans="2:21" ht="13.5">
      <c r="B104" s="35">
        <v>96</v>
      </c>
      <c r="C104" s="102">
        <f t="shared" si="6"/>
      </c>
      <c r="D104" s="102"/>
      <c r="E104" s="35"/>
      <c r="F104" s="8"/>
      <c r="G104" s="35"/>
      <c r="H104" s="103"/>
      <c r="I104" s="103"/>
      <c r="J104" s="35"/>
      <c r="K104" s="102">
        <f t="shared" si="5"/>
      </c>
      <c r="L104" s="102"/>
      <c r="M104" s="6">
        <f t="shared" si="7"/>
      </c>
      <c r="N104" s="35"/>
      <c r="O104" s="8"/>
      <c r="P104" s="103"/>
      <c r="Q104" s="103"/>
      <c r="R104" s="106">
        <f t="shared" si="8"/>
      </c>
      <c r="S104" s="106"/>
      <c r="T104" s="107">
        <f t="shared" si="9"/>
      </c>
      <c r="U104" s="107"/>
    </row>
    <row r="105" spans="2:21" ht="13.5">
      <c r="B105" s="35">
        <v>97</v>
      </c>
      <c r="C105" s="102">
        <f t="shared" si="6"/>
      </c>
      <c r="D105" s="102"/>
      <c r="E105" s="35"/>
      <c r="F105" s="8"/>
      <c r="G105" s="35"/>
      <c r="H105" s="103"/>
      <c r="I105" s="103"/>
      <c r="J105" s="35"/>
      <c r="K105" s="102">
        <f t="shared" si="5"/>
      </c>
      <c r="L105" s="102"/>
      <c r="M105" s="6">
        <f t="shared" si="7"/>
      </c>
      <c r="N105" s="35"/>
      <c r="O105" s="8"/>
      <c r="P105" s="103"/>
      <c r="Q105" s="103"/>
      <c r="R105" s="106">
        <f t="shared" si="8"/>
      </c>
      <c r="S105" s="106"/>
      <c r="T105" s="107">
        <f t="shared" si="9"/>
      </c>
      <c r="U105" s="107"/>
    </row>
    <row r="106" spans="2:21" ht="13.5">
      <c r="B106" s="35">
        <v>98</v>
      </c>
      <c r="C106" s="102">
        <f t="shared" si="6"/>
      </c>
      <c r="D106" s="102"/>
      <c r="E106" s="35"/>
      <c r="F106" s="8"/>
      <c r="G106" s="35"/>
      <c r="H106" s="103"/>
      <c r="I106" s="103"/>
      <c r="J106" s="35"/>
      <c r="K106" s="102">
        <f t="shared" si="5"/>
      </c>
      <c r="L106" s="102"/>
      <c r="M106" s="6">
        <f t="shared" si="7"/>
      </c>
      <c r="N106" s="35"/>
      <c r="O106" s="8"/>
      <c r="P106" s="103"/>
      <c r="Q106" s="103"/>
      <c r="R106" s="106">
        <f t="shared" si="8"/>
      </c>
      <c r="S106" s="106"/>
      <c r="T106" s="107">
        <f t="shared" si="9"/>
      </c>
      <c r="U106" s="107"/>
    </row>
    <row r="107" spans="2:21" ht="13.5">
      <c r="B107" s="35">
        <v>99</v>
      </c>
      <c r="C107" s="102">
        <f t="shared" si="6"/>
      </c>
      <c r="D107" s="102"/>
      <c r="E107" s="35"/>
      <c r="F107" s="8"/>
      <c r="G107" s="35"/>
      <c r="H107" s="103"/>
      <c r="I107" s="103"/>
      <c r="J107" s="35"/>
      <c r="K107" s="102">
        <f t="shared" si="5"/>
      </c>
      <c r="L107" s="102"/>
      <c r="M107" s="6">
        <f t="shared" si="7"/>
      </c>
      <c r="N107" s="35"/>
      <c r="O107" s="8"/>
      <c r="P107" s="103"/>
      <c r="Q107" s="103"/>
      <c r="R107" s="106">
        <f t="shared" si="8"/>
      </c>
      <c r="S107" s="106"/>
      <c r="T107" s="107">
        <f t="shared" si="9"/>
      </c>
      <c r="U107" s="107"/>
    </row>
    <row r="108" spans="2:21" ht="13.5">
      <c r="B108" s="35">
        <v>100</v>
      </c>
      <c r="C108" s="102">
        <f t="shared" si="6"/>
      </c>
      <c r="D108" s="102"/>
      <c r="E108" s="35"/>
      <c r="F108" s="8"/>
      <c r="G108" s="35"/>
      <c r="H108" s="103"/>
      <c r="I108" s="103"/>
      <c r="J108" s="35"/>
      <c r="K108" s="102">
        <f t="shared" si="5"/>
      </c>
      <c r="L108" s="102"/>
      <c r="M108" s="6">
        <f t="shared" si="7"/>
      </c>
      <c r="N108" s="35"/>
      <c r="O108" s="8"/>
      <c r="P108" s="103"/>
      <c r="Q108" s="103"/>
      <c r="R108" s="106">
        <f t="shared" si="8"/>
      </c>
      <c r="S108" s="106"/>
      <c r="T108" s="107">
        <f t="shared" si="9"/>
      </c>
      <c r="U108" s="107"/>
    </row>
    <row r="109" spans="2:18" ht="13.5">
      <c r="B109" s="1"/>
      <c r="C109" s="1"/>
      <c r="D109" s="1"/>
      <c r="E109" s="1"/>
      <c r="F109" s="1"/>
      <c r="G109" s="1"/>
      <c r="H109" s="1"/>
      <c r="I109" s="1"/>
      <c r="J109" s="1"/>
      <c r="K109" s="1"/>
      <c r="L109" s="1"/>
      <c r="M109" s="1"/>
      <c r="N109" s="1"/>
      <c r="O109" s="1"/>
      <c r="P109" s="1"/>
      <c r="Q109" s="1"/>
      <c r="R109" s="1"/>
    </row>
  </sheetData>
  <sheetProtection/>
  <mergeCells count="635">
    <mergeCell ref="J2:K2"/>
    <mergeCell ref="L2:M2"/>
    <mergeCell ref="N2:O2"/>
    <mergeCell ref="P2:Q2"/>
    <mergeCell ref="B3:C3"/>
    <mergeCell ref="D3:I3"/>
    <mergeCell ref="J3:K3"/>
    <mergeCell ref="L3:Q3"/>
    <mergeCell ref="B2:C2"/>
    <mergeCell ref="D2:E2"/>
    <mergeCell ref="F2:G2"/>
    <mergeCell ref="H2:I2"/>
    <mergeCell ref="B4:C4"/>
    <mergeCell ref="D4:E4"/>
    <mergeCell ref="F4:G4"/>
    <mergeCell ref="H4:I4"/>
    <mergeCell ref="J4:K4"/>
    <mergeCell ref="L4:M4"/>
    <mergeCell ref="N4:O4"/>
    <mergeCell ref="P4:Q4"/>
    <mergeCell ref="J5:K5"/>
    <mergeCell ref="L5:M5"/>
    <mergeCell ref="P5:Q5"/>
    <mergeCell ref="B7:B8"/>
    <mergeCell ref="C7:D8"/>
    <mergeCell ref="E7:I7"/>
    <mergeCell ref="J7:L7"/>
    <mergeCell ref="M7:M8"/>
    <mergeCell ref="N7:Q7"/>
    <mergeCell ref="R7:U7"/>
    <mergeCell ref="H8:I8"/>
    <mergeCell ref="K8:L8"/>
    <mergeCell ref="P8:Q8"/>
    <mergeCell ref="R8:S8"/>
    <mergeCell ref="T8:U8"/>
    <mergeCell ref="C9:D9"/>
    <mergeCell ref="H9:I9"/>
    <mergeCell ref="K9:L9"/>
    <mergeCell ref="P9:Q9"/>
    <mergeCell ref="R9:S9"/>
    <mergeCell ref="T9:U9"/>
    <mergeCell ref="C10:D10"/>
    <mergeCell ref="H10:I10"/>
    <mergeCell ref="K10:L10"/>
    <mergeCell ref="P10:Q10"/>
    <mergeCell ref="R10:S10"/>
    <mergeCell ref="T10:U10"/>
    <mergeCell ref="C11:D11"/>
    <mergeCell ref="H11:I11"/>
    <mergeCell ref="K11:L11"/>
    <mergeCell ref="P11:Q11"/>
    <mergeCell ref="R11:S11"/>
    <mergeCell ref="T11:U11"/>
    <mergeCell ref="C12:D12"/>
    <mergeCell ref="H12:I12"/>
    <mergeCell ref="K12:L12"/>
    <mergeCell ref="P12:Q12"/>
    <mergeCell ref="R12:S12"/>
    <mergeCell ref="T12:U12"/>
    <mergeCell ref="C13:D13"/>
    <mergeCell ref="H13:I13"/>
    <mergeCell ref="K13:L13"/>
    <mergeCell ref="P13:Q13"/>
    <mergeCell ref="R13:S13"/>
    <mergeCell ref="T13:U13"/>
    <mergeCell ref="C14:D14"/>
    <mergeCell ref="H14:I14"/>
    <mergeCell ref="K14:L14"/>
    <mergeCell ref="P14:Q14"/>
    <mergeCell ref="R14:S14"/>
    <mergeCell ref="T14:U14"/>
    <mergeCell ref="C15:D15"/>
    <mergeCell ref="H15:I15"/>
    <mergeCell ref="K15:L15"/>
    <mergeCell ref="P15:Q15"/>
    <mergeCell ref="R15:S15"/>
    <mergeCell ref="T15:U15"/>
    <mergeCell ref="C16:D16"/>
    <mergeCell ref="H16:I16"/>
    <mergeCell ref="K16:L16"/>
    <mergeCell ref="P16:Q16"/>
    <mergeCell ref="R16:S16"/>
    <mergeCell ref="T16:U16"/>
    <mergeCell ref="C17:D17"/>
    <mergeCell ref="H17:I17"/>
    <mergeCell ref="K17:L17"/>
    <mergeCell ref="P17:Q17"/>
    <mergeCell ref="R17:S17"/>
    <mergeCell ref="T17:U17"/>
    <mergeCell ref="C18:D18"/>
    <mergeCell ref="H18:I18"/>
    <mergeCell ref="K18:L18"/>
    <mergeCell ref="P18:Q18"/>
    <mergeCell ref="R18:S18"/>
    <mergeCell ref="T18:U18"/>
    <mergeCell ref="C19:D19"/>
    <mergeCell ref="H19:I19"/>
    <mergeCell ref="K19:L19"/>
    <mergeCell ref="P19:Q19"/>
    <mergeCell ref="R19:S19"/>
    <mergeCell ref="T19:U19"/>
    <mergeCell ref="C20:D20"/>
    <mergeCell ref="H20:I20"/>
    <mergeCell ref="K20:L20"/>
    <mergeCell ref="P20:Q20"/>
    <mergeCell ref="R20:S20"/>
    <mergeCell ref="T20:U20"/>
    <mergeCell ref="C21:D21"/>
    <mergeCell ref="H21:I21"/>
    <mergeCell ref="K21:L21"/>
    <mergeCell ref="P21:Q21"/>
    <mergeCell ref="R21:S21"/>
    <mergeCell ref="T21:U21"/>
    <mergeCell ref="C22:D22"/>
    <mergeCell ref="H22:I22"/>
    <mergeCell ref="K22:L22"/>
    <mergeCell ref="P22:Q22"/>
    <mergeCell ref="R22:S22"/>
    <mergeCell ref="T22:U22"/>
    <mergeCell ref="C23:D23"/>
    <mergeCell ref="H23:I23"/>
    <mergeCell ref="K23:L23"/>
    <mergeCell ref="P23:Q23"/>
    <mergeCell ref="R23:S23"/>
    <mergeCell ref="T23:U23"/>
    <mergeCell ref="C24:D24"/>
    <mergeCell ref="H24:I24"/>
    <mergeCell ref="K24:L24"/>
    <mergeCell ref="P24:Q24"/>
    <mergeCell ref="R24:S24"/>
    <mergeCell ref="T24:U24"/>
    <mergeCell ref="C25:D25"/>
    <mergeCell ref="H25:I25"/>
    <mergeCell ref="K25:L25"/>
    <mergeCell ref="P25:Q25"/>
    <mergeCell ref="R25:S25"/>
    <mergeCell ref="T25:U25"/>
    <mergeCell ref="C26:D26"/>
    <mergeCell ref="H26:I26"/>
    <mergeCell ref="K26:L26"/>
    <mergeCell ref="P26:Q26"/>
    <mergeCell ref="R26:S26"/>
    <mergeCell ref="T26:U26"/>
    <mergeCell ref="C27:D27"/>
    <mergeCell ref="H27:I27"/>
    <mergeCell ref="K27:L27"/>
    <mergeCell ref="P27:Q27"/>
    <mergeCell ref="R27:S27"/>
    <mergeCell ref="T27:U27"/>
    <mergeCell ref="C28:D28"/>
    <mergeCell ref="H28:I28"/>
    <mergeCell ref="K28:L28"/>
    <mergeCell ref="P28:Q28"/>
    <mergeCell ref="R28:S28"/>
    <mergeCell ref="T28:U28"/>
    <mergeCell ref="C29:D29"/>
    <mergeCell ref="H29:I29"/>
    <mergeCell ref="K29:L29"/>
    <mergeCell ref="P29:Q29"/>
    <mergeCell ref="R29:S29"/>
    <mergeCell ref="T29:U29"/>
    <mergeCell ref="C30:D30"/>
    <mergeCell ref="H30:I30"/>
    <mergeCell ref="K30:L30"/>
    <mergeCell ref="P30:Q30"/>
    <mergeCell ref="R30:S30"/>
    <mergeCell ref="T30:U30"/>
    <mergeCell ref="C31:D31"/>
    <mergeCell ref="H31:I31"/>
    <mergeCell ref="K31:L31"/>
    <mergeCell ref="P31:Q31"/>
    <mergeCell ref="R31:S31"/>
    <mergeCell ref="T31:U31"/>
    <mergeCell ref="C32:D32"/>
    <mergeCell ref="H32:I32"/>
    <mergeCell ref="K32:L32"/>
    <mergeCell ref="P32:Q32"/>
    <mergeCell ref="R32:S32"/>
    <mergeCell ref="T32:U32"/>
    <mergeCell ref="C33:D33"/>
    <mergeCell ref="H33:I33"/>
    <mergeCell ref="K33:L33"/>
    <mergeCell ref="P33:Q33"/>
    <mergeCell ref="R33:S33"/>
    <mergeCell ref="T33:U33"/>
    <mergeCell ref="C34:D34"/>
    <mergeCell ref="H34:I34"/>
    <mergeCell ref="K34:L34"/>
    <mergeCell ref="P34:Q34"/>
    <mergeCell ref="R34:S34"/>
    <mergeCell ref="T34:U34"/>
    <mergeCell ref="C35:D35"/>
    <mergeCell ref="H35:I35"/>
    <mergeCell ref="K35:L35"/>
    <mergeCell ref="P35:Q35"/>
    <mergeCell ref="R35:S35"/>
    <mergeCell ref="T35:U35"/>
    <mergeCell ref="C36:D36"/>
    <mergeCell ref="H36:I36"/>
    <mergeCell ref="K36:L36"/>
    <mergeCell ref="P36:Q36"/>
    <mergeCell ref="R36:S36"/>
    <mergeCell ref="T36:U36"/>
    <mergeCell ref="C37:D37"/>
    <mergeCell ref="H37:I37"/>
    <mergeCell ref="K37:L37"/>
    <mergeCell ref="P37:Q37"/>
    <mergeCell ref="R37:S37"/>
    <mergeCell ref="T37:U37"/>
    <mergeCell ref="C38:D38"/>
    <mergeCell ref="H38:I38"/>
    <mergeCell ref="K38:L38"/>
    <mergeCell ref="P38:Q38"/>
    <mergeCell ref="R38:S38"/>
    <mergeCell ref="T38:U38"/>
    <mergeCell ref="C39:D39"/>
    <mergeCell ref="H39:I39"/>
    <mergeCell ref="K39:L39"/>
    <mergeCell ref="P39:Q39"/>
    <mergeCell ref="R39:S39"/>
    <mergeCell ref="T39:U39"/>
    <mergeCell ref="C40:D40"/>
    <mergeCell ref="H40:I40"/>
    <mergeCell ref="K40:L40"/>
    <mergeCell ref="P40:Q40"/>
    <mergeCell ref="R40:S40"/>
    <mergeCell ref="T40:U40"/>
    <mergeCell ref="C41:D41"/>
    <mergeCell ref="H41:I41"/>
    <mergeCell ref="K41:L41"/>
    <mergeCell ref="P41:Q41"/>
    <mergeCell ref="R41:S41"/>
    <mergeCell ref="T41:U41"/>
    <mergeCell ref="C42:D42"/>
    <mergeCell ref="H42:I42"/>
    <mergeCell ref="K42:L42"/>
    <mergeCell ref="P42:Q42"/>
    <mergeCell ref="R42:S42"/>
    <mergeCell ref="T42:U42"/>
    <mergeCell ref="C43:D43"/>
    <mergeCell ref="H43:I43"/>
    <mergeCell ref="K43:L43"/>
    <mergeCell ref="P43:Q43"/>
    <mergeCell ref="R43:S43"/>
    <mergeCell ref="T43:U43"/>
    <mergeCell ref="C44:D44"/>
    <mergeCell ref="H44:I44"/>
    <mergeCell ref="K44:L44"/>
    <mergeCell ref="P44:Q44"/>
    <mergeCell ref="R44:S44"/>
    <mergeCell ref="T44:U44"/>
    <mergeCell ref="C45:D45"/>
    <mergeCell ref="H45:I45"/>
    <mergeCell ref="K45:L45"/>
    <mergeCell ref="P45:Q45"/>
    <mergeCell ref="R45:S45"/>
    <mergeCell ref="T45:U45"/>
    <mergeCell ref="C46:D46"/>
    <mergeCell ref="H46:I46"/>
    <mergeCell ref="K46:L46"/>
    <mergeCell ref="P46:Q46"/>
    <mergeCell ref="R46:S46"/>
    <mergeCell ref="T46:U46"/>
    <mergeCell ref="C47:D47"/>
    <mergeCell ref="H47:I47"/>
    <mergeCell ref="K47:L47"/>
    <mergeCell ref="P47:Q47"/>
    <mergeCell ref="R47:S47"/>
    <mergeCell ref="T47:U47"/>
    <mergeCell ref="C48:D48"/>
    <mergeCell ref="H48:I48"/>
    <mergeCell ref="K48:L48"/>
    <mergeCell ref="P48:Q48"/>
    <mergeCell ref="R48:S48"/>
    <mergeCell ref="T48:U48"/>
    <mergeCell ref="C49:D49"/>
    <mergeCell ref="H49:I49"/>
    <mergeCell ref="K49:L49"/>
    <mergeCell ref="P49:Q49"/>
    <mergeCell ref="R49:S49"/>
    <mergeCell ref="T49:U49"/>
    <mergeCell ref="C50:D50"/>
    <mergeCell ref="H50:I50"/>
    <mergeCell ref="K50:L50"/>
    <mergeCell ref="P50:Q50"/>
    <mergeCell ref="R50:S50"/>
    <mergeCell ref="T50:U50"/>
    <mergeCell ref="C51:D51"/>
    <mergeCell ref="H51:I51"/>
    <mergeCell ref="K51:L51"/>
    <mergeCell ref="P51:Q51"/>
    <mergeCell ref="R51:S51"/>
    <mergeCell ref="T51:U51"/>
    <mergeCell ref="C52:D52"/>
    <mergeCell ref="H52:I52"/>
    <mergeCell ref="K52:L52"/>
    <mergeCell ref="P52:Q52"/>
    <mergeCell ref="R52:S52"/>
    <mergeCell ref="T52:U52"/>
    <mergeCell ref="C53:D53"/>
    <mergeCell ref="H53:I53"/>
    <mergeCell ref="K53:L53"/>
    <mergeCell ref="P53:Q53"/>
    <mergeCell ref="R53:S53"/>
    <mergeCell ref="T53:U53"/>
    <mergeCell ref="C54:D54"/>
    <mergeCell ref="H54:I54"/>
    <mergeCell ref="K54:L54"/>
    <mergeCell ref="P54:Q54"/>
    <mergeCell ref="R54:S54"/>
    <mergeCell ref="T54:U54"/>
    <mergeCell ref="C55:D55"/>
    <mergeCell ref="H55:I55"/>
    <mergeCell ref="K55:L55"/>
    <mergeCell ref="P55:Q55"/>
    <mergeCell ref="R55:S55"/>
    <mergeCell ref="T55:U55"/>
    <mergeCell ref="C56:D56"/>
    <mergeCell ref="H56:I56"/>
    <mergeCell ref="K56:L56"/>
    <mergeCell ref="P56:Q56"/>
    <mergeCell ref="R56:S56"/>
    <mergeCell ref="T56:U56"/>
    <mergeCell ref="C57:D57"/>
    <mergeCell ref="H57:I57"/>
    <mergeCell ref="K57:L57"/>
    <mergeCell ref="P57:Q57"/>
    <mergeCell ref="R57:S57"/>
    <mergeCell ref="T57:U57"/>
    <mergeCell ref="C58:D58"/>
    <mergeCell ref="H58:I58"/>
    <mergeCell ref="K58:L58"/>
    <mergeCell ref="P58:Q58"/>
    <mergeCell ref="R58:S58"/>
    <mergeCell ref="T58:U58"/>
    <mergeCell ref="C59:D59"/>
    <mergeCell ref="H59:I59"/>
    <mergeCell ref="K59:L59"/>
    <mergeCell ref="P59:Q59"/>
    <mergeCell ref="R59:S59"/>
    <mergeCell ref="T59:U59"/>
    <mergeCell ref="C60:D60"/>
    <mergeCell ref="H60:I60"/>
    <mergeCell ref="K60:L60"/>
    <mergeCell ref="P60:Q60"/>
    <mergeCell ref="R60:S60"/>
    <mergeCell ref="T60:U60"/>
    <mergeCell ref="C61:D61"/>
    <mergeCell ref="H61:I61"/>
    <mergeCell ref="K61:L61"/>
    <mergeCell ref="P61:Q61"/>
    <mergeCell ref="R61:S61"/>
    <mergeCell ref="T61:U61"/>
    <mergeCell ref="C62:D62"/>
    <mergeCell ref="H62:I62"/>
    <mergeCell ref="K62:L62"/>
    <mergeCell ref="P62:Q62"/>
    <mergeCell ref="R62:S62"/>
    <mergeCell ref="T62:U62"/>
    <mergeCell ref="C63:D63"/>
    <mergeCell ref="H63:I63"/>
    <mergeCell ref="K63:L63"/>
    <mergeCell ref="P63:Q63"/>
    <mergeCell ref="R63:S63"/>
    <mergeCell ref="T63:U63"/>
    <mergeCell ref="C64:D64"/>
    <mergeCell ref="H64:I64"/>
    <mergeCell ref="K64:L64"/>
    <mergeCell ref="P64:Q64"/>
    <mergeCell ref="R64:S64"/>
    <mergeCell ref="T64:U64"/>
    <mergeCell ref="C65:D65"/>
    <mergeCell ref="H65:I65"/>
    <mergeCell ref="K65:L65"/>
    <mergeCell ref="P65:Q65"/>
    <mergeCell ref="R65:S65"/>
    <mergeCell ref="T65:U65"/>
    <mergeCell ref="C66:D66"/>
    <mergeCell ref="H66:I66"/>
    <mergeCell ref="K66:L66"/>
    <mergeCell ref="P66:Q66"/>
    <mergeCell ref="R66:S66"/>
    <mergeCell ref="T66:U66"/>
    <mergeCell ref="C67:D67"/>
    <mergeCell ref="H67:I67"/>
    <mergeCell ref="K67:L67"/>
    <mergeCell ref="P67:Q67"/>
    <mergeCell ref="R67:S67"/>
    <mergeCell ref="T67:U67"/>
    <mergeCell ref="C68:D68"/>
    <mergeCell ref="H68:I68"/>
    <mergeCell ref="K68:L68"/>
    <mergeCell ref="P68:Q68"/>
    <mergeCell ref="R68:S68"/>
    <mergeCell ref="T68:U68"/>
    <mergeCell ref="C69:D69"/>
    <mergeCell ref="H69:I69"/>
    <mergeCell ref="K69:L69"/>
    <mergeCell ref="P69:Q69"/>
    <mergeCell ref="R69:S69"/>
    <mergeCell ref="T69:U69"/>
    <mergeCell ref="C70:D70"/>
    <mergeCell ref="H70:I70"/>
    <mergeCell ref="K70:L70"/>
    <mergeCell ref="P70:Q70"/>
    <mergeCell ref="R70:S70"/>
    <mergeCell ref="T70:U70"/>
    <mergeCell ref="C71:D71"/>
    <mergeCell ref="H71:I71"/>
    <mergeCell ref="K71:L71"/>
    <mergeCell ref="P71:Q71"/>
    <mergeCell ref="R71:S71"/>
    <mergeCell ref="T71:U71"/>
    <mergeCell ref="C72:D72"/>
    <mergeCell ref="H72:I72"/>
    <mergeCell ref="K72:L72"/>
    <mergeCell ref="P72:Q72"/>
    <mergeCell ref="R72:S72"/>
    <mergeCell ref="T72:U72"/>
    <mergeCell ref="C73:D73"/>
    <mergeCell ref="H73:I73"/>
    <mergeCell ref="K73:L73"/>
    <mergeCell ref="P73:Q73"/>
    <mergeCell ref="R73:S73"/>
    <mergeCell ref="T73:U73"/>
    <mergeCell ref="C74:D74"/>
    <mergeCell ref="H74:I74"/>
    <mergeCell ref="K74:L74"/>
    <mergeCell ref="P74:Q74"/>
    <mergeCell ref="R74:S74"/>
    <mergeCell ref="T74:U74"/>
    <mergeCell ref="C75:D75"/>
    <mergeCell ref="H75:I75"/>
    <mergeCell ref="K75:L75"/>
    <mergeCell ref="P75:Q75"/>
    <mergeCell ref="R75:S75"/>
    <mergeCell ref="T75:U75"/>
    <mergeCell ref="C76:D76"/>
    <mergeCell ref="H76:I76"/>
    <mergeCell ref="K76:L76"/>
    <mergeCell ref="P76:Q76"/>
    <mergeCell ref="R76:S76"/>
    <mergeCell ref="T76:U76"/>
    <mergeCell ref="C77:D77"/>
    <mergeCell ref="H77:I77"/>
    <mergeCell ref="K77:L77"/>
    <mergeCell ref="P77:Q77"/>
    <mergeCell ref="R77:S77"/>
    <mergeCell ref="T77:U77"/>
    <mergeCell ref="C78:D78"/>
    <mergeCell ref="H78:I78"/>
    <mergeCell ref="K78:L78"/>
    <mergeCell ref="P78:Q78"/>
    <mergeCell ref="R78:S78"/>
    <mergeCell ref="T78:U78"/>
    <mergeCell ref="C79:D79"/>
    <mergeCell ref="H79:I79"/>
    <mergeCell ref="K79:L79"/>
    <mergeCell ref="P79:Q79"/>
    <mergeCell ref="R79:S79"/>
    <mergeCell ref="T79:U79"/>
    <mergeCell ref="C80:D80"/>
    <mergeCell ref="H80:I80"/>
    <mergeCell ref="K80:L80"/>
    <mergeCell ref="P80:Q80"/>
    <mergeCell ref="R80:S80"/>
    <mergeCell ref="T80:U80"/>
    <mergeCell ref="C81:D81"/>
    <mergeCell ref="H81:I81"/>
    <mergeCell ref="K81:L81"/>
    <mergeCell ref="P81:Q81"/>
    <mergeCell ref="R81:S81"/>
    <mergeCell ref="T81:U81"/>
    <mergeCell ref="C82:D82"/>
    <mergeCell ref="H82:I82"/>
    <mergeCell ref="K82:L82"/>
    <mergeCell ref="P82:Q82"/>
    <mergeCell ref="R82:S82"/>
    <mergeCell ref="T82:U82"/>
    <mergeCell ref="C83:D83"/>
    <mergeCell ref="H83:I83"/>
    <mergeCell ref="K83:L83"/>
    <mergeCell ref="P83:Q83"/>
    <mergeCell ref="R83:S83"/>
    <mergeCell ref="T83:U83"/>
    <mergeCell ref="C84:D84"/>
    <mergeCell ref="H84:I84"/>
    <mergeCell ref="K84:L84"/>
    <mergeCell ref="P84:Q84"/>
    <mergeCell ref="R84:S84"/>
    <mergeCell ref="T84:U84"/>
    <mergeCell ref="C85:D85"/>
    <mergeCell ref="H85:I85"/>
    <mergeCell ref="K85:L85"/>
    <mergeCell ref="P85:Q85"/>
    <mergeCell ref="R85:S85"/>
    <mergeCell ref="T85:U85"/>
    <mergeCell ref="C86:D86"/>
    <mergeCell ref="H86:I86"/>
    <mergeCell ref="K86:L86"/>
    <mergeCell ref="P86:Q86"/>
    <mergeCell ref="R86:S86"/>
    <mergeCell ref="T86:U86"/>
    <mergeCell ref="C87:D87"/>
    <mergeCell ref="H87:I87"/>
    <mergeCell ref="K87:L87"/>
    <mergeCell ref="P87:Q87"/>
    <mergeCell ref="R87:S87"/>
    <mergeCell ref="T87:U87"/>
    <mergeCell ref="C88:D88"/>
    <mergeCell ref="H88:I88"/>
    <mergeCell ref="K88:L88"/>
    <mergeCell ref="P88:Q88"/>
    <mergeCell ref="R88:S88"/>
    <mergeCell ref="T88:U88"/>
    <mergeCell ref="C89:D89"/>
    <mergeCell ref="H89:I89"/>
    <mergeCell ref="K89:L89"/>
    <mergeCell ref="P89:Q89"/>
    <mergeCell ref="R89:S89"/>
    <mergeCell ref="T89:U89"/>
    <mergeCell ref="C90:D90"/>
    <mergeCell ref="H90:I90"/>
    <mergeCell ref="K90:L90"/>
    <mergeCell ref="P90:Q90"/>
    <mergeCell ref="R90:S90"/>
    <mergeCell ref="T90:U90"/>
    <mergeCell ref="C91:D91"/>
    <mergeCell ref="H91:I91"/>
    <mergeCell ref="K91:L91"/>
    <mergeCell ref="P91:Q91"/>
    <mergeCell ref="R91:S91"/>
    <mergeCell ref="T91:U91"/>
    <mergeCell ref="C92:D92"/>
    <mergeCell ref="H92:I92"/>
    <mergeCell ref="K92:L92"/>
    <mergeCell ref="P92:Q92"/>
    <mergeCell ref="R92:S92"/>
    <mergeCell ref="T92:U92"/>
    <mergeCell ref="C93:D93"/>
    <mergeCell ref="H93:I93"/>
    <mergeCell ref="K93:L93"/>
    <mergeCell ref="P93:Q93"/>
    <mergeCell ref="R93:S93"/>
    <mergeCell ref="T93:U93"/>
    <mergeCell ref="C94:D94"/>
    <mergeCell ref="H94:I94"/>
    <mergeCell ref="K94:L94"/>
    <mergeCell ref="P94:Q94"/>
    <mergeCell ref="R94:S94"/>
    <mergeCell ref="T94:U94"/>
    <mergeCell ref="C95:D95"/>
    <mergeCell ref="H95:I95"/>
    <mergeCell ref="K95:L95"/>
    <mergeCell ref="P95:Q95"/>
    <mergeCell ref="R95:S95"/>
    <mergeCell ref="T95:U95"/>
    <mergeCell ref="C96:D96"/>
    <mergeCell ref="H96:I96"/>
    <mergeCell ref="K96:L96"/>
    <mergeCell ref="P96:Q96"/>
    <mergeCell ref="R96:S96"/>
    <mergeCell ref="T96:U96"/>
    <mergeCell ref="C97:D97"/>
    <mergeCell ref="H97:I97"/>
    <mergeCell ref="K97:L97"/>
    <mergeCell ref="P97:Q97"/>
    <mergeCell ref="R97:S97"/>
    <mergeCell ref="T97:U97"/>
    <mergeCell ref="C98:D98"/>
    <mergeCell ref="H98:I98"/>
    <mergeCell ref="K98:L98"/>
    <mergeCell ref="P98:Q98"/>
    <mergeCell ref="R98:S98"/>
    <mergeCell ref="T98:U98"/>
    <mergeCell ref="C99:D99"/>
    <mergeCell ref="H99:I99"/>
    <mergeCell ref="K99:L99"/>
    <mergeCell ref="P99:Q99"/>
    <mergeCell ref="R99:S99"/>
    <mergeCell ref="T99:U99"/>
    <mergeCell ref="C100:D100"/>
    <mergeCell ref="H100:I100"/>
    <mergeCell ref="K100:L100"/>
    <mergeCell ref="P100:Q100"/>
    <mergeCell ref="R100:S100"/>
    <mergeCell ref="T100:U100"/>
    <mergeCell ref="C101:D101"/>
    <mergeCell ref="H101:I101"/>
    <mergeCell ref="K101:L101"/>
    <mergeCell ref="P101:Q101"/>
    <mergeCell ref="R101:S101"/>
    <mergeCell ref="T101:U101"/>
    <mergeCell ref="C102:D102"/>
    <mergeCell ref="H102:I102"/>
    <mergeCell ref="K102:L102"/>
    <mergeCell ref="P102:Q102"/>
    <mergeCell ref="R102:S102"/>
    <mergeCell ref="T102:U102"/>
    <mergeCell ref="C103:D103"/>
    <mergeCell ref="H103:I103"/>
    <mergeCell ref="K103:L103"/>
    <mergeCell ref="P103:Q103"/>
    <mergeCell ref="R103:S103"/>
    <mergeCell ref="T103:U103"/>
    <mergeCell ref="C104:D104"/>
    <mergeCell ref="H104:I104"/>
    <mergeCell ref="K104:L104"/>
    <mergeCell ref="P104:Q104"/>
    <mergeCell ref="R104:S104"/>
    <mergeCell ref="T104:U104"/>
    <mergeCell ref="C105:D105"/>
    <mergeCell ref="H105:I105"/>
    <mergeCell ref="K105:L105"/>
    <mergeCell ref="P105:Q105"/>
    <mergeCell ref="R105:S105"/>
    <mergeCell ref="T105:U105"/>
    <mergeCell ref="C106:D106"/>
    <mergeCell ref="H106:I106"/>
    <mergeCell ref="K106:L106"/>
    <mergeCell ref="P106:Q106"/>
    <mergeCell ref="R106:S106"/>
    <mergeCell ref="T106:U106"/>
    <mergeCell ref="C107:D107"/>
    <mergeCell ref="H107:I107"/>
    <mergeCell ref="K107:L107"/>
    <mergeCell ref="P107:Q107"/>
    <mergeCell ref="R107:S107"/>
    <mergeCell ref="T107:U107"/>
    <mergeCell ref="C108:D108"/>
    <mergeCell ref="H108:I108"/>
    <mergeCell ref="K108:L108"/>
    <mergeCell ref="P108:Q108"/>
    <mergeCell ref="R108:S108"/>
    <mergeCell ref="T108:U108"/>
  </mergeCells>
  <conditionalFormatting sqref="G9">
    <cfRule type="cellIs" priority="11" dxfId="118" operator="equal" stopIfTrue="1">
      <formula>"買"</formula>
    </cfRule>
    <cfRule type="cellIs" priority="12" dxfId="119" operator="equal" stopIfTrue="1">
      <formula>"売"</formula>
    </cfRule>
  </conditionalFormatting>
  <conditionalFormatting sqref="G13:G14 G23 G27 G29 G32 G34:G37 G39:G42 G50 G54:G108">
    <cfRule type="cellIs" priority="7" dxfId="118" operator="equal" stopIfTrue="1">
      <formula>"買"</formula>
    </cfRule>
    <cfRule type="cellIs" priority="8" dxfId="119" operator="equal" stopIfTrue="1">
      <formula>"売"</formula>
    </cfRule>
  </conditionalFormatting>
  <conditionalFormatting sqref="G15:G21 G10:G12">
    <cfRule type="cellIs" priority="5" dxfId="118" operator="equal" stopIfTrue="1">
      <formula>"買"</formula>
    </cfRule>
    <cfRule type="cellIs" priority="6" dxfId="119" operator="equal" stopIfTrue="1">
      <formula>"売"</formula>
    </cfRule>
  </conditionalFormatting>
  <conditionalFormatting sqref="G38 G33 G30:G31 G28 G24:G26 G22">
    <cfRule type="cellIs" priority="3" dxfId="118" operator="equal" stopIfTrue="1">
      <formula>"買"</formula>
    </cfRule>
    <cfRule type="cellIs" priority="4" dxfId="119" operator="equal" stopIfTrue="1">
      <formula>"売"</formula>
    </cfRule>
  </conditionalFormatting>
  <conditionalFormatting sqref="G51:G53 G43:G49">
    <cfRule type="cellIs" priority="1" dxfId="118" operator="equal" stopIfTrue="1">
      <formula>"買"</formula>
    </cfRule>
    <cfRule type="cellIs" priority="2" dxfId="119" operator="equal" stopIfTrue="1">
      <formula>"売"</formula>
    </cfRule>
  </conditionalFormatting>
  <dataValidations count="1">
    <dataValidation type="list" allowBlank="1" showInputMessage="1" showErrorMessage="1" sqref="G9:G108">
      <formula1>"買,売"</formula1>
    </dataValidation>
  </dataValidation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AR25"/>
  <sheetViews>
    <sheetView zoomScale="50" zoomScaleNormal="50" zoomScalePageLayoutView="0" workbookViewId="0" topLeftCell="A1">
      <selection activeCell="V19" sqref="V19"/>
    </sheetView>
  </sheetViews>
  <sheetFormatPr defaultColWidth="9.00390625" defaultRowHeight="13.5"/>
  <cols>
    <col min="1" max="1" width="7.50390625" style="43" customWidth="1"/>
    <col min="2" max="2" width="8.125" style="44" customWidth="1"/>
    <col min="3" max="16384" width="9.00390625" style="44" customWidth="1"/>
  </cols>
  <sheetData>
    <row r="1" spans="17:32" ht="24" customHeight="1">
      <c r="Q1" s="59"/>
      <c r="R1" s="60"/>
      <c r="S1" s="60"/>
      <c r="T1" s="60"/>
      <c r="U1" s="60"/>
      <c r="V1" s="60"/>
      <c r="W1" s="60"/>
      <c r="X1" s="60"/>
      <c r="Y1" s="60"/>
      <c r="Z1" s="60"/>
      <c r="AA1" s="60"/>
      <c r="AB1" s="60"/>
      <c r="AC1" s="60"/>
      <c r="AD1" s="60"/>
      <c r="AE1" s="60"/>
      <c r="AF1" s="60"/>
    </row>
    <row r="2" spans="17:32" ht="18.75" customHeight="1">
      <c r="Q2" s="59"/>
      <c r="R2" s="60"/>
      <c r="S2" s="60"/>
      <c r="T2" s="60"/>
      <c r="U2" s="60"/>
      <c r="V2" s="60"/>
      <c r="W2" s="60"/>
      <c r="X2" s="60"/>
      <c r="Y2" s="60"/>
      <c r="Z2" s="60"/>
      <c r="AA2" s="60"/>
      <c r="AB2" s="60"/>
      <c r="AC2" s="60"/>
      <c r="AD2" s="60"/>
      <c r="AE2" s="60"/>
      <c r="AF2" s="60"/>
    </row>
    <row r="3" spans="17:32" ht="18.75" customHeight="1">
      <c r="Q3" s="59"/>
      <c r="R3" s="60"/>
      <c r="S3" s="60"/>
      <c r="T3" s="60"/>
      <c r="U3" s="60"/>
      <c r="V3" s="60"/>
      <c r="W3" s="60"/>
      <c r="X3" s="60"/>
      <c r="Y3" s="60"/>
      <c r="Z3" s="60"/>
      <c r="AA3" s="60"/>
      <c r="AB3" s="60"/>
      <c r="AC3" s="60"/>
      <c r="AD3" s="60"/>
      <c r="AE3" s="60"/>
      <c r="AF3" s="60"/>
    </row>
    <row r="4" spans="17:32" ht="18.75" customHeight="1">
      <c r="Q4" s="59"/>
      <c r="R4" s="60"/>
      <c r="S4" s="60"/>
      <c r="T4" s="60"/>
      <c r="U4" s="60"/>
      <c r="V4" s="60"/>
      <c r="W4" s="60"/>
      <c r="X4" s="60"/>
      <c r="Y4" s="60"/>
      <c r="Z4" s="60"/>
      <c r="AA4" s="60"/>
      <c r="AB4" s="60"/>
      <c r="AC4" s="60"/>
      <c r="AD4" s="60"/>
      <c r="AE4" s="60"/>
      <c r="AF4" s="60"/>
    </row>
    <row r="5" ht="18.75"/>
    <row r="6" ht="18.75"/>
    <row r="7" spans="17:44" ht="18.75" customHeight="1">
      <c r="Q7" s="108"/>
      <c r="R7" s="46"/>
      <c r="S7" s="46"/>
      <c r="T7" s="46"/>
      <c r="U7" s="46"/>
      <c r="V7" s="46"/>
      <c r="W7" s="46"/>
      <c r="X7" s="46"/>
      <c r="Y7" s="46"/>
      <c r="Z7" s="46"/>
      <c r="AA7" s="46"/>
      <c r="AB7" s="46"/>
      <c r="AC7" s="46"/>
      <c r="AD7" s="46"/>
      <c r="AE7" s="46"/>
      <c r="AF7" s="46"/>
      <c r="AG7" s="46"/>
      <c r="AH7" s="46"/>
      <c r="AI7" s="46"/>
      <c r="AJ7" s="46"/>
      <c r="AK7" s="46"/>
      <c r="AL7" s="46"/>
      <c r="AM7" s="46"/>
      <c r="AN7" s="46"/>
      <c r="AO7" s="46"/>
      <c r="AP7" s="46"/>
      <c r="AQ7" s="46"/>
      <c r="AR7" s="46"/>
    </row>
    <row r="8" spans="17:44" ht="18.75" customHeight="1">
      <c r="Q8" s="108"/>
      <c r="R8" s="46"/>
      <c r="S8" s="46"/>
      <c r="T8" s="46"/>
      <c r="U8" s="46"/>
      <c r="V8" s="46"/>
      <c r="W8" s="46"/>
      <c r="X8" s="46"/>
      <c r="Y8" s="46"/>
      <c r="Z8" s="46"/>
      <c r="AA8" s="46"/>
      <c r="AB8" s="46"/>
      <c r="AC8" s="46"/>
      <c r="AD8" s="46"/>
      <c r="AE8" s="46"/>
      <c r="AF8" s="46"/>
      <c r="AG8" s="46"/>
      <c r="AH8" s="46"/>
      <c r="AI8" s="46"/>
      <c r="AJ8" s="46"/>
      <c r="AK8" s="46"/>
      <c r="AL8" s="46"/>
      <c r="AM8" s="46"/>
      <c r="AN8" s="46"/>
      <c r="AO8" s="46"/>
      <c r="AP8" s="46"/>
      <c r="AQ8" s="46"/>
      <c r="AR8" s="46"/>
    </row>
    <row r="9" ht="18.75"/>
    <row r="10" ht="18.75"/>
    <row r="11" ht="18.75"/>
    <row r="12" ht="18.75"/>
    <row r="13" ht="18.75"/>
    <row r="14" ht="18.75"/>
    <row r="15" ht="18.75"/>
    <row r="16" ht="18.75"/>
    <row r="17" ht="18.75"/>
    <row r="19" ht="18.75">
      <c r="A19" s="45" t="s">
        <v>51</v>
      </c>
    </row>
    <row r="21" ht="18.75"/>
    <row r="22" ht="18.75"/>
    <row r="23" ht="18.75"/>
    <row r="24" ht="18.75"/>
    <row r="25" ht="18.75">
      <c r="A25" s="44"/>
    </row>
    <row r="26" ht="18.75"/>
    <row r="27" ht="18.75"/>
    <row r="28" ht="18.75"/>
    <row r="29" ht="18.75"/>
    <row r="30" ht="18.75"/>
    <row r="31" ht="18.75"/>
    <row r="32" ht="18.75"/>
    <row r="33" ht="18.75"/>
    <row r="34" ht="18.75"/>
    <row r="35" ht="18.75"/>
    <row r="36" ht="18.75"/>
    <row r="37" ht="18.75"/>
    <row r="38" ht="18.75"/>
    <row r="39" ht="18.75"/>
    <row r="40" ht="18.75"/>
    <row r="41" ht="18.75"/>
    <row r="42" ht="18.75"/>
    <row r="43" ht="18.75"/>
    <row r="44" ht="18.75"/>
    <row r="45" ht="18.75"/>
    <row r="46" ht="18.75"/>
    <row r="47" ht="18.75"/>
    <row r="48" ht="18.75"/>
    <row r="49" ht="18.75"/>
    <row r="50" ht="18.75"/>
    <row r="51" ht="18.75"/>
  </sheetData>
  <sheetProtection/>
  <mergeCells count="1">
    <mergeCell ref="Q7:Q8"/>
  </mergeCells>
  <printOptions/>
  <pageMargins left="0.7" right="0.7" top="0.75" bottom="0.75" header="0.3" footer="0.3"/>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1:J29"/>
  <sheetViews>
    <sheetView zoomScale="145" zoomScaleNormal="145" zoomScaleSheetLayoutView="100" zoomScalePageLayoutView="0" workbookViewId="0" topLeftCell="A1">
      <selection activeCell="A1" sqref="A1"/>
    </sheetView>
  </sheetViews>
  <sheetFormatPr defaultColWidth="9.00390625" defaultRowHeight="13.5"/>
  <sheetData>
    <row r="1" ht="13.5">
      <c r="A1" t="s">
        <v>68</v>
      </c>
    </row>
    <row r="2" spans="1:10" ht="13.5">
      <c r="A2" s="109" t="s">
        <v>65</v>
      </c>
      <c r="B2" s="110"/>
      <c r="C2" s="110"/>
      <c r="D2" s="110"/>
      <c r="E2" s="110"/>
      <c r="F2" s="110"/>
      <c r="G2" s="110"/>
      <c r="H2" s="110"/>
      <c r="I2" s="110"/>
      <c r="J2" s="110"/>
    </row>
    <row r="3" spans="1:10" ht="13.5">
      <c r="A3" s="110"/>
      <c r="B3" s="110"/>
      <c r="C3" s="110"/>
      <c r="D3" s="110"/>
      <c r="E3" s="110"/>
      <c r="F3" s="110"/>
      <c r="G3" s="110"/>
      <c r="H3" s="110"/>
      <c r="I3" s="110"/>
      <c r="J3" s="110"/>
    </row>
    <row r="4" spans="1:10" ht="13.5">
      <c r="A4" s="110"/>
      <c r="B4" s="110"/>
      <c r="C4" s="110"/>
      <c r="D4" s="110"/>
      <c r="E4" s="110"/>
      <c r="F4" s="110"/>
      <c r="G4" s="110"/>
      <c r="H4" s="110"/>
      <c r="I4" s="110"/>
      <c r="J4" s="110"/>
    </row>
    <row r="5" spans="1:10" ht="13.5">
      <c r="A5" s="110"/>
      <c r="B5" s="110"/>
      <c r="C5" s="110"/>
      <c r="D5" s="110"/>
      <c r="E5" s="110"/>
      <c r="F5" s="110"/>
      <c r="G5" s="110"/>
      <c r="H5" s="110"/>
      <c r="I5" s="110"/>
      <c r="J5" s="110"/>
    </row>
    <row r="6" spans="1:10" ht="13.5">
      <c r="A6" s="110"/>
      <c r="B6" s="110"/>
      <c r="C6" s="110"/>
      <c r="D6" s="110"/>
      <c r="E6" s="110"/>
      <c r="F6" s="110"/>
      <c r="G6" s="110"/>
      <c r="H6" s="110"/>
      <c r="I6" s="110"/>
      <c r="J6" s="110"/>
    </row>
    <row r="7" spans="1:10" ht="13.5">
      <c r="A7" s="110"/>
      <c r="B7" s="110"/>
      <c r="C7" s="110"/>
      <c r="D7" s="110"/>
      <c r="E7" s="110"/>
      <c r="F7" s="110"/>
      <c r="G7" s="110"/>
      <c r="H7" s="110"/>
      <c r="I7" s="110"/>
      <c r="J7" s="110"/>
    </row>
    <row r="8" spans="1:10" ht="13.5">
      <c r="A8" s="110"/>
      <c r="B8" s="110"/>
      <c r="C8" s="110"/>
      <c r="D8" s="110"/>
      <c r="E8" s="110"/>
      <c r="F8" s="110"/>
      <c r="G8" s="110"/>
      <c r="H8" s="110"/>
      <c r="I8" s="110"/>
      <c r="J8" s="110"/>
    </row>
    <row r="9" spans="1:10" ht="13.5">
      <c r="A9" s="110"/>
      <c r="B9" s="110"/>
      <c r="C9" s="110"/>
      <c r="D9" s="110"/>
      <c r="E9" s="110"/>
      <c r="F9" s="110"/>
      <c r="G9" s="110"/>
      <c r="H9" s="110"/>
      <c r="I9" s="110"/>
      <c r="J9" s="110"/>
    </row>
    <row r="11" ht="13.5">
      <c r="A11" t="s">
        <v>67</v>
      </c>
    </row>
    <row r="12" spans="1:10" ht="13.5">
      <c r="A12" s="111" t="s">
        <v>66</v>
      </c>
      <c r="B12" s="112"/>
      <c r="C12" s="112"/>
      <c r="D12" s="112"/>
      <c r="E12" s="112"/>
      <c r="F12" s="112"/>
      <c r="G12" s="112"/>
      <c r="H12" s="112"/>
      <c r="I12" s="112"/>
      <c r="J12" s="112"/>
    </row>
    <row r="13" spans="1:10" ht="13.5">
      <c r="A13" s="112"/>
      <c r="B13" s="112"/>
      <c r="C13" s="112"/>
      <c r="D13" s="112"/>
      <c r="E13" s="112"/>
      <c r="F13" s="112"/>
      <c r="G13" s="112"/>
      <c r="H13" s="112"/>
      <c r="I13" s="112"/>
      <c r="J13" s="112"/>
    </row>
    <row r="14" spans="1:10" ht="13.5">
      <c r="A14" s="112"/>
      <c r="B14" s="112"/>
      <c r="C14" s="112"/>
      <c r="D14" s="112"/>
      <c r="E14" s="112"/>
      <c r="F14" s="112"/>
      <c r="G14" s="112"/>
      <c r="H14" s="112"/>
      <c r="I14" s="112"/>
      <c r="J14" s="112"/>
    </row>
    <row r="15" spans="1:10" ht="13.5">
      <c r="A15" s="112"/>
      <c r="B15" s="112"/>
      <c r="C15" s="112"/>
      <c r="D15" s="112"/>
      <c r="E15" s="112"/>
      <c r="F15" s="112"/>
      <c r="G15" s="112"/>
      <c r="H15" s="112"/>
      <c r="I15" s="112"/>
      <c r="J15" s="112"/>
    </row>
    <row r="16" spans="1:10" ht="13.5">
      <c r="A16" s="112"/>
      <c r="B16" s="112"/>
      <c r="C16" s="112"/>
      <c r="D16" s="112"/>
      <c r="E16" s="112"/>
      <c r="F16" s="112"/>
      <c r="G16" s="112"/>
      <c r="H16" s="112"/>
      <c r="I16" s="112"/>
      <c r="J16" s="112"/>
    </row>
    <row r="17" spans="1:10" ht="13.5">
      <c r="A17" s="112"/>
      <c r="B17" s="112"/>
      <c r="C17" s="112"/>
      <c r="D17" s="112"/>
      <c r="E17" s="112"/>
      <c r="F17" s="112"/>
      <c r="G17" s="112"/>
      <c r="H17" s="112"/>
      <c r="I17" s="112"/>
      <c r="J17" s="112"/>
    </row>
    <row r="18" spans="1:10" ht="13.5">
      <c r="A18" s="112"/>
      <c r="B18" s="112"/>
      <c r="C18" s="112"/>
      <c r="D18" s="112"/>
      <c r="E18" s="112"/>
      <c r="F18" s="112"/>
      <c r="G18" s="112"/>
      <c r="H18" s="112"/>
      <c r="I18" s="112"/>
      <c r="J18" s="112"/>
    </row>
    <row r="19" spans="1:10" ht="13.5">
      <c r="A19" s="112"/>
      <c r="B19" s="112"/>
      <c r="C19" s="112"/>
      <c r="D19" s="112"/>
      <c r="E19" s="112"/>
      <c r="F19" s="112"/>
      <c r="G19" s="112"/>
      <c r="H19" s="112"/>
      <c r="I19" s="112"/>
      <c r="J19" s="112"/>
    </row>
    <row r="21" ht="13.5">
      <c r="A21" t="s">
        <v>0</v>
      </c>
    </row>
    <row r="22" spans="1:10" ht="13.5">
      <c r="A22" s="113" t="s">
        <v>69</v>
      </c>
      <c r="B22" s="113"/>
      <c r="C22" s="113"/>
      <c r="D22" s="113"/>
      <c r="E22" s="113"/>
      <c r="F22" s="113"/>
      <c r="G22" s="113"/>
      <c r="H22" s="113"/>
      <c r="I22" s="113"/>
      <c r="J22" s="113"/>
    </row>
    <row r="23" spans="1:10" ht="13.5">
      <c r="A23" s="113"/>
      <c r="B23" s="113"/>
      <c r="C23" s="113"/>
      <c r="D23" s="113"/>
      <c r="E23" s="113"/>
      <c r="F23" s="113"/>
      <c r="G23" s="113"/>
      <c r="H23" s="113"/>
      <c r="I23" s="113"/>
      <c r="J23" s="113"/>
    </row>
    <row r="24" spans="1:10" ht="13.5">
      <c r="A24" s="113"/>
      <c r="B24" s="113"/>
      <c r="C24" s="113"/>
      <c r="D24" s="113"/>
      <c r="E24" s="113"/>
      <c r="F24" s="113"/>
      <c r="G24" s="113"/>
      <c r="H24" s="113"/>
      <c r="I24" s="113"/>
      <c r="J24" s="113"/>
    </row>
    <row r="25" spans="1:10" ht="13.5">
      <c r="A25" s="113"/>
      <c r="B25" s="113"/>
      <c r="C25" s="113"/>
      <c r="D25" s="113"/>
      <c r="E25" s="113"/>
      <c r="F25" s="113"/>
      <c r="G25" s="113"/>
      <c r="H25" s="113"/>
      <c r="I25" s="113"/>
      <c r="J25" s="113"/>
    </row>
    <row r="26" spans="1:10" ht="13.5">
      <c r="A26" s="113"/>
      <c r="B26" s="113"/>
      <c r="C26" s="113"/>
      <c r="D26" s="113"/>
      <c r="E26" s="113"/>
      <c r="F26" s="113"/>
      <c r="G26" s="113"/>
      <c r="H26" s="113"/>
      <c r="I26" s="113"/>
      <c r="J26" s="113"/>
    </row>
    <row r="27" spans="1:10" ht="13.5">
      <c r="A27" s="113"/>
      <c r="B27" s="113"/>
      <c r="C27" s="113"/>
      <c r="D27" s="113"/>
      <c r="E27" s="113"/>
      <c r="F27" s="113"/>
      <c r="G27" s="113"/>
      <c r="H27" s="113"/>
      <c r="I27" s="113"/>
      <c r="J27" s="113"/>
    </row>
    <row r="28" spans="1:10" ht="13.5">
      <c r="A28" s="113"/>
      <c r="B28" s="113"/>
      <c r="C28" s="113"/>
      <c r="D28" s="113"/>
      <c r="E28" s="113"/>
      <c r="F28" s="113"/>
      <c r="G28" s="113"/>
      <c r="H28" s="113"/>
      <c r="I28" s="113"/>
      <c r="J28" s="113"/>
    </row>
    <row r="29" spans="1:10" ht="13.5">
      <c r="A29" s="113"/>
      <c r="B29" s="113"/>
      <c r="C29" s="113"/>
      <c r="D29" s="113"/>
      <c r="E29" s="113"/>
      <c r="F29" s="113"/>
      <c r="G29" s="113"/>
      <c r="H29" s="113"/>
      <c r="I29" s="113"/>
      <c r="J29" s="113"/>
    </row>
  </sheetData>
  <sheetProtection/>
  <mergeCells count="3">
    <mergeCell ref="A2:J9"/>
    <mergeCell ref="A12:J19"/>
    <mergeCell ref="A22:J29"/>
  </mergeCells>
  <printOptions/>
  <pageMargins left="0.75" right="0.75" top="1" bottom="1" header="0.5111111111111111" footer="0.5111111111111111"/>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Kingsoft Office 2010</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YUUYA YAMAMURA</dc:creator>
  <cp:keywords/>
  <dc:description/>
  <cp:lastModifiedBy>裕明</cp:lastModifiedBy>
  <cp:lastPrinted>2016-04-18T04:14:14Z</cp:lastPrinted>
  <dcterms:created xsi:type="dcterms:W3CDTF">2013-10-09T23:04:08Z</dcterms:created>
  <dcterms:modified xsi:type="dcterms:W3CDTF">2016-04-22T11:11:27Z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1041-6.6.0.2724</vt:lpwstr>
  </property>
</Properties>
</file>