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290" windowHeight="4920" activeTab="4"/>
  </bookViews>
  <sheets>
    <sheet name="検証’(USDJPY1H)" sheetId="1" r:id="rId1"/>
    <sheet name="検証（USDJPY４H）" sheetId="2" r:id="rId2"/>
    <sheet name="検証（USDJPY1D)" sheetId="3" r:id="rId3"/>
    <sheet name="画像" sheetId="4" r:id="rId4"/>
    <sheet name="気づき" sheetId="5" r:id="rId5"/>
    <sheet name="検証終了通貨" sheetId="6" r:id="rId6"/>
    <sheet name="テンプレ" sheetId="7" r:id="rId7"/>
  </sheets>
  <definedNames/>
  <calcPr fullCalcOnLoad="1"/>
</workbook>
</file>

<file path=xl/sharedStrings.xml><?xml version="1.0" encoding="utf-8"?>
<sst xmlns="http://schemas.openxmlformats.org/spreadsheetml/2006/main" count="605" uniqueCount="78">
  <si>
    <t>気付き　質問</t>
  </si>
  <si>
    <t>感想</t>
  </si>
  <si>
    <t>今後</t>
  </si>
  <si>
    <t>売</t>
  </si>
  <si>
    <t>買</t>
  </si>
  <si>
    <t>通貨ペア</t>
  </si>
  <si>
    <t>時間足</t>
  </si>
  <si>
    <t>当初資金</t>
  </si>
  <si>
    <t>最終資金</t>
  </si>
  <si>
    <t>エントリー理由</t>
  </si>
  <si>
    <t>決済理由</t>
  </si>
  <si>
    <t>損益金額</t>
  </si>
  <si>
    <t>損益pips</t>
  </si>
  <si>
    <t>最大ドローアップ</t>
  </si>
  <si>
    <t>最大ドローダウン</t>
  </si>
  <si>
    <t>勝数</t>
  </si>
  <si>
    <t>負数</t>
  </si>
  <si>
    <t>引分</t>
  </si>
  <si>
    <t>勝率</t>
  </si>
  <si>
    <t>最大連勝</t>
  </si>
  <si>
    <t>最大連敗</t>
  </si>
  <si>
    <t>No.</t>
  </si>
  <si>
    <t>資金</t>
  </si>
  <si>
    <t>エントリー</t>
  </si>
  <si>
    <t>リスク（3%）</t>
  </si>
  <si>
    <t>ロット</t>
  </si>
  <si>
    <t>決済</t>
  </si>
  <si>
    <t>損益</t>
  </si>
  <si>
    <t>西暦</t>
  </si>
  <si>
    <t>日付</t>
  </si>
  <si>
    <t>売買</t>
  </si>
  <si>
    <t>レート</t>
  </si>
  <si>
    <t>pips</t>
  </si>
  <si>
    <t>損失上限</t>
  </si>
  <si>
    <t>金額</t>
  </si>
  <si>
    <t>日足</t>
  </si>
  <si>
    <t>売</t>
  </si>
  <si>
    <t>10MA・20MAの両方の上側にキャンドルがあれば買い方向、下側なら売り方向。MAに触れてPB出現でエントリー待ち、PB高値or安値ブレイクでエントリー。</t>
  </si>
  <si>
    <t>検証終了通貨</t>
  </si>
  <si>
    <t>通貨ペア</t>
  </si>
  <si>
    <t>終了日</t>
  </si>
  <si>
    <t>ルール</t>
  </si>
  <si>
    <t>PB</t>
  </si>
  <si>
    <t>EUR/USD</t>
  </si>
  <si>
    <t>日足</t>
  </si>
  <si>
    <t>4Ｈ足</t>
  </si>
  <si>
    <t>１Ｈ足</t>
  </si>
  <si>
    <t>GBP/USD</t>
  </si>
  <si>
    <t>リスク（5%）</t>
  </si>
  <si>
    <t>・トレーリングストップ（ダウ理論＋ピンバー）</t>
  </si>
  <si>
    <t>20110519-26</t>
  </si>
  <si>
    <t>110705-10</t>
  </si>
  <si>
    <t>あっさり損切り</t>
  </si>
  <si>
    <t>20110919-27</t>
  </si>
  <si>
    <t>一回トレーリングストップ（ピンバー）</t>
  </si>
  <si>
    <t>111116-23</t>
  </si>
  <si>
    <t>Q1.ピンバーでのストップの移動は、同方向ピンバーのみか？？</t>
  </si>
  <si>
    <t>Q2.エントリー決定のピンバーは10MA側でなくても大丈夫なのか？</t>
  </si>
  <si>
    <t>121129-130428</t>
  </si>
  <si>
    <t>3~4回トレーリングストップ（ピンバー）</t>
  </si>
  <si>
    <t>RiskReward</t>
  </si>
  <si>
    <t>USD/JPY</t>
  </si>
  <si>
    <t>買</t>
  </si>
  <si>
    <t>・ピンバー実体全体がMAの上下で検証してましたが、終値だけを見た方がいいこともあった。USDJPY1H20160218</t>
  </si>
  <si>
    <t>USDJPY1D</t>
  </si>
  <si>
    <t>USDJPY1H</t>
  </si>
  <si>
    <t>20160323-29</t>
  </si>
  <si>
    <t>20130323-</t>
  </si>
  <si>
    <t>ピンバー（オレンジ）でトレーリングストップすると0.84倍しか取れないが、ダウ理論（グレー）ですると3.84倍まで取れる。</t>
  </si>
  <si>
    <t>・ピンバー（オレンジ）でトレーリングストップすると0.84倍しか取れないが、ダウ理論（グレー）ですると3.84倍まで取れる。USDJPY1H20160323</t>
  </si>
  <si>
    <t>・最初、ピンバーの定義を間違ってました。正しくは、「長い方のひげが、実体の三倍以上」ですね^^;</t>
  </si>
  <si>
    <t>[一ヶ月目カリキュラム]の動画を見ながら、</t>
  </si>
  <si>
    <t>仕掛け１のUSDJPYDailyを始めました。</t>
  </si>
  <si>
    <t>そのため、Dailyについては、2010/9/6から始めてしまったため、</t>
  </si>
  <si>
    <t>30例しかありません。</t>
  </si>
  <si>
    <t>一方、1Hについては、データがなぜか、2015/12/14~しかありませんでした。</t>
  </si>
  <si>
    <t>27例は、いくらなんでも少なすぎると思うのですが、どうしたらよいのでしょうか？</t>
  </si>
  <si>
    <t>次はどの通貨をやったらいいのか決めかねています。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</si>
</sst>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&quot;¥&quot;* #,##0_-;\-&quot;¥&quot;* #,##0_-;_-&quot;¥&quot;* &quot;-&quot;_-;_-@_-"/>
    <numFmt numFmtId="178" formatCode="_-* #,##0.00_-;\-* #,##0.00_-;_-* &quot;-&quot;??_-;_-@_-"/>
    <numFmt numFmtId="179" formatCode="_-&quot;¥&quot;* #,##0.00_-;\-&quot;¥&quot;* #,##0.00_-;_-&quot;¥&quot;* &quot;-&quot;??_-;_-@_-"/>
    <numFmt numFmtId="180" formatCode="0.00_ ;[Red]\-0.00\ "/>
    <numFmt numFmtId="181" formatCode="0.00_ "/>
    <numFmt numFmtId="182" formatCode="0.0_);[Red]\(0.0\)"/>
    <numFmt numFmtId="183" formatCode="m/d;@"/>
    <numFmt numFmtId="184" formatCode="&quot;¥&quot;#,##0_);[Red]\(&quot;¥&quot;#,##0\)"/>
    <numFmt numFmtId="185" formatCode="0_);[Red]\(0\)"/>
    <numFmt numFmtId="186" formatCode="#,##0_ ;[Red]\-#,##0\ "/>
    <numFmt numFmtId="187" formatCode="0.0%"/>
    <numFmt numFmtId="188" formatCode="yyyy/m/d;@"/>
    <numFmt numFmtId="189" formatCode="#,##0_ "/>
    <numFmt numFmtId="190" formatCode="0.0_ ;[Red]\-0.0\ "/>
  </numFmts>
  <fonts count="48"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b/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60"/>
      <name val="ＭＳ Ｐゴシック"/>
      <family val="3"/>
    </font>
    <font>
      <b/>
      <sz val="11"/>
      <color indexed="5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name val="Calibri"/>
      <family val="3"/>
    </font>
    <font>
      <b/>
      <sz val="14"/>
      <color rgb="FFFF0000"/>
      <name val="ＭＳ Ｐゴシック"/>
      <family val="3"/>
    </font>
    <font>
      <b/>
      <sz val="11"/>
      <color rgb="FFC00000"/>
      <name val="ＭＳ Ｐゴシック"/>
      <family val="3"/>
    </font>
    <font>
      <b/>
      <sz val="11"/>
      <color rgb="FFFFC000"/>
      <name val="ＭＳ Ｐゴシック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EAEAEA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3" fillId="32" borderId="0" applyNumberFormat="0" applyBorder="0" applyAlignment="0" applyProtection="0"/>
  </cellStyleXfs>
  <cellXfs count="86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187" fontId="0" fillId="0" borderId="10" xfId="42" applyNumberFormat="1" applyFont="1" applyBorder="1" applyAlignment="1">
      <alignment horizontal="center" vertical="center"/>
    </xf>
    <xf numFmtId="0" fontId="39" fillId="31" borderId="10" xfId="0" applyFont="1" applyFill="1" applyBorder="1" applyAlignment="1">
      <alignment horizontal="center" vertical="center" shrinkToFit="1"/>
    </xf>
    <xf numFmtId="0" fontId="39" fillId="33" borderId="10" xfId="0" applyFont="1" applyFill="1" applyBorder="1" applyAlignment="1">
      <alignment horizontal="center" vertical="center" shrinkToFit="1"/>
    </xf>
    <xf numFmtId="181" fontId="44" fillId="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83" fontId="44" fillId="0" borderId="10" xfId="0" applyNumberFormat="1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39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9" fillId="0" borderId="12" xfId="0" applyFont="1" applyFill="1" applyBorder="1" applyAlignment="1">
      <alignment vertical="center"/>
    </xf>
    <xf numFmtId="0" fontId="0" fillId="0" borderId="13" xfId="0" applyFill="1" applyBorder="1" applyAlignment="1">
      <alignment horizontal="center" vertical="center"/>
    </xf>
    <xf numFmtId="0" fontId="39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87" fontId="0" fillId="0" borderId="12" xfId="42" applyNumberFormat="1" applyFont="1" applyFill="1" applyBorder="1" applyAlignment="1">
      <alignment horizontal="center" vertical="center"/>
    </xf>
    <xf numFmtId="0" fontId="39" fillId="6" borderId="15" xfId="0" applyFont="1" applyFill="1" applyBorder="1" applyAlignment="1">
      <alignment vertical="center"/>
    </xf>
    <xf numFmtId="0" fontId="39" fillId="28" borderId="10" xfId="0" applyFont="1" applyFill="1" applyBorder="1" applyAlignment="1">
      <alignment horizontal="center" vertical="center" shrinkToFit="1"/>
    </xf>
    <xf numFmtId="0" fontId="44" fillId="0" borderId="10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39" fillId="6" borderId="14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4" fillId="18" borderId="10" xfId="0" applyFont="1" applyFill="1" applyBorder="1" applyAlignment="1">
      <alignment horizontal="center" vertical="center"/>
    </xf>
    <xf numFmtId="0" fontId="45" fillId="18" borderId="10" xfId="0" applyFont="1" applyFill="1" applyBorder="1" applyAlignment="1">
      <alignment horizontal="center" vertical="center"/>
    </xf>
    <xf numFmtId="0" fontId="45" fillId="0" borderId="0" xfId="0" applyFont="1" applyAlignment="1">
      <alignment horizontal="center" vertical="center"/>
    </xf>
    <xf numFmtId="14" fontId="45" fillId="0" borderId="10" xfId="0" applyNumberFormat="1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39" fillId="6" borderId="14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0" fontId="39" fillId="6" borderId="14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46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186" fontId="0" fillId="0" borderId="0" xfId="0" applyNumberForma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0" fontId="31" fillId="0" borderId="10" xfId="43" applyFill="1" applyBorder="1" applyAlignment="1">
      <alignment horizontal="center" vertical="center"/>
    </xf>
    <xf numFmtId="189" fontId="44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/>
    </xf>
    <xf numFmtId="186" fontId="44" fillId="0" borderId="10" xfId="0" applyNumberFormat="1" applyFont="1" applyFill="1" applyBorder="1" applyAlignment="1">
      <alignment horizontal="center" vertical="center"/>
    </xf>
    <xf numFmtId="190" fontId="44" fillId="0" borderId="10" xfId="0" applyNumberFormat="1" applyFont="1" applyFill="1" applyBorder="1" applyAlignment="1">
      <alignment horizontal="center" vertical="center"/>
    </xf>
    <xf numFmtId="0" fontId="39" fillId="33" borderId="16" xfId="0" applyFont="1" applyFill="1" applyBorder="1" applyAlignment="1">
      <alignment horizontal="center" vertical="center" shrinkToFit="1"/>
    </xf>
    <xf numFmtId="0" fontId="39" fillId="33" borderId="12" xfId="0" applyFont="1" applyFill="1" applyBorder="1" applyAlignment="1">
      <alignment horizontal="center" vertical="center" shrinkToFit="1"/>
    </xf>
    <xf numFmtId="0" fontId="39" fillId="33" borderId="11" xfId="0" applyFont="1" applyFill="1" applyBorder="1" applyAlignment="1">
      <alignment horizontal="center" vertical="center" shrinkToFit="1"/>
    </xf>
    <xf numFmtId="0" fontId="39" fillId="34" borderId="10" xfId="0" applyFont="1" applyFill="1" applyBorder="1" applyAlignment="1">
      <alignment horizontal="center" vertical="center" shrinkToFit="1"/>
    </xf>
    <xf numFmtId="0" fontId="39" fillId="28" borderId="17" xfId="0" applyFont="1" applyFill="1" applyBorder="1" applyAlignment="1">
      <alignment horizontal="center" vertical="center" shrinkToFit="1"/>
    </xf>
    <xf numFmtId="0" fontId="39" fillId="28" borderId="11" xfId="0" applyFont="1" applyFill="1" applyBorder="1" applyAlignment="1">
      <alignment horizontal="center" vertical="center" shrinkToFit="1"/>
    </xf>
    <xf numFmtId="0" fontId="39" fillId="31" borderId="17" xfId="0" applyFont="1" applyFill="1" applyBorder="1" applyAlignment="1">
      <alignment horizontal="center" vertical="center" shrinkToFit="1"/>
    </xf>
    <xf numFmtId="0" fontId="39" fillId="31" borderId="11" xfId="0" applyFont="1" applyFill="1" applyBorder="1" applyAlignment="1">
      <alignment horizontal="center" vertical="center" shrinkToFit="1"/>
    </xf>
    <xf numFmtId="0" fontId="39" fillId="33" borderId="17" xfId="0" applyFont="1" applyFill="1" applyBorder="1" applyAlignment="1">
      <alignment horizontal="center" vertical="center" shrinkToFit="1"/>
    </xf>
    <xf numFmtId="0" fontId="39" fillId="6" borderId="10" xfId="0" applyFont="1" applyFill="1" applyBorder="1" applyAlignment="1">
      <alignment horizontal="center" vertical="center" shrinkToFit="1"/>
    </xf>
    <xf numFmtId="186" fontId="0" fillId="0" borderId="10" xfId="0" applyNumberFormat="1" applyBorder="1" applyAlignment="1">
      <alignment horizontal="center" vertical="center"/>
    </xf>
    <xf numFmtId="0" fontId="39" fillId="6" borderId="14" xfId="0" applyFont="1" applyFill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9" fillId="35" borderId="18" xfId="0" applyFont="1" applyFill="1" applyBorder="1" applyAlignment="1">
      <alignment horizontal="center" vertical="center" shrinkToFit="1"/>
    </xf>
    <xf numFmtId="0" fontId="39" fillId="35" borderId="10" xfId="0" applyFont="1" applyFill="1" applyBorder="1" applyAlignment="1">
      <alignment horizontal="center" vertical="center" shrinkToFit="1"/>
    </xf>
    <xf numFmtId="0" fontId="39" fillId="36" borderId="15" xfId="0" applyFont="1" applyFill="1" applyBorder="1" applyAlignment="1">
      <alignment horizontal="center" vertical="center" shrinkToFit="1"/>
    </xf>
    <xf numFmtId="0" fontId="39" fillId="36" borderId="19" xfId="0" applyFont="1" applyFill="1" applyBorder="1" applyAlignment="1">
      <alignment horizontal="center" vertical="center" shrinkToFit="1"/>
    </xf>
    <xf numFmtId="0" fontId="39" fillId="36" borderId="16" xfId="0" applyFont="1" applyFill="1" applyBorder="1" applyAlignment="1">
      <alignment horizontal="center" vertical="center" shrinkToFit="1"/>
    </xf>
    <xf numFmtId="0" fontId="39" fillId="36" borderId="20" xfId="0" applyFont="1" applyFill="1" applyBorder="1" applyAlignment="1">
      <alignment horizontal="center" vertical="center" shrinkToFit="1"/>
    </xf>
    <xf numFmtId="0" fontId="39" fillId="28" borderId="16" xfId="0" applyFont="1" applyFill="1" applyBorder="1" applyAlignment="1">
      <alignment horizontal="center" vertical="center" shrinkToFit="1"/>
    </xf>
    <xf numFmtId="0" fontId="39" fillId="28" borderId="12" xfId="0" applyFont="1" applyFill="1" applyBorder="1" applyAlignment="1">
      <alignment horizontal="center" vertical="center" shrinkToFit="1"/>
    </xf>
    <xf numFmtId="0" fontId="39" fillId="31" borderId="16" xfId="0" applyFont="1" applyFill="1" applyBorder="1" applyAlignment="1">
      <alignment horizontal="center" vertical="center" shrinkToFit="1"/>
    </xf>
    <xf numFmtId="0" fontId="39" fillId="31" borderId="12" xfId="0" applyFont="1" applyFill="1" applyBorder="1" applyAlignment="1">
      <alignment horizontal="center" vertical="center" shrinkToFit="1"/>
    </xf>
    <xf numFmtId="0" fontId="39" fillId="37" borderId="10" xfId="0" applyFont="1" applyFill="1" applyBorder="1" applyAlignment="1">
      <alignment horizontal="center" vertical="center" shrinkToFit="1"/>
    </xf>
    <xf numFmtId="190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vertical="center"/>
    </xf>
    <xf numFmtId="0" fontId="44" fillId="0" borderId="17" xfId="0" applyFont="1" applyFill="1" applyBorder="1" applyAlignment="1">
      <alignment horizontal="center" vertical="center"/>
    </xf>
    <xf numFmtId="0" fontId="44" fillId="0" borderId="11" xfId="0" applyFont="1" applyFill="1" applyBorder="1" applyAlignment="1">
      <alignment horizontal="center" vertical="center"/>
    </xf>
    <xf numFmtId="189" fontId="44" fillId="0" borderId="17" xfId="0" applyNumberFormat="1" applyFont="1" applyFill="1" applyBorder="1" applyAlignment="1">
      <alignment horizontal="center" vertical="center"/>
    </xf>
    <xf numFmtId="189" fontId="44" fillId="0" borderId="11" xfId="0" applyNumberFormat="1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dxfs count="58"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rgb="FFFF0000"/>
      </font>
    </dxf>
    <dxf>
      <font>
        <b/>
        <i val="0"/>
        <color rgb="FFFF0000"/>
      </font>
      <border/>
    </dxf>
    <dxf>
      <font>
        <b/>
        <i val="0"/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9</xdr:col>
      <xdr:colOff>438150</xdr:colOff>
      <xdr:row>27</xdr:row>
      <xdr:rowOff>47625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80975"/>
          <a:ext cx="7000875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29</xdr:row>
      <xdr:rowOff>0</xdr:rowOff>
    </xdr:from>
    <xdr:to>
      <xdr:col>9</xdr:col>
      <xdr:colOff>485775</xdr:colOff>
      <xdr:row>55</xdr:row>
      <xdr:rowOff>57150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5248275"/>
          <a:ext cx="7048500" cy="476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57</xdr:row>
      <xdr:rowOff>0</xdr:rowOff>
    </xdr:from>
    <xdr:to>
      <xdr:col>9</xdr:col>
      <xdr:colOff>428625</xdr:colOff>
      <xdr:row>83</xdr:row>
      <xdr:rowOff>47625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10315575"/>
          <a:ext cx="6991350" cy="4752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86</xdr:row>
      <xdr:rowOff>19050</xdr:rowOff>
    </xdr:from>
    <xdr:to>
      <xdr:col>9</xdr:col>
      <xdr:colOff>466725</xdr:colOff>
      <xdr:row>112</xdr:row>
      <xdr:rowOff>57150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15582900"/>
          <a:ext cx="7029450" cy="4743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114</xdr:row>
      <xdr:rowOff>0</xdr:rowOff>
    </xdr:from>
    <xdr:to>
      <xdr:col>9</xdr:col>
      <xdr:colOff>428625</xdr:colOff>
      <xdr:row>144</xdr:row>
      <xdr:rowOff>28575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20631150"/>
          <a:ext cx="6991350" cy="5457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147</xdr:row>
      <xdr:rowOff>0</xdr:rowOff>
    </xdr:from>
    <xdr:to>
      <xdr:col>12</xdr:col>
      <xdr:colOff>581025</xdr:colOff>
      <xdr:row>177</xdr:row>
      <xdr:rowOff>66675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26593800"/>
          <a:ext cx="9201150" cy="5495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zoomScalePageLayoutView="0" workbookViewId="0" topLeftCell="A1">
      <pane ySplit="8" topLeftCell="A42" activePane="bottomLeft" state="frozen"/>
      <selection pane="topLeft" activeCell="A1" sqref="A1"/>
      <selection pane="bottomLeft" activeCell="R5" sqref="R5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63" t="s">
        <v>5</v>
      </c>
      <c r="C2" s="63"/>
      <c r="D2" s="78"/>
      <c r="E2" s="78"/>
      <c r="F2" s="63" t="s">
        <v>6</v>
      </c>
      <c r="G2" s="63"/>
      <c r="H2" s="78" t="s">
        <v>35</v>
      </c>
      <c r="I2" s="78"/>
      <c r="J2" s="63" t="s">
        <v>7</v>
      </c>
      <c r="K2" s="63"/>
      <c r="L2" s="79">
        <f>C9</f>
        <v>1000000</v>
      </c>
      <c r="M2" s="78"/>
      <c r="N2" s="63" t="s">
        <v>8</v>
      </c>
      <c r="O2" s="63"/>
      <c r="P2" s="79">
        <f>C36</f>
        <v>946173.7719211087</v>
      </c>
      <c r="Q2" s="78"/>
      <c r="R2" s="1"/>
      <c r="S2" s="1"/>
      <c r="T2" s="1"/>
    </row>
    <row r="3" spans="2:19" ht="57" customHeight="1">
      <c r="B3" s="63" t="s">
        <v>9</v>
      </c>
      <c r="C3" s="63"/>
      <c r="D3" s="80" t="s">
        <v>37</v>
      </c>
      <c r="E3" s="80"/>
      <c r="F3" s="80"/>
      <c r="G3" s="80"/>
      <c r="H3" s="80"/>
      <c r="I3" s="80"/>
      <c r="J3" s="63" t="s">
        <v>10</v>
      </c>
      <c r="K3" s="63"/>
      <c r="L3" s="80" t="s">
        <v>49</v>
      </c>
      <c r="M3" s="81"/>
      <c r="N3" s="81"/>
      <c r="O3" s="81"/>
      <c r="P3" s="81"/>
      <c r="Q3" s="81"/>
      <c r="R3" s="1"/>
      <c r="S3" s="1"/>
    </row>
    <row r="4" spans="2:20" ht="13.5">
      <c r="B4" s="63" t="s">
        <v>11</v>
      </c>
      <c r="C4" s="63"/>
      <c r="D4" s="61">
        <f>SUM($R$9:$S$993)</f>
        <v>-53826.2280788913</v>
      </c>
      <c r="E4" s="61"/>
      <c r="F4" s="63" t="s">
        <v>12</v>
      </c>
      <c r="G4" s="63"/>
      <c r="H4" s="77">
        <f>SUM($T$9:$U$108)</f>
        <v>-155.99999999999852</v>
      </c>
      <c r="I4" s="78"/>
      <c r="J4" s="60" t="s">
        <v>13</v>
      </c>
      <c r="K4" s="60"/>
      <c r="L4" s="79">
        <f>MAX($C$9:$D$990)-C9</f>
        <v>27185.182096615783</v>
      </c>
      <c r="M4" s="79"/>
      <c r="N4" s="60" t="s">
        <v>14</v>
      </c>
      <c r="O4" s="60"/>
      <c r="P4" s="61">
        <f>MIN($C$9:$D$990)-C9</f>
        <v>-209878.11878668494</v>
      </c>
      <c r="Q4" s="61"/>
      <c r="R4" s="1"/>
      <c r="S4" s="1"/>
      <c r="T4" s="1"/>
    </row>
    <row r="5" spans="2:20" ht="13.5">
      <c r="B5" s="40" t="s">
        <v>15</v>
      </c>
      <c r="C5" s="2">
        <f>COUNTIF($R$9:$R$990,"&gt;0")</f>
        <v>7</v>
      </c>
      <c r="D5" s="41" t="s">
        <v>16</v>
      </c>
      <c r="E5" s="16">
        <f>COUNTIF($R$9:$R$990,"&lt;0")</f>
        <v>20</v>
      </c>
      <c r="F5" s="41" t="s">
        <v>17</v>
      </c>
      <c r="G5" s="2">
        <f>COUNTIF($R$9:$R$990,"=0")</f>
        <v>0</v>
      </c>
      <c r="H5" s="41" t="s">
        <v>18</v>
      </c>
      <c r="I5" s="3">
        <f>C5/SUM(C5,E5,G5)</f>
        <v>0.25925925925925924</v>
      </c>
      <c r="J5" s="62" t="s">
        <v>19</v>
      </c>
      <c r="K5" s="63"/>
      <c r="L5" s="64"/>
      <c r="M5" s="65"/>
      <c r="N5" s="18" t="s">
        <v>20</v>
      </c>
      <c r="O5" s="9"/>
      <c r="P5" s="64"/>
      <c r="Q5" s="65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66" t="s">
        <v>21</v>
      </c>
      <c r="C7" s="68" t="s">
        <v>22</v>
      </c>
      <c r="D7" s="69"/>
      <c r="E7" s="72" t="s">
        <v>23</v>
      </c>
      <c r="F7" s="73"/>
      <c r="G7" s="73"/>
      <c r="H7" s="73"/>
      <c r="I7" s="56"/>
      <c r="J7" s="74" t="s">
        <v>24</v>
      </c>
      <c r="K7" s="75"/>
      <c r="L7" s="58"/>
      <c r="M7" s="76" t="s">
        <v>25</v>
      </c>
      <c r="N7" s="51" t="s">
        <v>26</v>
      </c>
      <c r="O7" s="52"/>
      <c r="P7" s="52"/>
      <c r="Q7" s="53"/>
      <c r="R7" s="54" t="s">
        <v>27</v>
      </c>
      <c r="S7" s="54"/>
      <c r="T7" s="54"/>
      <c r="U7" s="54"/>
    </row>
    <row r="8" spans="2:22" ht="13.5">
      <c r="B8" s="67"/>
      <c r="C8" s="70"/>
      <c r="D8" s="71"/>
      <c r="E8" s="19" t="s">
        <v>28</v>
      </c>
      <c r="F8" s="19" t="s">
        <v>29</v>
      </c>
      <c r="G8" s="19" t="s">
        <v>30</v>
      </c>
      <c r="H8" s="55" t="s">
        <v>31</v>
      </c>
      <c r="I8" s="56"/>
      <c r="J8" s="4" t="s">
        <v>32</v>
      </c>
      <c r="K8" s="57" t="s">
        <v>33</v>
      </c>
      <c r="L8" s="58"/>
      <c r="M8" s="76"/>
      <c r="N8" s="5" t="s">
        <v>28</v>
      </c>
      <c r="O8" s="5" t="s">
        <v>29</v>
      </c>
      <c r="P8" s="59" t="s">
        <v>31</v>
      </c>
      <c r="Q8" s="53"/>
      <c r="R8" s="54" t="s">
        <v>34</v>
      </c>
      <c r="S8" s="54"/>
      <c r="T8" s="54" t="s">
        <v>32</v>
      </c>
      <c r="U8" s="54"/>
      <c r="V8" s="23" t="s">
        <v>60</v>
      </c>
    </row>
    <row r="9" spans="2:22" ht="13.5">
      <c r="B9" s="39">
        <v>1</v>
      </c>
      <c r="C9" s="47">
        <v>1000000</v>
      </c>
      <c r="D9" s="47"/>
      <c r="E9" s="39">
        <v>2015</v>
      </c>
      <c r="F9" s="8">
        <v>42718</v>
      </c>
      <c r="G9" s="39" t="s">
        <v>4</v>
      </c>
      <c r="H9" s="48">
        <v>121.19</v>
      </c>
      <c r="I9" s="48"/>
      <c r="J9" s="39">
        <v>12</v>
      </c>
      <c r="K9" s="47">
        <f aca="true" t="shared" si="0" ref="K9:K72">IF(F9="","",C9*0.03)</f>
        <v>30000</v>
      </c>
      <c r="L9" s="47"/>
      <c r="M9" s="6">
        <f>IF(J9="","",(K9/J9)/1000)</f>
        <v>2.5</v>
      </c>
      <c r="N9" s="39">
        <v>2015</v>
      </c>
      <c r="O9" s="8">
        <v>42718</v>
      </c>
      <c r="P9" s="48">
        <v>121.07</v>
      </c>
      <c r="Q9" s="48"/>
      <c r="R9" s="49">
        <f>IF(O9="","",(IF(G9="売",H9-P9,P9-H9))*M9*100000)</f>
        <v>-30000.000000001135</v>
      </c>
      <c r="S9" s="49"/>
      <c r="T9" s="50">
        <f>IF(O9="","",IF(R9&lt;0,J9*(-1),IF(G9="買",(P9-H9)*100,(H9-P9)*100)))</f>
        <v>-12</v>
      </c>
      <c r="U9" s="50"/>
      <c r="V9" s="45">
        <f>R9/K9</f>
        <v>-1.0000000000000377</v>
      </c>
    </row>
    <row r="10" spans="2:22" ht="13.5">
      <c r="B10" s="39">
        <v>2</v>
      </c>
      <c r="C10" s="47">
        <f aca="true" t="shared" si="1" ref="C10:C73">IF(R9="","",C9+R9)</f>
        <v>969999.9999999988</v>
      </c>
      <c r="D10" s="47"/>
      <c r="E10" s="39">
        <v>2015</v>
      </c>
      <c r="F10" s="8">
        <v>42719</v>
      </c>
      <c r="G10" s="39" t="s">
        <v>4</v>
      </c>
      <c r="H10" s="48">
        <v>121.04</v>
      </c>
      <c r="I10" s="48"/>
      <c r="J10" s="39">
        <v>12</v>
      </c>
      <c r="K10" s="47">
        <f t="shared" si="0"/>
        <v>29099.999999999964</v>
      </c>
      <c r="L10" s="47"/>
      <c r="M10" s="6">
        <f aca="true" t="shared" si="2" ref="M10:M73">IF(J10="","",(K10/J10)/1000)</f>
        <v>2.4249999999999967</v>
      </c>
      <c r="N10" s="39">
        <v>2015</v>
      </c>
      <c r="O10" s="8">
        <v>42719</v>
      </c>
      <c r="P10" s="48">
        <v>120.92</v>
      </c>
      <c r="Q10" s="48"/>
      <c r="R10" s="49">
        <f aca="true" t="shared" si="3" ref="R10:R73">IF(O10="","",(IF(G10="売",H10-P10,P10-H10))*M10*100000)</f>
        <v>-29100.000000001062</v>
      </c>
      <c r="S10" s="49"/>
      <c r="T10" s="50">
        <f aca="true" t="shared" si="4" ref="T10:T73">IF(O10="","",IF(R10&lt;0,J10*(-1),IF(G10="買",(P10-H10)*100,(H10-P10)*100)))</f>
        <v>-12</v>
      </c>
      <c r="U10" s="50"/>
      <c r="V10" s="45">
        <f aca="true" t="shared" si="5" ref="V10:V73">R10/K10</f>
        <v>-1.0000000000000377</v>
      </c>
    </row>
    <row r="11" spans="2:22" ht="13.5">
      <c r="B11" s="39">
        <v>3</v>
      </c>
      <c r="C11" s="47">
        <f t="shared" si="1"/>
        <v>940899.9999999978</v>
      </c>
      <c r="D11" s="47"/>
      <c r="E11" s="39">
        <v>2015</v>
      </c>
      <c r="F11" s="8">
        <v>42720</v>
      </c>
      <c r="G11" s="39" t="s">
        <v>4</v>
      </c>
      <c r="H11" s="48">
        <v>121.69</v>
      </c>
      <c r="I11" s="48"/>
      <c r="J11" s="39">
        <v>11</v>
      </c>
      <c r="K11" s="47">
        <f t="shared" si="0"/>
        <v>28226.99999999993</v>
      </c>
      <c r="L11" s="47"/>
      <c r="M11" s="6">
        <f t="shared" si="2"/>
        <v>2.5660909090909025</v>
      </c>
      <c r="N11" s="39">
        <v>2015</v>
      </c>
      <c r="O11" s="8">
        <v>42720</v>
      </c>
      <c r="P11" s="48">
        <v>121.58</v>
      </c>
      <c r="Q11" s="48"/>
      <c r="R11" s="49">
        <f t="shared" si="3"/>
        <v>-28226.99999999978</v>
      </c>
      <c r="S11" s="49"/>
      <c r="T11" s="50">
        <f t="shared" si="4"/>
        <v>-11</v>
      </c>
      <c r="U11" s="50"/>
      <c r="V11" s="45">
        <f t="shared" si="5"/>
        <v>-0.9999999999999947</v>
      </c>
    </row>
    <row r="12" spans="2:22" ht="13.5">
      <c r="B12" s="39">
        <v>4</v>
      </c>
      <c r="C12" s="47">
        <f t="shared" si="1"/>
        <v>912672.999999998</v>
      </c>
      <c r="D12" s="47"/>
      <c r="E12" s="39">
        <v>2015</v>
      </c>
      <c r="F12" s="8">
        <v>42720</v>
      </c>
      <c r="G12" s="39" t="s">
        <v>4</v>
      </c>
      <c r="H12" s="48">
        <v>121.73</v>
      </c>
      <c r="I12" s="48"/>
      <c r="J12" s="39">
        <v>11</v>
      </c>
      <c r="K12" s="47">
        <f t="shared" si="0"/>
        <v>27380.18999999994</v>
      </c>
      <c r="L12" s="47"/>
      <c r="M12" s="6">
        <f t="shared" si="2"/>
        <v>2.4891081818181764</v>
      </c>
      <c r="N12" s="39">
        <v>2015</v>
      </c>
      <c r="O12" s="8">
        <v>42720</v>
      </c>
      <c r="P12" s="48">
        <v>121.79</v>
      </c>
      <c r="Q12" s="48"/>
      <c r="R12" s="49">
        <f t="shared" si="3"/>
        <v>14934.649090909625</v>
      </c>
      <c r="S12" s="49"/>
      <c r="T12" s="50">
        <f t="shared" si="4"/>
        <v>6.000000000000227</v>
      </c>
      <c r="U12" s="50"/>
      <c r="V12" s="45">
        <f t="shared" si="5"/>
        <v>0.5454545454545662</v>
      </c>
    </row>
    <row r="13" spans="2:22" ht="13.5">
      <c r="B13" s="39">
        <v>5</v>
      </c>
      <c r="C13" s="47">
        <f t="shared" si="1"/>
        <v>927607.6490909077</v>
      </c>
      <c r="D13" s="47"/>
      <c r="E13" s="39">
        <v>2015</v>
      </c>
      <c r="F13" s="8">
        <v>42722</v>
      </c>
      <c r="G13" s="39" t="s">
        <v>3</v>
      </c>
      <c r="H13" s="48">
        <v>122.41</v>
      </c>
      <c r="I13" s="48"/>
      <c r="J13" s="39">
        <v>19</v>
      </c>
      <c r="K13" s="47">
        <f t="shared" si="0"/>
        <v>27828.229472727227</v>
      </c>
      <c r="L13" s="47"/>
      <c r="M13" s="6">
        <f t="shared" si="2"/>
        <v>1.4646436564593277</v>
      </c>
      <c r="N13" s="39">
        <v>2015</v>
      </c>
      <c r="O13" s="8">
        <v>42722</v>
      </c>
      <c r="P13" s="48">
        <v>122.6</v>
      </c>
      <c r="Q13" s="48"/>
      <c r="R13" s="49">
        <f t="shared" si="3"/>
        <v>-27828.229472726896</v>
      </c>
      <c r="S13" s="49"/>
      <c r="T13" s="50">
        <f t="shared" si="4"/>
        <v>-19</v>
      </c>
      <c r="U13" s="50"/>
      <c r="V13" s="45">
        <f t="shared" si="5"/>
        <v>-0.9999999999999881</v>
      </c>
    </row>
    <row r="14" spans="2:22" ht="13.5">
      <c r="B14" s="39">
        <v>6</v>
      </c>
      <c r="C14" s="47">
        <f t="shared" si="1"/>
        <v>899779.4196181807</v>
      </c>
      <c r="D14" s="47"/>
      <c r="E14" s="39">
        <v>2015</v>
      </c>
      <c r="F14" s="8">
        <v>42722</v>
      </c>
      <c r="G14" s="39" t="s">
        <v>3</v>
      </c>
      <c r="H14" s="48">
        <v>121.75</v>
      </c>
      <c r="I14" s="48"/>
      <c r="J14" s="39">
        <v>34</v>
      </c>
      <c r="K14" s="47">
        <f t="shared" si="0"/>
        <v>26993.38258854542</v>
      </c>
      <c r="L14" s="47"/>
      <c r="M14" s="6">
        <f t="shared" si="2"/>
        <v>0.7939230173101595</v>
      </c>
      <c r="N14" s="39">
        <v>2015</v>
      </c>
      <c r="O14" s="8">
        <v>42725</v>
      </c>
      <c r="P14" s="48">
        <v>121.38</v>
      </c>
      <c r="Q14" s="48"/>
      <c r="R14" s="49">
        <f t="shared" si="3"/>
        <v>29375.15164047626</v>
      </c>
      <c r="S14" s="49"/>
      <c r="T14" s="50">
        <f t="shared" si="4"/>
        <v>37.000000000000455</v>
      </c>
      <c r="U14" s="50"/>
      <c r="V14" s="45">
        <f t="shared" si="5"/>
        <v>1.0882352941176603</v>
      </c>
    </row>
    <row r="15" spans="2:22" ht="13.5">
      <c r="B15" s="39">
        <v>7</v>
      </c>
      <c r="C15" s="47">
        <f t="shared" si="1"/>
        <v>929154.571258657</v>
      </c>
      <c r="D15" s="47"/>
      <c r="E15" s="39">
        <v>2015</v>
      </c>
      <c r="F15" s="8">
        <v>42734</v>
      </c>
      <c r="G15" s="39" t="s">
        <v>4</v>
      </c>
      <c r="H15" s="48">
        <v>120.5</v>
      </c>
      <c r="I15" s="48"/>
      <c r="J15" s="39">
        <v>7</v>
      </c>
      <c r="K15" s="47">
        <f t="shared" si="0"/>
        <v>27874.63713775971</v>
      </c>
      <c r="L15" s="47"/>
      <c r="M15" s="6">
        <f t="shared" si="2"/>
        <v>3.9820910196799586</v>
      </c>
      <c r="N15" s="39">
        <v>2015</v>
      </c>
      <c r="O15" s="8">
        <v>42734</v>
      </c>
      <c r="P15" s="48">
        <v>120.54</v>
      </c>
      <c r="Q15" s="48"/>
      <c r="R15" s="49">
        <f t="shared" si="3"/>
        <v>15928.364078722323</v>
      </c>
      <c r="S15" s="49"/>
      <c r="T15" s="50">
        <f t="shared" si="4"/>
        <v>4.000000000000625</v>
      </c>
      <c r="U15" s="50"/>
      <c r="V15" s="45">
        <f t="shared" si="5"/>
        <v>0.5714285714286608</v>
      </c>
    </row>
    <row r="16" spans="2:22" ht="13.5">
      <c r="B16" s="39">
        <v>8</v>
      </c>
      <c r="C16" s="47">
        <f t="shared" si="1"/>
        <v>945082.9353373793</v>
      </c>
      <c r="D16" s="47"/>
      <c r="E16" s="39">
        <v>2015</v>
      </c>
      <c r="F16" s="8">
        <v>42735</v>
      </c>
      <c r="G16" s="39" t="s">
        <v>3</v>
      </c>
      <c r="H16" s="48">
        <v>120.35</v>
      </c>
      <c r="I16" s="48"/>
      <c r="J16" s="39">
        <v>9</v>
      </c>
      <c r="K16" s="47">
        <f t="shared" si="0"/>
        <v>28352.48806012138</v>
      </c>
      <c r="L16" s="47"/>
      <c r="M16" s="6">
        <f t="shared" si="2"/>
        <v>3.150276451124598</v>
      </c>
      <c r="N16" s="39">
        <v>2016</v>
      </c>
      <c r="O16" s="8">
        <v>42373</v>
      </c>
      <c r="P16" s="48">
        <v>120.44</v>
      </c>
      <c r="Q16" s="48"/>
      <c r="R16" s="49">
        <f t="shared" si="3"/>
        <v>-28352.488060122454</v>
      </c>
      <c r="S16" s="49"/>
      <c r="T16" s="50">
        <f t="shared" si="4"/>
        <v>-9</v>
      </c>
      <c r="U16" s="50"/>
      <c r="V16" s="45">
        <f t="shared" si="5"/>
        <v>-1.0000000000000377</v>
      </c>
    </row>
    <row r="17" spans="2:22" ht="13.5">
      <c r="B17" s="39">
        <v>9</v>
      </c>
      <c r="C17" s="47">
        <f t="shared" si="1"/>
        <v>916730.4472772569</v>
      </c>
      <c r="D17" s="47"/>
      <c r="E17" s="39">
        <v>2016</v>
      </c>
      <c r="F17" s="8">
        <v>42374</v>
      </c>
      <c r="G17" s="39" t="s">
        <v>4</v>
      </c>
      <c r="H17" s="48">
        <v>119.56</v>
      </c>
      <c r="I17" s="48"/>
      <c r="J17" s="39">
        <v>17</v>
      </c>
      <c r="K17" s="47">
        <f t="shared" si="0"/>
        <v>27501.913418317705</v>
      </c>
      <c r="L17" s="47"/>
      <c r="M17" s="6">
        <f t="shared" si="2"/>
        <v>1.6177596128422178</v>
      </c>
      <c r="N17" s="39">
        <v>2016</v>
      </c>
      <c r="O17" s="8">
        <v>42374</v>
      </c>
      <c r="P17" s="48">
        <v>119.39</v>
      </c>
      <c r="Q17" s="48"/>
      <c r="R17" s="49">
        <f t="shared" si="3"/>
        <v>-27501.91341831798</v>
      </c>
      <c r="S17" s="49"/>
      <c r="T17" s="50">
        <f t="shared" si="4"/>
        <v>-17</v>
      </c>
      <c r="U17" s="50"/>
      <c r="V17" s="45">
        <f t="shared" si="5"/>
        <v>-1.00000000000001</v>
      </c>
    </row>
    <row r="18" spans="2:22" ht="13.5">
      <c r="B18" s="39">
        <v>10</v>
      </c>
      <c r="C18" s="47">
        <f t="shared" si="1"/>
        <v>889228.5338589388</v>
      </c>
      <c r="D18" s="47"/>
      <c r="E18" s="39">
        <v>2016</v>
      </c>
      <c r="F18" s="8">
        <v>42387</v>
      </c>
      <c r="G18" s="39" t="s">
        <v>4</v>
      </c>
      <c r="H18" s="48">
        <v>117.3</v>
      </c>
      <c r="I18" s="48"/>
      <c r="J18" s="39">
        <v>23</v>
      </c>
      <c r="K18" s="47">
        <f t="shared" si="0"/>
        <v>26676.856015768164</v>
      </c>
      <c r="L18" s="47"/>
      <c r="M18" s="6">
        <f t="shared" si="2"/>
        <v>1.1598633050333986</v>
      </c>
      <c r="N18" s="39">
        <v>2016</v>
      </c>
      <c r="O18" s="8">
        <v>42387</v>
      </c>
      <c r="P18" s="48">
        <v>117.07</v>
      </c>
      <c r="Q18" s="48"/>
      <c r="R18" s="49">
        <f t="shared" si="3"/>
        <v>-26676.85601576863</v>
      </c>
      <c r="S18" s="49"/>
      <c r="T18" s="50">
        <f t="shared" si="4"/>
        <v>-23</v>
      </c>
      <c r="U18" s="50"/>
      <c r="V18" s="45">
        <f t="shared" si="5"/>
        <v>-1.0000000000000175</v>
      </c>
    </row>
    <row r="19" spans="2:22" ht="13.5">
      <c r="B19" s="39">
        <v>11</v>
      </c>
      <c r="C19" s="47">
        <f t="shared" si="1"/>
        <v>862551.6778431702</v>
      </c>
      <c r="D19" s="47"/>
      <c r="E19" s="39">
        <v>2016</v>
      </c>
      <c r="F19" s="8">
        <v>42387</v>
      </c>
      <c r="G19" s="39" t="s">
        <v>4</v>
      </c>
      <c r="H19" s="48">
        <v>117.37</v>
      </c>
      <c r="I19" s="48"/>
      <c r="J19" s="39">
        <v>22</v>
      </c>
      <c r="K19" s="47">
        <f t="shared" si="0"/>
        <v>25876.550335295105</v>
      </c>
      <c r="L19" s="47"/>
      <c r="M19" s="6">
        <f t="shared" si="2"/>
        <v>1.1762068334225049</v>
      </c>
      <c r="N19" s="39">
        <v>2016</v>
      </c>
      <c r="O19" s="8">
        <v>42388</v>
      </c>
      <c r="P19" s="48">
        <v>117.24</v>
      </c>
      <c r="Q19" s="48"/>
      <c r="R19" s="49">
        <f t="shared" si="3"/>
        <v>-15290.688834493698</v>
      </c>
      <c r="S19" s="49"/>
      <c r="T19" s="50">
        <f t="shared" si="4"/>
        <v>-22</v>
      </c>
      <c r="U19" s="50"/>
      <c r="V19" s="45">
        <f t="shared" si="5"/>
        <v>-0.5909090909091348</v>
      </c>
    </row>
    <row r="20" spans="2:22" ht="13.5">
      <c r="B20" s="39">
        <v>12</v>
      </c>
      <c r="C20" s="47">
        <f t="shared" si="1"/>
        <v>847260.9890086765</v>
      </c>
      <c r="D20" s="47"/>
      <c r="E20" s="39">
        <v>2016</v>
      </c>
      <c r="F20" s="8">
        <v>42390</v>
      </c>
      <c r="G20" s="39" t="s">
        <v>3</v>
      </c>
      <c r="H20" s="48">
        <v>116.73</v>
      </c>
      <c r="I20" s="48"/>
      <c r="J20" s="39">
        <v>44</v>
      </c>
      <c r="K20" s="47">
        <f t="shared" si="0"/>
        <v>25417.829670260293</v>
      </c>
      <c r="L20" s="47"/>
      <c r="M20" s="6">
        <f t="shared" si="2"/>
        <v>0.5776779470513703</v>
      </c>
      <c r="N20" s="39">
        <v>2016</v>
      </c>
      <c r="O20" s="8">
        <v>42390</v>
      </c>
      <c r="P20" s="48">
        <v>116.86</v>
      </c>
      <c r="Q20" s="48"/>
      <c r="R20" s="49">
        <f t="shared" si="3"/>
        <v>-7509.813311667552</v>
      </c>
      <c r="S20" s="49"/>
      <c r="T20" s="50">
        <f t="shared" si="4"/>
        <v>-44</v>
      </c>
      <c r="U20" s="50"/>
      <c r="V20" s="45">
        <f t="shared" si="5"/>
        <v>-0.29545454545453514</v>
      </c>
    </row>
    <row r="21" spans="2:22" ht="13.5">
      <c r="B21" s="39">
        <v>13</v>
      </c>
      <c r="C21" s="47">
        <f t="shared" si="1"/>
        <v>839751.175697009</v>
      </c>
      <c r="D21" s="47"/>
      <c r="E21" s="39">
        <v>2016</v>
      </c>
      <c r="F21" s="8">
        <v>42397</v>
      </c>
      <c r="G21" s="39" t="s">
        <v>4</v>
      </c>
      <c r="H21" s="48">
        <v>118.73</v>
      </c>
      <c r="I21" s="48"/>
      <c r="J21" s="39">
        <v>19</v>
      </c>
      <c r="K21" s="47">
        <f t="shared" si="0"/>
        <v>25192.535270910266</v>
      </c>
      <c r="L21" s="47"/>
      <c r="M21" s="6">
        <f t="shared" si="2"/>
        <v>1.325922908995277</v>
      </c>
      <c r="N21" s="39">
        <v>2016</v>
      </c>
      <c r="O21" s="8">
        <v>42397</v>
      </c>
      <c r="P21" s="48">
        <v>118.54</v>
      </c>
      <c r="Q21" s="48"/>
      <c r="R21" s="49">
        <f t="shared" si="3"/>
        <v>-25192.535270909964</v>
      </c>
      <c r="S21" s="49"/>
      <c r="T21" s="50">
        <f t="shared" si="4"/>
        <v>-19</v>
      </c>
      <c r="U21" s="50"/>
      <c r="V21" s="45">
        <f t="shared" si="5"/>
        <v>-0.999999999999988</v>
      </c>
    </row>
    <row r="22" spans="2:22" ht="13.5">
      <c r="B22" s="39">
        <v>14</v>
      </c>
      <c r="C22" s="47">
        <f t="shared" si="1"/>
        <v>814558.640426099</v>
      </c>
      <c r="D22" s="47"/>
      <c r="E22" s="39">
        <v>2016</v>
      </c>
      <c r="F22" s="8">
        <v>42397</v>
      </c>
      <c r="G22" s="39" t="s">
        <v>4</v>
      </c>
      <c r="H22" s="48">
        <v>118.93</v>
      </c>
      <c r="I22" s="48"/>
      <c r="J22" s="39">
        <v>27</v>
      </c>
      <c r="K22" s="47">
        <f t="shared" si="0"/>
        <v>24436.759212782967</v>
      </c>
      <c r="L22" s="47"/>
      <c r="M22" s="6">
        <f t="shared" si="2"/>
        <v>0.9050651560289988</v>
      </c>
      <c r="N22" s="39">
        <v>2016</v>
      </c>
      <c r="O22" s="8">
        <v>42397</v>
      </c>
      <c r="P22" s="48">
        <v>118.66</v>
      </c>
      <c r="Q22" s="48"/>
      <c r="R22" s="49">
        <f t="shared" si="3"/>
        <v>-24436.759212783894</v>
      </c>
      <c r="S22" s="49"/>
      <c r="T22" s="50">
        <f t="shared" si="4"/>
        <v>-27</v>
      </c>
      <c r="U22" s="50"/>
      <c r="V22" s="45">
        <f t="shared" si="5"/>
        <v>-1.000000000000038</v>
      </c>
    </row>
    <row r="23" spans="2:22" ht="13.5">
      <c r="B23" s="39">
        <v>15</v>
      </c>
      <c r="C23" s="47">
        <f t="shared" si="1"/>
        <v>790121.8812133151</v>
      </c>
      <c r="D23" s="47"/>
      <c r="E23" s="39">
        <v>2016</v>
      </c>
      <c r="F23" s="8">
        <v>42403</v>
      </c>
      <c r="G23" s="39" t="s">
        <v>3</v>
      </c>
      <c r="H23" s="48">
        <v>119.34</v>
      </c>
      <c r="I23" s="48"/>
      <c r="J23" s="39">
        <v>28</v>
      </c>
      <c r="K23" s="47">
        <f t="shared" si="0"/>
        <v>23703.65643639945</v>
      </c>
      <c r="L23" s="47"/>
      <c r="M23" s="6">
        <f t="shared" si="2"/>
        <v>0.8465591584428376</v>
      </c>
      <c r="N23" s="39">
        <v>2016</v>
      </c>
      <c r="O23" s="8">
        <v>42404</v>
      </c>
      <c r="P23" s="48">
        <v>118.08</v>
      </c>
      <c r="Q23" s="48"/>
      <c r="R23" s="49">
        <f t="shared" si="3"/>
        <v>106666.45396379798</v>
      </c>
      <c r="S23" s="49"/>
      <c r="T23" s="50">
        <f t="shared" si="4"/>
        <v>126.00000000000051</v>
      </c>
      <c r="U23" s="50"/>
      <c r="V23" s="45">
        <f t="shared" si="5"/>
        <v>4.500000000000019</v>
      </c>
    </row>
    <row r="24" spans="2:22" ht="13.5">
      <c r="B24" s="39">
        <v>16</v>
      </c>
      <c r="C24" s="47">
        <f t="shared" si="1"/>
        <v>896788.3351771131</v>
      </c>
      <c r="D24" s="47"/>
      <c r="E24" s="39">
        <v>2016</v>
      </c>
      <c r="F24" s="8">
        <v>42410</v>
      </c>
      <c r="G24" s="39" t="s">
        <v>3</v>
      </c>
      <c r="H24" s="48">
        <v>114.37</v>
      </c>
      <c r="I24" s="48"/>
      <c r="J24" s="39">
        <v>76</v>
      </c>
      <c r="K24" s="47">
        <f t="shared" si="0"/>
        <v>26903.650055313392</v>
      </c>
      <c r="L24" s="47"/>
      <c r="M24" s="6">
        <f t="shared" si="2"/>
        <v>0.3539953954646499</v>
      </c>
      <c r="N24" s="39">
        <v>2016</v>
      </c>
      <c r="O24" s="8">
        <v>42410</v>
      </c>
      <c r="P24" s="48">
        <v>115.13</v>
      </c>
      <c r="Q24" s="48"/>
      <c r="R24" s="49">
        <f t="shared" si="3"/>
        <v>-26903.65005531307</v>
      </c>
      <c r="S24" s="49"/>
      <c r="T24" s="50">
        <f t="shared" si="4"/>
        <v>-76</v>
      </c>
      <c r="U24" s="50"/>
      <c r="V24" s="45">
        <f t="shared" si="5"/>
        <v>-0.9999999999999881</v>
      </c>
    </row>
    <row r="25" spans="2:22" ht="13.5">
      <c r="B25" s="39">
        <v>17</v>
      </c>
      <c r="C25" s="47">
        <f t="shared" si="1"/>
        <v>869884.6851218</v>
      </c>
      <c r="D25" s="47"/>
      <c r="E25" s="39">
        <v>2016</v>
      </c>
      <c r="F25" s="8">
        <v>42410</v>
      </c>
      <c r="G25" s="39" t="s">
        <v>4</v>
      </c>
      <c r="H25" s="48">
        <v>114.93</v>
      </c>
      <c r="I25" s="48"/>
      <c r="J25" s="39">
        <v>45</v>
      </c>
      <c r="K25" s="47">
        <f t="shared" si="0"/>
        <v>26096.540553654002</v>
      </c>
      <c r="L25" s="47"/>
      <c r="M25" s="6">
        <f t="shared" si="2"/>
        <v>0.5799231234145334</v>
      </c>
      <c r="N25" s="39">
        <v>2016</v>
      </c>
      <c r="O25" s="8">
        <v>42410</v>
      </c>
      <c r="P25" s="48">
        <v>114.83</v>
      </c>
      <c r="Q25" s="48"/>
      <c r="R25" s="49">
        <f t="shared" si="3"/>
        <v>-5799.231234145829</v>
      </c>
      <c r="S25" s="49"/>
      <c r="T25" s="50">
        <f t="shared" si="4"/>
        <v>-45</v>
      </c>
      <c r="U25" s="50"/>
      <c r="V25" s="45">
        <f t="shared" si="5"/>
        <v>-0.2222222222222412</v>
      </c>
    </row>
    <row r="26" spans="2:22" ht="13.5">
      <c r="B26" s="39">
        <v>18</v>
      </c>
      <c r="C26" s="47">
        <f t="shared" si="1"/>
        <v>864085.4538876542</v>
      </c>
      <c r="D26" s="47"/>
      <c r="E26" s="39">
        <v>2016</v>
      </c>
      <c r="F26" s="8">
        <v>42412</v>
      </c>
      <c r="G26" s="39" t="s">
        <v>4</v>
      </c>
      <c r="H26" s="48">
        <v>112.51</v>
      </c>
      <c r="I26" s="48"/>
      <c r="J26" s="39">
        <v>35</v>
      </c>
      <c r="K26" s="47">
        <f t="shared" si="0"/>
        <v>25922.563616629624</v>
      </c>
      <c r="L26" s="47"/>
      <c r="M26" s="6">
        <f t="shared" si="2"/>
        <v>0.7406446747608464</v>
      </c>
      <c r="N26" s="39">
        <v>2016</v>
      </c>
      <c r="O26" s="8">
        <v>42412</v>
      </c>
      <c r="P26" s="48">
        <v>112.16</v>
      </c>
      <c r="Q26" s="48"/>
      <c r="R26" s="49">
        <f t="shared" si="3"/>
        <v>-25922.563616630257</v>
      </c>
      <c r="S26" s="49"/>
      <c r="T26" s="50">
        <f t="shared" si="4"/>
        <v>-35</v>
      </c>
      <c r="U26" s="50"/>
      <c r="V26" s="45">
        <f t="shared" si="5"/>
        <v>-1.0000000000000244</v>
      </c>
    </row>
    <row r="27" spans="2:22" ht="13.5">
      <c r="B27" s="39">
        <v>19</v>
      </c>
      <c r="C27" s="47">
        <f t="shared" si="1"/>
        <v>838162.890271024</v>
      </c>
      <c r="D27" s="47"/>
      <c r="E27" s="39">
        <v>2016</v>
      </c>
      <c r="F27" s="8">
        <v>42412</v>
      </c>
      <c r="G27" s="39" t="s">
        <v>4</v>
      </c>
      <c r="H27" s="48">
        <v>112.62</v>
      </c>
      <c r="I27" s="48"/>
      <c r="J27" s="39">
        <v>25</v>
      </c>
      <c r="K27" s="47">
        <f t="shared" si="0"/>
        <v>25144.886708130718</v>
      </c>
      <c r="L27" s="47"/>
      <c r="M27" s="6">
        <f t="shared" si="2"/>
        <v>1.0057954683252288</v>
      </c>
      <c r="N27" s="39">
        <v>2016</v>
      </c>
      <c r="O27" s="8">
        <v>42416</v>
      </c>
      <c r="P27" s="48">
        <v>114.28</v>
      </c>
      <c r="Q27" s="48"/>
      <c r="R27" s="49">
        <f t="shared" si="3"/>
        <v>166962.04774198763</v>
      </c>
      <c r="S27" s="49"/>
      <c r="T27" s="50">
        <f t="shared" si="4"/>
        <v>165.99999999999966</v>
      </c>
      <c r="U27" s="50"/>
      <c r="V27" s="45">
        <f t="shared" si="5"/>
        <v>6.639999999999986</v>
      </c>
    </row>
    <row r="28" spans="2:22" ht="13.5">
      <c r="B28" s="39">
        <v>20</v>
      </c>
      <c r="C28" s="47">
        <f t="shared" si="1"/>
        <v>1005124.9380130116</v>
      </c>
      <c r="D28" s="47"/>
      <c r="E28" s="39">
        <v>2016</v>
      </c>
      <c r="F28" s="8">
        <v>42419</v>
      </c>
      <c r="G28" s="39" t="s">
        <v>3</v>
      </c>
      <c r="H28" s="48">
        <v>112.83</v>
      </c>
      <c r="I28" s="48"/>
      <c r="J28" s="39">
        <v>26</v>
      </c>
      <c r="K28" s="47">
        <f t="shared" si="0"/>
        <v>30153.748140390348</v>
      </c>
      <c r="L28" s="47"/>
      <c r="M28" s="6">
        <f t="shared" si="2"/>
        <v>1.1597595438611672</v>
      </c>
      <c r="N28" s="39">
        <v>2016</v>
      </c>
      <c r="O28" s="8">
        <v>42422</v>
      </c>
      <c r="P28" s="48">
        <v>113</v>
      </c>
      <c r="Q28" s="48"/>
      <c r="R28" s="49">
        <f t="shared" si="3"/>
        <v>-19715.91224564004</v>
      </c>
      <c r="S28" s="49"/>
      <c r="T28" s="50">
        <f t="shared" si="4"/>
        <v>-26</v>
      </c>
      <c r="U28" s="50"/>
      <c r="V28" s="45">
        <f t="shared" si="5"/>
        <v>-0.6538461538461604</v>
      </c>
    </row>
    <row r="29" spans="2:22" ht="13.5">
      <c r="B29" s="39">
        <v>21</v>
      </c>
      <c r="C29" s="47">
        <f t="shared" si="1"/>
        <v>985409.0257673715</v>
      </c>
      <c r="D29" s="47"/>
      <c r="E29" s="39">
        <v>2016</v>
      </c>
      <c r="F29" s="8">
        <v>42423</v>
      </c>
      <c r="G29" s="39" t="s">
        <v>3</v>
      </c>
      <c r="H29" s="48">
        <v>112.03</v>
      </c>
      <c r="I29" s="48"/>
      <c r="J29" s="39">
        <v>14</v>
      </c>
      <c r="K29" s="47">
        <f t="shared" si="0"/>
        <v>29562.270773021144</v>
      </c>
      <c r="L29" s="47"/>
      <c r="M29" s="6">
        <f t="shared" si="2"/>
        <v>2.11159076950151</v>
      </c>
      <c r="N29" s="39">
        <v>2016</v>
      </c>
      <c r="O29" s="8">
        <v>42424</v>
      </c>
      <c r="P29" s="48">
        <v>112.08</v>
      </c>
      <c r="Q29" s="48"/>
      <c r="R29" s="49">
        <f t="shared" si="3"/>
        <v>-10557.953847506951</v>
      </c>
      <c r="S29" s="49"/>
      <c r="T29" s="50">
        <f t="shared" si="4"/>
        <v>-14</v>
      </c>
      <c r="U29" s="50"/>
      <c r="V29" s="45">
        <f t="shared" si="5"/>
        <v>-0.35714285714283683</v>
      </c>
    </row>
    <row r="30" spans="2:22" ht="13.5">
      <c r="B30" s="39">
        <v>22</v>
      </c>
      <c r="C30" s="47">
        <f t="shared" si="1"/>
        <v>974851.0719198646</v>
      </c>
      <c r="D30" s="47"/>
      <c r="E30" s="39">
        <v>2016</v>
      </c>
      <c r="F30" s="8">
        <v>42437</v>
      </c>
      <c r="G30" s="39" t="s">
        <v>3</v>
      </c>
      <c r="H30" s="48">
        <v>112.95</v>
      </c>
      <c r="I30" s="48"/>
      <c r="J30" s="39">
        <v>19</v>
      </c>
      <c r="K30" s="47">
        <f t="shared" si="0"/>
        <v>29245.53215759594</v>
      </c>
      <c r="L30" s="47"/>
      <c r="M30" s="6">
        <f t="shared" si="2"/>
        <v>1.5392385346103126</v>
      </c>
      <c r="N30" s="39">
        <v>2016</v>
      </c>
      <c r="O30" s="8">
        <v>42438</v>
      </c>
      <c r="P30" s="48">
        <v>112.61</v>
      </c>
      <c r="Q30" s="48"/>
      <c r="R30" s="49">
        <f t="shared" si="3"/>
        <v>52334.11017675115</v>
      </c>
      <c r="S30" s="49"/>
      <c r="T30" s="50">
        <f t="shared" si="4"/>
        <v>34.00000000000034</v>
      </c>
      <c r="U30" s="50"/>
      <c r="V30" s="45">
        <f t="shared" si="5"/>
        <v>1.789473684210544</v>
      </c>
    </row>
    <row r="31" spans="2:22" ht="13.5">
      <c r="B31" s="39">
        <v>23</v>
      </c>
      <c r="C31" s="47">
        <f t="shared" si="1"/>
        <v>1027185.1820966158</v>
      </c>
      <c r="D31" s="47"/>
      <c r="E31" s="39">
        <v>2016</v>
      </c>
      <c r="F31" s="8">
        <v>42438</v>
      </c>
      <c r="G31" s="39" t="s">
        <v>3</v>
      </c>
      <c r="H31" s="48">
        <v>112.41</v>
      </c>
      <c r="I31" s="48"/>
      <c r="J31" s="39">
        <v>25</v>
      </c>
      <c r="K31" s="47">
        <f t="shared" si="0"/>
        <v>30815.555462898472</v>
      </c>
      <c r="L31" s="47"/>
      <c r="M31" s="6">
        <f t="shared" si="2"/>
        <v>1.2326222185159388</v>
      </c>
      <c r="N31" s="39">
        <v>2016</v>
      </c>
      <c r="O31" s="8">
        <v>42438</v>
      </c>
      <c r="P31" s="48">
        <v>112.54</v>
      </c>
      <c r="Q31" s="48"/>
      <c r="R31" s="49">
        <f t="shared" si="3"/>
        <v>-16024.088840708395</v>
      </c>
      <c r="S31" s="49"/>
      <c r="T31" s="50">
        <f t="shared" si="4"/>
        <v>-25</v>
      </c>
      <c r="U31" s="50"/>
      <c r="V31" s="45">
        <f t="shared" si="5"/>
        <v>-0.5200000000000387</v>
      </c>
    </row>
    <row r="32" spans="2:22" ht="13.5">
      <c r="B32" s="39">
        <v>24</v>
      </c>
      <c r="C32" s="47">
        <f t="shared" si="1"/>
        <v>1011161.0932559074</v>
      </c>
      <c r="D32" s="47"/>
      <c r="E32" s="39">
        <v>2016</v>
      </c>
      <c r="F32" s="8">
        <v>42439</v>
      </c>
      <c r="G32" s="39" t="s">
        <v>4</v>
      </c>
      <c r="H32" s="48">
        <v>114.16</v>
      </c>
      <c r="I32" s="48"/>
      <c r="J32" s="39">
        <v>63</v>
      </c>
      <c r="K32" s="47">
        <f t="shared" si="0"/>
        <v>30334.83279767722</v>
      </c>
      <c r="L32" s="47"/>
      <c r="M32" s="6">
        <f t="shared" si="2"/>
        <v>0.48150528250281305</v>
      </c>
      <c r="N32" s="39">
        <v>2016</v>
      </c>
      <c r="O32" s="8">
        <v>42439</v>
      </c>
      <c r="P32" s="48">
        <v>113.53</v>
      </c>
      <c r="Q32" s="48"/>
      <c r="R32" s="49">
        <f t="shared" si="3"/>
        <v>-30334.832797677</v>
      </c>
      <c r="S32" s="49"/>
      <c r="T32" s="50">
        <f t="shared" si="4"/>
        <v>-63</v>
      </c>
      <c r="U32" s="50"/>
      <c r="V32" s="45">
        <f t="shared" si="5"/>
        <v>-0.9999999999999928</v>
      </c>
    </row>
    <row r="33" spans="2:22" ht="13.5">
      <c r="B33" s="39">
        <v>25</v>
      </c>
      <c r="C33" s="47">
        <f t="shared" si="1"/>
        <v>980826.2604582304</v>
      </c>
      <c r="D33" s="47"/>
      <c r="E33" s="39">
        <v>2016</v>
      </c>
      <c r="F33" s="8">
        <v>42452</v>
      </c>
      <c r="G33" s="39" t="s">
        <v>4</v>
      </c>
      <c r="H33" s="48">
        <v>112.41</v>
      </c>
      <c r="I33" s="48"/>
      <c r="J33" s="39">
        <v>19</v>
      </c>
      <c r="K33" s="47">
        <f t="shared" si="0"/>
        <v>29424.787813746912</v>
      </c>
      <c r="L33" s="47"/>
      <c r="M33" s="6">
        <f t="shared" si="2"/>
        <v>1.548673042828785</v>
      </c>
      <c r="N33" s="39">
        <v>2016</v>
      </c>
      <c r="O33" s="8">
        <v>42452</v>
      </c>
      <c r="P33" s="48">
        <v>112.57</v>
      </c>
      <c r="Q33" s="48"/>
      <c r="R33" s="49">
        <f t="shared" si="3"/>
        <v>24778.76868526003</v>
      </c>
      <c r="S33" s="49"/>
      <c r="T33" s="50">
        <f t="shared" si="4"/>
        <v>15.999999999999659</v>
      </c>
      <c r="U33" s="50"/>
      <c r="V33" s="45">
        <f t="shared" si="5"/>
        <v>0.8421052631578768</v>
      </c>
    </row>
    <row r="34" spans="2:22" ht="13.5">
      <c r="B34" s="39">
        <v>26</v>
      </c>
      <c r="C34" s="47">
        <f t="shared" si="1"/>
        <v>1005605.0291434904</v>
      </c>
      <c r="D34" s="47"/>
      <c r="E34" s="39">
        <v>2016</v>
      </c>
      <c r="F34" s="8">
        <v>42466</v>
      </c>
      <c r="G34" s="39" t="s">
        <v>3</v>
      </c>
      <c r="H34" s="48">
        <v>109.71</v>
      </c>
      <c r="I34" s="48"/>
      <c r="J34" s="39">
        <v>12</v>
      </c>
      <c r="K34" s="47">
        <f t="shared" si="0"/>
        <v>30168.15087430471</v>
      </c>
      <c r="L34" s="47"/>
      <c r="M34" s="6">
        <f t="shared" si="2"/>
        <v>2.514012572858726</v>
      </c>
      <c r="N34" s="39">
        <v>2016</v>
      </c>
      <c r="O34" s="8">
        <v>42466</v>
      </c>
      <c r="P34" s="48">
        <v>109.83</v>
      </c>
      <c r="Q34" s="48"/>
      <c r="R34" s="49">
        <f t="shared" si="3"/>
        <v>-30168.150874305855</v>
      </c>
      <c r="S34" s="49"/>
      <c r="T34" s="50">
        <f t="shared" si="4"/>
        <v>-12</v>
      </c>
      <c r="U34" s="50"/>
      <c r="V34" s="45">
        <f t="shared" si="5"/>
        <v>-1.000000000000038</v>
      </c>
    </row>
    <row r="35" spans="2:22" ht="13.5">
      <c r="B35" s="39">
        <v>27</v>
      </c>
      <c r="C35" s="47">
        <f t="shared" si="1"/>
        <v>975436.8782691845</v>
      </c>
      <c r="D35" s="47"/>
      <c r="E35" s="39">
        <v>2016</v>
      </c>
      <c r="F35" s="8">
        <v>42467</v>
      </c>
      <c r="G35" s="39" t="s">
        <v>3</v>
      </c>
      <c r="H35" s="48">
        <v>108.1</v>
      </c>
      <c r="I35" s="48"/>
      <c r="J35" s="39">
        <v>34</v>
      </c>
      <c r="K35" s="47">
        <f t="shared" si="0"/>
        <v>29263.106348075533</v>
      </c>
      <c r="L35" s="47"/>
      <c r="M35" s="6">
        <f t="shared" si="2"/>
        <v>0.8606795984728097</v>
      </c>
      <c r="N35" s="39">
        <v>2016</v>
      </c>
      <c r="O35" s="8">
        <v>42467</v>
      </c>
      <c r="P35" s="48">
        <v>108.44</v>
      </c>
      <c r="Q35" s="48"/>
      <c r="R35" s="49">
        <f t="shared" si="3"/>
        <v>-29263.106348075824</v>
      </c>
      <c r="S35" s="49"/>
      <c r="T35" s="50">
        <f t="shared" si="4"/>
        <v>-34</v>
      </c>
      <c r="U35" s="50"/>
      <c r="V35" s="45">
        <f t="shared" si="5"/>
        <v>-1.00000000000001</v>
      </c>
    </row>
    <row r="36" spans="2:22" ht="13.5">
      <c r="B36" s="39">
        <v>28</v>
      </c>
      <c r="C36" s="47">
        <f t="shared" si="1"/>
        <v>946173.7719211087</v>
      </c>
      <c r="D36" s="47"/>
      <c r="E36" s="39"/>
      <c r="F36" s="8"/>
      <c r="G36" s="39" t="s">
        <v>3</v>
      </c>
      <c r="H36" s="48"/>
      <c r="I36" s="48"/>
      <c r="J36" s="39"/>
      <c r="K36" s="47">
        <f t="shared" si="0"/>
      </c>
      <c r="L36" s="47"/>
      <c r="M36" s="6">
        <f t="shared" si="2"/>
      </c>
      <c r="N36" s="39"/>
      <c r="O36" s="8"/>
      <c r="P36" s="48"/>
      <c r="Q36" s="48"/>
      <c r="R36" s="49">
        <f t="shared" si="3"/>
      </c>
      <c r="S36" s="49"/>
      <c r="T36" s="50">
        <f t="shared" si="4"/>
      </c>
      <c r="U36" s="50"/>
      <c r="V36" s="45" t="e">
        <f t="shared" si="5"/>
        <v>#VALUE!</v>
      </c>
    </row>
    <row r="37" spans="2:22" ht="13.5">
      <c r="B37" s="39">
        <v>29</v>
      </c>
      <c r="C37" s="47">
        <f t="shared" si="1"/>
      </c>
      <c r="D37" s="47"/>
      <c r="E37" s="39"/>
      <c r="F37" s="8"/>
      <c r="G37" s="39" t="s">
        <v>3</v>
      </c>
      <c r="H37" s="48"/>
      <c r="I37" s="48"/>
      <c r="J37" s="39"/>
      <c r="K37" s="47">
        <f t="shared" si="0"/>
      </c>
      <c r="L37" s="47"/>
      <c r="M37" s="6">
        <f t="shared" si="2"/>
      </c>
      <c r="N37" s="39"/>
      <c r="O37" s="8"/>
      <c r="P37" s="48"/>
      <c r="Q37" s="48"/>
      <c r="R37" s="49">
        <f t="shared" si="3"/>
      </c>
      <c r="S37" s="49"/>
      <c r="T37" s="50">
        <f t="shared" si="4"/>
      </c>
      <c r="U37" s="50"/>
      <c r="V37" s="45" t="e">
        <f t="shared" si="5"/>
        <v>#VALUE!</v>
      </c>
    </row>
    <row r="38" spans="2:22" ht="13.5">
      <c r="B38" s="39">
        <v>30</v>
      </c>
      <c r="C38" s="47">
        <f t="shared" si="1"/>
      </c>
      <c r="D38" s="47"/>
      <c r="E38" s="39"/>
      <c r="F38" s="8"/>
      <c r="G38" s="39" t="s">
        <v>4</v>
      </c>
      <c r="H38" s="48"/>
      <c r="I38" s="48"/>
      <c r="J38" s="39"/>
      <c r="K38" s="47">
        <f t="shared" si="0"/>
      </c>
      <c r="L38" s="47"/>
      <c r="M38" s="6">
        <f t="shared" si="2"/>
      </c>
      <c r="N38" s="39"/>
      <c r="O38" s="8"/>
      <c r="P38" s="48"/>
      <c r="Q38" s="48"/>
      <c r="R38" s="49">
        <f t="shared" si="3"/>
      </c>
      <c r="S38" s="49"/>
      <c r="T38" s="50">
        <f t="shared" si="4"/>
      </c>
      <c r="U38" s="50"/>
      <c r="V38" s="45" t="e">
        <f t="shared" si="5"/>
        <v>#VALUE!</v>
      </c>
    </row>
    <row r="39" spans="2:22" ht="13.5">
      <c r="B39" s="39">
        <v>31</v>
      </c>
      <c r="C39" s="47">
        <f t="shared" si="1"/>
      </c>
      <c r="D39" s="47"/>
      <c r="E39" s="39"/>
      <c r="F39" s="8"/>
      <c r="G39" s="39" t="s">
        <v>4</v>
      </c>
      <c r="H39" s="48"/>
      <c r="I39" s="48"/>
      <c r="J39" s="39"/>
      <c r="K39" s="47">
        <f t="shared" si="0"/>
      </c>
      <c r="L39" s="47"/>
      <c r="M39" s="6">
        <f t="shared" si="2"/>
      </c>
      <c r="N39" s="39"/>
      <c r="O39" s="8"/>
      <c r="P39" s="48"/>
      <c r="Q39" s="48"/>
      <c r="R39" s="49">
        <f t="shared" si="3"/>
      </c>
      <c r="S39" s="49"/>
      <c r="T39" s="50">
        <f t="shared" si="4"/>
      </c>
      <c r="U39" s="50"/>
      <c r="V39" s="45" t="e">
        <f t="shared" si="5"/>
        <v>#VALUE!</v>
      </c>
    </row>
    <row r="40" spans="2:22" ht="13.5">
      <c r="B40" s="39">
        <v>32</v>
      </c>
      <c r="C40" s="47">
        <f t="shared" si="1"/>
      </c>
      <c r="D40" s="47"/>
      <c r="E40" s="39"/>
      <c r="F40" s="8"/>
      <c r="G40" s="39" t="s">
        <v>4</v>
      </c>
      <c r="H40" s="48"/>
      <c r="I40" s="48"/>
      <c r="J40" s="39"/>
      <c r="K40" s="47">
        <f t="shared" si="0"/>
      </c>
      <c r="L40" s="47"/>
      <c r="M40" s="6">
        <f t="shared" si="2"/>
      </c>
      <c r="N40" s="39"/>
      <c r="O40" s="8"/>
      <c r="P40" s="48"/>
      <c r="Q40" s="48"/>
      <c r="R40" s="49">
        <f t="shared" si="3"/>
      </c>
      <c r="S40" s="49"/>
      <c r="T40" s="50">
        <f t="shared" si="4"/>
      </c>
      <c r="U40" s="50"/>
      <c r="V40" s="45" t="e">
        <f t="shared" si="5"/>
        <v>#VALUE!</v>
      </c>
    </row>
    <row r="41" spans="2:22" ht="13.5">
      <c r="B41" s="39">
        <v>33</v>
      </c>
      <c r="C41" s="47">
        <f t="shared" si="1"/>
      </c>
      <c r="D41" s="47"/>
      <c r="E41" s="39"/>
      <c r="F41" s="8"/>
      <c r="G41" s="39" t="s">
        <v>3</v>
      </c>
      <c r="H41" s="48"/>
      <c r="I41" s="48"/>
      <c r="J41" s="39"/>
      <c r="K41" s="47">
        <f t="shared" si="0"/>
      </c>
      <c r="L41" s="47"/>
      <c r="M41" s="6">
        <f t="shared" si="2"/>
      </c>
      <c r="N41" s="39"/>
      <c r="O41" s="8"/>
      <c r="P41" s="48"/>
      <c r="Q41" s="48"/>
      <c r="R41" s="49">
        <f t="shared" si="3"/>
      </c>
      <c r="S41" s="49"/>
      <c r="T41" s="50">
        <f t="shared" si="4"/>
      </c>
      <c r="U41" s="50"/>
      <c r="V41" s="45" t="e">
        <f t="shared" si="5"/>
        <v>#VALUE!</v>
      </c>
    </row>
    <row r="42" spans="2:22" ht="13.5">
      <c r="B42" s="39">
        <v>34</v>
      </c>
      <c r="C42" s="47">
        <f t="shared" si="1"/>
      </c>
      <c r="D42" s="47"/>
      <c r="E42" s="39"/>
      <c r="F42" s="8"/>
      <c r="G42" s="39" t="s">
        <v>4</v>
      </c>
      <c r="H42" s="48"/>
      <c r="I42" s="48"/>
      <c r="J42" s="39"/>
      <c r="K42" s="47">
        <f t="shared" si="0"/>
      </c>
      <c r="L42" s="47"/>
      <c r="M42" s="6">
        <f t="shared" si="2"/>
      </c>
      <c r="N42" s="39"/>
      <c r="O42" s="8"/>
      <c r="P42" s="48"/>
      <c r="Q42" s="48"/>
      <c r="R42" s="49">
        <f t="shared" si="3"/>
      </c>
      <c r="S42" s="49"/>
      <c r="T42" s="50">
        <f t="shared" si="4"/>
      </c>
      <c r="U42" s="50"/>
      <c r="V42" s="45" t="e">
        <f t="shared" si="5"/>
        <v>#VALUE!</v>
      </c>
    </row>
    <row r="43" spans="2:22" ht="13.5">
      <c r="B43" s="39">
        <v>35</v>
      </c>
      <c r="C43" s="47">
        <f t="shared" si="1"/>
      </c>
      <c r="D43" s="47"/>
      <c r="E43" s="39"/>
      <c r="F43" s="8"/>
      <c r="G43" s="39" t="s">
        <v>3</v>
      </c>
      <c r="H43" s="48"/>
      <c r="I43" s="48"/>
      <c r="J43" s="39"/>
      <c r="K43" s="47">
        <f t="shared" si="0"/>
      </c>
      <c r="L43" s="47"/>
      <c r="M43" s="6">
        <f t="shared" si="2"/>
      </c>
      <c r="N43" s="39"/>
      <c r="O43" s="8"/>
      <c r="P43" s="48"/>
      <c r="Q43" s="48"/>
      <c r="R43" s="49">
        <f t="shared" si="3"/>
      </c>
      <c r="S43" s="49"/>
      <c r="T43" s="50">
        <f t="shared" si="4"/>
      </c>
      <c r="U43" s="50"/>
      <c r="V43" s="45" t="e">
        <f t="shared" si="5"/>
        <v>#VALUE!</v>
      </c>
    </row>
    <row r="44" spans="2:22" ht="13.5">
      <c r="B44" s="39">
        <v>36</v>
      </c>
      <c r="C44" s="47">
        <f t="shared" si="1"/>
      </c>
      <c r="D44" s="47"/>
      <c r="E44" s="39"/>
      <c r="F44" s="8"/>
      <c r="G44" s="39" t="s">
        <v>4</v>
      </c>
      <c r="H44" s="48"/>
      <c r="I44" s="48"/>
      <c r="J44" s="39"/>
      <c r="K44" s="47">
        <f t="shared" si="0"/>
      </c>
      <c r="L44" s="47"/>
      <c r="M44" s="6">
        <f t="shared" si="2"/>
      </c>
      <c r="N44" s="39"/>
      <c r="O44" s="8"/>
      <c r="P44" s="48"/>
      <c r="Q44" s="48"/>
      <c r="R44" s="49">
        <f t="shared" si="3"/>
      </c>
      <c r="S44" s="49"/>
      <c r="T44" s="50">
        <f t="shared" si="4"/>
      </c>
      <c r="U44" s="50"/>
      <c r="V44" s="45" t="e">
        <f t="shared" si="5"/>
        <v>#VALUE!</v>
      </c>
    </row>
    <row r="45" spans="2:22" ht="13.5">
      <c r="B45" s="39">
        <v>37</v>
      </c>
      <c r="C45" s="47">
        <f t="shared" si="1"/>
      </c>
      <c r="D45" s="47"/>
      <c r="E45" s="39"/>
      <c r="F45" s="8"/>
      <c r="G45" s="39" t="s">
        <v>3</v>
      </c>
      <c r="H45" s="48"/>
      <c r="I45" s="48"/>
      <c r="J45" s="39"/>
      <c r="K45" s="47">
        <f t="shared" si="0"/>
      </c>
      <c r="L45" s="47"/>
      <c r="M45" s="6">
        <f t="shared" si="2"/>
      </c>
      <c r="N45" s="39"/>
      <c r="O45" s="8"/>
      <c r="P45" s="48"/>
      <c r="Q45" s="48"/>
      <c r="R45" s="49">
        <f t="shared" si="3"/>
      </c>
      <c r="S45" s="49"/>
      <c r="T45" s="50">
        <f t="shared" si="4"/>
      </c>
      <c r="U45" s="50"/>
      <c r="V45" s="45" t="e">
        <f t="shared" si="5"/>
        <v>#VALUE!</v>
      </c>
    </row>
    <row r="46" spans="2:22" ht="13.5">
      <c r="B46" s="39">
        <v>38</v>
      </c>
      <c r="C46" s="47">
        <f t="shared" si="1"/>
      </c>
      <c r="D46" s="47"/>
      <c r="E46" s="39"/>
      <c r="F46" s="8"/>
      <c r="G46" s="39" t="s">
        <v>4</v>
      </c>
      <c r="H46" s="48"/>
      <c r="I46" s="48"/>
      <c r="J46" s="39"/>
      <c r="K46" s="47">
        <f t="shared" si="0"/>
      </c>
      <c r="L46" s="47"/>
      <c r="M46" s="6">
        <f t="shared" si="2"/>
      </c>
      <c r="N46" s="39"/>
      <c r="O46" s="8"/>
      <c r="P46" s="48"/>
      <c r="Q46" s="48"/>
      <c r="R46" s="49">
        <f t="shared" si="3"/>
      </c>
      <c r="S46" s="49"/>
      <c r="T46" s="50">
        <f t="shared" si="4"/>
      </c>
      <c r="U46" s="50"/>
      <c r="V46" s="45" t="e">
        <f t="shared" si="5"/>
        <v>#VALUE!</v>
      </c>
    </row>
    <row r="47" spans="2:22" ht="13.5">
      <c r="B47" s="39">
        <v>39</v>
      </c>
      <c r="C47" s="47">
        <f t="shared" si="1"/>
      </c>
      <c r="D47" s="47"/>
      <c r="E47" s="39"/>
      <c r="F47" s="8"/>
      <c r="G47" s="39" t="s">
        <v>4</v>
      </c>
      <c r="H47" s="48"/>
      <c r="I47" s="48"/>
      <c r="J47" s="39"/>
      <c r="K47" s="47">
        <f t="shared" si="0"/>
      </c>
      <c r="L47" s="47"/>
      <c r="M47" s="6">
        <f t="shared" si="2"/>
      </c>
      <c r="N47" s="39"/>
      <c r="O47" s="8"/>
      <c r="P47" s="48"/>
      <c r="Q47" s="48"/>
      <c r="R47" s="49">
        <f t="shared" si="3"/>
      </c>
      <c r="S47" s="49"/>
      <c r="T47" s="50">
        <f t="shared" si="4"/>
      </c>
      <c r="U47" s="50"/>
      <c r="V47" s="45" t="e">
        <f t="shared" si="5"/>
        <v>#VALUE!</v>
      </c>
    </row>
    <row r="48" spans="2:22" ht="13.5">
      <c r="B48" s="39">
        <v>40</v>
      </c>
      <c r="C48" s="47">
        <f t="shared" si="1"/>
      </c>
      <c r="D48" s="47"/>
      <c r="E48" s="39"/>
      <c r="F48" s="8"/>
      <c r="G48" s="39" t="s">
        <v>36</v>
      </c>
      <c r="H48" s="48"/>
      <c r="I48" s="48"/>
      <c r="J48" s="39"/>
      <c r="K48" s="47">
        <f t="shared" si="0"/>
      </c>
      <c r="L48" s="47"/>
      <c r="M48" s="6">
        <f t="shared" si="2"/>
      </c>
      <c r="N48" s="39"/>
      <c r="O48" s="8"/>
      <c r="P48" s="48"/>
      <c r="Q48" s="48"/>
      <c r="R48" s="49">
        <f t="shared" si="3"/>
      </c>
      <c r="S48" s="49"/>
      <c r="T48" s="50">
        <f t="shared" si="4"/>
      </c>
      <c r="U48" s="50"/>
      <c r="V48" s="45" t="e">
        <f t="shared" si="5"/>
        <v>#VALUE!</v>
      </c>
    </row>
    <row r="49" spans="2:22" ht="13.5">
      <c r="B49" s="39">
        <v>41</v>
      </c>
      <c r="C49" s="47">
        <f t="shared" si="1"/>
      </c>
      <c r="D49" s="47"/>
      <c r="E49" s="39"/>
      <c r="F49" s="8"/>
      <c r="G49" s="39" t="s">
        <v>4</v>
      </c>
      <c r="H49" s="48"/>
      <c r="I49" s="48"/>
      <c r="J49" s="39"/>
      <c r="K49" s="47">
        <f t="shared" si="0"/>
      </c>
      <c r="L49" s="47"/>
      <c r="M49" s="6">
        <f t="shared" si="2"/>
      </c>
      <c r="N49" s="39"/>
      <c r="O49" s="8"/>
      <c r="P49" s="48"/>
      <c r="Q49" s="48"/>
      <c r="R49" s="49">
        <f t="shared" si="3"/>
      </c>
      <c r="S49" s="49"/>
      <c r="T49" s="50">
        <f t="shared" si="4"/>
      </c>
      <c r="U49" s="50"/>
      <c r="V49" s="45" t="e">
        <f t="shared" si="5"/>
        <v>#VALUE!</v>
      </c>
    </row>
    <row r="50" spans="2:22" ht="13.5">
      <c r="B50" s="39">
        <v>42</v>
      </c>
      <c r="C50" s="47">
        <f t="shared" si="1"/>
      </c>
      <c r="D50" s="47"/>
      <c r="E50" s="39"/>
      <c r="F50" s="8"/>
      <c r="G50" s="39" t="s">
        <v>4</v>
      </c>
      <c r="H50" s="48"/>
      <c r="I50" s="48"/>
      <c r="J50" s="39"/>
      <c r="K50" s="47">
        <f t="shared" si="0"/>
      </c>
      <c r="L50" s="47"/>
      <c r="M50" s="6">
        <f t="shared" si="2"/>
      </c>
      <c r="N50" s="39"/>
      <c r="O50" s="8"/>
      <c r="P50" s="48"/>
      <c r="Q50" s="48"/>
      <c r="R50" s="49">
        <f t="shared" si="3"/>
      </c>
      <c r="S50" s="49"/>
      <c r="T50" s="50">
        <f t="shared" si="4"/>
      </c>
      <c r="U50" s="50"/>
      <c r="V50" s="45" t="e">
        <f t="shared" si="5"/>
        <v>#VALUE!</v>
      </c>
    </row>
    <row r="51" spans="2:22" ht="13.5">
      <c r="B51" s="39">
        <v>43</v>
      </c>
      <c r="C51" s="47">
        <f t="shared" si="1"/>
      </c>
      <c r="D51" s="47"/>
      <c r="E51" s="39"/>
      <c r="F51" s="8"/>
      <c r="G51" s="39" t="s">
        <v>3</v>
      </c>
      <c r="H51" s="48"/>
      <c r="I51" s="48"/>
      <c r="J51" s="39"/>
      <c r="K51" s="47">
        <f t="shared" si="0"/>
      </c>
      <c r="L51" s="47"/>
      <c r="M51" s="6">
        <f t="shared" si="2"/>
      </c>
      <c r="N51" s="39"/>
      <c r="O51" s="8"/>
      <c r="P51" s="48"/>
      <c r="Q51" s="48"/>
      <c r="R51" s="49">
        <f t="shared" si="3"/>
      </c>
      <c r="S51" s="49"/>
      <c r="T51" s="50">
        <f t="shared" si="4"/>
      </c>
      <c r="U51" s="50"/>
      <c r="V51" s="45" t="e">
        <f t="shared" si="5"/>
        <v>#VALUE!</v>
      </c>
    </row>
    <row r="52" spans="2:22" ht="13.5">
      <c r="B52" s="39">
        <v>44</v>
      </c>
      <c r="C52" s="47">
        <f t="shared" si="1"/>
      </c>
      <c r="D52" s="47"/>
      <c r="E52" s="39"/>
      <c r="F52" s="8"/>
      <c r="G52" s="39" t="s">
        <v>3</v>
      </c>
      <c r="H52" s="48"/>
      <c r="I52" s="48"/>
      <c r="J52" s="39"/>
      <c r="K52" s="47">
        <f t="shared" si="0"/>
      </c>
      <c r="L52" s="47"/>
      <c r="M52" s="6">
        <f t="shared" si="2"/>
      </c>
      <c r="N52" s="39"/>
      <c r="O52" s="8"/>
      <c r="P52" s="48"/>
      <c r="Q52" s="48"/>
      <c r="R52" s="49">
        <f t="shared" si="3"/>
      </c>
      <c r="S52" s="49"/>
      <c r="T52" s="50">
        <f t="shared" si="4"/>
      </c>
      <c r="U52" s="50"/>
      <c r="V52" s="45" t="e">
        <f t="shared" si="5"/>
        <v>#VALUE!</v>
      </c>
    </row>
    <row r="53" spans="2:22" ht="13.5">
      <c r="B53" s="39">
        <v>45</v>
      </c>
      <c r="C53" s="47">
        <f t="shared" si="1"/>
      </c>
      <c r="D53" s="47"/>
      <c r="E53" s="39"/>
      <c r="F53" s="8"/>
      <c r="G53" s="39" t="s">
        <v>4</v>
      </c>
      <c r="H53" s="48"/>
      <c r="I53" s="48"/>
      <c r="J53" s="39"/>
      <c r="K53" s="47">
        <f t="shared" si="0"/>
      </c>
      <c r="L53" s="47"/>
      <c r="M53" s="6">
        <f t="shared" si="2"/>
      </c>
      <c r="N53" s="39"/>
      <c r="O53" s="8"/>
      <c r="P53" s="48"/>
      <c r="Q53" s="48"/>
      <c r="R53" s="49">
        <f t="shared" si="3"/>
      </c>
      <c r="S53" s="49"/>
      <c r="T53" s="50">
        <f t="shared" si="4"/>
      </c>
      <c r="U53" s="50"/>
      <c r="V53" s="45" t="e">
        <f t="shared" si="5"/>
        <v>#VALUE!</v>
      </c>
    </row>
    <row r="54" spans="2:22" ht="13.5">
      <c r="B54" s="39">
        <v>46</v>
      </c>
      <c r="C54" s="47">
        <f t="shared" si="1"/>
      </c>
      <c r="D54" s="47"/>
      <c r="E54" s="39"/>
      <c r="F54" s="8"/>
      <c r="G54" s="39" t="s">
        <v>4</v>
      </c>
      <c r="H54" s="48"/>
      <c r="I54" s="48"/>
      <c r="J54" s="39"/>
      <c r="K54" s="47">
        <f t="shared" si="0"/>
      </c>
      <c r="L54" s="47"/>
      <c r="M54" s="6">
        <f t="shared" si="2"/>
      </c>
      <c r="N54" s="39"/>
      <c r="O54" s="8"/>
      <c r="P54" s="48"/>
      <c r="Q54" s="48"/>
      <c r="R54" s="49">
        <f t="shared" si="3"/>
      </c>
      <c r="S54" s="49"/>
      <c r="T54" s="50">
        <f t="shared" si="4"/>
      </c>
      <c r="U54" s="50"/>
      <c r="V54" s="45" t="e">
        <f t="shared" si="5"/>
        <v>#VALUE!</v>
      </c>
    </row>
    <row r="55" spans="2:22" ht="13.5">
      <c r="B55" s="39">
        <v>47</v>
      </c>
      <c r="C55" s="47">
        <f t="shared" si="1"/>
      </c>
      <c r="D55" s="47"/>
      <c r="E55" s="39"/>
      <c r="F55" s="8"/>
      <c r="G55" s="39" t="s">
        <v>3</v>
      </c>
      <c r="H55" s="48"/>
      <c r="I55" s="48"/>
      <c r="J55" s="39"/>
      <c r="K55" s="47">
        <f t="shared" si="0"/>
      </c>
      <c r="L55" s="47"/>
      <c r="M55" s="6">
        <f t="shared" si="2"/>
      </c>
      <c r="N55" s="39"/>
      <c r="O55" s="8"/>
      <c r="P55" s="48"/>
      <c r="Q55" s="48"/>
      <c r="R55" s="49">
        <f t="shared" si="3"/>
      </c>
      <c r="S55" s="49"/>
      <c r="T55" s="50">
        <f t="shared" si="4"/>
      </c>
      <c r="U55" s="50"/>
      <c r="V55" s="45" t="e">
        <f t="shared" si="5"/>
        <v>#VALUE!</v>
      </c>
    </row>
    <row r="56" spans="2:22" ht="13.5">
      <c r="B56" s="39">
        <v>48</v>
      </c>
      <c r="C56" s="47">
        <f t="shared" si="1"/>
      </c>
      <c r="D56" s="47"/>
      <c r="E56" s="39"/>
      <c r="F56" s="8"/>
      <c r="G56" s="39" t="s">
        <v>3</v>
      </c>
      <c r="H56" s="48"/>
      <c r="I56" s="48"/>
      <c r="J56" s="39"/>
      <c r="K56" s="47">
        <f t="shared" si="0"/>
      </c>
      <c r="L56" s="47"/>
      <c r="M56" s="6">
        <f t="shared" si="2"/>
      </c>
      <c r="N56" s="39"/>
      <c r="O56" s="8"/>
      <c r="P56" s="48"/>
      <c r="Q56" s="48"/>
      <c r="R56" s="49">
        <f t="shared" si="3"/>
      </c>
      <c r="S56" s="49"/>
      <c r="T56" s="50">
        <f t="shared" si="4"/>
      </c>
      <c r="U56" s="50"/>
      <c r="V56" s="45" t="e">
        <f t="shared" si="5"/>
        <v>#VALUE!</v>
      </c>
    </row>
    <row r="57" spans="2:22" ht="13.5">
      <c r="B57" s="39">
        <v>49</v>
      </c>
      <c r="C57" s="47">
        <f t="shared" si="1"/>
      </c>
      <c r="D57" s="47"/>
      <c r="E57" s="39"/>
      <c r="F57" s="8"/>
      <c r="G57" s="39" t="s">
        <v>3</v>
      </c>
      <c r="H57" s="48"/>
      <c r="I57" s="48"/>
      <c r="J57" s="39"/>
      <c r="K57" s="47">
        <f t="shared" si="0"/>
      </c>
      <c r="L57" s="47"/>
      <c r="M57" s="6">
        <f t="shared" si="2"/>
      </c>
      <c r="N57" s="39"/>
      <c r="O57" s="8"/>
      <c r="P57" s="48"/>
      <c r="Q57" s="48"/>
      <c r="R57" s="49">
        <f t="shared" si="3"/>
      </c>
      <c r="S57" s="49"/>
      <c r="T57" s="50">
        <f t="shared" si="4"/>
      </c>
      <c r="U57" s="50"/>
      <c r="V57" s="45" t="e">
        <f t="shared" si="5"/>
        <v>#VALUE!</v>
      </c>
    </row>
    <row r="58" spans="2:22" ht="13.5">
      <c r="B58" s="39">
        <v>50</v>
      </c>
      <c r="C58" s="47">
        <f t="shared" si="1"/>
      </c>
      <c r="D58" s="47"/>
      <c r="E58" s="39"/>
      <c r="F58" s="8"/>
      <c r="G58" s="39" t="s">
        <v>3</v>
      </c>
      <c r="H58" s="48"/>
      <c r="I58" s="48"/>
      <c r="J58" s="39"/>
      <c r="K58" s="47">
        <f t="shared" si="0"/>
      </c>
      <c r="L58" s="47"/>
      <c r="M58" s="6">
        <f t="shared" si="2"/>
      </c>
      <c r="N58" s="39"/>
      <c r="O58" s="8"/>
      <c r="P58" s="48"/>
      <c r="Q58" s="48"/>
      <c r="R58" s="49">
        <f t="shared" si="3"/>
      </c>
      <c r="S58" s="49"/>
      <c r="T58" s="50">
        <f t="shared" si="4"/>
      </c>
      <c r="U58" s="50"/>
      <c r="V58" s="45" t="e">
        <f t="shared" si="5"/>
        <v>#VALUE!</v>
      </c>
    </row>
    <row r="59" spans="2:22" ht="13.5">
      <c r="B59" s="39">
        <v>51</v>
      </c>
      <c r="C59" s="47">
        <f t="shared" si="1"/>
      </c>
      <c r="D59" s="47"/>
      <c r="E59" s="39"/>
      <c r="F59" s="8"/>
      <c r="G59" s="39" t="s">
        <v>3</v>
      </c>
      <c r="H59" s="48"/>
      <c r="I59" s="48"/>
      <c r="J59" s="39"/>
      <c r="K59" s="47">
        <f t="shared" si="0"/>
      </c>
      <c r="L59" s="47"/>
      <c r="M59" s="6">
        <f t="shared" si="2"/>
      </c>
      <c r="N59" s="39"/>
      <c r="O59" s="8"/>
      <c r="P59" s="48"/>
      <c r="Q59" s="48"/>
      <c r="R59" s="49">
        <f t="shared" si="3"/>
      </c>
      <c r="S59" s="49"/>
      <c r="T59" s="50">
        <f t="shared" si="4"/>
      </c>
      <c r="U59" s="50"/>
      <c r="V59" s="45" t="e">
        <f t="shared" si="5"/>
        <v>#VALUE!</v>
      </c>
    </row>
    <row r="60" spans="2:22" ht="13.5">
      <c r="B60" s="39">
        <v>52</v>
      </c>
      <c r="C60" s="47">
        <f t="shared" si="1"/>
      </c>
      <c r="D60" s="47"/>
      <c r="E60" s="39"/>
      <c r="F60" s="8"/>
      <c r="G60" s="39" t="s">
        <v>3</v>
      </c>
      <c r="H60" s="48"/>
      <c r="I60" s="48"/>
      <c r="J60" s="39"/>
      <c r="K60" s="47">
        <f t="shared" si="0"/>
      </c>
      <c r="L60" s="47"/>
      <c r="M60" s="6">
        <f t="shared" si="2"/>
      </c>
      <c r="N60" s="39"/>
      <c r="O60" s="8"/>
      <c r="P60" s="48"/>
      <c r="Q60" s="48"/>
      <c r="R60" s="49">
        <f t="shared" si="3"/>
      </c>
      <c r="S60" s="49"/>
      <c r="T60" s="50">
        <f t="shared" si="4"/>
      </c>
      <c r="U60" s="50"/>
      <c r="V60" s="45" t="e">
        <f t="shared" si="5"/>
        <v>#VALUE!</v>
      </c>
    </row>
    <row r="61" spans="2:22" ht="13.5">
      <c r="B61" s="39">
        <v>53</v>
      </c>
      <c r="C61" s="47">
        <f t="shared" si="1"/>
      </c>
      <c r="D61" s="47"/>
      <c r="E61" s="39"/>
      <c r="F61" s="8"/>
      <c r="G61" s="39" t="s">
        <v>3</v>
      </c>
      <c r="H61" s="48"/>
      <c r="I61" s="48"/>
      <c r="J61" s="39"/>
      <c r="K61" s="47">
        <f t="shared" si="0"/>
      </c>
      <c r="L61" s="47"/>
      <c r="M61" s="6">
        <f t="shared" si="2"/>
      </c>
      <c r="N61" s="39"/>
      <c r="O61" s="8"/>
      <c r="P61" s="48"/>
      <c r="Q61" s="48"/>
      <c r="R61" s="49">
        <f t="shared" si="3"/>
      </c>
      <c r="S61" s="49"/>
      <c r="T61" s="50">
        <f t="shared" si="4"/>
      </c>
      <c r="U61" s="50"/>
      <c r="V61" s="45" t="e">
        <f t="shared" si="5"/>
        <v>#VALUE!</v>
      </c>
    </row>
    <row r="62" spans="2:22" ht="13.5">
      <c r="B62" s="39">
        <v>54</v>
      </c>
      <c r="C62" s="47">
        <f t="shared" si="1"/>
      </c>
      <c r="D62" s="47"/>
      <c r="E62" s="39"/>
      <c r="F62" s="8"/>
      <c r="G62" s="39" t="s">
        <v>3</v>
      </c>
      <c r="H62" s="48"/>
      <c r="I62" s="48"/>
      <c r="J62" s="39"/>
      <c r="K62" s="47">
        <f t="shared" si="0"/>
      </c>
      <c r="L62" s="47"/>
      <c r="M62" s="6">
        <f t="shared" si="2"/>
      </c>
      <c r="N62" s="39"/>
      <c r="O62" s="8"/>
      <c r="P62" s="48"/>
      <c r="Q62" s="48"/>
      <c r="R62" s="49">
        <f t="shared" si="3"/>
      </c>
      <c r="S62" s="49"/>
      <c r="T62" s="50">
        <f t="shared" si="4"/>
      </c>
      <c r="U62" s="50"/>
      <c r="V62" s="45" t="e">
        <f t="shared" si="5"/>
        <v>#VALUE!</v>
      </c>
    </row>
    <row r="63" spans="2:22" ht="13.5">
      <c r="B63" s="39">
        <v>55</v>
      </c>
      <c r="C63" s="47">
        <f t="shared" si="1"/>
      </c>
      <c r="D63" s="47"/>
      <c r="E63" s="39"/>
      <c r="F63" s="8"/>
      <c r="G63" s="39" t="s">
        <v>4</v>
      </c>
      <c r="H63" s="48"/>
      <c r="I63" s="48"/>
      <c r="J63" s="39"/>
      <c r="K63" s="47">
        <f t="shared" si="0"/>
      </c>
      <c r="L63" s="47"/>
      <c r="M63" s="6">
        <f t="shared" si="2"/>
      </c>
      <c r="N63" s="39"/>
      <c r="O63" s="8"/>
      <c r="P63" s="48"/>
      <c r="Q63" s="48"/>
      <c r="R63" s="49">
        <f t="shared" si="3"/>
      </c>
      <c r="S63" s="49"/>
      <c r="T63" s="50">
        <f t="shared" si="4"/>
      </c>
      <c r="U63" s="50"/>
      <c r="V63" s="45" t="e">
        <f t="shared" si="5"/>
        <v>#VALUE!</v>
      </c>
    </row>
    <row r="64" spans="2:22" ht="13.5">
      <c r="B64" s="39">
        <v>56</v>
      </c>
      <c r="C64" s="47">
        <f t="shared" si="1"/>
      </c>
      <c r="D64" s="47"/>
      <c r="E64" s="39"/>
      <c r="F64" s="8"/>
      <c r="G64" s="39" t="s">
        <v>3</v>
      </c>
      <c r="H64" s="48"/>
      <c r="I64" s="48"/>
      <c r="J64" s="39"/>
      <c r="K64" s="47">
        <f t="shared" si="0"/>
      </c>
      <c r="L64" s="47"/>
      <c r="M64" s="6">
        <f t="shared" si="2"/>
      </c>
      <c r="N64" s="39"/>
      <c r="O64" s="8"/>
      <c r="P64" s="48"/>
      <c r="Q64" s="48"/>
      <c r="R64" s="49">
        <f t="shared" si="3"/>
      </c>
      <c r="S64" s="49"/>
      <c r="T64" s="50">
        <f t="shared" si="4"/>
      </c>
      <c r="U64" s="50"/>
      <c r="V64" s="45" t="e">
        <f t="shared" si="5"/>
        <v>#VALUE!</v>
      </c>
    </row>
    <row r="65" spans="2:22" ht="13.5">
      <c r="B65" s="39">
        <v>57</v>
      </c>
      <c r="C65" s="47">
        <f t="shared" si="1"/>
      </c>
      <c r="D65" s="47"/>
      <c r="E65" s="39"/>
      <c r="F65" s="8"/>
      <c r="G65" s="39" t="s">
        <v>3</v>
      </c>
      <c r="H65" s="48"/>
      <c r="I65" s="48"/>
      <c r="J65" s="39"/>
      <c r="K65" s="47">
        <f t="shared" si="0"/>
      </c>
      <c r="L65" s="47"/>
      <c r="M65" s="6">
        <f t="shared" si="2"/>
      </c>
      <c r="N65" s="39"/>
      <c r="O65" s="8"/>
      <c r="P65" s="48"/>
      <c r="Q65" s="48"/>
      <c r="R65" s="49">
        <f t="shared" si="3"/>
      </c>
      <c r="S65" s="49"/>
      <c r="T65" s="50">
        <f t="shared" si="4"/>
      </c>
      <c r="U65" s="50"/>
      <c r="V65" s="45" t="e">
        <f t="shared" si="5"/>
        <v>#VALUE!</v>
      </c>
    </row>
    <row r="66" spans="2:22" ht="13.5">
      <c r="B66" s="39">
        <v>58</v>
      </c>
      <c r="C66" s="47">
        <f t="shared" si="1"/>
      </c>
      <c r="D66" s="47"/>
      <c r="E66" s="39"/>
      <c r="F66" s="8"/>
      <c r="G66" s="39" t="s">
        <v>3</v>
      </c>
      <c r="H66" s="48"/>
      <c r="I66" s="48"/>
      <c r="J66" s="39"/>
      <c r="K66" s="47">
        <f t="shared" si="0"/>
      </c>
      <c r="L66" s="47"/>
      <c r="M66" s="6">
        <f t="shared" si="2"/>
      </c>
      <c r="N66" s="39"/>
      <c r="O66" s="8"/>
      <c r="P66" s="48"/>
      <c r="Q66" s="48"/>
      <c r="R66" s="49">
        <f t="shared" si="3"/>
      </c>
      <c r="S66" s="49"/>
      <c r="T66" s="50">
        <f t="shared" si="4"/>
      </c>
      <c r="U66" s="50"/>
      <c r="V66" s="45" t="e">
        <f t="shared" si="5"/>
        <v>#VALUE!</v>
      </c>
    </row>
    <row r="67" spans="2:22" ht="13.5">
      <c r="B67" s="39">
        <v>59</v>
      </c>
      <c r="C67" s="47">
        <f t="shared" si="1"/>
      </c>
      <c r="D67" s="47"/>
      <c r="E67" s="39"/>
      <c r="F67" s="8"/>
      <c r="G67" s="39" t="s">
        <v>3</v>
      </c>
      <c r="H67" s="48"/>
      <c r="I67" s="48"/>
      <c r="J67" s="39"/>
      <c r="K67" s="47">
        <f t="shared" si="0"/>
      </c>
      <c r="L67" s="47"/>
      <c r="M67" s="6">
        <f t="shared" si="2"/>
      </c>
      <c r="N67" s="39"/>
      <c r="O67" s="8"/>
      <c r="P67" s="48"/>
      <c r="Q67" s="48"/>
      <c r="R67" s="49">
        <f t="shared" si="3"/>
      </c>
      <c r="S67" s="49"/>
      <c r="T67" s="50">
        <f t="shared" si="4"/>
      </c>
      <c r="U67" s="50"/>
      <c r="V67" s="45" t="e">
        <f t="shared" si="5"/>
        <v>#VALUE!</v>
      </c>
    </row>
    <row r="68" spans="2:22" ht="13.5">
      <c r="B68" s="39">
        <v>60</v>
      </c>
      <c r="C68" s="47">
        <f t="shared" si="1"/>
      </c>
      <c r="D68" s="47"/>
      <c r="E68" s="39"/>
      <c r="F68" s="8"/>
      <c r="G68" s="39" t="s">
        <v>4</v>
      </c>
      <c r="H68" s="48"/>
      <c r="I68" s="48"/>
      <c r="J68" s="39"/>
      <c r="K68" s="47">
        <f t="shared" si="0"/>
      </c>
      <c r="L68" s="47"/>
      <c r="M68" s="6">
        <f t="shared" si="2"/>
      </c>
      <c r="N68" s="39"/>
      <c r="O68" s="8"/>
      <c r="P68" s="48"/>
      <c r="Q68" s="48"/>
      <c r="R68" s="49">
        <f t="shared" si="3"/>
      </c>
      <c r="S68" s="49"/>
      <c r="T68" s="50">
        <f t="shared" si="4"/>
      </c>
      <c r="U68" s="50"/>
      <c r="V68" s="45" t="e">
        <f t="shared" si="5"/>
        <v>#VALUE!</v>
      </c>
    </row>
    <row r="69" spans="2:22" ht="13.5">
      <c r="B69" s="39">
        <v>61</v>
      </c>
      <c r="C69" s="47">
        <f t="shared" si="1"/>
      </c>
      <c r="D69" s="47"/>
      <c r="E69" s="39"/>
      <c r="F69" s="8"/>
      <c r="G69" s="39" t="s">
        <v>4</v>
      </c>
      <c r="H69" s="48"/>
      <c r="I69" s="48"/>
      <c r="J69" s="39"/>
      <c r="K69" s="47">
        <f t="shared" si="0"/>
      </c>
      <c r="L69" s="47"/>
      <c r="M69" s="6">
        <f t="shared" si="2"/>
      </c>
      <c r="N69" s="39"/>
      <c r="O69" s="8"/>
      <c r="P69" s="48"/>
      <c r="Q69" s="48"/>
      <c r="R69" s="49">
        <f t="shared" si="3"/>
      </c>
      <c r="S69" s="49"/>
      <c r="T69" s="50">
        <f t="shared" si="4"/>
      </c>
      <c r="U69" s="50"/>
      <c r="V69" s="45" t="e">
        <f t="shared" si="5"/>
        <v>#VALUE!</v>
      </c>
    </row>
    <row r="70" spans="2:22" ht="13.5">
      <c r="B70" s="39">
        <v>62</v>
      </c>
      <c r="C70" s="47">
        <f t="shared" si="1"/>
      </c>
      <c r="D70" s="47"/>
      <c r="E70" s="39"/>
      <c r="F70" s="8"/>
      <c r="G70" s="39" t="s">
        <v>3</v>
      </c>
      <c r="H70" s="48"/>
      <c r="I70" s="48"/>
      <c r="J70" s="39"/>
      <c r="K70" s="47">
        <f t="shared" si="0"/>
      </c>
      <c r="L70" s="47"/>
      <c r="M70" s="6">
        <f t="shared" si="2"/>
      </c>
      <c r="N70" s="39"/>
      <c r="O70" s="8"/>
      <c r="P70" s="48"/>
      <c r="Q70" s="48"/>
      <c r="R70" s="49">
        <f t="shared" si="3"/>
      </c>
      <c r="S70" s="49"/>
      <c r="T70" s="50">
        <f t="shared" si="4"/>
      </c>
      <c r="U70" s="50"/>
      <c r="V70" s="45" t="e">
        <f t="shared" si="5"/>
        <v>#VALUE!</v>
      </c>
    </row>
    <row r="71" spans="2:22" ht="13.5">
      <c r="B71" s="39">
        <v>63</v>
      </c>
      <c r="C71" s="47">
        <f t="shared" si="1"/>
      </c>
      <c r="D71" s="47"/>
      <c r="E71" s="39"/>
      <c r="F71" s="8"/>
      <c r="G71" s="39" t="s">
        <v>4</v>
      </c>
      <c r="H71" s="48"/>
      <c r="I71" s="48"/>
      <c r="J71" s="39"/>
      <c r="K71" s="47">
        <f t="shared" si="0"/>
      </c>
      <c r="L71" s="47"/>
      <c r="M71" s="6">
        <f t="shared" si="2"/>
      </c>
      <c r="N71" s="39"/>
      <c r="O71" s="8"/>
      <c r="P71" s="48"/>
      <c r="Q71" s="48"/>
      <c r="R71" s="49">
        <f t="shared" si="3"/>
      </c>
      <c r="S71" s="49"/>
      <c r="T71" s="50">
        <f t="shared" si="4"/>
      </c>
      <c r="U71" s="50"/>
      <c r="V71" s="45" t="e">
        <f t="shared" si="5"/>
        <v>#VALUE!</v>
      </c>
    </row>
    <row r="72" spans="2:22" ht="13.5">
      <c r="B72" s="39">
        <v>64</v>
      </c>
      <c r="C72" s="47">
        <f t="shared" si="1"/>
      </c>
      <c r="D72" s="47"/>
      <c r="E72" s="39"/>
      <c r="F72" s="8"/>
      <c r="G72" s="39" t="s">
        <v>3</v>
      </c>
      <c r="H72" s="48"/>
      <c r="I72" s="48"/>
      <c r="J72" s="39"/>
      <c r="K72" s="47">
        <f t="shared" si="0"/>
      </c>
      <c r="L72" s="47"/>
      <c r="M72" s="6">
        <f t="shared" si="2"/>
      </c>
      <c r="N72" s="39"/>
      <c r="O72" s="8"/>
      <c r="P72" s="48"/>
      <c r="Q72" s="48"/>
      <c r="R72" s="49">
        <f t="shared" si="3"/>
      </c>
      <c r="S72" s="49"/>
      <c r="T72" s="50">
        <f t="shared" si="4"/>
      </c>
      <c r="U72" s="50"/>
      <c r="V72" s="45" t="e">
        <f t="shared" si="5"/>
        <v>#VALUE!</v>
      </c>
    </row>
    <row r="73" spans="2:22" ht="13.5">
      <c r="B73" s="39">
        <v>65</v>
      </c>
      <c r="C73" s="47">
        <f t="shared" si="1"/>
      </c>
      <c r="D73" s="47"/>
      <c r="E73" s="39"/>
      <c r="F73" s="8"/>
      <c r="G73" s="39" t="s">
        <v>4</v>
      </c>
      <c r="H73" s="48"/>
      <c r="I73" s="48"/>
      <c r="J73" s="39"/>
      <c r="K73" s="47">
        <f aca="true" t="shared" si="6" ref="K73:K108">IF(F73="","",C73*0.03)</f>
      </c>
      <c r="L73" s="47"/>
      <c r="M73" s="6">
        <f t="shared" si="2"/>
      </c>
      <c r="N73" s="39"/>
      <c r="O73" s="8"/>
      <c r="P73" s="48"/>
      <c r="Q73" s="48"/>
      <c r="R73" s="49">
        <f t="shared" si="3"/>
      </c>
      <c r="S73" s="49"/>
      <c r="T73" s="50">
        <f t="shared" si="4"/>
      </c>
      <c r="U73" s="50"/>
      <c r="V73" s="45" t="e">
        <f t="shared" si="5"/>
        <v>#VALUE!</v>
      </c>
    </row>
    <row r="74" spans="2:22" ht="13.5">
      <c r="B74" s="39">
        <v>66</v>
      </c>
      <c r="C74" s="47">
        <f aca="true" t="shared" si="7" ref="C74:C108">IF(R73="","",C73+R73)</f>
      </c>
      <c r="D74" s="47"/>
      <c r="E74" s="39"/>
      <c r="F74" s="8"/>
      <c r="G74" s="39" t="s">
        <v>4</v>
      </c>
      <c r="H74" s="48"/>
      <c r="I74" s="48"/>
      <c r="J74" s="39"/>
      <c r="K74" s="47">
        <f t="shared" si="6"/>
      </c>
      <c r="L74" s="47"/>
      <c r="M74" s="6">
        <f aca="true" t="shared" si="8" ref="M74:M108">IF(J74="","",(K74/J74)/1000)</f>
      </c>
      <c r="N74" s="39"/>
      <c r="O74" s="8"/>
      <c r="P74" s="48"/>
      <c r="Q74" s="48"/>
      <c r="R74" s="49">
        <f aca="true" t="shared" si="9" ref="R74:R108">IF(O74="","",(IF(G74="売",H74-P74,P74-H74))*M74*100000)</f>
      </c>
      <c r="S74" s="49"/>
      <c r="T74" s="50">
        <f aca="true" t="shared" si="10" ref="T74:T108">IF(O74="","",IF(R74&lt;0,J74*(-1),IF(G74="買",(P74-H74)*100,(H74-P74)*100)))</f>
      </c>
      <c r="U74" s="50"/>
      <c r="V74" s="45" t="e">
        <f aca="true" t="shared" si="11" ref="V74:V108">R74/K74</f>
        <v>#VALUE!</v>
      </c>
    </row>
    <row r="75" spans="2:22" ht="13.5">
      <c r="B75" s="39">
        <v>67</v>
      </c>
      <c r="C75" s="47">
        <f t="shared" si="7"/>
      </c>
      <c r="D75" s="47"/>
      <c r="E75" s="39"/>
      <c r="F75" s="8"/>
      <c r="G75" s="39" t="s">
        <v>3</v>
      </c>
      <c r="H75" s="48"/>
      <c r="I75" s="48"/>
      <c r="J75" s="39"/>
      <c r="K75" s="47">
        <f t="shared" si="6"/>
      </c>
      <c r="L75" s="47"/>
      <c r="M75" s="6">
        <f t="shared" si="8"/>
      </c>
      <c r="N75" s="39"/>
      <c r="O75" s="8"/>
      <c r="P75" s="48"/>
      <c r="Q75" s="48"/>
      <c r="R75" s="49">
        <f t="shared" si="9"/>
      </c>
      <c r="S75" s="49"/>
      <c r="T75" s="50">
        <f t="shared" si="10"/>
      </c>
      <c r="U75" s="50"/>
      <c r="V75" s="45" t="e">
        <f t="shared" si="11"/>
        <v>#VALUE!</v>
      </c>
    </row>
    <row r="76" spans="2:22" ht="13.5">
      <c r="B76" s="39">
        <v>68</v>
      </c>
      <c r="C76" s="47">
        <f t="shared" si="7"/>
      </c>
      <c r="D76" s="47"/>
      <c r="E76" s="39"/>
      <c r="F76" s="8"/>
      <c r="G76" s="39" t="s">
        <v>3</v>
      </c>
      <c r="H76" s="48"/>
      <c r="I76" s="48"/>
      <c r="J76" s="39"/>
      <c r="K76" s="47">
        <f t="shared" si="6"/>
      </c>
      <c r="L76" s="47"/>
      <c r="M76" s="6">
        <f t="shared" si="8"/>
      </c>
      <c r="N76" s="39"/>
      <c r="O76" s="8"/>
      <c r="P76" s="48"/>
      <c r="Q76" s="48"/>
      <c r="R76" s="49">
        <f t="shared" si="9"/>
      </c>
      <c r="S76" s="49"/>
      <c r="T76" s="50">
        <f t="shared" si="10"/>
      </c>
      <c r="U76" s="50"/>
      <c r="V76" s="45" t="e">
        <f t="shared" si="11"/>
        <v>#VALUE!</v>
      </c>
    </row>
    <row r="77" spans="2:22" ht="13.5">
      <c r="B77" s="39">
        <v>69</v>
      </c>
      <c r="C77" s="47">
        <f t="shared" si="7"/>
      </c>
      <c r="D77" s="47"/>
      <c r="E77" s="39"/>
      <c r="F77" s="8"/>
      <c r="G77" s="39" t="s">
        <v>3</v>
      </c>
      <c r="H77" s="48"/>
      <c r="I77" s="48"/>
      <c r="J77" s="39"/>
      <c r="K77" s="47">
        <f t="shared" si="6"/>
      </c>
      <c r="L77" s="47"/>
      <c r="M77" s="6">
        <f t="shared" si="8"/>
      </c>
      <c r="N77" s="39"/>
      <c r="O77" s="8"/>
      <c r="P77" s="48"/>
      <c r="Q77" s="48"/>
      <c r="R77" s="49">
        <f t="shared" si="9"/>
      </c>
      <c r="S77" s="49"/>
      <c r="T77" s="50">
        <f t="shared" si="10"/>
      </c>
      <c r="U77" s="50"/>
      <c r="V77" s="45" t="e">
        <f t="shared" si="11"/>
        <v>#VALUE!</v>
      </c>
    </row>
    <row r="78" spans="2:22" ht="13.5">
      <c r="B78" s="39">
        <v>70</v>
      </c>
      <c r="C78" s="47">
        <f t="shared" si="7"/>
      </c>
      <c r="D78" s="47"/>
      <c r="E78" s="39"/>
      <c r="F78" s="8"/>
      <c r="G78" s="39" t="s">
        <v>4</v>
      </c>
      <c r="H78" s="48"/>
      <c r="I78" s="48"/>
      <c r="J78" s="39"/>
      <c r="K78" s="47">
        <f t="shared" si="6"/>
      </c>
      <c r="L78" s="47"/>
      <c r="M78" s="6">
        <f t="shared" si="8"/>
      </c>
      <c r="N78" s="39"/>
      <c r="O78" s="8"/>
      <c r="P78" s="48"/>
      <c r="Q78" s="48"/>
      <c r="R78" s="49">
        <f t="shared" si="9"/>
      </c>
      <c r="S78" s="49"/>
      <c r="T78" s="50">
        <f t="shared" si="10"/>
      </c>
      <c r="U78" s="50"/>
      <c r="V78" s="45" t="e">
        <f t="shared" si="11"/>
        <v>#VALUE!</v>
      </c>
    </row>
    <row r="79" spans="2:22" ht="13.5">
      <c r="B79" s="39">
        <v>71</v>
      </c>
      <c r="C79" s="47">
        <f t="shared" si="7"/>
      </c>
      <c r="D79" s="47"/>
      <c r="E79" s="39"/>
      <c r="F79" s="8"/>
      <c r="G79" s="39" t="s">
        <v>3</v>
      </c>
      <c r="H79" s="48"/>
      <c r="I79" s="48"/>
      <c r="J79" s="39"/>
      <c r="K79" s="47">
        <f t="shared" si="6"/>
      </c>
      <c r="L79" s="47"/>
      <c r="M79" s="6">
        <f t="shared" si="8"/>
      </c>
      <c r="N79" s="39"/>
      <c r="O79" s="8"/>
      <c r="P79" s="48"/>
      <c r="Q79" s="48"/>
      <c r="R79" s="49">
        <f t="shared" si="9"/>
      </c>
      <c r="S79" s="49"/>
      <c r="T79" s="50">
        <f t="shared" si="10"/>
      </c>
      <c r="U79" s="50"/>
      <c r="V79" s="45" t="e">
        <f t="shared" si="11"/>
        <v>#VALUE!</v>
      </c>
    </row>
    <row r="80" spans="2:22" ht="13.5">
      <c r="B80" s="39">
        <v>72</v>
      </c>
      <c r="C80" s="47">
        <f t="shared" si="7"/>
      </c>
      <c r="D80" s="47"/>
      <c r="E80" s="39"/>
      <c r="F80" s="8"/>
      <c r="G80" s="39" t="s">
        <v>4</v>
      </c>
      <c r="H80" s="48"/>
      <c r="I80" s="48"/>
      <c r="J80" s="39"/>
      <c r="K80" s="47">
        <f t="shared" si="6"/>
      </c>
      <c r="L80" s="47"/>
      <c r="M80" s="6">
        <f t="shared" si="8"/>
      </c>
      <c r="N80" s="39"/>
      <c r="O80" s="8"/>
      <c r="P80" s="48"/>
      <c r="Q80" s="48"/>
      <c r="R80" s="49">
        <f t="shared" si="9"/>
      </c>
      <c r="S80" s="49"/>
      <c r="T80" s="50">
        <f t="shared" si="10"/>
      </c>
      <c r="U80" s="50"/>
      <c r="V80" s="45" t="e">
        <f t="shared" si="11"/>
        <v>#VALUE!</v>
      </c>
    </row>
    <row r="81" spans="2:22" ht="13.5">
      <c r="B81" s="39">
        <v>73</v>
      </c>
      <c r="C81" s="47">
        <f t="shared" si="7"/>
      </c>
      <c r="D81" s="47"/>
      <c r="E81" s="39"/>
      <c r="F81" s="8"/>
      <c r="G81" s="39" t="s">
        <v>3</v>
      </c>
      <c r="H81" s="48"/>
      <c r="I81" s="48"/>
      <c r="J81" s="39"/>
      <c r="K81" s="47">
        <f t="shared" si="6"/>
      </c>
      <c r="L81" s="47"/>
      <c r="M81" s="6">
        <f t="shared" si="8"/>
      </c>
      <c r="N81" s="39"/>
      <c r="O81" s="8"/>
      <c r="P81" s="48"/>
      <c r="Q81" s="48"/>
      <c r="R81" s="49">
        <f t="shared" si="9"/>
      </c>
      <c r="S81" s="49"/>
      <c r="T81" s="50">
        <f t="shared" si="10"/>
      </c>
      <c r="U81" s="50"/>
      <c r="V81" s="45" t="e">
        <f t="shared" si="11"/>
        <v>#VALUE!</v>
      </c>
    </row>
    <row r="82" spans="2:22" ht="13.5">
      <c r="B82" s="39">
        <v>74</v>
      </c>
      <c r="C82" s="47">
        <f t="shared" si="7"/>
      </c>
      <c r="D82" s="47"/>
      <c r="E82" s="39"/>
      <c r="F82" s="8"/>
      <c r="G82" s="39" t="s">
        <v>3</v>
      </c>
      <c r="H82" s="48"/>
      <c r="I82" s="48"/>
      <c r="J82" s="39"/>
      <c r="K82" s="47">
        <f t="shared" si="6"/>
      </c>
      <c r="L82" s="47"/>
      <c r="M82" s="6">
        <f t="shared" si="8"/>
      </c>
      <c r="N82" s="39"/>
      <c r="O82" s="8"/>
      <c r="P82" s="48"/>
      <c r="Q82" s="48"/>
      <c r="R82" s="49">
        <f t="shared" si="9"/>
      </c>
      <c r="S82" s="49"/>
      <c r="T82" s="50">
        <f t="shared" si="10"/>
      </c>
      <c r="U82" s="50"/>
      <c r="V82" s="45" t="e">
        <f t="shared" si="11"/>
        <v>#VALUE!</v>
      </c>
    </row>
    <row r="83" spans="2:22" ht="13.5">
      <c r="B83" s="39">
        <v>75</v>
      </c>
      <c r="C83" s="47">
        <f t="shared" si="7"/>
      </c>
      <c r="D83" s="47"/>
      <c r="E83" s="39"/>
      <c r="F83" s="8"/>
      <c r="G83" s="39" t="s">
        <v>3</v>
      </c>
      <c r="H83" s="48"/>
      <c r="I83" s="48"/>
      <c r="J83" s="39"/>
      <c r="K83" s="47">
        <f t="shared" si="6"/>
      </c>
      <c r="L83" s="47"/>
      <c r="M83" s="6">
        <f t="shared" si="8"/>
      </c>
      <c r="N83" s="39"/>
      <c r="O83" s="8"/>
      <c r="P83" s="48"/>
      <c r="Q83" s="48"/>
      <c r="R83" s="49">
        <f t="shared" si="9"/>
      </c>
      <c r="S83" s="49"/>
      <c r="T83" s="50">
        <f t="shared" si="10"/>
      </c>
      <c r="U83" s="50"/>
      <c r="V83" s="45" t="e">
        <f t="shared" si="11"/>
        <v>#VALUE!</v>
      </c>
    </row>
    <row r="84" spans="2:22" ht="13.5">
      <c r="B84" s="39">
        <v>76</v>
      </c>
      <c r="C84" s="47">
        <f t="shared" si="7"/>
      </c>
      <c r="D84" s="47"/>
      <c r="E84" s="39"/>
      <c r="F84" s="8"/>
      <c r="G84" s="39" t="s">
        <v>3</v>
      </c>
      <c r="H84" s="48"/>
      <c r="I84" s="48"/>
      <c r="J84" s="39"/>
      <c r="K84" s="47">
        <f t="shared" si="6"/>
      </c>
      <c r="L84" s="47"/>
      <c r="M84" s="6">
        <f t="shared" si="8"/>
      </c>
      <c r="N84" s="39"/>
      <c r="O84" s="8"/>
      <c r="P84" s="48"/>
      <c r="Q84" s="48"/>
      <c r="R84" s="49">
        <f t="shared" si="9"/>
      </c>
      <c r="S84" s="49"/>
      <c r="T84" s="50">
        <f t="shared" si="10"/>
      </c>
      <c r="U84" s="50"/>
      <c r="V84" s="45" t="e">
        <f t="shared" si="11"/>
        <v>#VALUE!</v>
      </c>
    </row>
    <row r="85" spans="2:22" ht="13.5">
      <c r="B85" s="39">
        <v>77</v>
      </c>
      <c r="C85" s="47">
        <f t="shared" si="7"/>
      </c>
      <c r="D85" s="47"/>
      <c r="E85" s="39"/>
      <c r="F85" s="8"/>
      <c r="G85" s="39" t="s">
        <v>4</v>
      </c>
      <c r="H85" s="48"/>
      <c r="I85" s="48"/>
      <c r="J85" s="39"/>
      <c r="K85" s="47">
        <f t="shared" si="6"/>
      </c>
      <c r="L85" s="47"/>
      <c r="M85" s="6">
        <f t="shared" si="8"/>
      </c>
      <c r="N85" s="39"/>
      <c r="O85" s="8"/>
      <c r="P85" s="48"/>
      <c r="Q85" s="48"/>
      <c r="R85" s="49">
        <f t="shared" si="9"/>
      </c>
      <c r="S85" s="49"/>
      <c r="T85" s="50">
        <f t="shared" si="10"/>
      </c>
      <c r="U85" s="50"/>
      <c r="V85" s="45" t="e">
        <f t="shared" si="11"/>
        <v>#VALUE!</v>
      </c>
    </row>
    <row r="86" spans="2:22" ht="13.5">
      <c r="B86" s="39">
        <v>78</v>
      </c>
      <c r="C86" s="47">
        <f t="shared" si="7"/>
      </c>
      <c r="D86" s="47"/>
      <c r="E86" s="39"/>
      <c r="F86" s="8"/>
      <c r="G86" s="39" t="s">
        <v>3</v>
      </c>
      <c r="H86" s="48"/>
      <c r="I86" s="48"/>
      <c r="J86" s="39"/>
      <c r="K86" s="47">
        <f t="shared" si="6"/>
      </c>
      <c r="L86" s="47"/>
      <c r="M86" s="6">
        <f t="shared" si="8"/>
      </c>
      <c r="N86" s="39"/>
      <c r="O86" s="8"/>
      <c r="P86" s="48"/>
      <c r="Q86" s="48"/>
      <c r="R86" s="49">
        <f t="shared" si="9"/>
      </c>
      <c r="S86" s="49"/>
      <c r="T86" s="50">
        <f t="shared" si="10"/>
      </c>
      <c r="U86" s="50"/>
      <c r="V86" s="45" t="e">
        <f t="shared" si="11"/>
        <v>#VALUE!</v>
      </c>
    </row>
    <row r="87" spans="2:22" ht="13.5">
      <c r="B87" s="39">
        <v>79</v>
      </c>
      <c r="C87" s="47">
        <f t="shared" si="7"/>
      </c>
      <c r="D87" s="47"/>
      <c r="E87" s="39"/>
      <c r="F87" s="8"/>
      <c r="G87" s="39" t="s">
        <v>4</v>
      </c>
      <c r="H87" s="48"/>
      <c r="I87" s="48"/>
      <c r="J87" s="39"/>
      <c r="K87" s="47">
        <f t="shared" si="6"/>
      </c>
      <c r="L87" s="47"/>
      <c r="M87" s="6">
        <f t="shared" si="8"/>
      </c>
      <c r="N87" s="39"/>
      <c r="O87" s="8"/>
      <c r="P87" s="48"/>
      <c r="Q87" s="48"/>
      <c r="R87" s="49">
        <f t="shared" si="9"/>
      </c>
      <c r="S87" s="49"/>
      <c r="T87" s="50">
        <f t="shared" si="10"/>
      </c>
      <c r="U87" s="50"/>
      <c r="V87" s="45" t="e">
        <f t="shared" si="11"/>
        <v>#VALUE!</v>
      </c>
    </row>
    <row r="88" spans="2:22" ht="13.5">
      <c r="B88" s="39">
        <v>80</v>
      </c>
      <c r="C88" s="47">
        <f t="shared" si="7"/>
      </c>
      <c r="D88" s="47"/>
      <c r="E88" s="39"/>
      <c r="F88" s="8"/>
      <c r="G88" s="39" t="s">
        <v>4</v>
      </c>
      <c r="H88" s="48"/>
      <c r="I88" s="48"/>
      <c r="J88" s="39"/>
      <c r="K88" s="47">
        <f t="shared" si="6"/>
      </c>
      <c r="L88" s="47"/>
      <c r="M88" s="6">
        <f t="shared" si="8"/>
      </c>
      <c r="N88" s="39"/>
      <c r="O88" s="8"/>
      <c r="P88" s="48"/>
      <c r="Q88" s="48"/>
      <c r="R88" s="49">
        <f t="shared" si="9"/>
      </c>
      <c r="S88" s="49"/>
      <c r="T88" s="50">
        <f t="shared" si="10"/>
      </c>
      <c r="U88" s="50"/>
      <c r="V88" s="45" t="e">
        <f t="shared" si="11"/>
        <v>#VALUE!</v>
      </c>
    </row>
    <row r="89" spans="2:22" ht="13.5">
      <c r="B89" s="39">
        <v>81</v>
      </c>
      <c r="C89" s="47">
        <f t="shared" si="7"/>
      </c>
      <c r="D89" s="47"/>
      <c r="E89" s="39"/>
      <c r="F89" s="8"/>
      <c r="G89" s="39" t="s">
        <v>4</v>
      </c>
      <c r="H89" s="48"/>
      <c r="I89" s="48"/>
      <c r="J89" s="39"/>
      <c r="K89" s="47">
        <f t="shared" si="6"/>
      </c>
      <c r="L89" s="47"/>
      <c r="M89" s="6">
        <f t="shared" si="8"/>
      </c>
      <c r="N89" s="39"/>
      <c r="O89" s="8"/>
      <c r="P89" s="48"/>
      <c r="Q89" s="48"/>
      <c r="R89" s="49">
        <f t="shared" si="9"/>
      </c>
      <c r="S89" s="49"/>
      <c r="T89" s="50">
        <f t="shared" si="10"/>
      </c>
      <c r="U89" s="50"/>
      <c r="V89" s="45" t="e">
        <f t="shared" si="11"/>
        <v>#VALUE!</v>
      </c>
    </row>
    <row r="90" spans="2:22" ht="13.5">
      <c r="B90" s="39">
        <v>82</v>
      </c>
      <c r="C90" s="47">
        <f t="shared" si="7"/>
      </c>
      <c r="D90" s="47"/>
      <c r="E90" s="39"/>
      <c r="F90" s="8"/>
      <c r="G90" s="39" t="s">
        <v>4</v>
      </c>
      <c r="H90" s="48"/>
      <c r="I90" s="48"/>
      <c r="J90" s="39"/>
      <c r="K90" s="47">
        <f t="shared" si="6"/>
      </c>
      <c r="L90" s="47"/>
      <c r="M90" s="6">
        <f t="shared" si="8"/>
      </c>
      <c r="N90" s="39"/>
      <c r="O90" s="8"/>
      <c r="P90" s="48"/>
      <c r="Q90" s="48"/>
      <c r="R90" s="49">
        <f t="shared" si="9"/>
      </c>
      <c r="S90" s="49"/>
      <c r="T90" s="50">
        <f t="shared" si="10"/>
      </c>
      <c r="U90" s="50"/>
      <c r="V90" s="45" t="e">
        <f t="shared" si="11"/>
        <v>#VALUE!</v>
      </c>
    </row>
    <row r="91" spans="2:22" ht="13.5">
      <c r="B91" s="39">
        <v>83</v>
      </c>
      <c r="C91" s="47">
        <f t="shared" si="7"/>
      </c>
      <c r="D91" s="47"/>
      <c r="E91" s="39"/>
      <c r="F91" s="8"/>
      <c r="G91" s="39" t="s">
        <v>4</v>
      </c>
      <c r="H91" s="48"/>
      <c r="I91" s="48"/>
      <c r="J91" s="39"/>
      <c r="K91" s="47">
        <f t="shared" si="6"/>
      </c>
      <c r="L91" s="47"/>
      <c r="M91" s="6">
        <f t="shared" si="8"/>
      </c>
      <c r="N91" s="39"/>
      <c r="O91" s="8"/>
      <c r="P91" s="48"/>
      <c r="Q91" s="48"/>
      <c r="R91" s="49">
        <f t="shared" si="9"/>
      </c>
      <c r="S91" s="49"/>
      <c r="T91" s="50">
        <f t="shared" si="10"/>
      </c>
      <c r="U91" s="50"/>
      <c r="V91" s="45" t="e">
        <f t="shared" si="11"/>
        <v>#VALUE!</v>
      </c>
    </row>
    <row r="92" spans="2:22" ht="13.5">
      <c r="B92" s="39">
        <v>84</v>
      </c>
      <c r="C92" s="47">
        <f t="shared" si="7"/>
      </c>
      <c r="D92" s="47"/>
      <c r="E92" s="39"/>
      <c r="F92" s="8"/>
      <c r="G92" s="39" t="s">
        <v>3</v>
      </c>
      <c r="H92" s="48"/>
      <c r="I92" s="48"/>
      <c r="J92" s="39"/>
      <c r="K92" s="47">
        <f t="shared" si="6"/>
      </c>
      <c r="L92" s="47"/>
      <c r="M92" s="6">
        <f t="shared" si="8"/>
      </c>
      <c r="N92" s="39"/>
      <c r="O92" s="8"/>
      <c r="P92" s="48"/>
      <c r="Q92" s="48"/>
      <c r="R92" s="49">
        <f t="shared" si="9"/>
      </c>
      <c r="S92" s="49"/>
      <c r="T92" s="50">
        <f t="shared" si="10"/>
      </c>
      <c r="U92" s="50"/>
      <c r="V92" s="45" t="e">
        <f t="shared" si="11"/>
        <v>#VALUE!</v>
      </c>
    </row>
    <row r="93" spans="2:22" ht="13.5">
      <c r="B93" s="39">
        <v>85</v>
      </c>
      <c r="C93" s="47">
        <f t="shared" si="7"/>
      </c>
      <c r="D93" s="47"/>
      <c r="E93" s="39"/>
      <c r="F93" s="8"/>
      <c r="G93" s="39" t="s">
        <v>4</v>
      </c>
      <c r="H93" s="48"/>
      <c r="I93" s="48"/>
      <c r="J93" s="39"/>
      <c r="K93" s="47">
        <f t="shared" si="6"/>
      </c>
      <c r="L93" s="47"/>
      <c r="M93" s="6">
        <f t="shared" si="8"/>
      </c>
      <c r="N93" s="39"/>
      <c r="O93" s="8"/>
      <c r="P93" s="48"/>
      <c r="Q93" s="48"/>
      <c r="R93" s="49">
        <f t="shared" si="9"/>
      </c>
      <c r="S93" s="49"/>
      <c r="T93" s="50">
        <f t="shared" si="10"/>
      </c>
      <c r="U93" s="50"/>
      <c r="V93" s="45" t="e">
        <f t="shared" si="11"/>
        <v>#VALUE!</v>
      </c>
    </row>
    <row r="94" spans="2:22" ht="13.5">
      <c r="B94" s="39">
        <v>86</v>
      </c>
      <c r="C94" s="47">
        <f t="shared" si="7"/>
      </c>
      <c r="D94" s="47"/>
      <c r="E94" s="39"/>
      <c r="F94" s="8"/>
      <c r="G94" s="39" t="s">
        <v>3</v>
      </c>
      <c r="H94" s="48"/>
      <c r="I94" s="48"/>
      <c r="J94" s="39"/>
      <c r="K94" s="47">
        <f t="shared" si="6"/>
      </c>
      <c r="L94" s="47"/>
      <c r="M94" s="6">
        <f t="shared" si="8"/>
      </c>
      <c r="N94" s="39"/>
      <c r="O94" s="8"/>
      <c r="P94" s="48"/>
      <c r="Q94" s="48"/>
      <c r="R94" s="49">
        <f t="shared" si="9"/>
      </c>
      <c r="S94" s="49"/>
      <c r="T94" s="50">
        <f t="shared" si="10"/>
      </c>
      <c r="U94" s="50"/>
      <c r="V94" s="45" t="e">
        <f t="shared" si="11"/>
        <v>#VALUE!</v>
      </c>
    </row>
    <row r="95" spans="2:22" ht="13.5">
      <c r="B95" s="39">
        <v>87</v>
      </c>
      <c r="C95" s="47">
        <f t="shared" si="7"/>
      </c>
      <c r="D95" s="47"/>
      <c r="E95" s="39"/>
      <c r="F95" s="8"/>
      <c r="G95" s="39" t="s">
        <v>4</v>
      </c>
      <c r="H95" s="48"/>
      <c r="I95" s="48"/>
      <c r="J95" s="39"/>
      <c r="K95" s="47">
        <f t="shared" si="6"/>
      </c>
      <c r="L95" s="47"/>
      <c r="M95" s="6">
        <f t="shared" si="8"/>
      </c>
      <c r="N95" s="39"/>
      <c r="O95" s="8"/>
      <c r="P95" s="48"/>
      <c r="Q95" s="48"/>
      <c r="R95" s="49">
        <f t="shared" si="9"/>
      </c>
      <c r="S95" s="49"/>
      <c r="T95" s="50">
        <f t="shared" si="10"/>
      </c>
      <c r="U95" s="50"/>
      <c r="V95" s="45" t="e">
        <f t="shared" si="11"/>
        <v>#VALUE!</v>
      </c>
    </row>
    <row r="96" spans="2:22" ht="13.5">
      <c r="B96" s="39">
        <v>88</v>
      </c>
      <c r="C96" s="47">
        <f t="shared" si="7"/>
      </c>
      <c r="D96" s="47"/>
      <c r="E96" s="39"/>
      <c r="F96" s="8"/>
      <c r="G96" s="39" t="s">
        <v>3</v>
      </c>
      <c r="H96" s="48"/>
      <c r="I96" s="48"/>
      <c r="J96" s="39"/>
      <c r="K96" s="47">
        <f t="shared" si="6"/>
      </c>
      <c r="L96" s="47"/>
      <c r="M96" s="6">
        <f t="shared" si="8"/>
      </c>
      <c r="N96" s="39"/>
      <c r="O96" s="8"/>
      <c r="P96" s="48"/>
      <c r="Q96" s="48"/>
      <c r="R96" s="49">
        <f t="shared" si="9"/>
      </c>
      <c r="S96" s="49"/>
      <c r="T96" s="50">
        <f t="shared" si="10"/>
      </c>
      <c r="U96" s="50"/>
      <c r="V96" s="45" t="e">
        <f t="shared" si="11"/>
        <v>#VALUE!</v>
      </c>
    </row>
    <row r="97" spans="2:22" ht="13.5">
      <c r="B97" s="39">
        <v>89</v>
      </c>
      <c r="C97" s="47">
        <f t="shared" si="7"/>
      </c>
      <c r="D97" s="47"/>
      <c r="E97" s="39"/>
      <c r="F97" s="8"/>
      <c r="G97" s="39" t="s">
        <v>4</v>
      </c>
      <c r="H97" s="48"/>
      <c r="I97" s="48"/>
      <c r="J97" s="39"/>
      <c r="K97" s="47">
        <f t="shared" si="6"/>
      </c>
      <c r="L97" s="47"/>
      <c r="M97" s="6">
        <f t="shared" si="8"/>
      </c>
      <c r="N97" s="39"/>
      <c r="O97" s="8"/>
      <c r="P97" s="48"/>
      <c r="Q97" s="48"/>
      <c r="R97" s="49">
        <f t="shared" si="9"/>
      </c>
      <c r="S97" s="49"/>
      <c r="T97" s="50">
        <f t="shared" si="10"/>
      </c>
      <c r="U97" s="50"/>
      <c r="V97" s="45" t="e">
        <f t="shared" si="11"/>
        <v>#VALUE!</v>
      </c>
    </row>
    <row r="98" spans="2:22" ht="13.5">
      <c r="B98" s="39">
        <v>90</v>
      </c>
      <c r="C98" s="47">
        <f t="shared" si="7"/>
      </c>
      <c r="D98" s="47"/>
      <c r="E98" s="39"/>
      <c r="F98" s="8"/>
      <c r="G98" s="39" t="s">
        <v>3</v>
      </c>
      <c r="H98" s="48"/>
      <c r="I98" s="48"/>
      <c r="J98" s="39"/>
      <c r="K98" s="47">
        <f t="shared" si="6"/>
      </c>
      <c r="L98" s="47"/>
      <c r="M98" s="6">
        <f t="shared" si="8"/>
      </c>
      <c r="N98" s="39"/>
      <c r="O98" s="8"/>
      <c r="P98" s="48"/>
      <c r="Q98" s="48"/>
      <c r="R98" s="49">
        <f t="shared" si="9"/>
      </c>
      <c r="S98" s="49"/>
      <c r="T98" s="50">
        <f t="shared" si="10"/>
      </c>
      <c r="U98" s="50"/>
      <c r="V98" s="45" t="e">
        <f t="shared" si="11"/>
        <v>#VALUE!</v>
      </c>
    </row>
    <row r="99" spans="2:22" ht="13.5">
      <c r="B99" s="39">
        <v>91</v>
      </c>
      <c r="C99" s="47">
        <f t="shared" si="7"/>
      </c>
      <c r="D99" s="47"/>
      <c r="E99" s="39"/>
      <c r="F99" s="8"/>
      <c r="G99" s="39" t="s">
        <v>4</v>
      </c>
      <c r="H99" s="48"/>
      <c r="I99" s="48"/>
      <c r="J99" s="39"/>
      <c r="K99" s="47">
        <f t="shared" si="6"/>
      </c>
      <c r="L99" s="47"/>
      <c r="M99" s="6">
        <f t="shared" si="8"/>
      </c>
      <c r="N99" s="39"/>
      <c r="O99" s="8"/>
      <c r="P99" s="48"/>
      <c r="Q99" s="48"/>
      <c r="R99" s="49">
        <f t="shared" si="9"/>
      </c>
      <c r="S99" s="49"/>
      <c r="T99" s="50">
        <f t="shared" si="10"/>
      </c>
      <c r="U99" s="50"/>
      <c r="V99" s="45" t="e">
        <f t="shared" si="11"/>
        <v>#VALUE!</v>
      </c>
    </row>
    <row r="100" spans="2:22" ht="13.5">
      <c r="B100" s="39">
        <v>92</v>
      </c>
      <c r="C100" s="47">
        <f t="shared" si="7"/>
      </c>
      <c r="D100" s="47"/>
      <c r="E100" s="39"/>
      <c r="F100" s="8"/>
      <c r="G100" s="39" t="s">
        <v>4</v>
      </c>
      <c r="H100" s="48"/>
      <c r="I100" s="48"/>
      <c r="J100" s="39"/>
      <c r="K100" s="47">
        <f t="shared" si="6"/>
      </c>
      <c r="L100" s="47"/>
      <c r="M100" s="6">
        <f t="shared" si="8"/>
      </c>
      <c r="N100" s="39"/>
      <c r="O100" s="8"/>
      <c r="P100" s="48"/>
      <c r="Q100" s="48"/>
      <c r="R100" s="49">
        <f t="shared" si="9"/>
      </c>
      <c r="S100" s="49"/>
      <c r="T100" s="50">
        <f t="shared" si="10"/>
      </c>
      <c r="U100" s="50"/>
      <c r="V100" s="45" t="e">
        <f t="shared" si="11"/>
        <v>#VALUE!</v>
      </c>
    </row>
    <row r="101" spans="2:22" ht="13.5">
      <c r="B101" s="39">
        <v>93</v>
      </c>
      <c r="C101" s="47">
        <f t="shared" si="7"/>
      </c>
      <c r="D101" s="47"/>
      <c r="E101" s="39"/>
      <c r="F101" s="8"/>
      <c r="G101" s="39" t="s">
        <v>3</v>
      </c>
      <c r="H101" s="48"/>
      <c r="I101" s="48"/>
      <c r="J101" s="39"/>
      <c r="K101" s="47">
        <f t="shared" si="6"/>
      </c>
      <c r="L101" s="47"/>
      <c r="M101" s="6">
        <f t="shared" si="8"/>
      </c>
      <c r="N101" s="39"/>
      <c r="O101" s="8"/>
      <c r="P101" s="48"/>
      <c r="Q101" s="48"/>
      <c r="R101" s="49">
        <f t="shared" si="9"/>
      </c>
      <c r="S101" s="49"/>
      <c r="T101" s="50">
        <f t="shared" si="10"/>
      </c>
      <c r="U101" s="50"/>
      <c r="V101" s="45" t="e">
        <f t="shared" si="11"/>
        <v>#VALUE!</v>
      </c>
    </row>
    <row r="102" spans="2:22" ht="13.5">
      <c r="B102" s="39">
        <v>94</v>
      </c>
      <c r="C102" s="47">
        <f t="shared" si="7"/>
      </c>
      <c r="D102" s="47"/>
      <c r="E102" s="39"/>
      <c r="F102" s="8"/>
      <c r="G102" s="39" t="s">
        <v>3</v>
      </c>
      <c r="H102" s="48"/>
      <c r="I102" s="48"/>
      <c r="J102" s="39"/>
      <c r="K102" s="47">
        <f t="shared" si="6"/>
      </c>
      <c r="L102" s="47"/>
      <c r="M102" s="6">
        <f t="shared" si="8"/>
      </c>
      <c r="N102" s="39"/>
      <c r="O102" s="8"/>
      <c r="P102" s="48"/>
      <c r="Q102" s="48"/>
      <c r="R102" s="49">
        <f t="shared" si="9"/>
      </c>
      <c r="S102" s="49"/>
      <c r="T102" s="50">
        <f t="shared" si="10"/>
      </c>
      <c r="U102" s="50"/>
      <c r="V102" s="45" t="e">
        <f t="shared" si="11"/>
        <v>#VALUE!</v>
      </c>
    </row>
    <row r="103" spans="2:22" ht="13.5">
      <c r="B103" s="39">
        <v>95</v>
      </c>
      <c r="C103" s="47">
        <f t="shared" si="7"/>
      </c>
      <c r="D103" s="47"/>
      <c r="E103" s="39"/>
      <c r="F103" s="8"/>
      <c r="G103" s="39" t="s">
        <v>3</v>
      </c>
      <c r="H103" s="48"/>
      <c r="I103" s="48"/>
      <c r="J103" s="39"/>
      <c r="K103" s="47">
        <f t="shared" si="6"/>
      </c>
      <c r="L103" s="47"/>
      <c r="M103" s="6">
        <f t="shared" si="8"/>
      </c>
      <c r="N103" s="39"/>
      <c r="O103" s="8"/>
      <c r="P103" s="48"/>
      <c r="Q103" s="48"/>
      <c r="R103" s="49">
        <f t="shared" si="9"/>
      </c>
      <c r="S103" s="49"/>
      <c r="T103" s="50">
        <f t="shared" si="10"/>
      </c>
      <c r="U103" s="50"/>
      <c r="V103" s="45" t="e">
        <f t="shared" si="11"/>
        <v>#VALUE!</v>
      </c>
    </row>
    <row r="104" spans="2:22" ht="13.5">
      <c r="B104" s="39">
        <v>96</v>
      </c>
      <c r="C104" s="47">
        <f t="shared" si="7"/>
      </c>
      <c r="D104" s="47"/>
      <c r="E104" s="39"/>
      <c r="F104" s="8"/>
      <c r="G104" s="39" t="s">
        <v>4</v>
      </c>
      <c r="H104" s="48"/>
      <c r="I104" s="48"/>
      <c r="J104" s="39"/>
      <c r="K104" s="47">
        <f t="shared" si="6"/>
      </c>
      <c r="L104" s="47"/>
      <c r="M104" s="6">
        <f t="shared" si="8"/>
      </c>
      <c r="N104" s="39"/>
      <c r="O104" s="8"/>
      <c r="P104" s="48"/>
      <c r="Q104" s="48"/>
      <c r="R104" s="49">
        <f t="shared" si="9"/>
      </c>
      <c r="S104" s="49"/>
      <c r="T104" s="50">
        <f t="shared" si="10"/>
      </c>
      <c r="U104" s="50"/>
      <c r="V104" s="45" t="e">
        <f t="shared" si="11"/>
        <v>#VALUE!</v>
      </c>
    </row>
    <row r="105" spans="2:22" ht="13.5">
      <c r="B105" s="39">
        <v>97</v>
      </c>
      <c r="C105" s="47">
        <f t="shared" si="7"/>
      </c>
      <c r="D105" s="47"/>
      <c r="E105" s="39"/>
      <c r="F105" s="8"/>
      <c r="G105" s="39" t="s">
        <v>3</v>
      </c>
      <c r="H105" s="48"/>
      <c r="I105" s="48"/>
      <c r="J105" s="39"/>
      <c r="K105" s="47">
        <f t="shared" si="6"/>
      </c>
      <c r="L105" s="47"/>
      <c r="M105" s="6">
        <f t="shared" si="8"/>
      </c>
      <c r="N105" s="39"/>
      <c r="O105" s="8"/>
      <c r="P105" s="48"/>
      <c r="Q105" s="48"/>
      <c r="R105" s="49">
        <f t="shared" si="9"/>
      </c>
      <c r="S105" s="49"/>
      <c r="T105" s="50">
        <f t="shared" si="10"/>
      </c>
      <c r="U105" s="50"/>
      <c r="V105" s="45" t="e">
        <f t="shared" si="11"/>
        <v>#VALUE!</v>
      </c>
    </row>
    <row r="106" spans="2:22" ht="13.5">
      <c r="B106" s="39">
        <v>98</v>
      </c>
      <c r="C106" s="47">
        <f t="shared" si="7"/>
      </c>
      <c r="D106" s="47"/>
      <c r="E106" s="39"/>
      <c r="F106" s="8"/>
      <c r="G106" s="39" t="s">
        <v>4</v>
      </c>
      <c r="H106" s="48"/>
      <c r="I106" s="48"/>
      <c r="J106" s="39"/>
      <c r="K106" s="47">
        <f t="shared" si="6"/>
      </c>
      <c r="L106" s="47"/>
      <c r="M106" s="6">
        <f t="shared" si="8"/>
      </c>
      <c r="N106" s="39"/>
      <c r="O106" s="8"/>
      <c r="P106" s="48"/>
      <c r="Q106" s="48"/>
      <c r="R106" s="49">
        <f t="shared" si="9"/>
      </c>
      <c r="S106" s="49"/>
      <c r="T106" s="50">
        <f t="shared" si="10"/>
      </c>
      <c r="U106" s="50"/>
      <c r="V106" s="45" t="e">
        <f t="shared" si="11"/>
        <v>#VALUE!</v>
      </c>
    </row>
    <row r="107" spans="2:22" ht="13.5">
      <c r="B107" s="39">
        <v>99</v>
      </c>
      <c r="C107" s="47">
        <f t="shared" si="7"/>
      </c>
      <c r="D107" s="47"/>
      <c r="E107" s="39"/>
      <c r="F107" s="8"/>
      <c r="G107" s="39" t="s">
        <v>4</v>
      </c>
      <c r="H107" s="48"/>
      <c r="I107" s="48"/>
      <c r="J107" s="39"/>
      <c r="K107" s="47">
        <f t="shared" si="6"/>
      </c>
      <c r="L107" s="47"/>
      <c r="M107" s="6">
        <f t="shared" si="8"/>
      </c>
      <c r="N107" s="39"/>
      <c r="O107" s="8"/>
      <c r="P107" s="48"/>
      <c r="Q107" s="48"/>
      <c r="R107" s="49">
        <f t="shared" si="9"/>
      </c>
      <c r="S107" s="49"/>
      <c r="T107" s="50">
        <f t="shared" si="10"/>
      </c>
      <c r="U107" s="50"/>
      <c r="V107" s="45" t="e">
        <f t="shared" si="11"/>
        <v>#VALUE!</v>
      </c>
    </row>
    <row r="108" spans="2:22" ht="13.5">
      <c r="B108" s="39">
        <v>100</v>
      </c>
      <c r="C108" s="47">
        <f t="shared" si="7"/>
      </c>
      <c r="D108" s="47"/>
      <c r="E108" s="39"/>
      <c r="F108" s="8"/>
      <c r="G108" s="39" t="s">
        <v>3</v>
      </c>
      <c r="H108" s="48"/>
      <c r="I108" s="48"/>
      <c r="J108" s="39"/>
      <c r="K108" s="47">
        <f t="shared" si="6"/>
      </c>
      <c r="L108" s="47"/>
      <c r="M108" s="6">
        <f t="shared" si="8"/>
      </c>
      <c r="N108" s="39"/>
      <c r="O108" s="8"/>
      <c r="P108" s="48"/>
      <c r="Q108" s="48"/>
      <c r="R108" s="49">
        <f t="shared" si="9"/>
      </c>
      <c r="S108" s="49"/>
      <c r="T108" s="50">
        <f t="shared" si="10"/>
      </c>
      <c r="U108" s="50"/>
      <c r="V108" s="45" t="e">
        <f t="shared" si="11"/>
        <v>#VALUE!</v>
      </c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7" dxfId="56" operator="equal" stopIfTrue="1">
      <formula>"買"</formula>
    </cfRule>
    <cfRule type="cellIs" priority="8" dxfId="57" operator="equal" stopIfTrue="1">
      <formula>"売"</formula>
    </cfRule>
  </conditionalFormatting>
  <conditionalFormatting sqref="G9:G11 G15 G47:G108 G17:G45">
    <cfRule type="cellIs" priority="13" dxfId="56" operator="equal" stopIfTrue="1">
      <formula>"買"</formula>
    </cfRule>
    <cfRule type="cellIs" priority="14" dxfId="57" operator="equal" stopIfTrue="1">
      <formula>"売"</formula>
    </cfRule>
  </conditionalFormatting>
  <conditionalFormatting sqref="G12">
    <cfRule type="cellIs" priority="5" dxfId="56" operator="equal" stopIfTrue="1">
      <formula>"買"</formula>
    </cfRule>
    <cfRule type="cellIs" priority="6" dxfId="57" operator="equal" stopIfTrue="1">
      <formula>"売"</formula>
    </cfRule>
  </conditionalFormatting>
  <conditionalFormatting sqref="G13">
    <cfRule type="cellIs" priority="9" dxfId="56" operator="equal" stopIfTrue="1">
      <formula>"買"</formula>
    </cfRule>
    <cfRule type="cellIs" priority="10" dxfId="57" operator="equal" stopIfTrue="1">
      <formula>"売"</formula>
    </cfRule>
  </conditionalFormatting>
  <conditionalFormatting sqref="G14">
    <cfRule type="cellIs" priority="3" dxfId="56" operator="equal" stopIfTrue="1">
      <formula>"買"</formula>
    </cfRule>
    <cfRule type="cellIs" priority="4" dxfId="57" operator="equal" stopIfTrue="1">
      <formula>"売"</formula>
    </cfRule>
  </conditionalFormatting>
  <conditionalFormatting sqref="G16">
    <cfRule type="cellIs" priority="1" dxfId="56" operator="equal" stopIfTrue="1">
      <formula>"買"</formula>
    </cfRule>
    <cfRule type="cellIs" priority="2" dxfId="5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A3" sqref="A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63" t="s">
        <v>5</v>
      </c>
      <c r="C2" s="63"/>
      <c r="D2" s="78"/>
      <c r="E2" s="78"/>
      <c r="F2" s="63" t="s">
        <v>6</v>
      </c>
      <c r="G2" s="63"/>
      <c r="H2" s="78" t="s">
        <v>35</v>
      </c>
      <c r="I2" s="78"/>
      <c r="J2" s="63" t="s">
        <v>7</v>
      </c>
      <c r="K2" s="63"/>
      <c r="L2" s="79">
        <f>C9</f>
        <v>1000000</v>
      </c>
      <c r="M2" s="78"/>
      <c r="N2" s="63" t="s">
        <v>8</v>
      </c>
      <c r="O2" s="63"/>
      <c r="P2" s="79">
        <f>C108+R108</f>
        <v>1570201.486010002</v>
      </c>
      <c r="Q2" s="78"/>
      <c r="R2" s="1"/>
      <c r="S2" s="1"/>
      <c r="T2" s="1"/>
    </row>
    <row r="3" spans="2:19" ht="57" customHeight="1">
      <c r="B3" s="63" t="s">
        <v>9</v>
      </c>
      <c r="C3" s="63"/>
      <c r="D3" s="80" t="s">
        <v>37</v>
      </c>
      <c r="E3" s="80"/>
      <c r="F3" s="80"/>
      <c r="G3" s="80"/>
      <c r="H3" s="80"/>
      <c r="I3" s="80"/>
      <c r="J3" s="63" t="s">
        <v>10</v>
      </c>
      <c r="K3" s="63"/>
      <c r="L3" s="80" t="s">
        <v>49</v>
      </c>
      <c r="M3" s="81"/>
      <c r="N3" s="81"/>
      <c r="O3" s="81"/>
      <c r="P3" s="81"/>
      <c r="Q3" s="81"/>
      <c r="R3" s="1"/>
      <c r="S3" s="1"/>
    </row>
    <row r="4" spans="2:20" ht="13.5">
      <c r="B4" s="63" t="s">
        <v>11</v>
      </c>
      <c r="C4" s="63"/>
      <c r="D4" s="61">
        <f>SUM($R$9:$S$993)</f>
        <v>570201.4860100015</v>
      </c>
      <c r="E4" s="61"/>
      <c r="F4" s="63" t="s">
        <v>12</v>
      </c>
      <c r="G4" s="63"/>
      <c r="H4" s="77">
        <f>SUM($T$9:$U$108)</f>
        <v>-24.000000000003467</v>
      </c>
      <c r="I4" s="78"/>
      <c r="J4" s="60" t="s">
        <v>13</v>
      </c>
      <c r="K4" s="60"/>
      <c r="L4" s="79">
        <f>MAX($C$9:$D$990)-C9</f>
        <v>1087480.809453607</v>
      </c>
      <c r="M4" s="79"/>
      <c r="N4" s="60" t="s">
        <v>14</v>
      </c>
      <c r="O4" s="60"/>
      <c r="P4" s="61">
        <f>MIN($C$9:$D$990)-C9</f>
        <v>0</v>
      </c>
      <c r="Q4" s="61"/>
      <c r="R4" s="1"/>
      <c r="S4" s="1"/>
      <c r="T4" s="1"/>
    </row>
    <row r="5" spans="2:20" ht="13.5">
      <c r="B5" s="37" t="s">
        <v>15</v>
      </c>
      <c r="C5" s="2">
        <f>COUNTIF($R$9:$R$990,"&gt;0")</f>
        <v>30</v>
      </c>
      <c r="D5" s="38" t="s">
        <v>16</v>
      </c>
      <c r="E5" s="16">
        <f>COUNTIF($R$9:$R$990,"&lt;0")</f>
        <v>70</v>
      </c>
      <c r="F5" s="38" t="s">
        <v>17</v>
      </c>
      <c r="G5" s="2">
        <f>COUNTIF($R$9:$R$990,"=0")</f>
        <v>0</v>
      </c>
      <c r="H5" s="38" t="s">
        <v>18</v>
      </c>
      <c r="I5" s="3">
        <f>C5/SUM(C5,E5,G5)</f>
        <v>0.3</v>
      </c>
      <c r="J5" s="62" t="s">
        <v>19</v>
      </c>
      <c r="K5" s="63"/>
      <c r="L5" s="64"/>
      <c r="M5" s="65"/>
      <c r="N5" s="18" t="s">
        <v>20</v>
      </c>
      <c r="O5" s="9"/>
      <c r="P5" s="64"/>
      <c r="Q5" s="65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66" t="s">
        <v>21</v>
      </c>
      <c r="C7" s="68" t="s">
        <v>22</v>
      </c>
      <c r="D7" s="69"/>
      <c r="E7" s="72" t="s">
        <v>23</v>
      </c>
      <c r="F7" s="73"/>
      <c r="G7" s="73"/>
      <c r="H7" s="73"/>
      <c r="I7" s="56"/>
      <c r="J7" s="74" t="s">
        <v>24</v>
      </c>
      <c r="K7" s="75"/>
      <c r="L7" s="58"/>
      <c r="M7" s="76" t="s">
        <v>25</v>
      </c>
      <c r="N7" s="51" t="s">
        <v>26</v>
      </c>
      <c r="O7" s="52"/>
      <c r="P7" s="52"/>
      <c r="Q7" s="53"/>
      <c r="R7" s="54" t="s">
        <v>27</v>
      </c>
      <c r="S7" s="54"/>
      <c r="T7" s="54"/>
      <c r="U7" s="54"/>
    </row>
    <row r="8" spans="2:22" ht="13.5">
      <c r="B8" s="67"/>
      <c r="C8" s="70"/>
      <c r="D8" s="71"/>
      <c r="E8" s="19" t="s">
        <v>28</v>
      </c>
      <c r="F8" s="19" t="s">
        <v>29</v>
      </c>
      <c r="G8" s="19" t="s">
        <v>30</v>
      </c>
      <c r="H8" s="55" t="s">
        <v>31</v>
      </c>
      <c r="I8" s="56"/>
      <c r="J8" s="4" t="s">
        <v>32</v>
      </c>
      <c r="K8" s="57" t="s">
        <v>33</v>
      </c>
      <c r="L8" s="58"/>
      <c r="M8" s="76"/>
      <c r="N8" s="5" t="s">
        <v>28</v>
      </c>
      <c r="O8" s="5" t="s">
        <v>29</v>
      </c>
      <c r="P8" s="59" t="s">
        <v>31</v>
      </c>
      <c r="Q8" s="53"/>
      <c r="R8" s="54" t="s">
        <v>34</v>
      </c>
      <c r="S8" s="54"/>
      <c r="T8" s="54" t="s">
        <v>32</v>
      </c>
      <c r="U8" s="54"/>
      <c r="V8" s="23" t="s">
        <v>60</v>
      </c>
    </row>
    <row r="9" spans="2:22" ht="13.5">
      <c r="B9" s="36">
        <v>1</v>
      </c>
      <c r="C9" s="47">
        <v>1000000</v>
      </c>
      <c r="D9" s="47"/>
      <c r="E9" s="36">
        <v>2009</v>
      </c>
      <c r="F9" s="8">
        <v>42733</v>
      </c>
      <c r="G9" s="36" t="s">
        <v>4</v>
      </c>
      <c r="H9" s="48">
        <v>91.74</v>
      </c>
      <c r="I9" s="48"/>
      <c r="J9" s="36">
        <v>23</v>
      </c>
      <c r="K9" s="47">
        <f>IF(F9="","",C9*0.05)</f>
        <v>50000</v>
      </c>
      <c r="L9" s="47"/>
      <c r="M9" s="6">
        <f>IF(J9="","",(K9/J9)/1000)</f>
        <v>2.173913043478261</v>
      </c>
      <c r="N9" s="36">
        <v>2010</v>
      </c>
      <c r="O9" s="8">
        <v>42373</v>
      </c>
      <c r="P9" s="48">
        <v>92.71</v>
      </c>
      <c r="Q9" s="48"/>
      <c r="R9" s="49">
        <f>IF(O9="","",(IF(G9="売",H9-P9,P9-H9))*M9*100000)</f>
        <v>210869.5652173911</v>
      </c>
      <c r="S9" s="49"/>
      <c r="T9" s="50">
        <f>IF(O9="","",IF(R9&lt;0,J9*(-1),IF(G9="買",(P9-H9)*100,(H9-P9)*100)))</f>
        <v>96.99999999999989</v>
      </c>
      <c r="U9" s="50"/>
      <c r="V9" s="45">
        <f>R9/K9</f>
        <v>4.217391304347822</v>
      </c>
    </row>
    <row r="10" spans="2:22" ht="13.5">
      <c r="B10" s="36">
        <v>2</v>
      </c>
      <c r="C10" s="47">
        <f aca="true" t="shared" si="0" ref="C10:C73">IF(R9="","",C9+R9)</f>
        <v>1210869.5652173911</v>
      </c>
      <c r="D10" s="47"/>
      <c r="E10" s="39">
        <v>2010</v>
      </c>
      <c r="F10" s="8">
        <v>42377</v>
      </c>
      <c r="G10" s="36" t="s">
        <v>4</v>
      </c>
      <c r="H10" s="48">
        <v>93.42</v>
      </c>
      <c r="I10" s="48"/>
      <c r="J10" s="36">
        <v>59</v>
      </c>
      <c r="K10" s="47">
        <f aca="true" t="shared" si="1" ref="K10:K72">IF(F10="","",C10*0.03)</f>
        <v>36326.08695652173</v>
      </c>
      <c r="L10" s="47"/>
      <c r="M10" s="6">
        <f aca="true" t="shared" si="2" ref="M10:M73">IF(J10="","",(K10/J10)/1000)</f>
        <v>0.6156963890935887</v>
      </c>
      <c r="N10" s="39">
        <v>2010</v>
      </c>
      <c r="O10" s="8">
        <v>42377</v>
      </c>
      <c r="P10" s="48">
        <v>92.83</v>
      </c>
      <c r="Q10" s="48"/>
      <c r="R10" s="49">
        <f aca="true" t="shared" si="3" ref="R10:R73">IF(O10="","",(IF(G10="売",H10-P10,P10-H10))*M10*100000)</f>
        <v>-36326.08695652194</v>
      </c>
      <c r="S10" s="49"/>
      <c r="T10" s="50">
        <f aca="true" t="shared" si="4" ref="T10:T73">IF(O10="","",IF(R10&lt;0,J10*(-1),IF(G10="買",(P10-H10)*100,(H10-P10)*100)))</f>
        <v>-59</v>
      </c>
      <c r="U10" s="50"/>
      <c r="V10" s="45">
        <f aca="true" t="shared" si="5" ref="V10:V73">R10/K10</f>
        <v>-1.0000000000000058</v>
      </c>
    </row>
    <row r="11" spans="2:22" ht="13.5">
      <c r="B11" s="36">
        <v>3</v>
      </c>
      <c r="C11" s="47">
        <f t="shared" si="0"/>
        <v>1174543.4782608692</v>
      </c>
      <c r="D11" s="47"/>
      <c r="E11" s="39">
        <v>2010</v>
      </c>
      <c r="F11" s="8">
        <v>42381</v>
      </c>
      <c r="G11" s="39" t="s">
        <v>3</v>
      </c>
      <c r="H11" s="48">
        <v>91.81</v>
      </c>
      <c r="I11" s="48"/>
      <c r="J11" s="36">
        <v>59</v>
      </c>
      <c r="K11" s="47">
        <f t="shared" si="1"/>
        <v>35236.30434782607</v>
      </c>
      <c r="L11" s="47"/>
      <c r="M11" s="6">
        <f t="shared" si="2"/>
        <v>0.5972254974207809</v>
      </c>
      <c r="N11" s="39">
        <v>2010</v>
      </c>
      <c r="O11" s="8">
        <v>42397</v>
      </c>
      <c r="P11" s="48">
        <v>90.53</v>
      </c>
      <c r="Q11" s="48"/>
      <c r="R11" s="49">
        <f t="shared" si="3"/>
        <v>76444.86366986002</v>
      </c>
      <c r="S11" s="49"/>
      <c r="T11" s="50">
        <f t="shared" si="4"/>
        <v>128.0000000000001</v>
      </c>
      <c r="U11" s="50"/>
      <c r="V11" s="45">
        <f t="shared" si="5"/>
        <v>2.1694915254237306</v>
      </c>
    </row>
    <row r="12" spans="2:22" ht="13.5">
      <c r="B12" s="36">
        <v>4</v>
      </c>
      <c r="C12" s="47">
        <f t="shared" si="0"/>
        <v>1250988.341930729</v>
      </c>
      <c r="D12" s="47"/>
      <c r="E12" s="39">
        <v>2010</v>
      </c>
      <c r="F12" s="8">
        <v>42403</v>
      </c>
      <c r="G12" s="36" t="s">
        <v>3</v>
      </c>
      <c r="H12" s="48">
        <v>90.29</v>
      </c>
      <c r="I12" s="48"/>
      <c r="J12" s="36">
        <v>25</v>
      </c>
      <c r="K12" s="47">
        <f t="shared" si="1"/>
        <v>37529.65025792187</v>
      </c>
      <c r="L12" s="47"/>
      <c r="M12" s="6">
        <f t="shared" si="2"/>
        <v>1.5011860103168748</v>
      </c>
      <c r="N12" s="39">
        <v>2010</v>
      </c>
      <c r="O12" s="8">
        <v>42403</v>
      </c>
      <c r="P12" s="48">
        <v>90.54</v>
      </c>
      <c r="Q12" s="48"/>
      <c r="R12" s="49">
        <f t="shared" si="3"/>
        <v>-37529.65025792187</v>
      </c>
      <c r="S12" s="49"/>
      <c r="T12" s="50">
        <f t="shared" si="4"/>
        <v>-25</v>
      </c>
      <c r="U12" s="50"/>
      <c r="V12" s="45">
        <f t="shared" si="5"/>
        <v>-1</v>
      </c>
    </row>
    <row r="13" spans="2:22" ht="13.5">
      <c r="B13" s="36">
        <v>5</v>
      </c>
      <c r="C13" s="47">
        <f t="shared" si="0"/>
        <v>1213458.6916728073</v>
      </c>
      <c r="D13" s="47"/>
      <c r="E13" s="36">
        <v>2010</v>
      </c>
      <c r="F13" s="8">
        <v>42408</v>
      </c>
      <c r="G13" s="36" t="s">
        <v>3</v>
      </c>
      <c r="H13" s="48">
        <v>89.23</v>
      </c>
      <c r="I13" s="48"/>
      <c r="J13" s="36">
        <v>15</v>
      </c>
      <c r="K13" s="47">
        <f t="shared" si="1"/>
        <v>36403.76075018422</v>
      </c>
      <c r="L13" s="47"/>
      <c r="M13" s="6">
        <f t="shared" si="2"/>
        <v>2.426917383345615</v>
      </c>
      <c r="N13" s="39">
        <v>2010</v>
      </c>
      <c r="O13" s="8">
        <v>42408</v>
      </c>
      <c r="P13" s="48">
        <v>89.38</v>
      </c>
      <c r="Q13" s="48"/>
      <c r="R13" s="49">
        <f t="shared" si="3"/>
        <v>-36403.760750182155</v>
      </c>
      <c r="S13" s="49"/>
      <c r="T13" s="50">
        <f t="shared" si="4"/>
        <v>-15</v>
      </c>
      <c r="U13" s="50"/>
      <c r="V13" s="45">
        <f t="shared" si="5"/>
        <v>-0.9999999999999433</v>
      </c>
    </row>
    <row r="14" spans="2:22" ht="13.5">
      <c r="B14" s="36">
        <v>6</v>
      </c>
      <c r="C14" s="47">
        <f t="shared" si="0"/>
        <v>1177054.9309226251</v>
      </c>
      <c r="D14" s="47"/>
      <c r="E14" s="39">
        <v>2010</v>
      </c>
      <c r="F14" s="8">
        <v>42415</v>
      </c>
      <c r="G14" s="36" t="s">
        <v>4</v>
      </c>
      <c r="H14" s="48">
        <v>90.01</v>
      </c>
      <c r="I14" s="48"/>
      <c r="J14" s="36">
        <v>11</v>
      </c>
      <c r="K14" s="47">
        <f t="shared" si="1"/>
        <v>35311.64792767875</v>
      </c>
      <c r="L14" s="47"/>
      <c r="M14" s="6">
        <f t="shared" si="2"/>
        <v>3.210149811607159</v>
      </c>
      <c r="N14" s="36">
        <v>2010</v>
      </c>
      <c r="O14" s="8">
        <v>42416</v>
      </c>
      <c r="P14" s="48">
        <v>89.9</v>
      </c>
      <c r="Q14" s="48"/>
      <c r="R14" s="49">
        <f t="shared" si="3"/>
        <v>-35311.64792767857</v>
      </c>
      <c r="S14" s="49"/>
      <c r="T14" s="50">
        <f t="shared" si="4"/>
        <v>-11</v>
      </c>
      <c r="U14" s="50"/>
      <c r="V14" s="45">
        <f t="shared" si="5"/>
        <v>-0.9999999999999949</v>
      </c>
    </row>
    <row r="15" spans="2:22" ht="13.5">
      <c r="B15" s="36">
        <v>7</v>
      </c>
      <c r="C15" s="47">
        <f t="shared" si="0"/>
        <v>1141743.2829949465</v>
      </c>
      <c r="D15" s="47"/>
      <c r="E15" s="39">
        <v>2010</v>
      </c>
      <c r="F15" s="8">
        <v>42422</v>
      </c>
      <c r="G15" s="39" t="s">
        <v>3</v>
      </c>
      <c r="H15" s="48">
        <v>91.17</v>
      </c>
      <c r="I15" s="48"/>
      <c r="J15" s="36">
        <v>29</v>
      </c>
      <c r="K15" s="47">
        <f t="shared" si="1"/>
        <v>34252.29848984839</v>
      </c>
      <c r="L15" s="47"/>
      <c r="M15" s="6">
        <f t="shared" si="2"/>
        <v>1.181113741029255</v>
      </c>
      <c r="N15" s="39">
        <v>2010</v>
      </c>
      <c r="O15" s="8">
        <v>42430</v>
      </c>
      <c r="P15" s="48">
        <v>89.35</v>
      </c>
      <c r="Q15" s="48"/>
      <c r="R15" s="49">
        <f t="shared" si="3"/>
        <v>214962.70086732524</v>
      </c>
      <c r="S15" s="49"/>
      <c r="T15" s="50">
        <f t="shared" si="4"/>
        <v>182.00000000000074</v>
      </c>
      <c r="U15" s="50"/>
      <c r="V15" s="45">
        <f t="shared" si="5"/>
        <v>6.275862068965542</v>
      </c>
    </row>
    <row r="16" spans="2:22" ht="13.5">
      <c r="B16" s="36">
        <v>8</v>
      </c>
      <c r="C16" s="47">
        <f t="shared" si="0"/>
        <v>1356705.9838622718</v>
      </c>
      <c r="D16" s="47"/>
      <c r="E16" s="39">
        <v>2010</v>
      </c>
      <c r="F16" s="8">
        <v>42444</v>
      </c>
      <c r="G16" s="36" t="s">
        <v>4</v>
      </c>
      <c r="H16" s="48">
        <v>90.69</v>
      </c>
      <c r="I16" s="48"/>
      <c r="J16" s="36">
        <v>14</v>
      </c>
      <c r="K16" s="47">
        <f t="shared" si="1"/>
        <v>40701.17951586815</v>
      </c>
      <c r="L16" s="47"/>
      <c r="M16" s="6">
        <f t="shared" si="2"/>
        <v>2.907227108276296</v>
      </c>
      <c r="N16" s="39">
        <v>2010</v>
      </c>
      <c r="O16" s="8">
        <v>42444</v>
      </c>
      <c r="P16" s="48">
        <v>90.55</v>
      </c>
      <c r="Q16" s="48"/>
      <c r="R16" s="49">
        <f t="shared" si="3"/>
        <v>-40701.179515868316</v>
      </c>
      <c r="S16" s="49"/>
      <c r="T16" s="50">
        <f t="shared" si="4"/>
        <v>-14</v>
      </c>
      <c r="U16" s="50"/>
      <c r="V16" s="45">
        <f t="shared" si="5"/>
        <v>-1.0000000000000042</v>
      </c>
    </row>
    <row r="17" spans="2:22" ht="13.5">
      <c r="B17" s="36">
        <v>9</v>
      </c>
      <c r="C17" s="47">
        <f t="shared" si="0"/>
        <v>1316004.8043464033</v>
      </c>
      <c r="D17" s="47"/>
      <c r="E17" s="36">
        <v>2010</v>
      </c>
      <c r="F17" s="8">
        <v>42446</v>
      </c>
      <c r="G17" s="39" t="s">
        <v>3</v>
      </c>
      <c r="H17" s="48">
        <v>90.28</v>
      </c>
      <c r="I17" s="48"/>
      <c r="J17" s="36">
        <v>15</v>
      </c>
      <c r="K17" s="47">
        <f t="shared" si="1"/>
        <v>39480.1441303921</v>
      </c>
      <c r="L17" s="47"/>
      <c r="M17" s="6">
        <f t="shared" si="2"/>
        <v>2.632009608692807</v>
      </c>
      <c r="N17" s="39">
        <v>2010</v>
      </c>
      <c r="O17" s="8">
        <v>42446</v>
      </c>
      <c r="P17" s="48">
        <v>90.43</v>
      </c>
      <c r="Q17" s="48"/>
      <c r="R17" s="49">
        <f t="shared" si="3"/>
        <v>-39480.1441303936</v>
      </c>
      <c r="S17" s="49"/>
      <c r="T17" s="50">
        <f t="shared" si="4"/>
        <v>-15</v>
      </c>
      <c r="U17" s="50"/>
      <c r="V17" s="45">
        <f t="shared" si="5"/>
        <v>-1.000000000000038</v>
      </c>
    </row>
    <row r="18" spans="2:22" ht="13.5">
      <c r="B18" s="36">
        <v>10</v>
      </c>
      <c r="C18" s="47">
        <f t="shared" si="0"/>
        <v>1276524.6602160097</v>
      </c>
      <c r="D18" s="47"/>
      <c r="E18" s="39">
        <v>2010</v>
      </c>
      <c r="F18" s="8">
        <v>42451</v>
      </c>
      <c r="G18" s="36" t="s">
        <v>4</v>
      </c>
      <c r="H18" s="48">
        <v>90.61</v>
      </c>
      <c r="I18" s="48"/>
      <c r="J18" s="36">
        <v>28</v>
      </c>
      <c r="K18" s="47">
        <f t="shared" si="1"/>
        <v>38295.73980648029</v>
      </c>
      <c r="L18" s="47"/>
      <c r="M18" s="6">
        <f t="shared" si="2"/>
        <v>1.3677049930885818</v>
      </c>
      <c r="N18" s="39">
        <v>2010</v>
      </c>
      <c r="O18" s="8">
        <v>42451</v>
      </c>
      <c r="P18" s="48">
        <v>90.33</v>
      </c>
      <c r="Q18" s="48"/>
      <c r="R18" s="49">
        <f t="shared" si="3"/>
        <v>-38295.739806480444</v>
      </c>
      <c r="S18" s="49"/>
      <c r="T18" s="50">
        <f t="shared" si="4"/>
        <v>-28</v>
      </c>
      <c r="U18" s="50"/>
      <c r="V18" s="45">
        <f t="shared" si="5"/>
        <v>-1.000000000000004</v>
      </c>
    </row>
    <row r="19" spans="2:22" ht="13.5">
      <c r="B19" s="36">
        <v>11</v>
      </c>
      <c r="C19" s="47">
        <f t="shared" si="0"/>
        <v>1238228.9204095292</v>
      </c>
      <c r="D19" s="47"/>
      <c r="E19" s="36">
        <v>2010</v>
      </c>
      <c r="F19" s="8">
        <v>42476</v>
      </c>
      <c r="G19" s="39" t="s">
        <v>3</v>
      </c>
      <c r="H19" s="48">
        <v>92.51</v>
      </c>
      <c r="I19" s="48"/>
      <c r="J19" s="36">
        <v>59</v>
      </c>
      <c r="K19" s="47">
        <f t="shared" si="1"/>
        <v>37146.867612285874</v>
      </c>
      <c r="L19" s="47"/>
      <c r="M19" s="6">
        <f t="shared" si="2"/>
        <v>0.629607925631964</v>
      </c>
      <c r="N19" s="39">
        <v>2010</v>
      </c>
      <c r="O19" s="8">
        <v>42480</v>
      </c>
      <c r="P19" s="48">
        <v>93.1</v>
      </c>
      <c r="Q19" s="48"/>
      <c r="R19" s="49">
        <f t="shared" si="3"/>
        <v>-37146.8676122852</v>
      </c>
      <c r="S19" s="49"/>
      <c r="T19" s="50">
        <f t="shared" si="4"/>
        <v>-59</v>
      </c>
      <c r="U19" s="50"/>
      <c r="V19" s="45">
        <f t="shared" si="5"/>
        <v>-0.9999999999999818</v>
      </c>
    </row>
    <row r="20" spans="2:22" ht="13.5">
      <c r="B20" s="36">
        <v>12</v>
      </c>
      <c r="C20" s="47">
        <f t="shared" si="0"/>
        <v>1201082.052797244</v>
      </c>
      <c r="D20" s="47"/>
      <c r="E20" s="39">
        <v>2010</v>
      </c>
      <c r="F20" s="8">
        <v>42490</v>
      </c>
      <c r="G20" s="36" t="s">
        <v>4</v>
      </c>
      <c r="H20" s="48">
        <v>94.12</v>
      </c>
      <c r="I20" s="48"/>
      <c r="J20" s="36">
        <v>14</v>
      </c>
      <c r="K20" s="47">
        <f t="shared" si="1"/>
        <v>36032.46158391731</v>
      </c>
      <c r="L20" s="47"/>
      <c r="M20" s="6">
        <f t="shared" si="2"/>
        <v>2.573747255994094</v>
      </c>
      <c r="N20" s="39">
        <v>2010</v>
      </c>
      <c r="O20" s="8">
        <v>42490</v>
      </c>
      <c r="P20" s="48">
        <v>93.98</v>
      </c>
      <c r="Q20" s="48"/>
      <c r="R20" s="49">
        <f t="shared" si="3"/>
        <v>-36032.461583917466</v>
      </c>
      <c r="S20" s="49"/>
      <c r="T20" s="50">
        <f t="shared" si="4"/>
        <v>-14</v>
      </c>
      <c r="U20" s="50"/>
      <c r="V20" s="45">
        <f t="shared" si="5"/>
        <v>-1.0000000000000042</v>
      </c>
    </row>
    <row r="21" spans="2:22" ht="13.5">
      <c r="B21" s="36">
        <v>13</v>
      </c>
      <c r="C21" s="47">
        <f t="shared" si="0"/>
        <v>1165049.5912133264</v>
      </c>
      <c r="D21" s="47"/>
      <c r="E21" s="39">
        <v>2010</v>
      </c>
      <c r="F21" s="8">
        <v>42490</v>
      </c>
      <c r="G21" s="36" t="s">
        <v>4</v>
      </c>
      <c r="H21" s="48">
        <v>94.14</v>
      </c>
      <c r="I21" s="48"/>
      <c r="J21" s="36">
        <v>25</v>
      </c>
      <c r="K21" s="47">
        <f t="shared" si="1"/>
        <v>34951.487736399795</v>
      </c>
      <c r="L21" s="47"/>
      <c r="M21" s="6">
        <f t="shared" si="2"/>
        <v>1.3980595094559918</v>
      </c>
      <c r="N21" s="39">
        <v>2010</v>
      </c>
      <c r="O21" s="8">
        <v>42490</v>
      </c>
      <c r="P21" s="48">
        <v>93.89</v>
      </c>
      <c r="Q21" s="48"/>
      <c r="R21" s="49">
        <f t="shared" si="3"/>
        <v>-34951.487736399795</v>
      </c>
      <c r="S21" s="49"/>
      <c r="T21" s="50">
        <f t="shared" si="4"/>
        <v>-25</v>
      </c>
      <c r="U21" s="50"/>
      <c r="V21" s="45">
        <f t="shared" si="5"/>
        <v>-1</v>
      </c>
    </row>
    <row r="22" spans="2:22" ht="13.5">
      <c r="B22" s="36">
        <v>14</v>
      </c>
      <c r="C22" s="47">
        <f t="shared" si="0"/>
        <v>1130098.1034769267</v>
      </c>
      <c r="D22" s="47"/>
      <c r="E22" s="39">
        <v>2010</v>
      </c>
      <c r="F22" s="8">
        <v>42497</v>
      </c>
      <c r="G22" s="36" t="s">
        <v>3</v>
      </c>
      <c r="H22" s="48">
        <v>91.68</v>
      </c>
      <c r="I22" s="48"/>
      <c r="J22" s="36">
        <v>151</v>
      </c>
      <c r="K22" s="47">
        <f t="shared" si="1"/>
        <v>33902.9431043078</v>
      </c>
      <c r="L22" s="47"/>
      <c r="M22" s="6">
        <f t="shared" si="2"/>
        <v>0.22452280201528343</v>
      </c>
      <c r="N22" s="36">
        <v>2010</v>
      </c>
      <c r="O22" s="8">
        <v>42500</v>
      </c>
      <c r="P22" s="48">
        <v>93.19</v>
      </c>
      <c r="Q22" s="48"/>
      <c r="R22" s="49">
        <f t="shared" si="3"/>
        <v>-33902.94310430759</v>
      </c>
      <c r="S22" s="49"/>
      <c r="T22" s="50">
        <f t="shared" si="4"/>
        <v>-151</v>
      </c>
      <c r="U22" s="50"/>
      <c r="V22" s="45">
        <f t="shared" si="5"/>
        <v>-0.9999999999999938</v>
      </c>
    </row>
    <row r="23" spans="2:22" ht="13.5">
      <c r="B23" s="36">
        <v>15</v>
      </c>
      <c r="C23" s="47">
        <f t="shared" si="0"/>
        <v>1096195.160372619</v>
      </c>
      <c r="D23" s="47"/>
      <c r="E23" s="39">
        <v>2010</v>
      </c>
      <c r="F23" s="8">
        <v>42530</v>
      </c>
      <c r="G23" s="39" t="s">
        <v>3</v>
      </c>
      <c r="H23" s="48">
        <v>91.25</v>
      </c>
      <c r="I23" s="48"/>
      <c r="J23" s="36">
        <v>31</v>
      </c>
      <c r="K23" s="47">
        <f t="shared" si="1"/>
        <v>32885.85481117857</v>
      </c>
      <c r="L23" s="47"/>
      <c r="M23" s="6">
        <f t="shared" si="2"/>
        <v>1.0608340261670508</v>
      </c>
      <c r="N23" s="39">
        <v>2010</v>
      </c>
      <c r="O23" s="8">
        <v>42532</v>
      </c>
      <c r="P23" s="48">
        <v>91.56</v>
      </c>
      <c r="Q23" s="48"/>
      <c r="R23" s="49">
        <f t="shared" si="3"/>
        <v>-32885.85481117882</v>
      </c>
      <c r="S23" s="49"/>
      <c r="T23" s="50">
        <f t="shared" si="4"/>
        <v>-31</v>
      </c>
      <c r="U23" s="50"/>
      <c r="V23" s="45">
        <f t="shared" si="5"/>
        <v>-1.0000000000000075</v>
      </c>
    </row>
    <row r="24" spans="2:22" ht="13.5">
      <c r="B24" s="36">
        <v>16</v>
      </c>
      <c r="C24" s="47">
        <f t="shared" si="0"/>
        <v>1063309.3055614403</v>
      </c>
      <c r="D24" s="47"/>
      <c r="E24" s="39">
        <v>2010</v>
      </c>
      <c r="F24" s="8">
        <v>42535</v>
      </c>
      <c r="G24" s="36" t="s">
        <v>4</v>
      </c>
      <c r="H24" s="48">
        <v>91.75</v>
      </c>
      <c r="I24" s="48"/>
      <c r="J24" s="36">
        <v>50</v>
      </c>
      <c r="K24" s="47">
        <f t="shared" si="1"/>
        <v>31899.279166843207</v>
      </c>
      <c r="L24" s="47"/>
      <c r="M24" s="6">
        <f t="shared" si="2"/>
        <v>0.6379855833368642</v>
      </c>
      <c r="N24" s="39">
        <v>2010</v>
      </c>
      <c r="O24" s="8">
        <v>42536</v>
      </c>
      <c r="P24" s="48">
        <v>91.25</v>
      </c>
      <c r="Q24" s="48"/>
      <c r="R24" s="49">
        <f t="shared" si="3"/>
        <v>-31899.279166843207</v>
      </c>
      <c r="S24" s="49"/>
      <c r="T24" s="50">
        <f t="shared" si="4"/>
        <v>-50</v>
      </c>
      <c r="U24" s="50"/>
      <c r="V24" s="45">
        <f t="shared" si="5"/>
        <v>-1</v>
      </c>
    </row>
    <row r="25" spans="2:22" ht="13.5">
      <c r="B25" s="36">
        <v>17</v>
      </c>
      <c r="C25" s="47">
        <f t="shared" si="0"/>
        <v>1031410.0263945971</v>
      </c>
      <c r="D25" s="47"/>
      <c r="E25" s="39">
        <v>2010</v>
      </c>
      <c r="F25" s="8">
        <v>42552</v>
      </c>
      <c r="G25" s="39" t="s">
        <v>3</v>
      </c>
      <c r="H25" s="48">
        <v>88.23</v>
      </c>
      <c r="I25" s="48"/>
      <c r="J25" s="36">
        <v>25</v>
      </c>
      <c r="K25" s="47">
        <f t="shared" si="1"/>
        <v>30942.30079183791</v>
      </c>
      <c r="L25" s="47"/>
      <c r="M25" s="6">
        <f t="shared" si="2"/>
        <v>1.2376920316735165</v>
      </c>
      <c r="N25" s="39">
        <v>2010</v>
      </c>
      <c r="O25" s="8">
        <v>42559</v>
      </c>
      <c r="P25" s="48">
        <v>87.96</v>
      </c>
      <c r="Q25" s="48"/>
      <c r="R25" s="49">
        <f t="shared" si="3"/>
        <v>33417.68485518621</v>
      </c>
      <c r="S25" s="49"/>
      <c r="T25" s="50">
        <f t="shared" si="4"/>
        <v>27.000000000001023</v>
      </c>
      <c r="U25" s="50"/>
      <c r="V25" s="45">
        <f t="shared" si="5"/>
        <v>1.080000000000041</v>
      </c>
    </row>
    <row r="26" spans="2:22" ht="13.5">
      <c r="B26" s="36">
        <v>18</v>
      </c>
      <c r="C26" s="47">
        <f t="shared" si="0"/>
        <v>1064827.7112497834</v>
      </c>
      <c r="D26" s="47"/>
      <c r="E26" s="39">
        <v>2010</v>
      </c>
      <c r="F26" s="8">
        <v>42565</v>
      </c>
      <c r="G26" s="39" t="s">
        <v>3</v>
      </c>
      <c r="H26" s="48">
        <v>88.19</v>
      </c>
      <c r="I26" s="48"/>
      <c r="J26" s="36">
        <v>46</v>
      </c>
      <c r="K26" s="47">
        <f t="shared" si="1"/>
        <v>31944.831337493502</v>
      </c>
      <c r="L26" s="47"/>
      <c r="M26" s="6">
        <f t="shared" si="2"/>
        <v>0.6944528551629022</v>
      </c>
      <c r="N26" s="39">
        <v>2010</v>
      </c>
      <c r="O26" s="8">
        <v>42571</v>
      </c>
      <c r="P26" s="48">
        <v>86.89</v>
      </c>
      <c r="Q26" s="48"/>
      <c r="R26" s="49">
        <f t="shared" si="3"/>
        <v>90278.87117117709</v>
      </c>
      <c r="S26" s="49"/>
      <c r="T26" s="50">
        <f t="shared" si="4"/>
        <v>129.99999999999972</v>
      </c>
      <c r="U26" s="50"/>
      <c r="V26" s="45">
        <f t="shared" si="5"/>
        <v>2.826086956521733</v>
      </c>
    </row>
    <row r="27" spans="2:22" ht="13.5">
      <c r="B27" s="36">
        <v>19</v>
      </c>
      <c r="C27" s="47">
        <f t="shared" si="0"/>
        <v>1155106.5824209605</v>
      </c>
      <c r="D27" s="47"/>
      <c r="E27" s="39">
        <v>2010</v>
      </c>
      <c r="F27" s="8">
        <v>42585</v>
      </c>
      <c r="G27" s="36" t="s">
        <v>3</v>
      </c>
      <c r="H27" s="48">
        <v>86.39</v>
      </c>
      <c r="I27" s="48"/>
      <c r="J27" s="36">
        <v>24</v>
      </c>
      <c r="K27" s="47">
        <f t="shared" si="1"/>
        <v>34653.19747262882</v>
      </c>
      <c r="L27" s="47"/>
      <c r="M27" s="6">
        <f t="shared" si="2"/>
        <v>1.4438832280262006</v>
      </c>
      <c r="N27" s="36">
        <v>2010</v>
      </c>
      <c r="O27" s="8">
        <v>42595</v>
      </c>
      <c r="P27" s="48">
        <v>86.22</v>
      </c>
      <c r="Q27" s="48"/>
      <c r="R27" s="49">
        <f t="shared" si="3"/>
        <v>24546.014876445657</v>
      </c>
      <c r="S27" s="49"/>
      <c r="T27" s="50">
        <f t="shared" si="4"/>
        <v>17.00000000000017</v>
      </c>
      <c r="U27" s="50"/>
      <c r="V27" s="45">
        <f t="shared" si="5"/>
        <v>0.7083333333333404</v>
      </c>
    </row>
    <row r="28" spans="2:22" ht="13.5">
      <c r="B28" s="36">
        <v>20</v>
      </c>
      <c r="C28" s="47">
        <f t="shared" si="0"/>
        <v>1179652.5972974063</v>
      </c>
      <c r="D28" s="47"/>
      <c r="E28" s="39">
        <v>2010</v>
      </c>
      <c r="F28" s="8">
        <v>42602</v>
      </c>
      <c r="G28" s="39" t="s">
        <v>3</v>
      </c>
      <c r="H28" s="48">
        <v>85.18</v>
      </c>
      <c r="I28" s="48"/>
      <c r="J28" s="36">
        <v>17</v>
      </c>
      <c r="K28" s="47">
        <f t="shared" si="1"/>
        <v>35389.57791892219</v>
      </c>
      <c r="L28" s="47"/>
      <c r="M28" s="6">
        <f t="shared" si="2"/>
        <v>2.0817398775836584</v>
      </c>
      <c r="N28" s="39">
        <v>2010</v>
      </c>
      <c r="O28" s="8">
        <v>42602</v>
      </c>
      <c r="P28" s="48">
        <v>85.43</v>
      </c>
      <c r="Q28" s="48"/>
      <c r="R28" s="49">
        <f t="shared" si="3"/>
        <v>-52043.49693959146</v>
      </c>
      <c r="S28" s="49"/>
      <c r="T28" s="50">
        <f t="shared" si="4"/>
        <v>-17</v>
      </c>
      <c r="U28" s="50"/>
      <c r="V28" s="45">
        <f t="shared" si="5"/>
        <v>-1.470588235294118</v>
      </c>
    </row>
    <row r="29" spans="2:22" ht="13.5">
      <c r="B29" s="36">
        <v>21</v>
      </c>
      <c r="C29" s="47">
        <f t="shared" si="0"/>
        <v>1127609.100357815</v>
      </c>
      <c r="D29" s="47"/>
      <c r="E29" s="36">
        <v>2010</v>
      </c>
      <c r="F29" s="8">
        <v>42642</v>
      </c>
      <c r="G29" s="36" t="s">
        <v>3</v>
      </c>
      <c r="H29" s="48">
        <v>83.8</v>
      </c>
      <c r="I29" s="48"/>
      <c r="J29" s="36">
        <v>27</v>
      </c>
      <c r="K29" s="47">
        <f t="shared" si="1"/>
        <v>33828.27301073445</v>
      </c>
      <c r="L29" s="47"/>
      <c r="M29" s="6">
        <f t="shared" si="2"/>
        <v>1.2528990003975722</v>
      </c>
      <c r="N29" s="39">
        <v>2010</v>
      </c>
      <c r="O29" s="8">
        <v>42647</v>
      </c>
      <c r="P29" s="48">
        <v>83.61</v>
      </c>
      <c r="Q29" s="48"/>
      <c r="R29" s="49">
        <f t="shared" si="3"/>
        <v>23805.081007553585</v>
      </c>
      <c r="S29" s="49"/>
      <c r="T29" s="50">
        <f t="shared" si="4"/>
        <v>18.999999999999773</v>
      </c>
      <c r="U29" s="50"/>
      <c r="V29" s="45">
        <f t="shared" si="5"/>
        <v>0.7037037037036953</v>
      </c>
    </row>
    <row r="30" spans="2:22" ht="13.5">
      <c r="B30" s="36">
        <v>22</v>
      </c>
      <c r="C30" s="47">
        <f t="shared" si="0"/>
        <v>1151414.1813653684</v>
      </c>
      <c r="D30" s="47"/>
      <c r="E30" s="39">
        <v>2010</v>
      </c>
      <c r="F30" s="8">
        <v>42656</v>
      </c>
      <c r="G30" s="36" t="s">
        <v>3</v>
      </c>
      <c r="H30" s="48">
        <v>81.79</v>
      </c>
      <c r="I30" s="48"/>
      <c r="J30" s="36">
        <v>15</v>
      </c>
      <c r="K30" s="47">
        <f t="shared" si="1"/>
        <v>34542.42544096105</v>
      </c>
      <c r="L30" s="47"/>
      <c r="M30" s="6">
        <f t="shared" si="2"/>
        <v>2.302828362730737</v>
      </c>
      <c r="N30" s="39">
        <v>2010</v>
      </c>
      <c r="O30" s="8">
        <v>42656</v>
      </c>
      <c r="P30" s="48">
        <v>81.94</v>
      </c>
      <c r="Q30" s="48"/>
      <c r="R30" s="49">
        <f>IF(O30="","",(IF(G30="売",H30-P30,P30-H30))*M30*100000)</f>
        <v>-34542.42544095909</v>
      </c>
      <c r="S30" s="49"/>
      <c r="T30" s="50">
        <f t="shared" si="4"/>
        <v>-15</v>
      </c>
      <c r="U30" s="50"/>
      <c r="V30" s="45">
        <f t="shared" si="5"/>
        <v>-0.9999999999999432</v>
      </c>
    </row>
    <row r="31" spans="2:22" ht="13.5">
      <c r="B31" s="36">
        <v>23</v>
      </c>
      <c r="C31" s="47">
        <f>IF(R30="","",C30+R30)</f>
        <v>1116871.7559244093</v>
      </c>
      <c r="D31" s="47"/>
      <c r="E31" s="39">
        <v>2010</v>
      </c>
      <c r="F31" s="8">
        <v>42658</v>
      </c>
      <c r="G31" s="39" t="s">
        <v>3</v>
      </c>
      <c r="H31" s="48">
        <v>81.37</v>
      </c>
      <c r="I31" s="48"/>
      <c r="J31" s="39">
        <v>23</v>
      </c>
      <c r="K31" s="47">
        <f>IF(F31="","",C31*0.03)</f>
        <v>33506.15267773228</v>
      </c>
      <c r="L31" s="47"/>
      <c r="M31" s="6">
        <f>IF(J31="","",(K31/J31)/1000)</f>
        <v>1.4567892468579253</v>
      </c>
      <c r="N31" s="39">
        <v>2010</v>
      </c>
      <c r="O31" s="8">
        <v>42662</v>
      </c>
      <c r="P31" s="48">
        <v>81.6</v>
      </c>
      <c r="Q31" s="48"/>
      <c r="R31" s="49">
        <f>IF(O31="","",(IF(G31="売",H31-P31,P31-H31))*M31*100000)</f>
        <v>-33506.152677730795</v>
      </c>
      <c r="S31" s="49"/>
      <c r="T31" s="50">
        <f>IF(O31="","",IF(R31&lt;0,J31*(-1),IF(G31="買",(P31-H31)*100,(H31-P31)*100)))</f>
        <v>-23</v>
      </c>
      <c r="U31" s="50"/>
      <c r="V31" s="45">
        <f t="shared" si="5"/>
        <v>-0.9999999999999557</v>
      </c>
    </row>
    <row r="32" spans="2:22" ht="13.5">
      <c r="B32" s="36">
        <v>24</v>
      </c>
      <c r="C32" s="47">
        <f>IF(R31="","",C31+R31)</f>
        <v>1083365.6032466784</v>
      </c>
      <c r="D32" s="47"/>
      <c r="E32" s="39">
        <v>2010</v>
      </c>
      <c r="F32" s="8">
        <v>42664</v>
      </c>
      <c r="G32" s="39" t="s">
        <v>3</v>
      </c>
      <c r="H32" s="48">
        <v>81.97</v>
      </c>
      <c r="I32" s="48"/>
      <c r="J32" s="39">
        <v>83</v>
      </c>
      <c r="K32" s="47">
        <f>IF(F32="","",C32*0.03)</f>
        <v>32500.96809740035</v>
      </c>
      <c r="L32" s="47"/>
      <c r="M32" s="6">
        <f>IF(J32="","",(K32/J32)/1000)</f>
        <v>0.39157792888434156</v>
      </c>
      <c r="N32" s="39">
        <v>2010</v>
      </c>
      <c r="O32" s="8">
        <v>42669</v>
      </c>
      <c r="P32" s="48">
        <v>81.48</v>
      </c>
      <c r="Q32" s="48"/>
      <c r="R32" s="49">
        <f t="shared" si="3"/>
        <v>19187.318515332536</v>
      </c>
      <c r="S32" s="49"/>
      <c r="T32" s="50">
        <f t="shared" si="4"/>
        <v>48.99999999999949</v>
      </c>
      <c r="U32" s="50"/>
      <c r="V32" s="45">
        <f t="shared" si="5"/>
        <v>0.5903614457831263</v>
      </c>
    </row>
    <row r="33" spans="2:22" ht="13.5">
      <c r="B33" s="36">
        <v>25</v>
      </c>
      <c r="C33" s="47">
        <f t="shared" si="0"/>
        <v>1102552.921762011</v>
      </c>
      <c r="D33" s="47"/>
      <c r="E33" s="39">
        <v>2010</v>
      </c>
      <c r="F33" s="8">
        <v>42677</v>
      </c>
      <c r="G33" s="36" t="s">
        <v>4</v>
      </c>
      <c r="H33" s="48">
        <v>80.67</v>
      </c>
      <c r="I33" s="48"/>
      <c r="J33" s="36">
        <v>7</v>
      </c>
      <c r="K33" s="47">
        <f t="shared" si="1"/>
        <v>33076.587652860326</v>
      </c>
      <c r="L33" s="47"/>
      <c r="M33" s="6">
        <f t="shared" si="2"/>
        <v>4.725226807551475</v>
      </c>
      <c r="N33" s="39">
        <v>2010</v>
      </c>
      <c r="O33" s="8">
        <v>42678</v>
      </c>
      <c r="P33" s="48">
        <v>80.89</v>
      </c>
      <c r="Q33" s="48"/>
      <c r="R33" s="49">
        <f t="shared" si="3"/>
        <v>103954.98976613191</v>
      </c>
      <c r="S33" s="49"/>
      <c r="T33" s="50">
        <f t="shared" si="4"/>
        <v>21.999999999999886</v>
      </c>
      <c r="U33" s="50"/>
      <c r="V33" s="45">
        <f t="shared" si="5"/>
        <v>3.1428571428571264</v>
      </c>
    </row>
    <row r="34" spans="2:22" ht="13.5">
      <c r="B34" s="36">
        <v>26</v>
      </c>
      <c r="C34" s="47">
        <f t="shared" si="0"/>
        <v>1206507.9115281429</v>
      </c>
      <c r="D34" s="47"/>
      <c r="E34" s="39">
        <v>2010</v>
      </c>
      <c r="F34" s="8">
        <v>42683</v>
      </c>
      <c r="G34" s="36" t="s">
        <v>3</v>
      </c>
      <c r="H34" s="48">
        <v>80.77</v>
      </c>
      <c r="I34" s="48"/>
      <c r="J34" s="36">
        <v>23</v>
      </c>
      <c r="K34" s="47">
        <f t="shared" si="1"/>
        <v>36195.23734584428</v>
      </c>
      <c r="L34" s="47"/>
      <c r="M34" s="6">
        <f t="shared" si="2"/>
        <v>1.5737059715584472</v>
      </c>
      <c r="N34" s="39">
        <v>2010</v>
      </c>
      <c r="O34" s="8">
        <v>42681</v>
      </c>
      <c r="P34" s="48">
        <v>81</v>
      </c>
      <c r="Q34" s="48"/>
      <c r="R34" s="49">
        <f t="shared" si="3"/>
        <v>-36195.23734584491</v>
      </c>
      <c r="S34" s="49"/>
      <c r="T34" s="50">
        <f t="shared" si="4"/>
        <v>-23</v>
      </c>
      <c r="U34" s="50"/>
      <c r="V34" s="45">
        <f t="shared" si="5"/>
        <v>-1.0000000000000173</v>
      </c>
    </row>
    <row r="35" spans="2:22" ht="13.5">
      <c r="B35" s="36">
        <v>27</v>
      </c>
      <c r="C35" s="47">
        <f t="shared" si="0"/>
        <v>1170312.674182298</v>
      </c>
      <c r="D35" s="47"/>
      <c r="E35" s="39">
        <v>2010</v>
      </c>
      <c r="F35" s="8">
        <v>42703</v>
      </c>
      <c r="G35" s="39" t="s">
        <v>4</v>
      </c>
      <c r="H35" s="48">
        <v>84.12</v>
      </c>
      <c r="I35" s="48"/>
      <c r="J35" s="36">
        <v>31</v>
      </c>
      <c r="K35" s="47">
        <f t="shared" si="1"/>
        <v>35109.380225468936</v>
      </c>
      <c r="L35" s="47"/>
      <c r="M35" s="6">
        <f t="shared" si="2"/>
        <v>1.1325606524344818</v>
      </c>
      <c r="N35" s="39">
        <v>2010</v>
      </c>
      <c r="O35" s="8">
        <v>42704</v>
      </c>
      <c r="P35" s="48">
        <v>83.81</v>
      </c>
      <c r="Q35" s="48"/>
      <c r="R35" s="49">
        <f t="shared" si="3"/>
        <v>-35109.38022546919</v>
      </c>
      <c r="S35" s="49"/>
      <c r="T35" s="50">
        <f t="shared" si="4"/>
        <v>-31</v>
      </c>
      <c r="U35" s="50"/>
      <c r="V35" s="45">
        <f t="shared" si="5"/>
        <v>-1.0000000000000073</v>
      </c>
    </row>
    <row r="36" spans="2:22" ht="13.5">
      <c r="B36" s="36">
        <v>28</v>
      </c>
      <c r="C36" s="47">
        <f t="shared" si="0"/>
        <v>1135203.2939568288</v>
      </c>
      <c r="D36" s="47"/>
      <c r="E36" s="39">
        <v>2010</v>
      </c>
      <c r="F36" s="8">
        <v>42731</v>
      </c>
      <c r="G36" s="36" t="s">
        <v>3</v>
      </c>
      <c r="H36" s="48">
        <v>82.77</v>
      </c>
      <c r="I36" s="48"/>
      <c r="J36" s="36">
        <v>14</v>
      </c>
      <c r="K36" s="47">
        <f t="shared" si="1"/>
        <v>34056.098818704864</v>
      </c>
      <c r="L36" s="47"/>
      <c r="M36" s="6">
        <f t="shared" si="2"/>
        <v>2.4325784870503475</v>
      </c>
      <c r="N36" s="36">
        <v>2010</v>
      </c>
      <c r="O36" s="8">
        <v>42734</v>
      </c>
      <c r="P36" s="48">
        <v>81.6</v>
      </c>
      <c r="Q36" s="48"/>
      <c r="R36" s="49">
        <f t="shared" si="3"/>
        <v>284611.68298489106</v>
      </c>
      <c r="S36" s="49"/>
      <c r="T36" s="50">
        <f t="shared" si="4"/>
        <v>117.00000000000017</v>
      </c>
      <c r="U36" s="50"/>
      <c r="V36" s="45">
        <f t="shared" si="5"/>
        <v>8.357142857142868</v>
      </c>
    </row>
    <row r="37" spans="2:22" ht="13.5">
      <c r="B37" s="36">
        <v>29</v>
      </c>
      <c r="C37" s="47">
        <f t="shared" si="0"/>
        <v>1419814.97694172</v>
      </c>
      <c r="D37" s="47"/>
      <c r="E37" s="39">
        <v>2011</v>
      </c>
      <c r="F37" s="8">
        <v>42374</v>
      </c>
      <c r="G37" s="39" t="s">
        <v>4</v>
      </c>
      <c r="H37" s="48">
        <v>82.11</v>
      </c>
      <c r="I37" s="48"/>
      <c r="J37" s="36">
        <v>24</v>
      </c>
      <c r="K37" s="47">
        <f t="shared" si="1"/>
        <v>42594.4493082516</v>
      </c>
      <c r="L37" s="47"/>
      <c r="M37" s="6">
        <f t="shared" si="2"/>
        <v>1.77476872117715</v>
      </c>
      <c r="N37" s="39">
        <v>2011</v>
      </c>
      <c r="O37" s="8">
        <v>42376</v>
      </c>
      <c r="P37" s="48">
        <v>82.91</v>
      </c>
      <c r="Q37" s="48"/>
      <c r="R37" s="49">
        <f t="shared" si="3"/>
        <v>141981.49769417147</v>
      </c>
      <c r="S37" s="49"/>
      <c r="T37" s="50">
        <f t="shared" si="4"/>
        <v>79.99999999999972</v>
      </c>
      <c r="U37" s="50"/>
      <c r="V37" s="45">
        <f t="shared" si="5"/>
        <v>3.333333333333321</v>
      </c>
    </row>
    <row r="38" spans="2:22" ht="13.5">
      <c r="B38" s="36">
        <v>30</v>
      </c>
      <c r="C38" s="47">
        <f t="shared" si="0"/>
        <v>1561796.4746358914</v>
      </c>
      <c r="D38" s="47"/>
      <c r="E38" s="39">
        <v>2011</v>
      </c>
      <c r="F38" s="8">
        <v>42382</v>
      </c>
      <c r="G38" s="39" t="s">
        <v>3</v>
      </c>
      <c r="H38" s="48">
        <v>82.99</v>
      </c>
      <c r="I38" s="48"/>
      <c r="J38" s="36">
        <v>14</v>
      </c>
      <c r="K38" s="47">
        <f t="shared" si="1"/>
        <v>46853.89423907674</v>
      </c>
      <c r="L38" s="47"/>
      <c r="M38" s="6">
        <f t="shared" si="2"/>
        <v>3.3467067313626244</v>
      </c>
      <c r="N38" s="39">
        <v>2011</v>
      </c>
      <c r="O38" s="8">
        <v>42383</v>
      </c>
      <c r="P38" s="48">
        <v>82.83</v>
      </c>
      <c r="Q38" s="48"/>
      <c r="R38" s="49">
        <f t="shared" si="3"/>
        <v>53547.30770180085</v>
      </c>
      <c r="S38" s="49"/>
      <c r="T38" s="50">
        <f t="shared" si="4"/>
        <v>15.999999999999659</v>
      </c>
      <c r="U38" s="50"/>
      <c r="V38" s="45">
        <f t="shared" si="5"/>
        <v>1.1428571428571186</v>
      </c>
    </row>
    <row r="39" spans="2:22" ht="13.5">
      <c r="B39" s="36">
        <v>31</v>
      </c>
      <c r="C39" s="47">
        <f t="shared" si="0"/>
        <v>1615343.7823376923</v>
      </c>
      <c r="D39" s="47"/>
      <c r="E39" s="39">
        <v>2011</v>
      </c>
      <c r="F39" s="8">
        <v>42422</v>
      </c>
      <c r="G39" s="39" t="s">
        <v>3</v>
      </c>
      <c r="H39" s="48">
        <v>83.08</v>
      </c>
      <c r="I39" s="48"/>
      <c r="J39" s="36">
        <v>44</v>
      </c>
      <c r="K39" s="47">
        <f t="shared" si="1"/>
        <v>48460.31347013077</v>
      </c>
      <c r="L39" s="47"/>
      <c r="M39" s="6">
        <f t="shared" si="2"/>
        <v>1.1013707606847902</v>
      </c>
      <c r="N39" s="39">
        <v>2011</v>
      </c>
      <c r="O39" s="8">
        <v>42428</v>
      </c>
      <c r="P39" s="48">
        <v>81.75</v>
      </c>
      <c r="Q39" s="48"/>
      <c r="R39" s="49">
        <f t="shared" si="3"/>
        <v>146482.3111710769</v>
      </c>
      <c r="S39" s="49"/>
      <c r="T39" s="50">
        <f t="shared" si="4"/>
        <v>132.99999999999983</v>
      </c>
      <c r="U39" s="50"/>
      <c r="V39" s="45">
        <f t="shared" si="5"/>
        <v>3.0227272727272685</v>
      </c>
    </row>
    <row r="40" spans="2:22" ht="13.5">
      <c r="B40" s="36">
        <v>32</v>
      </c>
      <c r="C40" s="47">
        <f t="shared" si="0"/>
        <v>1761826.0935087693</v>
      </c>
      <c r="D40" s="47"/>
      <c r="E40" s="39">
        <v>2011</v>
      </c>
      <c r="F40" s="8">
        <v>42432</v>
      </c>
      <c r="G40" s="39" t="s">
        <v>3</v>
      </c>
      <c r="H40" s="48">
        <v>81.77</v>
      </c>
      <c r="I40" s="48"/>
      <c r="J40" s="36">
        <v>11</v>
      </c>
      <c r="K40" s="47">
        <f t="shared" si="1"/>
        <v>52854.78280526308</v>
      </c>
      <c r="L40" s="47"/>
      <c r="M40" s="6">
        <f t="shared" si="2"/>
        <v>4.804980255023916</v>
      </c>
      <c r="N40" s="39">
        <v>2011</v>
      </c>
      <c r="O40" s="8">
        <v>42432</v>
      </c>
      <c r="P40" s="48">
        <v>81.88</v>
      </c>
      <c r="Q40" s="48"/>
      <c r="R40" s="49">
        <f t="shared" si="3"/>
        <v>-52854.7828052628</v>
      </c>
      <c r="S40" s="49"/>
      <c r="T40" s="50">
        <f t="shared" si="4"/>
        <v>-11</v>
      </c>
      <c r="U40" s="50"/>
      <c r="V40" s="45">
        <f t="shared" si="5"/>
        <v>-0.9999999999999948</v>
      </c>
    </row>
    <row r="41" spans="2:22" ht="13.5">
      <c r="B41" s="36">
        <v>33</v>
      </c>
      <c r="C41" s="47">
        <f t="shared" si="0"/>
        <v>1708971.3107035065</v>
      </c>
      <c r="D41" s="47"/>
      <c r="E41" s="39">
        <v>2011</v>
      </c>
      <c r="F41" s="8">
        <v>42486</v>
      </c>
      <c r="G41" s="36" t="s">
        <v>3</v>
      </c>
      <c r="H41" s="48">
        <v>81.59</v>
      </c>
      <c r="I41" s="48"/>
      <c r="J41" s="36">
        <v>35</v>
      </c>
      <c r="K41" s="47">
        <f t="shared" si="1"/>
        <v>51269.13932110519</v>
      </c>
      <c r="L41" s="47"/>
      <c r="M41" s="6">
        <f t="shared" si="2"/>
        <v>1.4648325520315768</v>
      </c>
      <c r="N41" s="39">
        <v>2011</v>
      </c>
      <c r="O41" s="8">
        <v>42487</v>
      </c>
      <c r="P41" s="48">
        <v>81.94</v>
      </c>
      <c r="Q41" s="48"/>
      <c r="R41" s="49">
        <f t="shared" si="3"/>
        <v>-51269.139321104354</v>
      </c>
      <c r="S41" s="49"/>
      <c r="T41" s="50">
        <f t="shared" si="4"/>
        <v>-35</v>
      </c>
      <c r="U41" s="50"/>
      <c r="V41" s="45">
        <f t="shared" si="5"/>
        <v>-0.9999999999999837</v>
      </c>
    </row>
    <row r="42" spans="2:22" ht="13.5">
      <c r="B42" s="36">
        <v>34</v>
      </c>
      <c r="C42" s="47">
        <f t="shared" si="0"/>
        <v>1657702.171382402</v>
      </c>
      <c r="D42" s="47"/>
      <c r="E42" s="39">
        <v>2011</v>
      </c>
      <c r="F42" s="8">
        <v>42501</v>
      </c>
      <c r="G42" s="36" t="s">
        <v>4</v>
      </c>
      <c r="H42" s="48">
        <v>80.91</v>
      </c>
      <c r="I42" s="48"/>
      <c r="J42" s="36">
        <v>30</v>
      </c>
      <c r="K42" s="47">
        <f t="shared" si="1"/>
        <v>49731.06514147206</v>
      </c>
      <c r="L42" s="47"/>
      <c r="M42" s="6">
        <f t="shared" si="2"/>
        <v>1.6577021713824023</v>
      </c>
      <c r="N42" s="39">
        <v>2011</v>
      </c>
      <c r="O42" s="8">
        <v>42502</v>
      </c>
      <c r="P42" s="48">
        <v>80.9</v>
      </c>
      <c r="Q42" s="48"/>
      <c r="R42" s="49">
        <f t="shared" si="3"/>
        <v>-1657.7021713808947</v>
      </c>
      <c r="S42" s="49"/>
      <c r="T42" s="50">
        <f t="shared" si="4"/>
        <v>-30</v>
      </c>
      <c r="U42" s="50"/>
      <c r="V42" s="45">
        <f t="shared" si="5"/>
        <v>-0.033333333333303024</v>
      </c>
    </row>
    <row r="43" spans="2:22" ht="13.5">
      <c r="B43" s="36">
        <v>35</v>
      </c>
      <c r="C43" s="47">
        <f t="shared" si="0"/>
        <v>1656044.4692110212</v>
      </c>
      <c r="D43" s="47"/>
      <c r="E43" s="39">
        <v>2011</v>
      </c>
      <c r="F43" s="8">
        <v>42506</v>
      </c>
      <c r="G43" s="36" t="s">
        <v>3</v>
      </c>
      <c r="H43" s="48">
        <v>80.72</v>
      </c>
      <c r="I43" s="48"/>
      <c r="J43" s="36">
        <v>20</v>
      </c>
      <c r="K43" s="47">
        <f t="shared" si="1"/>
        <v>49681.33407633063</v>
      </c>
      <c r="L43" s="47"/>
      <c r="M43" s="6">
        <f t="shared" si="2"/>
        <v>2.4840667038165316</v>
      </c>
      <c r="N43" s="39">
        <v>2011</v>
      </c>
      <c r="O43" s="8">
        <v>42507</v>
      </c>
      <c r="P43" s="48">
        <v>80.92</v>
      </c>
      <c r="Q43" s="48"/>
      <c r="R43" s="49">
        <f t="shared" si="3"/>
        <v>-49681.33407633134</v>
      </c>
      <c r="S43" s="49"/>
      <c r="T43" s="50">
        <f t="shared" si="4"/>
        <v>-20</v>
      </c>
      <c r="U43" s="50"/>
      <c r="V43" s="45">
        <f t="shared" si="5"/>
        <v>-1.0000000000000142</v>
      </c>
    </row>
    <row r="44" spans="2:22" ht="13.5">
      <c r="B44" s="36">
        <v>36</v>
      </c>
      <c r="C44" s="47">
        <f t="shared" si="0"/>
        <v>1606363.13513469</v>
      </c>
      <c r="D44" s="47"/>
      <c r="E44" s="39">
        <v>2011</v>
      </c>
      <c r="F44" s="8">
        <v>42510</v>
      </c>
      <c r="G44" s="36" t="s">
        <v>4</v>
      </c>
      <c r="H44" s="48">
        <v>81.7</v>
      </c>
      <c r="I44" s="48"/>
      <c r="J44" s="36">
        <v>24</v>
      </c>
      <c r="K44" s="47">
        <f t="shared" si="1"/>
        <v>48190.8940540407</v>
      </c>
      <c r="L44" s="47"/>
      <c r="M44" s="6">
        <f t="shared" si="2"/>
        <v>2.0079539189183624</v>
      </c>
      <c r="N44" s="39">
        <v>2011</v>
      </c>
      <c r="O44" s="8">
        <v>42513</v>
      </c>
      <c r="P44" s="48">
        <v>81.46</v>
      </c>
      <c r="Q44" s="48"/>
      <c r="R44" s="49">
        <f t="shared" si="3"/>
        <v>-48190.894054042525</v>
      </c>
      <c r="S44" s="49"/>
      <c r="T44" s="50">
        <f t="shared" si="4"/>
        <v>-24</v>
      </c>
      <c r="U44" s="50"/>
      <c r="V44" s="45">
        <f t="shared" si="5"/>
        <v>-1.000000000000038</v>
      </c>
    </row>
    <row r="45" spans="2:22" ht="13.5">
      <c r="B45" s="36">
        <v>37</v>
      </c>
      <c r="C45" s="47">
        <f t="shared" si="0"/>
        <v>1558172.2410806473</v>
      </c>
      <c r="D45" s="47"/>
      <c r="E45" s="39">
        <v>2011</v>
      </c>
      <c r="F45" s="8">
        <v>42516</v>
      </c>
      <c r="G45" s="36" t="s">
        <v>3</v>
      </c>
      <c r="H45" s="48">
        <v>81.6</v>
      </c>
      <c r="I45" s="48"/>
      <c r="J45" s="36">
        <v>33</v>
      </c>
      <c r="K45" s="47">
        <f t="shared" si="1"/>
        <v>46745.167232419415</v>
      </c>
      <c r="L45" s="47"/>
      <c r="M45" s="6">
        <f t="shared" si="2"/>
        <v>1.4165202191642248</v>
      </c>
      <c r="N45" s="39">
        <v>2011</v>
      </c>
      <c r="O45" s="8">
        <v>42520</v>
      </c>
      <c r="P45" s="48">
        <v>80.95</v>
      </c>
      <c r="Q45" s="48"/>
      <c r="R45" s="49">
        <f t="shared" si="3"/>
        <v>92073.8142456734</v>
      </c>
      <c r="S45" s="49"/>
      <c r="T45" s="50">
        <f t="shared" si="4"/>
        <v>64.99999999999915</v>
      </c>
      <c r="U45" s="50"/>
      <c r="V45" s="45">
        <f t="shared" si="5"/>
        <v>1.969696969696944</v>
      </c>
    </row>
    <row r="46" spans="2:22" ht="13.5">
      <c r="B46" s="36">
        <v>38</v>
      </c>
      <c r="C46" s="47">
        <f t="shared" si="0"/>
        <v>1650246.0553263207</v>
      </c>
      <c r="D46" s="47"/>
      <c r="E46" s="39">
        <v>2011</v>
      </c>
      <c r="F46" s="8">
        <v>42522</v>
      </c>
      <c r="G46" s="36" t="s">
        <v>4</v>
      </c>
      <c r="H46" s="48">
        <v>81.36</v>
      </c>
      <c r="I46" s="48"/>
      <c r="J46" s="36">
        <v>22</v>
      </c>
      <c r="K46" s="47">
        <f t="shared" si="1"/>
        <v>49507.38165978962</v>
      </c>
      <c r="L46" s="47"/>
      <c r="M46" s="6">
        <f t="shared" si="2"/>
        <v>2.2503355299904375</v>
      </c>
      <c r="N46" s="39">
        <v>2011</v>
      </c>
      <c r="O46" s="8">
        <v>42522</v>
      </c>
      <c r="P46" s="48">
        <v>81.14</v>
      </c>
      <c r="Q46" s="48"/>
      <c r="R46" s="49">
        <f t="shared" si="3"/>
        <v>-49507.38165978937</v>
      </c>
      <c r="S46" s="49"/>
      <c r="T46" s="50">
        <f t="shared" si="4"/>
        <v>-22</v>
      </c>
      <c r="U46" s="50"/>
      <c r="V46" s="45">
        <f t="shared" si="5"/>
        <v>-0.9999999999999949</v>
      </c>
    </row>
    <row r="47" spans="2:22" ht="13.5">
      <c r="B47" s="36">
        <v>39</v>
      </c>
      <c r="C47" s="47">
        <f t="shared" si="0"/>
        <v>1600738.6736665312</v>
      </c>
      <c r="D47" s="47"/>
      <c r="E47" s="39">
        <v>2011</v>
      </c>
      <c r="F47" s="8">
        <v>42528</v>
      </c>
      <c r="G47" s="39" t="s">
        <v>36</v>
      </c>
      <c r="H47" s="48">
        <v>80.12</v>
      </c>
      <c r="I47" s="48"/>
      <c r="J47" s="36">
        <v>14</v>
      </c>
      <c r="K47" s="47">
        <f t="shared" si="1"/>
        <v>48022.160209995935</v>
      </c>
      <c r="L47" s="47"/>
      <c r="M47" s="6">
        <f t="shared" si="2"/>
        <v>3.4301543007139954</v>
      </c>
      <c r="N47" s="39">
        <v>2011</v>
      </c>
      <c r="O47" s="8">
        <v>42529</v>
      </c>
      <c r="P47" s="48">
        <v>80.26</v>
      </c>
      <c r="Q47" s="48"/>
      <c r="R47" s="49">
        <f t="shared" si="3"/>
        <v>-48022.16020999613</v>
      </c>
      <c r="S47" s="49"/>
      <c r="T47" s="50">
        <f t="shared" si="4"/>
        <v>-14</v>
      </c>
      <c r="U47" s="50"/>
      <c r="V47" s="45">
        <f t="shared" si="5"/>
        <v>-1.000000000000004</v>
      </c>
    </row>
    <row r="48" spans="2:22" ht="13.5">
      <c r="B48" s="36">
        <v>40</v>
      </c>
      <c r="C48" s="47">
        <f t="shared" si="0"/>
        <v>1552716.513456535</v>
      </c>
      <c r="D48" s="47"/>
      <c r="E48" s="39">
        <v>2011</v>
      </c>
      <c r="F48" s="8">
        <v>42541</v>
      </c>
      <c r="G48" s="36" t="s">
        <v>36</v>
      </c>
      <c r="H48" s="48">
        <v>80.19</v>
      </c>
      <c r="I48" s="48"/>
      <c r="J48" s="36">
        <v>12</v>
      </c>
      <c r="K48" s="47">
        <f t="shared" si="1"/>
        <v>46581.49540369605</v>
      </c>
      <c r="L48" s="47"/>
      <c r="M48" s="6">
        <f t="shared" si="2"/>
        <v>3.8817912836413373</v>
      </c>
      <c r="N48" s="39">
        <v>2011</v>
      </c>
      <c r="O48" s="8">
        <v>42541</v>
      </c>
      <c r="P48" s="48">
        <v>80.31</v>
      </c>
      <c r="Q48" s="48"/>
      <c r="R48" s="49">
        <f t="shared" si="3"/>
        <v>-46581.495403697816</v>
      </c>
      <c r="S48" s="49"/>
      <c r="T48" s="50">
        <f t="shared" si="4"/>
        <v>-12</v>
      </c>
      <c r="U48" s="50"/>
      <c r="V48" s="45">
        <f t="shared" si="5"/>
        <v>-1.000000000000038</v>
      </c>
    </row>
    <row r="49" spans="2:22" ht="13.5">
      <c r="B49" s="36">
        <v>41</v>
      </c>
      <c r="C49" s="47">
        <f t="shared" si="0"/>
        <v>1506135.0180528373</v>
      </c>
      <c r="D49" s="47"/>
      <c r="E49" s="39">
        <v>2011</v>
      </c>
      <c r="F49" s="8">
        <v>42545</v>
      </c>
      <c r="G49" s="36" t="s">
        <v>4</v>
      </c>
      <c r="H49" s="48">
        <v>80.51</v>
      </c>
      <c r="I49" s="48"/>
      <c r="J49" s="36">
        <v>9</v>
      </c>
      <c r="K49" s="47">
        <f t="shared" si="1"/>
        <v>45184.05054158512</v>
      </c>
      <c r="L49" s="47"/>
      <c r="M49" s="6">
        <f t="shared" si="2"/>
        <v>5.020450060176125</v>
      </c>
      <c r="N49" s="39">
        <v>2011</v>
      </c>
      <c r="O49" s="8">
        <v>42545</v>
      </c>
      <c r="P49" s="48">
        <v>80.42</v>
      </c>
      <c r="Q49" s="48"/>
      <c r="R49" s="49">
        <f t="shared" si="3"/>
        <v>-45184.05054158683</v>
      </c>
      <c r="S49" s="49"/>
      <c r="T49" s="50">
        <f t="shared" si="4"/>
        <v>-9</v>
      </c>
      <c r="U49" s="50"/>
      <c r="V49" s="45">
        <f t="shared" si="5"/>
        <v>-1.0000000000000377</v>
      </c>
    </row>
    <row r="50" spans="2:22" ht="13.5">
      <c r="B50" s="36">
        <v>42</v>
      </c>
      <c r="C50" s="47">
        <f t="shared" si="0"/>
        <v>1460950.9675112504</v>
      </c>
      <c r="D50" s="47"/>
      <c r="E50" s="39">
        <v>2011</v>
      </c>
      <c r="F50" s="8">
        <v>42551</v>
      </c>
      <c r="G50" s="39" t="s">
        <v>3</v>
      </c>
      <c r="H50" s="48">
        <v>80.51</v>
      </c>
      <c r="I50" s="48"/>
      <c r="J50" s="36">
        <v>34</v>
      </c>
      <c r="K50" s="47">
        <f t="shared" si="1"/>
        <v>43828.52902533751</v>
      </c>
      <c r="L50" s="47"/>
      <c r="M50" s="6">
        <f t="shared" si="2"/>
        <v>1.2890743830981621</v>
      </c>
      <c r="N50" s="39">
        <v>2011</v>
      </c>
      <c r="O50" s="8">
        <v>42551</v>
      </c>
      <c r="P50" s="48">
        <v>80.85</v>
      </c>
      <c r="Q50" s="48"/>
      <c r="R50" s="49">
        <f t="shared" si="3"/>
        <v>-43828.52902533612</v>
      </c>
      <c r="S50" s="49"/>
      <c r="T50" s="50">
        <f t="shared" si="4"/>
        <v>-34</v>
      </c>
      <c r="U50" s="50"/>
      <c r="V50" s="45">
        <f t="shared" si="5"/>
        <v>-0.9999999999999682</v>
      </c>
    </row>
    <row r="51" spans="2:22" ht="13.5">
      <c r="B51" s="36">
        <v>43</v>
      </c>
      <c r="C51" s="47">
        <f t="shared" si="0"/>
        <v>1417122.4384859144</v>
      </c>
      <c r="D51" s="47"/>
      <c r="E51" s="39">
        <v>2011</v>
      </c>
      <c r="F51" s="8">
        <v>42569</v>
      </c>
      <c r="G51" s="36" t="s">
        <v>3</v>
      </c>
      <c r="H51" s="48">
        <v>78.99</v>
      </c>
      <c r="I51" s="48"/>
      <c r="J51" s="36">
        <v>19</v>
      </c>
      <c r="K51" s="47">
        <f t="shared" si="1"/>
        <v>42513.67315457743</v>
      </c>
      <c r="L51" s="47"/>
      <c r="M51" s="6">
        <f t="shared" si="2"/>
        <v>2.23756174497776</v>
      </c>
      <c r="N51" s="39">
        <v>2011</v>
      </c>
      <c r="O51" s="8">
        <v>42570</v>
      </c>
      <c r="P51" s="48">
        <v>79.15</v>
      </c>
      <c r="Q51" s="48"/>
      <c r="R51" s="49">
        <f t="shared" si="3"/>
        <v>-35800.98791964658</v>
      </c>
      <c r="S51" s="49"/>
      <c r="T51" s="50">
        <f t="shared" si="4"/>
        <v>-19</v>
      </c>
      <c r="U51" s="50"/>
      <c r="V51" s="45">
        <f t="shared" si="5"/>
        <v>-0.8421052631579518</v>
      </c>
    </row>
    <row r="52" spans="2:22" ht="13.5">
      <c r="B52" s="36">
        <v>44</v>
      </c>
      <c r="C52" s="47">
        <f t="shared" si="0"/>
        <v>1381321.4505662678</v>
      </c>
      <c r="D52" s="47"/>
      <c r="E52" s="39">
        <v>2011</v>
      </c>
      <c r="F52" s="8">
        <v>42577</v>
      </c>
      <c r="G52" s="36" t="s">
        <v>3</v>
      </c>
      <c r="H52" s="48">
        <v>78.19</v>
      </c>
      <c r="I52" s="48"/>
      <c r="J52" s="36">
        <v>17</v>
      </c>
      <c r="K52" s="47">
        <f t="shared" si="1"/>
        <v>41439.643516988035</v>
      </c>
      <c r="L52" s="47"/>
      <c r="M52" s="6">
        <f t="shared" si="2"/>
        <v>2.4376260892345902</v>
      </c>
      <c r="N52" s="39">
        <v>2011</v>
      </c>
      <c r="O52" s="8">
        <v>42577</v>
      </c>
      <c r="P52" s="48">
        <v>78.36</v>
      </c>
      <c r="Q52" s="48"/>
      <c r="R52" s="49">
        <f t="shared" si="3"/>
        <v>-41439.64351698845</v>
      </c>
      <c r="S52" s="49"/>
      <c r="T52" s="50">
        <f t="shared" si="4"/>
        <v>-17</v>
      </c>
      <c r="U52" s="50"/>
      <c r="V52" s="45">
        <f t="shared" si="5"/>
        <v>-1.00000000000001</v>
      </c>
    </row>
    <row r="53" spans="2:22" ht="13.5">
      <c r="B53" s="36">
        <v>45</v>
      </c>
      <c r="C53" s="47">
        <f t="shared" si="0"/>
        <v>1339881.8070492793</v>
      </c>
      <c r="D53" s="47"/>
      <c r="E53" s="39">
        <v>2011</v>
      </c>
      <c r="F53" s="8">
        <v>42577</v>
      </c>
      <c r="G53" s="39" t="s">
        <v>3</v>
      </c>
      <c r="H53" s="48">
        <v>77.94</v>
      </c>
      <c r="I53" s="48"/>
      <c r="J53" s="36">
        <v>70</v>
      </c>
      <c r="K53" s="47">
        <f t="shared" si="1"/>
        <v>40196.454211478376</v>
      </c>
      <c r="L53" s="47"/>
      <c r="M53" s="6">
        <f t="shared" si="2"/>
        <v>0.5742350601639767</v>
      </c>
      <c r="N53" s="39">
        <v>2011</v>
      </c>
      <c r="O53" s="8">
        <v>42586</v>
      </c>
      <c r="P53" s="48">
        <v>77.4</v>
      </c>
      <c r="Q53" s="48"/>
      <c r="R53" s="49">
        <f t="shared" si="3"/>
        <v>31008.693248854284</v>
      </c>
      <c r="S53" s="49"/>
      <c r="T53" s="50">
        <f t="shared" si="4"/>
        <v>53.999999999999204</v>
      </c>
      <c r="U53" s="50"/>
      <c r="V53" s="45">
        <f t="shared" si="5"/>
        <v>0.7714285714285599</v>
      </c>
    </row>
    <row r="54" spans="2:22" ht="13.5">
      <c r="B54" s="36">
        <v>46</v>
      </c>
      <c r="C54" s="47">
        <f t="shared" si="0"/>
        <v>1370890.5002981336</v>
      </c>
      <c r="D54" s="47"/>
      <c r="E54" s="39">
        <v>2011</v>
      </c>
      <c r="F54" s="8">
        <v>42593</v>
      </c>
      <c r="G54" s="39" t="s">
        <v>3</v>
      </c>
      <c r="H54" s="48">
        <v>76.68</v>
      </c>
      <c r="I54" s="48"/>
      <c r="J54" s="36">
        <v>25</v>
      </c>
      <c r="K54" s="47">
        <f t="shared" si="1"/>
        <v>41126.715008944004</v>
      </c>
      <c r="L54" s="47"/>
      <c r="M54" s="6">
        <f t="shared" si="2"/>
        <v>1.6450686003577604</v>
      </c>
      <c r="N54" s="39">
        <v>2011</v>
      </c>
      <c r="O54" s="8">
        <v>42593</v>
      </c>
      <c r="P54" s="48">
        <v>76.93</v>
      </c>
      <c r="Q54" s="48"/>
      <c r="R54" s="49">
        <f t="shared" si="3"/>
        <v>-41126.71500894401</v>
      </c>
      <c r="S54" s="49"/>
      <c r="T54" s="50">
        <f t="shared" si="4"/>
        <v>-25</v>
      </c>
      <c r="U54" s="50"/>
      <c r="V54" s="45">
        <f t="shared" si="5"/>
        <v>-1.0000000000000002</v>
      </c>
    </row>
    <row r="55" spans="2:22" ht="13.5">
      <c r="B55" s="36">
        <v>47</v>
      </c>
      <c r="C55" s="47">
        <f t="shared" si="0"/>
        <v>1329763.7852891895</v>
      </c>
      <c r="D55" s="47"/>
      <c r="E55" s="39">
        <v>2011</v>
      </c>
      <c r="F55" s="8">
        <v>42593</v>
      </c>
      <c r="G55" s="36" t="s">
        <v>3</v>
      </c>
      <c r="H55" s="48">
        <v>76.52</v>
      </c>
      <c r="I55" s="48"/>
      <c r="J55" s="36">
        <v>68</v>
      </c>
      <c r="K55" s="47">
        <f t="shared" si="1"/>
        <v>39892.91355867568</v>
      </c>
      <c r="L55" s="47"/>
      <c r="M55" s="6">
        <f t="shared" si="2"/>
        <v>0.5866604935099364</v>
      </c>
      <c r="N55" s="39">
        <v>2011</v>
      </c>
      <c r="O55" s="8">
        <v>42604</v>
      </c>
      <c r="P55" s="48">
        <v>76.62</v>
      </c>
      <c r="Q55" s="48"/>
      <c r="R55" s="49">
        <f t="shared" si="3"/>
        <v>-5866.604935099865</v>
      </c>
      <c r="S55" s="49"/>
      <c r="T55" s="50">
        <f t="shared" si="4"/>
        <v>-68</v>
      </c>
      <c r="U55" s="50"/>
      <c r="V55" s="45">
        <f t="shared" si="5"/>
        <v>-0.1470588235294243</v>
      </c>
    </row>
    <row r="56" spans="2:22" ht="13.5">
      <c r="B56" s="36">
        <v>48</v>
      </c>
      <c r="C56" s="47">
        <f t="shared" si="0"/>
        <v>1323897.1803540897</v>
      </c>
      <c r="D56" s="47"/>
      <c r="E56" s="39">
        <v>2011</v>
      </c>
      <c r="F56" s="8">
        <v>42627</v>
      </c>
      <c r="G56" s="36" t="s">
        <v>3</v>
      </c>
      <c r="H56" s="48">
        <v>76.83</v>
      </c>
      <c r="I56" s="48"/>
      <c r="J56" s="36">
        <v>22</v>
      </c>
      <c r="K56" s="47">
        <f t="shared" si="1"/>
        <v>39716.91541062269</v>
      </c>
      <c r="L56" s="47"/>
      <c r="M56" s="6">
        <f t="shared" si="2"/>
        <v>1.805314336846486</v>
      </c>
      <c r="N56" s="39">
        <v>2011</v>
      </c>
      <c r="O56" s="8">
        <v>42628</v>
      </c>
      <c r="P56" s="48">
        <v>76.8</v>
      </c>
      <c r="Q56" s="48"/>
      <c r="R56" s="49">
        <f t="shared" si="3"/>
        <v>5415.943010539663</v>
      </c>
      <c r="S56" s="49"/>
      <c r="T56" s="50">
        <f t="shared" si="4"/>
        <v>3.0000000000001137</v>
      </c>
      <c r="U56" s="50"/>
      <c r="V56" s="45">
        <f t="shared" si="5"/>
        <v>0.13636363636364152</v>
      </c>
    </row>
    <row r="57" spans="2:22" ht="13.5">
      <c r="B57" s="36">
        <v>49</v>
      </c>
      <c r="C57" s="47">
        <f t="shared" si="0"/>
        <v>1329313.1233646295</v>
      </c>
      <c r="D57" s="47"/>
      <c r="E57" s="39">
        <v>2011</v>
      </c>
      <c r="F57" s="8">
        <v>42632</v>
      </c>
      <c r="G57" s="36" t="s">
        <v>3</v>
      </c>
      <c r="H57" s="48">
        <v>76.55</v>
      </c>
      <c r="I57" s="48"/>
      <c r="J57" s="36">
        <v>72</v>
      </c>
      <c r="K57" s="47">
        <f t="shared" si="1"/>
        <v>39879.39370093888</v>
      </c>
      <c r="L57" s="47"/>
      <c r="M57" s="6">
        <f t="shared" si="2"/>
        <v>0.5538804680685956</v>
      </c>
      <c r="N57" s="39">
        <v>2011</v>
      </c>
      <c r="O57" s="8">
        <v>42635</v>
      </c>
      <c r="P57" s="48">
        <v>76.76</v>
      </c>
      <c r="Q57" s="48"/>
      <c r="R57" s="49">
        <f t="shared" si="3"/>
        <v>-11631.489829440949</v>
      </c>
      <c r="S57" s="49"/>
      <c r="T57" s="50">
        <f t="shared" si="4"/>
        <v>-72</v>
      </c>
      <c r="U57" s="50"/>
      <c r="V57" s="45">
        <f t="shared" si="5"/>
        <v>-0.29166666666667773</v>
      </c>
    </row>
    <row r="58" spans="2:22" ht="13.5">
      <c r="B58" s="36">
        <v>50</v>
      </c>
      <c r="C58" s="47">
        <f t="shared" si="0"/>
        <v>1317681.6335351886</v>
      </c>
      <c r="D58" s="47"/>
      <c r="E58" s="39">
        <v>2011</v>
      </c>
      <c r="F58" s="8">
        <v>42642</v>
      </c>
      <c r="G58" s="39" t="s">
        <v>4</v>
      </c>
      <c r="H58" s="48">
        <v>76.6</v>
      </c>
      <c r="I58" s="48"/>
      <c r="J58" s="36">
        <v>20</v>
      </c>
      <c r="K58" s="47">
        <f t="shared" si="1"/>
        <v>39530.449006055656</v>
      </c>
      <c r="L58" s="47"/>
      <c r="M58" s="6">
        <f t="shared" si="2"/>
        <v>1.9765224503027827</v>
      </c>
      <c r="N58" s="39">
        <v>2011</v>
      </c>
      <c r="O58" s="8">
        <v>42649</v>
      </c>
      <c r="P58" s="48">
        <v>76.7</v>
      </c>
      <c r="Q58" s="48"/>
      <c r="R58" s="49">
        <f t="shared" si="3"/>
        <v>19765.224503029513</v>
      </c>
      <c r="S58" s="49"/>
      <c r="T58" s="50">
        <f t="shared" si="4"/>
        <v>10.000000000000853</v>
      </c>
      <c r="U58" s="50"/>
      <c r="V58" s="45">
        <f t="shared" si="5"/>
        <v>0.5000000000000426</v>
      </c>
    </row>
    <row r="59" spans="2:22" ht="13.5">
      <c r="B59" s="36">
        <v>51</v>
      </c>
      <c r="C59" s="47">
        <f t="shared" si="0"/>
        <v>1337446.8580382182</v>
      </c>
      <c r="D59" s="47"/>
      <c r="E59" s="39">
        <v>2011</v>
      </c>
      <c r="F59" s="8">
        <v>42664</v>
      </c>
      <c r="G59" s="36" t="s">
        <v>3</v>
      </c>
      <c r="H59" s="48">
        <v>76.73</v>
      </c>
      <c r="I59" s="48"/>
      <c r="J59" s="36">
        <v>7</v>
      </c>
      <c r="K59" s="47">
        <f t="shared" si="1"/>
        <v>40123.40574114655</v>
      </c>
      <c r="L59" s="47"/>
      <c r="M59" s="6">
        <f t="shared" si="2"/>
        <v>5.731915105878078</v>
      </c>
      <c r="N59" s="39">
        <v>2011</v>
      </c>
      <c r="O59" s="8">
        <v>42669</v>
      </c>
      <c r="P59" s="48">
        <v>76.15</v>
      </c>
      <c r="Q59" s="48"/>
      <c r="R59" s="49">
        <f t="shared" si="3"/>
        <v>332451.0761409275</v>
      </c>
      <c r="S59" s="49"/>
      <c r="T59" s="50">
        <f t="shared" si="4"/>
        <v>57.99999999999983</v>
      </c>
      <c r="U59" s="50"/>
      <c r="V59" s="45">
        <f t="shared" si="5"/>
        <v>8.28571428571426</v>
      </c>
    </row>
    <row r="60" spans="2:22" ht="13.5">
      <c r="B60" s="36">
        <v>52</v>
      </c>
      <c r="C60" s="47">
        <f t="shared" si="0"/>
        <v>1669897.9341791458</v>
      </c>
      <c r="D60" s="47"/>
      <c r="E60" s="39">
        <v>2011</v>
      </c>
      <c r="F60" s="8">
        <v>42705</v>
      </c>
      <c r="G60" s="36" t="s">
        <v>3</v>
      </c>
      <c r="H60" s="48">
        <v>77.63</v>
      </c>
      <c r="I60" s="48"/>
      <c r="J60" s="36">
        <v>17</v>
      </c>
      <c r="K60" s="47">
        <f t="shared" si="1"/>
        <v>50096.93802537437</v>
      </c>
      <c r="L60" s="47"/>
      <c r="M60" s="6">
        <f t="shared" si="2"/>
        <v>2.946878707374963</v>
      </c>
      <c r="N60" s="39">
        <v>2011</v>
      </c>
      <c r="O60" s="8">
        <v>42705</v>
      </c>
      <c r="P60" s="48">
        <v>77.8</v>
      </c>
      <c r="Q60" s="48"/>
      <c r="R60" s="49">
        <f t="shared" si="3"/>
        <v>-50096.93802537487</v>
      </c>
      <c r="S60" s="49"/>
      <c r="T60" s="50">
        <f t="shared" si="4"/>
        <v>-17</v>
      </c>
      <c r="U60" s="50"/>
      <c r="V60" s="45">
        <f t="shared" si="5"/>
        <v>-1.0000000000000098</v>
      </c>
    </row>
    <row r="61" spans="2:22" ht="13.5">
      <c r="B61" s="36">
        <v>53</v>
      </c>
      <c r="C61" s="47">
        <f t="shared" si="0"/>
        <v>1619800.996153771</v>
      </c>
      <c r="D61" s="47"/>
      <c r="E61" s="39">
        <v>2011</v>
      </c>
      <c r="F61" s="8">
        <v>42709</v>
      </c>
      <c r="G61" s="39" t="s">
        <v>4</v>
      </c>
      <c r="H61" s="48">
        <v>78.04</v>
      </c>
      <c r="I61" s="48"/>
      <c r="J61" s="36">
        <v>14</v>
      </c>
      <c r="K61" s="47">
        <f t="shared" si="1"/>
        <v>48594.029884613126</v>
      </c>
      <c r="L61" s="47"/>
      <c r="M61" s="6">
        <f t="shared" si="2"/>
        <v>3.4710021346152233</v>
      </c>
      <c r="N61" s="39">
        <v>2011</v>
      </c>
      <c r="O61" s="8">
        <v>42709</v>
      </c>
      <c r="P61" s="48">
        <v>77.9</v>
      </c>
      <c r="Q61" s="48"/>
      <c r="R61" s="49">
        <f t="shared" si="3"/>
        <v>-48594.02988461333</v>
      </c>
      <c r="S61" s="49"/>
      <c r="T61" s="50">
        <f t="shared" si="4"/>
        <v>-14</v>
      </c>
      <c r="U61" s="50"/>
      <c r="V61" s="45">
        <f t="shared" si="5"/>
        <v>-1.0000000000000042</v>
      </c>
    </row>
    <row r="62" spans="2:22" ht="13.5">
      <c r="B62" s="36">
        <v>54</v>
      </c>
      <c r="C62" s="47">
        <f t="shared" si="0"/>
        <v>1571206.9662691576</v>
      </c>
      <c r="D62" s="47"/>
      <c r="E62" s="39">
        <v>2011</v>
      </c>
      <c r="F62" s="8">
        <v>42720</v>
      </c>
      <c r="G62" s="36" t="s">
        <v>3</v>
      </c>
      <c r="H62" s="48">
        <v>77.8</v>
      </c>
      <c r="I62" s="48"/>
      <c r="J62" s="36">
        <v>18</v>
      </c>
      <c r="K62" s="47">
        <f t="shared" si="1"/>
        <v>47136.20898807472</v>
      </c>
      <c r="L62" s="47"/>
      <c r="M62" s="6">
        <f t="shared" si="2"/>
        <v>2.6186782771152624</v>
      </c>
      <c r="N62" s="39">
        <v>2011</v>
      </c>
      <c r="O62" s="8">
        <v>42723</v>
      </c>
      <c r="P62" s="48">
        <v>77.98</v>
      </c>
      <c r="Q62" s="48"/>
      <c r="R62" s="49">
        <f t="shared" si="3"/>
        <v>-47136.20898807651</v>
      </c>
      <c r="S62" s="49"/>
      <c r="T62" s="50">
        <f t="shared" si="4"/>
        <v>-18</v>
      </c>
      <c r="U62" s="50"/>
      <c r="V62" s="45">
        <f t="shared" si="5"/>
        <v>-1.000000000000038</v>
      </c>
    </row>
    <row r="63" spans="2:22" ht="13.5">
      <c r="B63" s="36">
        <v>55</v>
      </c>
      <c r="C63" s="47">
        <f t="shared" si="0"/>
        <v>1524070.757281081</v>
      </c>
      <c r="D63" s="47"/>
      <c r="E63" s="39">
        <v>2011</v>
      </c>
      <c r="F63" s="8">
        <v>42724</v>
      </c>
      <c r="G63" s="36" t="s">
        <v>4</v>
      </c>
      <c r="H63" s="48">
        <v>78</v>
      </c>
      <c r="I63" s="48"/>
      <c r="J63" s="36">
        <v>19</v>
      </c>
      <c r="K63" s="47">
        <f t="shared" si="1"/>
        <v>45722.12271843243</v>
      </c>
      <c r="L63" s="47"/>
      <c r="M63" s="6">
        <f t="shared" si="2"/>
        <v>2.4064275114964437</v>
      </c>
      <c r="N63" s="39">
        <v>2011</v>
      </c>
      <c r="O63" s="8">
        <v>42724</v>
      </c>
      <c r="P63" s="48">
        <v>77.81</v>
      </c>
      <c r="Q63" s="48"/>
      <c r="R63" s="49">
        <f t="shared" si="3"/>
        <v>-45722.122718431885</v>
      </c>
      <c r="S63" s="49"/>
      <c r="T63" s="50">
        <f t="shared" si="4"/>
        <v>-19</v>
      </c>
      <c r="U63" s="50"/>
      <c r="V63" s="45">
        <f t="shared" si="5"/>
        <v>-0.999999999999988</v>
      </c>
    </row>
    <row r="64" spans="2:22" ht="13.5">
      <c r="B64" s="36">
        <v>56</v>
      </c>
      <c r="C64" s="47">
        <f t="shared" si="0"/>
        <v>1478348.634562649</v>
      </c>
      <c r="D64" s="47"/>
      <c r="E64" s="39">
        <v>2011</v>
      </c>
      <c r="F64" s="8">
        <v>42725</v>
      </c>
      <c r="G64" s="36" t="s">
        <v>3</v>
      </c>
      <c r="H64" s="82">
        <v>77.8</v>
      </c>
      <c r="I64" s="83"/>
      <c r="J64" s="36">
        <v>10</v>
      </c>
      <c r="K64" s="47">
        <f t="shared" si="1"/>
        <v>44350.45903687947</v>
      </c>
      <c r="L64" s="47"/>
      <c r="M64" s="6">
        <f t="shared" si="2"/>
        <v>4.435045903687946</v>
      </c>
      <c r="N64" s="39">
        <v>2011</v>
      </c>
      <c r="O64" s="8">
        <v>42725</v>
      </c>
      <c r="P64" s="48">
        <v>77.9</v>
      </c>
      <c r="Q64" s="48"/>
      <c r="R64" s="49">
        <f t="shared" si="3"/>
        <v>-44350.45903688324</v>
      </c>
      <c r="S64" s="49"/>
      <c r="T64" s="50">
        <f t="shared" si="4"/>
        <v>-10</v>
      </c>
      <c r="U64" s="50"/>
      <c r="V64" s="45">
        <f t="shared" si="5"/>
        <v>-1.000000000000085</v>
      </c>
    </row>
    <row r="65" spans="2:22" ht="13.5">
      <c r="B65" s="36">
        <v>57</v>
      </c>
      <c r="C65" s="47">
        <f t="shared" si="0"/>
        <v>1433998.1755257659</v>
      </c>
      <c r="D65" s="47"/>
      <c r="E65" s="39">
        <v>2012</v>
      </c>
      <c r="F65" s="8">
        <v>42386</v>
      </c>
      <c r="G65" s="36" t="s">
        <v>3</v>
      </c>
      <c r="H65" s="48">
        <v>76.75</v>
      </c>
      <c r="I65" s="48"/>
      <c r="J65" s="36">
        <v>13</v>
      </c>
      <c r="K65" s="47">
        <f t="shared" si="1"/>
        <v>43019.94526577298</v>
      </c>
      <c r="L65" s="47"/>
      <c r="M65" s="6">
        <f t="shared" si="2"/>
        <v>3.3092265589056136</v>
      </c>
      <c r="N65" s="36">
        <v>2012</v>
      </c>
      <c r="O65" s="8">
        <v>42388</v>
      </c>
      <c r="P65" s="48">
        <v>76.88</v>
      </c>
      <c r="Q65" s="48"/>
      <c r="R65" s="49">
        <f t="shared" si="3"/>
        <v>-43019.94526577147</v>
      </c>
      <c r="S65" s="49"/>
      <c r="T65" s="50">
        <f t="shared" si="4"/>
        <v>-13</v>
      </c>
      <c r="U65" s="50"/>
      <c r="V65" s="45">
        <f t="shared" si="5"/>
        <v>-0.999999999999965</v>
      </c>
    </row>
    <row r="66" spans="2:22" ht="13.5">
      <c r="B66" s="36">
        <v>58</v>
      </c>
      <c r="C66" s="47">
        <f t="shared" si="0"/>
        <v>1390978.2302599945</v>
      </c>
      <c r="D66" s="47"/>
      <c r="E66" s="39">
        <v>2012</v>
      </c>
      <c r="F66" s="8">
        <v>42413</v>
      </c>
      <c r="G66" s="39" t="s">
        <v>4</v>
      </c>
      <c r="H66" s="48">
        <v>77.66</v>
      </c>
      <c r="I66" s="48"/>
      <c r="J66" s="36">
        <v>10</v>
      </c>
      <c r="K66" s="47">
        <f t="shared" si="1"/>
        <v>41729.34690779983</v>
      </c>
      <c r="L66" s="47"/>
      <c r="M66" s="6">
        <f t="shared" si="2"/>
        <v>4.172934690779983</v>
      </c>
      <c r="N66" s="39">
        <v>2012</v>
      </c>
      <c r="O66" s="8">
        <v>42413</v>
      </c>
      <c r="P66" s="48">
        <v>77.56</v>
      </c>
      <c r="Q66" s="48"/>
      <c r="R66" s="49">
        <f t="shared" si="3"/>
        <v>-41729.34690779746</v>
      </c>
      <c r="S66" s="49"/>
      <c r="T66" s="50">
        <f t="shared" si="4"/>
        <v>-10</v>
      </c>
      <c r="U66" s="50"/>
      <c r="V66" s="45">
        <f t="shared" si="5"/>
        <v>-0.9999999999999432</v>
      </c>
    </row>
    <row r="67" spans="2:22" ht="13.5">
      <c r="B67" s="36">
        <v>59</v>
      </c>
      <c r="C67" s="47">
        <f t="shared" si="0"/>
        <v>1349248.883352197</v>
      </c>
      <c r="D67" s="47"/>
      <c r="E67" s="39">
        <v>2012</v>
      </c>
      <c r="F67" s="8">
        <v>42416</v>
      </c>
      <c r="G67" s="39" t="s">
        <v>4</v>
      </c>
      <c r="H67" s="48">
        <v>78.46</v>
      </c>
      <c r="I67" s="48"/>
      <c r="J67" s="36">
        <v>11</v>
      </c>
      <c r="K67" s="47">
        <f t="shared" si="1"/>
        <v>40477.46650056591</v>
      </c>
      <c r="L67" s="47"/>
      <c r="M67" s="6">
        <f t="shared" si="2"/>
        <v>3.679769681869628</v>
      </c>
      <c r="N67" s="39">
        <v>2012</v>
      </c>
      <c r="O67" s="8">
        <v>42417</v>
      </c>
      <c r="P67" s="48">
        <v>79.02</v>
      </c>
      <c r="Q67" s="48"/>
      <c r="R67" s="49">
        <f t="shared" si="3"/>
        <v>206067.10218470002</v>
      </c>
      <c r="S67" s="49"/>
      <c r="T67" s="50">
        <f t="shared" si="4"/>
        <v>56.00000000000023</v>
      </c>
      <c r="U67" s="50"/>
      <c r="V67" s="45">
        <f t="shared" si="5"/>
        <v>5.090909090909111</v>
      </c>
    </row>
    <row r="68" spans="2:22" ht="13.5">
      <c r="B68" s="36">
        <v>60</v>
      </c>
      <c r="C68" s="47">
        <f t="shared" si="0"/>
        <v>1555315.985536897</v>
      </c>
      <c r="D68" s="47"/>
      <c r="E68" s="39">
        <v>2012</v>
      </c>
      <c r="F68" s="8">
        <v>42421</v>
      </c>
      <c r="G68" s="36" t="s">
        <v>4</v>
      </c>
      <c r="H68" s="48">
        <v>79.8</v>
      </c>
      <c r="I68" s="48"/>
      <c r="J68" s="36">
        <v>26</v>
      </c>
      <c r="K68" s="47">
        <f t="shared" si="1"/>
        <v>46659.47956610691</v>
      </c>
      <c r="L68" s="47"/>
      <c r="M68" s="6">
        <f t="shared" si="2"/>
        <v>1.7945953679271889</v>
      </c>
      <c r="N68" s="39">
        <v>2012</v>
      </c>
      <c r="O68" s="8">
        <v>42434</v>
      </c>
      <c r="P68" s="48">
        <v>81.45</v>
      </c>
      <c r="Q68" s="48"/>
      <c r="R68" s="49">
        <f t="shared" si="3"/>
        <v>296108.23570798716</v>
      </c>
      <c r="S68" s="49"/>
      <c r="T68" s="50">
        <f t="shared" si="4"/>
        <v>165.00000000000057</v>
      </c>
      <c r="U68" s="50"/>
      <c r="V68" s="45">
        <f t="shared" si="5"/>
        <v>6.346153846153868</v>
      </c>
    </row>
    <row r="69" spans="2:22" ht="13.5">
      <c r="B69" s="36">
        <v>61</v>
      </c>
      <c r="C69" s="47">
        <f t="shared" si="0"/>
        <v>1851424.2212448842</v>
      </c>
      <c r="D69" s="47"/>
      <c r="E69" s="39">
        <v>2012</v>
      </c>
      <c r="F69" s="8">
        <v>42438</v>
      </c>
      <c r="G69" s="36" t="s">
        <v>4</v>
      </c>
      <c r="H69" s="48">
        <v>81.82</v>
      </c>
      <c r="I69" s="48"/>
      <c r="J69" s="36">
        <v>36</v>
      </c>
      <c r="K69" s="47">
        <f t="shared" si="1"/>
        <v>55542.726637346525</v>
      </c>
      <c r="L69" s="47"/>
      <c r="M69" s="6">
        <f t="shared" si="2"/>
        <v>1.54285351770407</v>
      </c>
      <c r="N69" s="39">
        <v>2012</v>
      </c>
      <c r="O69" s="8">
        <v>42445</v>
      </c>
      <c r="P69" s="48">
        <v>83.35</v>
      </c>
      <c r="Q69" s="48"/>
      <c r="R69" s="49">
        <f t="shared" si="3"/>
        <v>236056.58820872288</v>
      </c>
      <c r="S69" s="49"/>
      <c r="T69" s="50">
        <f t="shared" si="4"/>
        <v>153.0000000000001</v>
      </c>
      <c r="U69" s="50"/>
      <c r="V69" s="45">
        <f t="shared" si="5"/>
        <v>4.250000000000003</v>
      </c>
    </row>
    <row r="70" spans="2:22" ht="13.5">
      <c r="B70" s="36">
        <v>62</v>
      </c>
      <c r="C70" s="47">
        <f t="shared" si="0"/>
        <v>2087480.809453607</v>
      </c>
      <c r="D70" s="47"/>
      <c r="E70" s="39">
        <v>2012</v>
      </c>
      <c r="F70" s="8">
        <v>42449</v>
      </c>
      <c r="G70" s="39" t="s">
        <v>4</v>
      </c>
      <c r="H70" s="48">
        <v>83.67</v>
      </c>
      <c r="I70" s="48"/>
      <c r="J70" s="36">
        <v>36</v>
      </c>
      <c r="K70" s="47">
        <f t="shared" si="1"/>
        <v>62624.42428360821</v>
      </c>
      <c r="L70" s="47"/>
      <c r="M70" s="6">
        <f t="shared" si="2"/>
        <v>1.7395673412113393</v>
      </c>
      <c r="N70" s="39">
        <v>2012</v>
      </c>
      <c r="O70" s="8">
        <v>42450</v>
      </c>
      <c r="P70" s="48">
        <v>83.31</v>
      </c>
      <c r="Q70" s="48"/>
      <c r="R70" s="49">
        <f t="shared" si="3"/>
        <v>-62624.42428360812</v>
      </c>
      <c r="S70" s="49"/>
      <c r="T70" s="50">
        <f t="shared" si="4"/>
        <v>-36</v>
      </c>
      <c r="U70" s="50"/>
      <c r="V70" s="45">
        <f t="shared" si="5"/>
        <v>-0.9999999999999984</v>
      </c>
    </row>
    <row r="71" spans="2:22" ht="13.5">
      <c r="B71" s="36">
        <v>63</v>
      </c>
      <c r="C71" s="47">
        <f t="shared" si="0"/>
        <v>2024856.385169999</v>
      </c>
      <c r="D71" s="47"/>
      <c r="E71" s="39">
        <v>2012</v>
      </c>
      <c r="F71" s="8">
        <v>42456</v>
      </c>
      <c r="G71" s="36" t="s">
        <v>4</v>
      </c>
      <c r="H71" s="48">
        <v>82.89</v>
      </c>
      <c r="I71" s="48"/>
      <c r="J71" s="36">
        <v>18</v>
      </c>
      <c r="K71" s="47">
        <f t="shared" si="1"/>
        <v>60745.69155509997</v>
      </c>
      <c r="L71" s="47"/>
      <c r="M71" s="6">
        <f t="shared" si="2"/>
        <v>3.3747606419499983</v>
      </c>
      <c r="N71" s="39">
        <v>2012</v>
      </c>
      <c r="O71" s="8">
        <v>42456</v>
      </c>
      <c r="P71" s="48">
        <v>82.71</v>
      </c>
      <c r="Q71" s="48"/>
      <c r="R71" s="49">
        <f t="shared" si="3"/>
        <v>-60745.69155510227</v>
      </c>
      <c r="S71" s="49"/>
      <c r="T71" s="50">
        <f t="shared" si="4"/>
        <v>-18</v>
      </c>
      <c r="U71" s="50"/>
      <c r="V71" s="45">
        <f t="shared" si="5"/>
        <v>-1.0000000000000377</v>
      </c>
    </row>
    <row r="72" spans="2:22" ht="13.5">
      <c r="B72" s="36">
        <v>64</v>
      </c>
      <c r="C72" s="47">
        <f t="shared" si="0"/>
        <v>1964110.6936148966</v>
      </c>
      <c r="D72" s="47"/>
      <c r="E72" s="39">
        <v>2012</v>
      </c>
      <c r="F72" s="8">
        <v>42472</v>
      </c>
      <c r="G72" s="36" t="s">
        <v>3</v>
      </c>
      <c r="H72" s="48">
        <v>80.73</v>
      </c>
      <c r="I72" s="48"/>
      <c r="J72" s="36">
        <v>27</v>
      </c>
      <c r="K72" s="47">
        <f t="shared" si="1"/>
        <v>58923.32080844689</v>
      </c>
      <c r="L72" s="47"/>
      <c r="M72" s="6">
        <f t="shared" si="2"/>
        <v>2.182345215127663</v>
      </c>
      <c r="N72" s="39">
        <v>2012</v>
      </c>
      <c r="O72" s="8">
        <v>42472</v>
      </c>
      <c r="P72" s="48">
        <v>81</v>
      </c>
      <c r="Q72" s="48"/>
      <c r="R72" s="49">
        <f t="shared" si="3"/>
        <v>-58923.320808446035</v>
      </c>
      <c r="S72" s="49"/>
      <c r="T72" s="50">
        <f t="shared" si="4"/>
        <v>-27</v>
      </c>
      <c r="U72" s="50"/>
      <c r="V72" s="45">
        <f t="shared" si="5"/>
        <v>-0.9999999999999855</v>
      </c>
    </row>
    <row r="73" spans="2:22" ht="13.5">
      <c r="B73" s="36">
        <v>65</v>
      </c>
      <c r="C73" s="47">
        <f t="shared" si="0"/>
        <v>1905187.3728064506</v>
      </c>
      <c r="D73" s="47"/>
      <c r="E73" s="39">
        <v>2012</v>
      </c>
      <c r="F73" s="8">
        <v>42507</v>
      </c>
      <c r="G73" s="36" t="s">
        <v>4</v>
      </c>
      <c r="H73" s="48">
        <v>80.35</v>
      </c>
      <c r="I73" s="48"/>
      <c r="J73" s="36">
        <v>17</v>
      </c>
      <c r="K73" s="47">
        <f aca="true" t="shared" si="6" ref="K73:K108">IF(F73="","",C73*0.03)</f>
        <v>57155.621184193515</v>
      </c>
      <c r="L73" s="47"/>
      <c r="M73" s="6">
        <f t="shared" si="2"/>
        <v>3.362095363776089</v>
      </c>
      <c r="N73" s="39">
        <v>2012</v>
      </c>
      <c r="O73" s="8">
        <v>42507</v>
      </c>
      <c r="P73" s="48">
        <v>80.18</v>
      </c>
      <c r="Q73" s="48"/>
      <c r="R73" s="49">
        <f t="shared" si="3"/>
        <v>-57155.62118418931</v>
      </c>
      <c r="S73" s="49"/>
      <c r="T73" s="50">
        <f t="shared" si="4"/>
        <v>-17</v>
      </c>
      <c r="U73" s="50"/>
      <c r="V73" s="45">
        <f t="shared" si="5"/>
        <v>-0.9999999999999264</v>
      </c>
    </row>
    <row r="74" spans="2:22" ht="13.5">
      <c r="B74" s="36">
        <v>66</v>
      </c>
      <c r="C74" s="47">
        <f aca="true" t="shared" si="7" ref="C74:C108">IF(R73="","",C73+R73)</f>
        <v>1848031.7516222612</v>
      </c>
      <c r="D74" s="47"/>
      <c r="E74" s="39">
        <v>2012</v>
      </c>
      <c r="F74" s="8">
        <v>42519</v>
      </c>
      <c r="G74" s="36" t="s">
        <v>4</v>
      </c>
      <c r="H74" s="48">
        <v>79.56</v>
      </c>
      <c r="I74" s="48"/>
      <c r="J74" s="36">
        <v>16</v>
      </c>
      <c r="K74" s="47">
        <f t="shared" si="6"/>
        <v>55440.95254866783</v>
      </c>
      <c r="L74" s="47"/>
      <c r="M74" s="6">
        <f aca="true" t="shared" si="8" ref="M74:M108">IF(J74="","",(K74/J74)/1000)</f>
        <v>3.4650595342917394</v>
      </c>
      <c r="N74" s="39">
        <v>2012</v>
      </c>
      <c r="O74" s="8">
        <v>42519</v>
      </c>
      <c r="P74" s="48">
        <v>79.4</v>
      </c>
      <c r="Q74" s="48"/>
      <c r="R74" s="49">
        <f aca="true" t="shared" si="9" ref="R74:R108">IF(O74="","",(IF(G74="売",H74-P74,P74-H74))*M74*100000)</f>
        <v>-55440.952548666646</v>
      </c>
      <c r="S74" s="49"/>
      <c r="T74" s="50">
        <f aca="true" t="shared" si="10" ref="T74:T108">IF(O74="","",IF(R74&lt;0,J74*(-1),IF(G74="買",(P74-H74)*100,(H74-P74)*100)))</f>
        <v>-16</v>
      </c>
      <c r="U74" s="50"/>
      <c r="V74" s="45">
        <f aca="true" t="shared" si="11" ref="V74:V108">R74/K74</f>
        <v>-0.9999999999999786</v>
      </c>
    </row>
    <row r="75" spans="2:22" ht="13.5">
      <c r="B75" s="36">
        <v>67</v>
      </c>
      <c r="C75" s="47">
        <f t="shared" si="7"/>
        <v>1792590.7990735946</v>
      </c>
      <c r="D75" s="47"/>
      <c r="E75" s="39">
        <v>2012</v>
      </c>
      <c r="F75" s="8">
        <v>42525</v>
      </c>
      <c r="G75" s="36" t="s">
        <v>3</v>
      </c>
      <c r="H75" s="48">
        <v>78.03</v>
      </c>
      <c r="I75" s="48"/>
      <c r="J75" s="36">
        <v>41</v>
      </c>
      <c r="K75" s="47">
        <f t="shared" si="6"/>
        <v>53777.72397220784</v>
      </c>
      <c r="L75" s="47"/>
      <c r="M75" s="6">
        <f t="shared" si="8"/>
        <v>1.3116518042001912</v>
      </c>
      <c r="N75" s="39">
        <v>2012</v>
      </c>
      <c r="O75" s="8">
        <v>42526</v>
      </c>
      <c r="P75" s="48">
        <v>78.44</v>
      </c>
      <c r="Q75" s="48"/>
      <c r="R75" s="49">
        <f t="shared" si="9"/>
        <v>-53777.723972207394</v>
      </c>
      <c r="S75" s="49"/>
      <c r="T75" s="50">
        <f t="shared" si="10"/>
        <v>-41</v>
      </c>
      <c r="U75" s="50"/>
      <c r="V75" s="45">
        <f t="shared" si="11"/>
        <v>-0.9999999999999918</v>
      </c>
    </row>
    <row r="76" spans="2:22" ht="13.5">
      <c r="B76" s="36">
        <v>68</v>
      </c>
      <c r="C76" s="47">
        <f t="shared" si="7"/>
        <v>1738813.0751013872</v>
      </c>
      <c r="D76" s="47"/>
      <c r="E76" s="39">
        <v>2012</v>
      </c>
      <c r="F76" s="8">
        <v>42578</v>
      </c>
      <c r="G76" s="39" t="s">
        <v>4</v>
      </c>
      <c r="H76" s="48">
        <v>78.27</v>
      </c>
      <c r="I76" s="48"/>
      <c r="J76" s="36">
        <v>10</v>
      </c>
      <c r="K76" s="47">
        <f t="shared" si="6"/>
        <v>52164.39225304162</v>
      </c>
      <c r="L76" s="47"/>
      <c r="M76" s="6">
        <f t="shared" si="8"/>
        <v>5.216439225304161</v>
      </c>
      <c r="N76" s="39">
        <v>2012</v>
      </c>
      <c r="O76" s="8">
        <v>42578</v>
      </c>
      <c r="P76" s="48">
        <v>78.17</v>
      </c>
      <c r="Q76" s="48"/>
      <c r="R76" s="49">
        <f t="shared" si="9"/>
        <v>-52164.39225303865</v>
      </c>
      <c r="S76" s="49"/>
      <c r="T76" s="50">
        <f t="shared" si="10"/>
        <v>-10</v>
      </c>
      <c r="U76" s="50"/>
      <c r="V76" s="45">
        <f t="shared" si="11"/>
        <v>-0.999999999999943</v>
      </c>
    </row>
    <row r="77" spans="2:22" ht="13.5">
      <c r="B77" s="36">
        <v>69</v>
      </c>
      <c r="C77" s="47">
        <f t="shared" si="7"/>
        <v>1686648.6828483485</v>
      </c>
      <c r="D77" s="47"/>
      <c r="E77" s="39">
        <v>2012</v>
      </c>
      <c r="F77" s="8">
        <v>42589</v>
      </c>
      <c r="G77" s="36" t="s">
        <v>3</v>
      </c>
      <c r="H77" s="48">
        <v>78.23</v>
      </c>
      <c r="I77" s="48"/>
      <c r="J77" s="36">
        <v>21</v>
      </c>
      <c r="K77" s="47">
        <f t="shared" si="6"/>
        <v>50599.46048545045</v>
      </c>
      <c r="L77" s="47"/>
      <c r="M77" s="6">
        <f t="shared" si="8"/>
        <v>2.4094981183547834</v>
      </c>
      <c r="N77" s="39">
        <v>2012</v>
      </c>
      <c r="O77" s="8">
        <v>42589</v>
      </c>
      <c r="P77" s="48">
        <v>78.44</v>
      </c>
      <c r="Q77" s="48"/>
      <c r="R77" s="49">
        <f t="shared" si="9"/>
        <v>-50599.460485448944</v>
      </c>
      <c r="S77" s="49"/>
      <c r="T77" s="50">
        <f t="shared" si="10"/>
        <v>-21</v>
      </c>
      <c r="U77" s="50"/>
      <c r="V77" s="45">
        <f t="shared" si="11"/>
        <v>-0.9999999999999702</v>
      </c>
    </row>
    <row r="78" spans="2:22" ht="13.5">
      <c r="B78" s="36">
        <v>70</v>
      </c>
      <c r="C78" s="47">
        <f t="shared" si="7"/>
        <v>1636049.2223628997</v>
      </c>
      <c r="D78" s="47"/>
      <c r="E78" s="39">
        <v>2012</v>
      </c>
      <c r="F78" s="8">
        <v>42604</v>
      </c>
      <c r="G78" s="39" t="s">
        <v>3</v>
      </c>
      <c r="H78" s="48">
        <v>79.24</v>
      </c>
      <c r="I78" s="48"/>
      <c r="J78" s="36">
        <v>14</v>
      </c>
      <c r="K78" s="47">
        <f t="shared" si="6"/>
        <v>49081.47667088699</v>
      </c>
      <c r="L78" s="47"/>
      <c r="M78" s="6">
        <f t="shared" si="8"/>
        <v>3.5058197622062135</v>
      </c>
      <c r="N78" s="39">
        <v>2012</v>
      </c>
      <c r="O78" s="8">
        <v>42606</v>
      </c>
      <c r="P78" s="48">
        <v>78.71</v>
      </c>
      <c r="Q78" s="48"/>
      <c r="R78" s="49">
        <f t="shared" si="9"/>
        <v>185808.44739692973</v>
      </c>
      <c r="S78" s="49"/>
      <c r="T78" s="50">
        <f t="shared" si="10"/>
        <v>53.000000000000114</v>
      </c>
      <c r="U78" s="50"/>
      <c r="V78" s="45">
        <f t="shared" si="11"/>
        <v>3.7857142857142945</v>
      </c>
    </row>
    <row r="79" spans="2:22" ht="13.5">
      <c r="B79" s="36">
        <v>71</v>
      </c>
      <c r="C79" s="47">
        <f t="shared" si="7"/>
        <v>1821857.6697598295</v>
      </c>
      <c r="D79" s="47"/>
      <c r="E79" s="39">
        <v>2012</v>
      </c>
      <c r="F79" s="8">
        <v>42610</v>
      </c>
      <c r="G79" s="36" t="s">
        <v>3</v>
      </c>
      <c r="H79" s="48">
        <v>78.5</v>
      </c>
      <c r="I79" s="48"/>
      <c r="J79" s="36">
        <v>21</v>
      </c>
      <c r="K79" s="47">
        <f t="shared" si="6"/>
        <v>54655.73009279488</v>
      </c>
      <c r="L79" s="47"/>
      <c r="M79" s="6">
        <f t="shared" si="8"/>
        <v>2.6026538139426134</v>
      </c>
      <c r="N79" s="39">
        <v>2012</v>
      </c>
      <c r="O79" s="8">
        <v>42611</v>
      </c>
      <c r="P79" s="48">
        <v>78.71</v>
      </c>
      <c r="Q79" s="48"/>
      <c r="R79" s="49">
        <f t="shared" si="9"/>
        <v>-54655.73009279325</v>
      </c>
      <c r="S79" s="49"/>
      <c r="T79" s="50">
        <f t="shared" si="10"/>
        <v>-21</v>
      </c>
      <c r="U79" s="50"/>
      <c r="V79" s="45">
        <f t="shared" si="11"/>
        <v>-0.9999999999999701</v>
      </c>
    </row>
    <row r="80" spans="2:22" ht="13.5">
      <c r="B80" s="36">
        <v>72</v>
      </c>
      <c r="C80" s="47">
        <f t="shared" si="7"/>
        <v>1767201.9396670363</v>
      </c>
      <c r="D80" s="47"/>
      <c r="E80" s="39">
        <v>2012</v>
      </c>
      <c r="F80" s="8">
        <v>42640</v>
      </c>
      <c r="G80" s="39" t="s">
        <v>3</v>
      </c>
      <c r="H80" s="48">
        <v>77.61</v>
      </c>
      <c r="I80" s="48"/>
      <c r="J80" s="36">
        <v>9</v>
      </c>
      <c r="K80" s="47">
        <f t="shared" si="6"/>
        <v>53016.058190011085</v>
      </c>
      <c r="L80" s="47"/>
      <c r="M80" s="6">
        <f t="shared" si="8"/>
        <v>5.890673132223454</v>
      </c>
      <c r="N80" s="39">
        <v>2012</v>
      </c>
      <c r="O80" s="8">
        <v>42641</v>
      </c>
      <c r="P80" s="48">
        <v>77.7</v>
      </c>
      <c r="Q80" s="48"/>
      <c r="R80" s="49">
        <f t="shared" si="9"/>
        <v>-53016.05819001309</v>
      </c>
      <c r="S80" s="49"/>
      <c r="T80" s="50">
        <f t="shared" si="10"/>
        <v>-9</v>
      </c>
      <c r="U80" s="50"/>
      <c r="V80" s="45">
        <f t="shared" si="11"/>
        <v>-1.000000000000038</v>
      </c>
    </row>
    <row r="81" spans="2:22" ht="13.5">
      <c r="B81" s="36">
        <v>73</v>
      </c>
      <c r="C81" s="47">
        <f t="shared" si="7"/>
        <v>1714185.8814770232</v>
      </c>
      <c r="D81" s="47"/>
      <c r="E81" s="39">
        <v>2012</v>
      </c>
      <c r="F81" s="8">
        <v>42645</v>
      </c>
      <c r="G81" s="39" t="s">
        <v>4</v>
      </c>
      <c r="H81" s="48">
        <v>78.12</v>
      </c>
      <c r="I81" s="48"/>
      <c r="J81" s="36">
        <v>16</v>
      </c>
      <c r="K81" s="47">
        <f t="shared" si="6"/>
        <v>51425.5764443107</v>
      </c>
      <c r="L81" s="47"/>
      <c r="M81" s="6">
        <f t="shared" si="8"/>
        <v>3.2140985277694187</v>
      </c>
      <c r="N81" s="39">
        <v>2012</v>
      </c>
      <c r="O81" s="8">
        <v>42647</v>
      </c>
      <c r="P81" s="48">
        <v>78.41</v>
      </c>
      <c r="Q81" s="48"/>
      <c r="R81" s="49">
        <f t="shared" si="9"/>
        <v>93208.8573053106</v>
      </c>
      <c r="S81" s="49"/>
      <c r="T81" s="50">
        <f t="shared" si="10"/>
        <v>28.999999999999204</v>
      </c>
      <c r="U81" s="50"/>
      <c r="V81" s="45">
        <f t="shared" si="11"/>
        <v>1.8124999999999505</v>
      </c>
    </row>
    <row r="82" spans="2:22" ht="13.5">
      <c r="B82" s="36">
        <v>74</v>
      </c>
      <c r="C82" s="47">
        <f t="shared" si="7"/>
        <v>1807394.738782334</v>
      </c>
      <c r="D82" s="47"/>
      <c r="E82" s="39">
        <v>2012</v>
      </c>
      <c r="F82" s="8">
        <v>42654</v>
      </c>
      <c r="G82" s="36" t="s">
        <v>3</v>
      </c>
      <c r="H82" s="48">
        <v>78.11</v>
      </c>
      <c r="I82" s="48"/>
      <c r="J82" s="36">
        <v>14</v>
      </c>
      <c r="K82" s="47">
        <f t="shared" si="6"/>
        <v>54221.84216347001</v>
      </c>
      <c r="L82" s="47"/>
      <c r="M82" s="6">
        <f t="shared" si="8"/>
        <v>3.8729887259621436</v>
      </c>
      <c r="N82" s="39">
        <v>2012</v>
      </c>
      <c r="O82" s="8">
        <v>42654</v>
      </c>
      <c r="P82" s="48">
        <v>78.25</v>
      </c>
      <c r="Q82" s="48"/>
      <c r="R82" s="49">
        <f t="shared" si="9"/>
        <v>-54221.84216347023</v>
      </c>
      <c r="S82" s="49"/>
      <c r="T82" s="50">
        <f t="shared" si="10"/>
        <v>-14</v>
      </c>
      <c r="U82" s="50"/>
      <c r="V82" s="45">
        <f t="shared" si="11"/>
        <v>-1.000000000000004</v>
      </c>
    </row>
    <row r="83" spans="2:22" ht="13.5">
      <c r="B83" s="36">
        <v>75</v>
      </c>
      <c r="C83" s="47">
        <f t="shared" si="7"/>
        <v>1753172.8966188636</v>
      </c>
      <c r="D83" s="47"/>
      <c r="E83" s="39">
        <v>2012</v>
      </c>
      <c r="F83" s="8">
        <v>42666</v>
      </c>
      <c r="G83" s="39" t="s">
        <v>4</v>
      </c>
      <c r="H83" s="48">
        <v>79.93</v>
      </c>
      <c r="I83" s="48"/>
      <c r="J83" s="36">
        <v>23</v>
      </c>
      <c r="K83" s="47">
        <f t="shared" si="6"/>
        <v>52595.1868985659</v>
      </c>
      <c r="L83" s="47"/>
      <c r="M83" s="6">
        <f t="shared" si="8"/>
        <v>2.286747256459387</v>
      </c>
      <c r="N83" s="39">
        <v>2012</v>
      </c>
      <c r="O83" s="8">
        <v>42666</v>
      </c>
      <c r="P83" s="48">
        <v>79.7</v>
      </c>
      <c r="Q83" s="48"/>
      <c r="R83" s="49">
        <f t="shared" si="9"/>
        <v>-52595.18689856681</v>
      </c>
      <c r="S83" s="49"/>
      <c r="T83" s="50">
        <f t="shared" si="10"/>
        <v>-23</v>
      </c>
      <c r="U83" s="50"/>
      <c r="V83" s="45">
        <f t="shared" si="11"/>
        <v>-1.0000000000000173</v>
      </c>
    </row>
    <row r="84" spans="2:22" ht="13.5">
      <c r="B84" s="36">
        <v>76</v>
      </c>
      <c r="C84" s="47">
        <f t="shared" si="7"/>
        <v>1700577.7097202968</v>
      </c>
      <c r="D84" s="47"/>
      <c r="E84" s="39">
        <v>2012</v>
      </c>
      <c r="F84" s="8">
        <v>42668</v>
      </c>
      <c r="G84" s="39" t="s">
        <v>4</v>
      </c>
      <c r="H84" s="48">
        <v>80.31</v>
      </c>
      <c r="I84" s="48"/>
      <c r="J84" s="36">
        <v>37</v>
      </c>
      <c r="K84" s="47">
        <f t="shared" si="6"/>
        <v>51017.331291608905</v>
      </c>
      <c r="L84" s="47"/>
      <c r="M84" s="6">
        <f t="shared" si="8"/>
        <v>1.3788467916651055</v>
      </c>
      <c r="N84" s="39">
        <v>2012</v>
      </c>
      <c r="O84" s="8">
        <v>42669</v>
      </c>
      <c r="P84" s="48">
        <v>79.94</v>
      </c>
      <c r="Q84" s="48"/>
      <c r="R84" s="49">
        <f t="shared" si="9"/>
        <v>-51017.331291609524</v>
      </c>
      <c r="S84" s="49"/>
      <c r="T84" s="50">
        <f t="shared" si="10"/>
        <v>-37</v>
      </c>
      <c r="U84" s="50"/>
      <c r="V84" s="45">
        <f t="shared" si="11"/>
        <v>-1.0000000000000122</v>
      </c>
    </row>
    <row r="85" spans="2:22" ht="13.5">
      <c r="B85" s="36">
        <v>77</v>
      </c>
      <c r="C85" s="47">
        <f t="shared" si="7"/>
        <v>1649560.3784286873</v>
      </c>
      <c r="D85" s="47"/>
      <c r="E85" s="39">
        <v>2013</v>
      </c>
      <c r="F85" s="8">
        <v>42377</v>
      </c>
      <c r="G85" s="39" t="s">
        <v>3</v>
      </c>
      <c r="H85" s="48">
        <v>87.39</v>
      </c>
      <c r="I85" s="48"/>
      <c r="J85" s="36">
        <v>39</v>
      </c>
      <c r="K85" s="47">
        <f t="shared" si="6"/>
        <v>49486.81135286062</v>
      </c>
      <c r="L85" s="47"/>
      <c r="M85" s="6">
        <f t="shared" si="8"/>
        <v>1.2688925987912978</v>
      </c>
      <c r="N85" s="36">
        <v>2013</v>
      </c>
      <c r="O85" s="8">
        <v>42378</v>
      </c>
      <c r="P85" s="48">
        <v>87.73</v>
      </c>
      <c r="Q85" s="48"/>
      <c r="R85" s="49">
        <f t="shared" si="9"/>
        <v>-43142.34835890456</v>
      </c>
      <c r="S85" s="49"/>
      <c r="T85" s="50">
        <f t="shared" si="10"/>
        <v>-39</v>
      </c>
      <c r="U85" s="50"/>
      <c r="V85" s="45">
        <f t="shared" si="11"/>
        <v>-0.8717948717948805</v>
      </c>
    </row>
    <row r="86" spans="2:22" ht="13.5">
      <c r="B86" s="36">
        <v>78</v>
      </c>
      <c r="C86" s="47">
        <f t="shared" si="7"/>
        <v>1606418.0300697829</v>
      </c>
      <c r="D86" s="47"/>
      <c r="E86" s="39">
        <v>2013</v>
      </c>
      <c r="F86" s="8">
        <v>42383</v>
      </c>
      <c r="G86" s="39" t="s">
        <v>4</v>
      </c>
      <c r="H86" s="48">
        <v>89.38</v>
      </c>
      <c r="I86" s="48"/>
      <c r="J86" s="36">
        <v>31</v>
      </c>
      <c r="K86" s="47">
        <f t="shared" si="6"/>
        <v>48192.54090209348</v>
      </c>
      <c r="L86" s="47"/>
      <c r="M86" s="6">
        <f t="shared" si="8"/>
        <v>1.5545980936159187</v>
      </c>
      <c r="N86" s="39">
        <v>2013</v>
      </c>
      <c r="O86" s="8">
        <v>42384</v>
      </c>
      <c r="P86" s="48">
        <v>89.07</v>
      </c>
      <c r="Q86" s="48"/>
      <c r="R86" s="49">
        <f t="shared" si="9"/>
        <v>-48192.54090209383</v>
      </c>
      <c r="S86" s="49"/>
      <c r="T86" s="50">
        <f t="shared" si="10"/>
        <v>-31</v>
      </c>
      <c r="U86" s="50"/>
      <c r="V86" s="45">
        <f t="shared" si="11"/>
        <v>-1.0000000000000073</v>
      </c>
    </row>
    <row r="87" spans="2:22" ht="13.5">
      <c r="B87" s="36">
        <v>79</v>
      </c>
      <c r="C87" s="47">
        <f t="shared" si="7"/>
        <v>1558225.489167689</v>
      </c>
      <c r="D87" s="47"/>
      <c r="E87" s="39">
        <v>2013</v>
      </c>
      <c r="F87" s="8">
        <v>42469</v>
      </c>
      <c r="G87" s="36" t="s">
        <v>4</v>
      </c>
      <c r="H87" s="48">
        <v>99.01</v>
      </c>
      <c r="I87" s="48"/>
      <c r="J87" s="36">
        <v>26</v>
      </c>
      <c r="K87" s="47">
        <f t="shared" si="6"/>
        <v>46746.764675030674</v>
      </c>
      <c r="L87" s="47"/>
      <c r="M87" s="6">
        <f t="shared" si="8"/>
        <v>1.7979524875011799</v>
      </c>
      <c r="N87" s="39">
        <v>2013</v>
      </c>
      <c r="O87" s="8">
        <v>42469</v>
      </c>
      <c r="P87" s="48">
        <v>98.75</v>
      </c>
      <c r="Q87" s="48"/>
      <c r="R87" s="49">
        <f t="shared" si="9"/>
        <v>-46746.76467503159</v>
      </c>
      <c r="S87" s="49"/>
      <c r="T87" s="50">
        <f t="shared" si="10"/>
        <v>-26</v>
      </c>
      <c r="U87" s="50"/>
      <c r="V87" s="45">
        <f t="shared" si="11"/>
        <v>-1.0000000000000195</v>
      </c>
    </row>
    <row r="88" spans="2:22" ht="13.5">
      <c r="B88" s="36">
        <v>80</v>
      </c>
      <c r="C88" s="47">
        <f t="shared" si="7"/>
        <v>1511478.7244926575</v>
      </c>
      <c r="D88" s="47"/>
      <c r="E88" s="39">
        <v>2013</v>
      </c>
      <c r="F88" s="8">
        <v>42470</v>
      </c>
      <c r="G88" s="36" t="s">
        <v>4</v>
      </c>
      <c r="H88" s="48">
        <v>99.16</v>
      </c>
      <c r="I88" s="48"/>
      <c r="J88" s="36">
        <v>26</v>
      </c>
      <c r="K88" s="47">
        <f t="shared" si="6"/>
        <v>45344.36173477972</v>
      </c>
      <c r="L88" s="47"/>
      <c r="M88" s="6">
        <f t="shared" si="8"/>
        <v>1.744013912876143</v>
      </c>
      <c r="N88" s="39">
        <v>2013</v>
      </c>
      <c r="O88" s="8">
        <v>42471</v>
      </c>
      <c r="P88" s="48">
        <v>99.35</v>
      </c>
      <c r="Q88" s="48"/>
      <c r="R88" s="49">
        <f t="shared" si="9"/>
        <v>33136.26434464632</v>
      </c>
      <c r="S88" s="49"/>
      <c r="T88" s="50">
        <f t="shared" si="10"/>
        <v>18.999999999999773</v>
      </c>
      <c r="U88" s="50"/>
      <c r="V88" s="45">
        <f t="shared" si="11"/>
        <v>0.730769230769222</v>
      </c>
    </row>
    <row r="89" spans="2:22" ht="13.5">
      <c r="B89" s="36">
        <v>81</v>
      </c>
      <c r="C89" s="47">
        <f t="shared" si="7"/>
        <v>1544614.9888373038</v>
      </c>
      <c r="D89" s="47"/>
      <c r="E89" s="39">
        <v>2013</v>
      </c>
      <c r="F89" s="8">
        <v>42478</v>
      </c>
      <c r="G89" s="36" t="s">
        <v>4</v>
      </c>
      <c r="H89" s="48">
        <v>98.2</v>
      </c>
      <c r="I89" s="48"/>
      <c r="J89" s="36">
        <v>39</v>
      </c>
      <c r="K89" s="47">
        <f t="shared" si="6"/>
        <v>46338.449665119115</v>
      </c>
      <c r="L89" s="47"/>
      <c r="M89" s="6">
        <f t="shared" si="8"/>
        <v>1.1881653760286952</v>
      </c>
      <c r="N89" s="39">
        <v>2013</v>
      </c>
      <c r="O89" s="8">
        <v>42482</v>
      </c>
      <c r="P89" s="48">
        <v>99.58</v>
      </c>
      <c r="Q89" s="48"/>
      <c r="R89" s="49">
        <f t="shared" si="9"/>
        <v>163966.82189195938</v>
      </c>
      <c r="S89" s="49"/>
      <c r="T89" s="50">
        <f t="shared" si="10"/>
        <v>137.99999999999955</v>
      </c>
      <c r="U89" s="50"/>
      <c r="V89" s="45">
        <f t="shared" si="11"/>
        <v>3.5384615384615263</v>
      </c>
    </row>
    <row r="90" spans="2:22" ht="13.5">
      <c r="B90" s="36">
        <v>82</v>
      </c>
      <c r="C90" s="47">
        <f t="shared" si="7"/>
        <v>1708581.8107292631</v>
      </c>
      <c r="D90" s="47"/>
      <c r="E90" s="39">
        <v>2013</v>
      </c>
      <c r="F90" s="8">
        <v>42484</v>
      </c>
      <c r="G90" s="36" t="s">
        <v>4</v>
      </c>
      <c r="H90" s="48">
        <v>99.48</v>
      </c>
      <c r="I90" s="48"/>
      <c r="J90" s="36">
        <v>90</v>
      </c>
      <c r="K90" s="47">
        <f t="shared" si="6"/>
        <v>51257.45432187789</v>
      </c>
      <c r="L90" s="47"/>
      <c r="M90" s="6">
        <f t="shared" si="8"/>
        <v>0.5695272702430877</v>
      </c>
      <c r="N90" s="39">
        <v>2013</v>
      </c>
      <c r="O90" s="8">
        <v>42485</v>
      </c>
      <c r="P90" s="48">
        <v>99.18</v>
      </c>
      <c r="Q90" s="48"/>
      <c r="R90" s="49">
        <f t="shared" si="9"/>
        <v>-17085.81810729247</v>
      </c>
      <c r="S90" s="49"/>
      <c r="T90" s="50">
        <f t="shared" si="10"/>
        <v>-90</v>
      </c>
      <c r="U90" s="50"/>
      <c r="V90" s="45">
        <f t="shared" si="11"/>
        <v>-0.3333333333333302</v>
      </c>
    </row>
    <row r="91" spans="2:22" ht="13.5">
      <c r="B91" s="36">
        <v>83</v>
      </c>
      <c r="C91" s="47">
        <f t="shared" si="7"/>
        <v>1691495.9926219706</v>
      </c>
      <c r="D91" s="47"/>
      <c r="E91" s="39">
        <v>2013</v>
      </c>
      <c r="F91" s="8">
        <v>42492</v>
      </c>
      <c r="G91" s="39" t="s">
        <v>3</v>
      </c>
      <c r="H91" s="48">
        <v>97.23</v>
      </c>
      <c r="I91" s="48"/>
      <c r="J91" s="36">
        <v>19</v>
      </c>
      <c r="K91" s="47">
        <f t="shared" si="6"/>
        <v>50744.87977865912</v>
      </c>
      <c r="L91" s="47"/>
      <c r="M91" s="6">
        <f t="shared" si="8"/>
        <v>2.670783146245217</v>
      </c>
      <c r="N91" s="39">
        <v>2013</v>
      </c>
      <c r="O91" s="8">
        <v>42492</v>
      </c>
      <c r="P91" s="48">
        <v>97.42</v>
      </c>
      <c r="Q91" s="48"/>
      <c r="R91" s="49">
        <f t="shared" si="9"/>
        <v>-50744.87977865851</v>
      </c>
      <c r="S91" s="49"/>
      <c r="T91" s="50">
        <f t="shared" si="10"/>
        <v>-19</v>
      </c>
      <c r="U91" s="50"/>
      <c r="V91" s="45">
        <f t="shared" si="11"/>
        <v>-0.9999999999999881</v>
      </c>
    </row>
    <row r="92" spans="2:22" ht="13.5">
      <c r="B92" s="36">
        <v>84</v>
      </c>
      <c r="C92" s="47">
        <f t="shared" si="7"/>
        <v>1640751.112843312</v>
      </c>
      <c r="D92" s="47"/>
      <c r="E92" s="39">
        <v>2013</v>
      </c>
      <c r="F92" s="8">
        <v>42506</v>
      </c>
      <c r="G92" s="39" t="s">
        <v>4</v>
      </c>
      <c r="H92" s="48">
        <v>102.61</v>
      </c>
      <c r="I92" s="48"/>
      <c r="J92" s="36">
        <v>76</v>
      </c>
      <c r="K92" s="47">
        <f t="shared" si="6"/>
        <v>49222.533385299364</v>
      </c>
      <c r="L92" s="47"/>
      <c r="M92" s="6">
        <f t="shared" si="8"/>
        <v>0.6476649129644653</v>
      </c>
      <c r="N92" s="39">
        <v>2013</v>
      </c>
      <c r="O92" s="8">
        <v>42496</v>
      </c>
      <c r="P92" s="48">
        <v>101.85</v>
      </c>
      <c r="Q92" s="48"/>
      <c r="R92" s="49">
        <f t="shared" si="9"/>
        <v>-49222.53338529969</v>
      </c>
      <c r="S92" s="49"/>
      <c r="T92" s="50">
        <f t="shared" si="10"/>
        <v>-76</v>
      </c>
      <c r="U92" s="50"/>
      <c r="V92" s="45">
        <f t="shared" si="11"/>
        <v>-1.0000000000000067</v>
      </c>
    </row>
    <row r="93" spans="2:22" ht="13.5">
      <c r="B93" s="36">
        <v>85</v>
      </c>
      <c r="C93" s="47">
        <f t="shared" si="7"/>
        <v>1591528.5794580125</v>
      </c>
      <c r="D93" s="47"/>
      <c r="E93" s="39">
        <v>2013</v>
      </c>
      <c r="F93" s="8">
        <v>42510</v>
      </c>
      <c r="G93" s="39" t="s">
        <v>3</v>
      </c>
      <c r="H93" s="48">
        <v>102.38</v>
      </c>
      <c r="I93" s="48"/>
      <c r="J93" s="36">
        <v>23</v>
      </c>
      <c r="K93" s="47">
        <f t="shared" si="6"/>
        <v>47745.857383740375</v>
      </c>
      <c r="L93" s="47"/>
      <c r="M93" s="6">
        <f t="shared" si="8"/>
        <v>2.0759068427713205</v>
      </c>
      <c r="N93" s="39">
        <v>2013</v>
      </c>
      <c r="O93" s="8">
        <v>42511</v>
      </c>
      <c r="P93" s="48">
        <v>102.61</v>
      </c>
      <c r="Q93" s="48"/>
      <c r="R93" s="49">
        <f t="shared" si="9"/>
        <v>-47745.8573837412</v>
      </c>
      <c r="S93" s="49"/>
      <c r="T93" s="50">
        <f t="shared" si="10"/>
        <v>-23</v>
      </c>
      <c r="U93" s="50"/>
      <c r="V93" s="45">
        <f t="shared" si="11"/>
        <v>-1.0000000000000173</v>
      </c>
    </row>
    <row r="94" spans="2:22" ht="13.5">
      <c r="B94" s="36">
        <v>86</v>
      </c>
      <c r="C94" s="47">
        <f t="shared" si="7"/>
        <v>1543782.7220742712</v>
      </c>
      <c r="D94" s="47"/>
      <c r="E94" s="39">
        <v>2013</v>
      </c>
      <c r="F94" s="8">
        <v>42512</v>
      </c>
      <c r="G94" s="39" t="s">
        <v>4</v>
      </c>
      <c r="H94" s="48">
        <v>102.64</v>
      </c>
      <c r="I94" s="48"/>
      <c r="J94" s="36">
        <v>30</v>
      </c>
      <c r="K94" s="47">
        <f t="shared" si="6"/>
        <v>46313.481662228136</v>
      </c>
      <c r="L94" s="47"/>
      <c r="M94" s="6">
        <f t="shared" si="8"/>
        <v>1.5437827220742713</v>
      </c>
      <c r="N94" s="39">
        <v>2013</v>
      </c>
      <c r="O94" s="8">
        <v>42513</v>
      </c>
      <c r="P94" s="48">
        <v>102.34</v>
      </c>
      <c r="Q94" s="48"/>
      <c r="R94" s="49">
        <f t="shared" si="9"/>
        <v>-46313.4816622277</v>
      </c>
      <c r="S94" s="49"/>
      <c r="T94" s="50">
        <f t="shared" si="10"/>
        <v>-30</v>
      </c>
      <c r="U94" s="50"/>
      <c r="V94" s="45">
        <f t="shared" si="11"/>
        <v>-0.9999999999999906</v>
      </c>
    </row>
    <row r="95" spans="2:22" ht="13.5">
      <c r="B95" s="36">
        <v>87</v>
      </c>
      <c r="C95" s="47">
        <f t="shared" si="7"/>
        <v>1497469.2404120434</v>
      </c>
      <c r="D95" s="47"/>
      <c r="E95" s="39">
        <v>2013</v>
      </c>
      <c r="F95" s="8">
        <v>42524</v>
      </c>
      <c r="G95" s="39" t="s">
        <v>3</v>
      </c>
      <c r="H95" s="48">
        <v>100.45</v>
      </c>
      <c r="I95" s="48"/>
      <c r="J95" s="36">
        <v>28</v>
      </c>
      <c r="K95" s="47">
        <f t="shared" si="6"/>
        <v>44924.0772123613</v>
      </c>
      <c r="L95" s="47"/>
      <c r="M95" s="6">
        <f t="shared" si="8"/>
        <v>1.6044313290129035</v>
      </c>
      <c r="N95" s="39">
        <v>2013</v>
      </c>
      <c r="O95" s="8">
        <v>42527</v>
      </c>
      <c r="P95" s="48">
        <v>99.37</v>
      </c>
      <c r="Q95" s="48"/>
      <c r="R95" s="49">
        <f t="shared" si="9"/>
        <v>173278.5835333933</v>
      </c>
      <c r="S95" s="49"/>
      <c r="T95" s="50">
        <f t="shared" si="10"/>
        <v>107.99999999999983</v>
      </c>
      <c r="U95" s="50"/>
      <c r="V95" s="45">
        <f t="shared" si="11"/>
        <v>3.857142857142851</v>
      </c>
    </row>
    <row r="96" spans="2:22" ht="13.5">
      <c r="B96" s="36">
        <v>88</v>
      </c>
      <c r="C96" s="47">
        <f t="shared" si="7"/>
        <v>1670747.8239454366</v>
      </c>
      <c r="D96" s="47"/>
      <c r="E96" s="39">
        <v>2013</v>
      </c>
      <c r="F96" s="8">
        <v>42542</v>
      </c>
      <c r="G96" s="39" t="s">
        <v>4</v>
      </c>
      <c r="H96" s="48">
        <v>97.86</v>
      </c>
      <c r="I96" s="48"/>
      <c r="J96" s="36">
        <v>60</v>
      </c>
      <c r="K96" s="47">
        <f t="shared" si="6"/>
        <v>50122.434718363096</v>
      </c>
      <c r="L96" s="47"/>
      <c r="M96" s="6">
        <f t="shared" si="8"/>
        <v>0.8353739119727183</v>
      </c>
      <c r="N96" s="39">
        <v>2013</v>
      </c>
      <c r="O96" s="8">
        <v>42545</v>
      </c>
      <c r="P96" s="48">
        <v>97.58</v>
      </c>
      <c r="Q96" s="48"/>
      <c r="R96" s="49">
        <f t="shared" si="9"/>
        <v>-23390.469535236207</v>
      </c>
      <c r="S96" s="49"/>
      <c r="T96" s="50">
        <f t="shared" si="10"/>
        <v>-60</v>
      </c>
      <c r="U96" s="50"/>
      <c r="V96" s="45">
        <f t="shared" si="11"/>
        <v>-0.46666666666666856</v>
      </c>
    </row>
    <row r="97" spans="2:22" ht="13.5">
      <c r="B97" s="36">
        <v>89</v>
      </c>
      <c r="C97" s="47">
        <f t="shared" si="7"/>
        <v>1647357.3544102004</v>
      </c>
      <c r="D97" s="47"/>
      <c r="E97" s="39">
        <v>2013</v>
      </c>
      <c r="F97" s="8">
        <v>42556</v>
      </c>
      <c r="G97" s="36" t="s">
        <v>4</v>
      </c>
      <c r="H97" s="48">
        <v>100.16</v>
      </c>
      <c r="I97" s="48"/>
      <c r="J97" s="36">
        <v>23</v>
      </c>
      <c r="K97" s="47">
        <f t="shared" si="6"/>
        <v>49420.72063230601</v>
      </c>
      <c r="L97" s="47"/>
      <c r="M97" s="6">
        <f t="shared" si="8"/>
        <v>2.148726984013305</v>
      </c>
      <c r="N97" s="39">
        <v>2013</v>
      </c>
      <c r="O97" s="8">
        <v>42556</v>
      </c>
      <c r="P97" s="48">
        <v>99.93</v>
      </c>
      <c r="Q97" s="48"/>
      <c r="R97" s="49">
        <f t="shared" si="9"/>
        <v>-49420.72063230382</v>
      </c>
      <c r="S97" s="49"/>
      <c r="T97" s="50">
        <f t="shared" si="10"/>
        <v>-23</v>
      </c>
      <c r="U97" s="50"/>
      <c r="V97" s="45">
        <f t="shared" si="11"/>
        <v>-0.9999999999999557</v>
      </c>
    </row>
    <row r="98" spans="2:22" ht="13.5">
      <c r="B98" s="36">
        <v>90</v>
      </c>
      <c r="C98" s="47">
        <f t="shared" si="7"/>
        <v>1597936.6337778966</v>
      </c>
      <c r="D98" s="47"/>
      <c r="E98" s="39">
        <v>2013</v>
      </c>
      <c r="F98" s="8">
        <v>42601</v>
      </c>
      <c r="G98" s="36" t="s">
        <v>3</v>
      </c>
      <c r="H98" s="48">
        <v>97.49</v>
      </c>
      <c r="I98" s="48"/>
      <c r="J98" s="36">
        <v>37</v>
      </c>
      <c r="K98" s="47">
        <f t="shared" si="6"/>
        <v>47938.0990133369</v>
      </c>
      <c r="L98" s="47"/>
      <c r="M98" s="6">
        <f t="shared" si="8"/>
        <v>1.2956242976577539</v>
      </c>
      <c r="N98" s="39">
        <v>2013</v>
      </c>
      <c r="O98" s="8">
        <v>42601</v>
      </c>
      <c r="P98" s="48">
        <v>97.86</v>
      </c>
      <c r="Q98" s="48"/>
      <c r="R98" s="49">
        <f t="shared" si="9"/>
        <v>-47938.09901333748</v>
      </c>
      <c r="S98" s="49"/>
      <c r="T98" s="50">
        <f t="shared" si="10"/>
        <v>-37</v>
      </c>
      <c r="U98" s="50"/>
      <c r="V98" s="45">
        <f t="shared" si="11"/>
        <v>-1.0000000000000122</v>
      </c>
    </row>
    <row r="99" spans="2:22" ht="13.5">
      <c r="B99" s="36">
        <v>91</v>
      </c>
      <c r="C99" s="47">
        <f t="shared" si="7"/>
        <v>1549998.5347645592</v>
      </c>
      <c r="D99" s="47"/>
      <c r="E99" s="39">
        <v>2013</v>
      </c>
      <c r="F99" s="8">
        <v>42650</v>
      </c>
      <c r="G99" s="39" t="s">
        <v>3</v>
      </c>
      <c r="H99" s="48">
        <v>96.82</v>
      </c>
      <c r="I99" s="48"/>
      <c r="J99" s="36">
        <v>40</v>
      </c>
      <c r="K99" s="47">
        <f t="shared" si="6"/>
        <v>46499.95604293678</v>
      </c>
      <c r="L99" s="47"/>
      <c r="M99" s="6">
        <f t="shared" si="8"/>
        <v>1.1624989010734192</v>
      </c>
      <c r="N99" s="39">
        <v>2013</v>
      </c>
      <c r="O99" s="8">
        <v>42651</v>
      </c>
      <c r="P99" s="48">
        <v>97.22</v>
      </c>
      <c r="Q99" s="48"/>
      <c r="R99" s="49">
        <f t="shared" si="9"/>
        <v>-46499.95604293743</v>
      </c>
      <c r="S99" s="49"/>
      <c r="T99" s="50">
        <f t="shared" si="10"/>
        <v>-40</v>
      </c>
      <c r="U99" s="50"/>
      <c r="V99" s="45">
        <f t="shared" si="11"/>
        <v>-1.000000000000014</v>
      </c>
    </row>
    <row r="100" spans="2:22" ht="13.5">
      <c r="B100" s="36">
        <v>92</v>
      </c>
      <c r="C100" s="47">
        <f t="shared" si="7"/>
        <v>1503498.5787216218</v>
      </c>
      <c r="D100" s="47"/>
      <c r="E100" s="39">
        <v>2013</v>
      </c>
      <c r="F100" s="8">
        <v>42667</v>
      </c>
      <c r="G100" s="39" t="s">
        <v>3</v>
      </c>
      <c r="H100" s="48">
        <v>97.27</v>
      </c>
      <c r="I100" s="48"/>
      <c r="J100" s="36">
        <v>30</v>
      </c>
      <c r="K100" s="47">
        <f t="shared" si="6"/>
        <v>45104.95736164865</v>
      </c>
      <c r="L100" s="47"/>
      <c r="M100" s="6">
        <f t="shared" si="8"/>
        <v>1.5034985787216217</v>
      </c>
      <c r="N100" s="39">
        <v>2013</v>
      </c>
      <c r="O100" s="8">
        <v>42670</v>
      </c>
      <c r="P100" s="48">
        <v>97.71</v>
      </c>
      <c r="Q100" s="48"/>
      <c r="R100" s="49">
        <f t="shared" si="9"/>
        <v>-66153.937463751</v>
      </c>
      <c r="S100" s="49"/>
      <c r="T100" s="50">
        <f t="shared" si="10"/>
        <v>-30</v>
      </c>
      <c r="U100" s="50"/>
      <c r="V100" s="45">
        <f t="shared" si="11"/>
        <v>-1.4666666666666588</v>
      </c>
    </row>
    <row r="101" spans="2:22" ht="13.5">
      <c r="B101" s="36">
        <v>93</v>
      </c>
      <c r="C101" s="47">
        <f t="shared" si="7"/>
        <v>1437344.6412578707</v>
      </c>
      <c r="D101" s="47"/>
      <c r="E101" s="39">
        <v>2014</v>
      </c>
      <c r="F101" s="8">
        <v>42404</v>
      </c>
      <c r="G101" s="36" t="s">
        <v>3</v>
      </c>
      <c r="H101" s="48">
        <v>102.11</v>
      </c>
      <c r="I101" s="48"/>
      <c r="J101" s="36">
        <v>21</v>
      </c>
      <c r="K101" s="47">
        <f t="shared" si="6"/>
        <v>43120.33923773612</v>
      </c>
      <c r="L101" s="47"/>
      <c r="M101" s="6">
        <f t="shared" si="8"/>
        <v>2.0533494875112437</v>
      </c>
      <c r="N101" s="36">
        <v>2014</v>
      </c>
      <c r="O101" s="8">
        <v>42417</v>
      </c>
      <c r="P101" s="48">
        <v>101.98</v>
      </c>
      <c r="Q101" s="48"/>
      <c r="R101" s="49">
        <f t="shared" si="9"/>
        <v>26693.54333764524</v>
      </c>
      <c r="S101" s="49"/>
      <c r="T101" s="50">
        <f t="shared" si="10"/>
        <v>12.999999999999545</v>
      </c>
      <c r="U101" s="50"/>
      <c r="V101" s="45">
        <f t="shared" si="11"/>
        <v>0.6190476190475974</v>
      </c>
    </row>
    <row r="102" spans="2:22" ht="13.5">
      <c r="B102" s="36">
        <v>94</v>
      </c>
      <c r="C102" s="47">
        <f t="shared" si="7"/>
        <v>1464038.184595516</v>
      </c>
      <c r="D102" s="47"/>
      <c r="E102" s="39">
        <v>2014</v>
      </c>
      <c r="F102" s="8">
        <v>42426</v>
      </c>
      <c r="G102" s="36" t="s">
        <v>3</v>
      </c>
      <c r="H102" s="48">
        <v>102.25</v>
      </c>
      <c r="I102" s="48"/>
      <c r="J102" s="36">
        <v>15</v>
      </c>
      <c r="K102" s="47">
        <f t="shared" si="6"/>
        <v>43921.14553786548</v>
      </c>
      <c r="L102" s="47"/>
      <c r="M102" s="6">
        <f t="shared" si="8"/>
        <v>2.928076369191032</v>
      </c>
      <c r="N102" s="39">
        <v>2014</v>
      </c>
      <c r="O102" s="8">
        <v>42426</v>
      </c>
      <c r="P102" s="48">
        <v>102.4</v>
      </c>
      <c r="Q102" s="48"/>
      <c r="R102" s="49">
        <f t="shared" si="9"/>
        <v>-43921.14553786714</v>
      </c>
      <c r="S102" s="49"/>
      <c r="T102" s="50">
        <f t="shared" si="10"/>
        <v>-15</v>
      </c>
      <c r="U102" s="50"/>
      <c r="V102" s="45">
        <f t="shared" si="11"/>
        <v>-1.0000000000000377</v>
      </c>
    </row>
    <row r="103" spans="2:22" ht="13.5">
      <c r="B103" s="36">
        <v>95</v>
      </c>
      <c r="C103" s="47">
        <f t="shared" si="7"/>
        <v>1420117.0390576487</v>
      </c>
      <c r="D103" s="47"/>
      <c r="E103" s="39">
        <v>2014</v>
      </c>
      <c r="F103" s="8">
        <v>42447</v>
      </c>
      <c r="G103" s="36" t="s">
        <v>3</v>
      </c>
      <c r="H103" s="48">
        <v>101.3</v>
      </c>
      <c r="I103" s="48"/>
      <c r="J103" s="36">
        <v>48</v>
      </c>
      <c r="K103" s="47">
        <f t="shared" si="6"/>
        <v>42603.511171729464</v>
      </c>
      <c r="L103" s="47"/>
      <c r="M103" s="6">
        <f t="shared" si="8"/>
        <v>0.8875731494110305</v>
      </c>
      <c r="N103" s="39">
        <v>2014</v>
      </c>
      <c r="O103" s="8">
        <v>42448</v>
      </c>
      <c r="P103" s="48">
        <v>101.55</v>
      </c>
      <c r="Q103" s="48"/>
      <c r="R103" s="49">
        <f t="shared" si="9"/>
        <v>-22189.32873527576</v>
      </c>
      <c r="S103" s="49"/>
      <c r="T103" s="50">
        <f t="shared" si="10"/>
        <v>-48</v>
      </c>
      <c r="U103" s="50"/>
      <c r="V103" s="45">
        <f t="shared" si="11"/>
        <v>-0.5208333333333333</v>
      </c>
    </row>
    <row r="104" spans="2:22" ht="13.5">
      <c r="B104" s="36">
        <v>96</v>
      </c>
      <c r="C104" s="47">
        <f t="shared" si="7"/>
        <v>1397927.710322373</v>
      </c>
      <c r="D104" s="47"/>
      <c r="E104" s="39">
        <v>2014</v>
      </c>
      <c r="F104" s="8">
        <v>42471</v>
      </c>
      <c r="G104" s="39" t="s">
        <v>3</v>
      </c>
      <c r="H104" s="48">
        <v>101.57</v>
      </c>
      <c r="I104" s="48"/>
      <c r="J104" s="36">
        <v>29</v>
      </c>
      <c r="K104" s="47">
        <f t="shared" si="6"/>
        <v>41937.83130967119</v>
      </c>
      <c r="L104" s="47"/>
      <c r="M104" s="6">
        <f t="shared" si="8"/>
        <v>1.4461321141265928</v>
      </c>
      <c r="N104" s="39">
        <v>2014</v>
      </c>
      <c r="O104" s="8">
        <v>42474</v>
      </c>
      <c r="P104" s="48">
        <v>101.86</v>
      </c>
      <c r="Q104" s="48"/>
      <c r="R104" s="49">
        <f t="shared" si="9"/>
        <v>-41937.831309672096</v>
      </c>
      <c r="S104" s="49"/>
      <c r="T104" s="50">
        <f t="shared" si="10"/>
        <v>-29</v>
      </c>
      <c r="U104" s="50"/>
      <c r="V104" s="45">
        <f t="shared" si="11"/>
        <v>-1.0000000000000215</v>
      </c>
    </row>
    <row r="105" spans="2:22" ht="13.5">
      <c r="B105" s="36">
        <v>97</v>
      </c>
      <c r="C105" s="47">
        <f t="shared" si="7"/>
        <v>1355989.879012701</v>
      </c>
      <c r="D105" s="47"/>
      <c r="E105" s="39">
        <v>2014</v>
      </c>
      <c r="F105" s="8">
        <v>42475</v>
      </c>
      <c r="G105" s="39" t="s">
        <v>4</v>
      </c>
      <c r="H105" s="48">
        <v>101.85</v>
      </c>
      <c r="I105" s="48"/>
      <c r="J105" s="36">
        <v>20</v>
      </c>
      <c r="K105" s="47">
        <f t="shared" si="6"/>
        <v>40679.69637038103</v>
      </c>
      <c r="L105" s="47"/>
      <c r="M105" s="6">
        <f t="shared" si="8"/>
        <v>2.033984818519052</v>
      </c>
      <c r="N105" s="39">
        <v>2014</v>
      </c>
      <c r="O105" s="8">
        <v>42475</v>
      </c>
      <c r="P105" s="48">
        <v>101.65</v>
      </c>
      <c r="Q105" s="48"/>
      <c r="R105" s="49">
        <f t="shared" si="9"/>
        <v>-40679.696370378726</v>
      </c>
      <c r="S105" s="49"/>
      <c r="T105" s="50">
        <f t="shared" si="10"/>
        <v>-20</v>
      </c>
      <c r="U105" s="50"/>
      <c r="V105" s="45">
        <f t="shared" si="11"/>
        <v>-0.9999999999999433</v>
      </c>
    </row>
    <row r="106" spans="2:22" ht="13.5">
      <c r="B106" s="36">
        <v>98</v>
      </c>
      <c r="C106" s="47">
        <f t="shared" si="7"/>
        <v>1315310.1826423223</v>
      </c>
      <c r="D106" s="47"/>
      <c r="E106" s="39">
        <v>2014</v>
      </c>
      <c r="F106" s="8">
        <v>42496</v>
      </c>
      <c r="G106" s="39" t="s">
        <v>3</v>
      </c>
      <c r="H106" s="48">
        <v>102.1</v>
      </c>
      <c r="I106" s="48"/>
      <c r="J106" s="36">
        <v>8</v>
      </c>
      <c r="K106" s="47">
        <f t="shared" si="6"/>
        <v>39459.305479269664</v>
      </c>
      <c r="L106" s="47"/>
      <c r="M106" s="6">
        <f t="shared" si="8"/>
        <v>4.932413184908708</v>
      </c>
      <c r="N106" s="39">
        <v>2014</v>
      </c>
      <c r="O106" s="8">
        <v>42497</v>
      </c>
      <c r="P106" s="48">
        <v>101.76</v>
      </c>
      <c r="Q106" s="48"/>
      <c r="R106" s="49">
        <f t="shared" si="9"/>
        <v>167702.04828689076</v>
      </c>
      <c r="S106" s="49"/>
      <c r="T106" s="50">
        <f t="shared" si="10"/>
        <v>33.99999999999892</v>
      </c>
      <c r="U106" s="50"/>
      <c r="V106" s="45">
        <f t="shared" si="11"/>
        <v>4.249999999999865</v>
      </c>
    </row>
    <row r="107" spans="2:22" ht="13.5">
      <c r="B107" s="36">
        <v>99</v>
      </c>
      <c r="C107" s="47">
        <f t="shared" si="7"/>
        <v>1483012.230929213</v>
      </c>
      <c r="D107" s="47"/>
      <c r="E107" s="39">
        <v>2014</v>
      </c>
      <c r="F107" s="8">
        <v>42499</v>
      </c>
      <c r="G107" s="36" t="s">
        <v>62</v>
      </c>
      <c r="H107" s="48">
        <v>101.81</v>
      </c>
      <c r="I107" s="48"/>
      <c r="J107" s="36">
        <v>20</v>
      </c>
      <c r="K107" s="47">
        <f t="shared" si="6"/>
        <v>44490.36692787639</v>
      </c>
      <c r="L107" s="47"/>
      <c r="M107" s="6">
        <f t="shared" si="8"/>
        <v>2.2245183463938196</v>
      </c>
      <c r="N107" s="39">
        <v>2014</v>
      </c>
      <c r="O107" s="8">
        <v>42504</v>
      </c>
      <c r="P107" s="48">
        <v>102.05</v>
      </c>
      <c r="Q107" s="48"/>
      <c r="R107" s="49">
        <f t="shared" si="9"/>
        <v>53388.440313450534</v>
      </c>
      <c r="S107" s="49"/>
      <c r="T107" s="50">
        <f t="shared" si="10"/>
        <v>23.99999999999949</v>
      </c>
      <c r="U107" s="50"/>
      <c r="V107" s="45">
        <f t="shared" si="11"/>
        <v>1.1999999999999744</v>
      </c>
    </row>
    <row r="108" spans="2:22" ht="13.5">
      <c r="B108" s="36">
        <v>100</v>
      </c>
      <c r="C108" s="47">
        <f t="shared" si="7"/>
        <v>1536400.6712426636</v>
      </c>
      <c r="D108" s="47"/>
      <c r="E108" s="39">
        <v>2014</v>
      </c>
      <c r="F108" s="8">
        <v>42505</v>
      </c>
      <c r="G108" s="36" t="s">
        <v>3</v>
      </c>
      <c r="H108" s="48">
        <v>101.81</v>
      </c>
      <c r="I108" s="48"/>
      <c r="J108" s="36">
        <v>30</v>
      </c>
      <c r="K108" s="47">
        <f t="shared" si="6"/>
        <v>46092.020137279906</v>
      </c>
      <c r="L108" s="47"/>
      <c r="M108" s="6">
        <f t="shared" si="8"/>
        <v>1.5364006712426634</v>
      </c>
      <c r="N108" s="39">
        <v>2014</v>
      </c>
      <c r="O108" s="8">
        <v>42511</v>
      </c>
      <c r="P108" s="48">
        <v>101.59</v>
      </c>
      <c r="Q108" s="48"/>
      <c r="R108" s="49">
        <f t="shared" si="9"/>
        <v>33800.81476733842</v>
      </c>
      <c r="S108" s="49"/>
      <c r="T108" s="50">
        <f t="shared" si="10"/>
        <v>21.999999999999886</v>
      </c>
      <c r="U108" s="50"/>
      <c r="V108" s="45">
        <f t="shared" si="11"/>
        <v>0.7333333333333295</v>
      </c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3" dxfId="56" operator="equal" stopIfTrue="1">
      <formula>"買"</formula>
    </cfRule>
    <cfRule type="cellIs" priority="14" dxfId="57" operator="equal" stopIfTrue="1">
      <formula>"売"</formula>
    </cfRule>
  </conditionalFormatting>
  <conditionalFormatting sqref="G9:G10 G14 G16 G18 G20:G30 G33:G45 G47:G108">
    <cfRule type="cellIs" priority="19" dxfId="56" operator="equal" stopIfTrue="1">
      <formula>"買"</formula>
    </cfRule>
    <cfRule type="cellIs" priority="20" dxfId="57" operator="equal" stopIfTrue="1">
      <formula>"売"</formula>
    </cfRule>
  </conditionalFormatting>
  <conditionalFormatting sqref="G12">
    <cfRule type="cellIs" priority="17" dxfId="56" operator="equal" stopIfTrue="1">
      <formula>"買"</formula>
    </cfRule>
    <cfRule type="cellIs" priority="18" dxfId="57" operator="equal" stopIfTrue="1">
      <formula>"売"</formula>
    </cfRule>
  </conditionalFormatting>
  <conditionalFormatting sqref="G13">
    <cfRule type="cellIs" priority="15" dxfId="56" operator="equal" stopIfTrue="1">
      <formula>"買"</formula>
    </cfRule>
    <cfRule type="cellIs" priority="16" dxfId="57" operator="equal" stopIfTrue="1">
      <formula>"売"</formula>
    </cfRule>
  </conditionalFormatting>
  <conditionalFormatting sqref="G11">
    <cfRule type="cellIs" priority="11" dxfId="56" operator="equal" stopIfTrue="1">
      <formula>"買"</formula>
    </cfRule>
    <cfRule type="cellIs" priority="12" dxfId="57" operator="equal" stopIfTrue="1">
      <formula>"売"</formula>
    </cfRule>
  </conditionalFormatting>
  <conditionalFormatting sqref="G15">
    <cfRule type="cellIs" priority="9" dxfId="56" operator="equal" stopIfTrue="1">
      <formula>"買"</formula>
    </cfRule>
    <cfRule type="cellIs" priority="10" dxfId="57" operator="equal" stopIfTrue="1">
      <formula>"売"</formula>
    </cfRule>
  </conditionalFormatting>
  <conditionalFormatting sqref="G17">
    <cfRule type="cellIs" priority="7" dxfId="56" operator="equal" stopIfTrue="1">
      <formula>"買"</formula>
    </cfRule>
    <cfRule type="cellIs" priority="8" dxfId="57" operator="equal" stopIfTrue="1">
      <formula>"売"</formula>
    </cfRule>
  </conditionalFormatting>
  <conditionalFormatting sqref="G19">
    <cfRule type="cellIs" priority="5" dxfId="56" operator="equal" stopIfTrue="1">
      <formula>"買"</formula>
    </cfRule>
    <cfRule type="cellIs" priority="6" dxfId="57" operator="equal" stopIfTrue="1">
      <formula>"売"</formula>
    </cfRule>
  </conditionalFormatting>
  <conditionalFormatting sqref="G31">
    <cfRule type="cellIs" priority="1" dxfId="56" operator="equal" stopIfTrue="1">
      <formula>"買"</formula>
    </cfRule>
    <cfRule type="cellIs" priority="2" dxfId="57" operator="equal" stopIfTrue="1">
      <formula>"売"</formula>
    </cfRule>
  </conditionalFormatting>
  <conditionalFormatting sqref="G32">
    <cfRule type="cellIs" priority="3" dxfId="56" operator="equal" stopIfTrue="1">
      <formula>"買"</formula>
    </cfRule>
    <cfRule type="cellIs" priority="4" dxfId="5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V109"/>
  <sheetViews>
    <sheetView zoomScale="115" zoomScaleNormal="115" zoomScalePageLayoutView="0" workbookViewId="0" topLeftCell="A1">
      <pane ySplit="8" topLeftCell="A12" activePane="bottomLeft" state="frozen"/>
      <selection pane="topLeft" activeCell="A1" sqref="A1"/>
      <selection pane="bottomLeft" activeCell="E7" sqref="E7:I7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63" t="s">
        <v>5</v>
      </c>
      <c r="C2" s="63"/>
      <c r="D2" s="78"/>
      <c r="E2" s="78"/>
      <c r="F2" s="63" t="s">
        <v>6</v>
      </c>
      <c r="G2" s="63"/>
      <c r="H2" s="78" t="s">
        <v>35</v>
      </c>
      <c r="I2" s="78"/>
      <c r="J2" s="63" t="s">
        <v>7</v>
      </c>
      <c r="K2" s="63"/>
      <c r="L2" s="79">
        <f>C9</f>
        <v>1000000</v>
      </c>
      <c r="M2" s="78"/>
      <c r="N2" s="63" t="s">
        <v>8</v>
      </c>
      <c r="O2" s="63"/>
      <c r="P2" s="79">
        <f>L2+D4</f>
        <v>1253999.3623408063</v>
      </c>
      <c r="Q2" s="78"/>
      <c r="R2" s="1"/>
      <c r="S2" s="1"/>
      <c r="T2" s="1"/>
    </row>
    <row r="3" spans="2:19" ht="57" customHeight="1">
      <c r="B3" s="63" t="s">
        <v>9</v>
      </c>
      <c r="C3" s="63"/>
      <c r="D3" s="80" t="s">
        <v>37</v>
      </c>
      <c r="E3" s="80"/>
      <c r="F3" s="80"/>
      <c r="G3" s="80"/>
      <c r="H3" s="80"/>
      <c r="I3" s="80"/>
      <c r="J3" s="63" t="s">
        <v>10</v>
      </c>
      <c r="K3" s="63"/>
      <c r="L3" s="80" t="s">
        <v>49</v>
      </c>
      <c r="M3" s="81"/>
      <c r="N3" s="81"/>
      <c r="O3" s="81"/>
      <c r="P3" s="81"/>
      <c r="Q3" s="81"/>
      <c r="R3" s="1"/>
      <c r="S3" s="1"/>
    </row>
    <row r="4" spans="2:20" ht="13.5">
      <c r="B4" s="63" t="s">
        <v>11</v>
      </c>
      <c r="C4" s="63"/>
      <c r="D4" s="61">
        <f>SUM($R$9:$S$993)</f>
        <v>253999.36234080626</v>
      </c>
      <c r="E4" s="61"/>
      <c r="F4" s="63" t="s">
        <v>12</v>
      </c>
      <c r="G4" s="63"/>
      <c r="H4" s="77">
        <f>SUM($T$9:$U$108)</f>
        <v>441.9999999999991</v>
      </c>
      <c r="I4" s="78"/>
      <c r="J4" s="60" t="s">
        <v>13</v>
      </c>
      <c r="K4" s="60"/>
      <c r="L4" s="79">
        <f>MAX($C$9:$D$990)-C9</f>
        <v>1095063.68781004</v>
      </c>
      <c r="M4" s="79"/>
      <c r="N4" s="60" t="s">
        <v>14</v>
      </c>
      <c r="O4" s="60"/>
      <c r="P4" s="61">
        <f>MIN($C$9:$D$990)-C9</f>
        <v>-236334.3242062605</v>
      </c>
      <c r="Q4" s="61"/>
      <c r="R4" s="1"/>
      <c r="S4" s="1"/>
      <c r="T4" s="1"/>
    </row>
    <row r="5" spans="2:20" ht="13.5">
      <c r="B5" s="40" t="s">
        <v>15</v>
      </c>
      <c r="C5" s="2">
        <f>COUNTIF($R$9:$R$990,"&gt;0")</f>
        <v>8</v>
      </c>
      <c r="D5" s="41" t="s">
        <v>16</v>
      </c>
      <c r="E5" s="16">
        <f>COUNTIF($R$9:$R$990,"&lt;0")</f>
        <v>22</v>
      </c>
      <c r="F5" s="41" t="s">
        <v>17</v>
      </c>
      <c r="G5" s="2">
        <f>COUNTIF($R$9:$R$990,"=0")</f>
        <v>1</v>
      </c>
      <c r="H5" s="41" t="s">
        <v>18</v>
      </c>
      <c r="I5" s="3">
        <f>C5/SUM(C5,E5,G5)</f>
        <v>0.25806451612903225</v>
      </c>
      <c r="J5" s="62" t="s">
        <v>19</v>
      </c>
      <c r="K5" s="63"/>
      <c r="L5" s="64"/>
      <c r="M5" s="65"/>
      <c r="N5" s="18" t="s">
        <v>20</v>
      </c>
      <c r="O5" s="9"/>
      <c r="P5" s="64"/>
      <c r="Q5" s="65"/>
      <c r="R5" s="1"/>
      <c r="S5" s="1"/>
      <c r="T5" s="1"/>
    </row>
    <row r="6" spans="2:21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44">
        <f>SUM(R9:S108)</f>
        <v>253999.36234080626</v>
      </c>
      <c r="T6" s="1"/>
      <c r="U6" s="44">
        <f>SUM(T9:U108)</f>
        <v>441.9999999999991</v>
      </c>
    </row>
    <row r="7" spans="2:21" ht="13.5">
      <c r="B7" s="66" t="s">
        <v>21</v>
      </c>
      <c r="C7" s="68" t="s">
        <v>22</v>
      </c>
      <c r="D7" s="69"/>
      <c r="E7" s="72" t="s">
        <v>23</v>
      </c>
      <c r="F7" s="73"/>
      <c r="G7" s="73"/>
      <c r="H7" s="73"/>
      <c r="I7" s="56"/>
      <c r="J7" s="74" t="s">
        <v>48</v>
      </c>
      <c r="K7" s="75"/>
      <c r="L7" s="58"/>
      <c r="M7" s="76" t="s">
        <v>25</v>
      </c>
      <c r="N7" s="51" t="s">
        <v>26</v>
      </c>
      <c r="O7" s="52"/>
      <c r="P7" s="52"/>
      <c r="Q7" s="53"/>
      <c r="R7" s="54" t="s">
        <v>27</v>
      </c>
      <c r="S7" s="54"/>
      <c r="T7" s="54"/>
      <c r="U7" s="54"/>
    </row>
    <row r="8" spans="2:22" ht="13.5">
      <c r="B8" s="67"/>
      <c r="C8" s="70"/>
      <c r="D8" s="71"/>
      <c r="E8" s="19" t="s">
        <v>28</v>
      </c>
      <c r="F8" s="19" t="s">
        <v>29</v>
      </c>
      <c r="G8" s="19" t="s">
        <v>30</v>
      </c>
      <c r="H8" s="55" t="s">
        <v>31</v>
      </c>
      <c r="I8" s="56"/>
      <c r="J8" s="4" t="s">
        <v>32</v>
      </c>
      <c r="K8" s="57" t="s">
        <v>33</v>
      </c>
      <c r="L8" s="58"/>
      <c r="M8" s="76"/>
      <c r="N8" s="5" t="s">
        <v>28</v>
      </c>
      <c r="O8" s="5" t="s">
        <v>29</v>
      </c>
      <c r="P8" s="59" t="s">
        <v>31</v>
      </c>
      <c r="Q8" s="53"/>
      <c r="R8" s="54" t="s">
        <v>34</v>
      </c>
      <c r="S8" s="54"/>
      <c r="T8" s="54" t="s">
        <v>32</v>
      </c>
      <c r="U8" s="54"/>
      <c r="V8" s="23" t="s">
        <v>60</v>
      </c>
    </row>
    <row r="9" spans="2:22" ht="13.5">
      <c r="B9" s="39">
        <v>1</v>
      </c>
      <c r="C9" s="47">
        <v>1000000</v>
      </c>
      <c r="D9" s="47"/>
      <c r="E9" s="39">
        <v>2010</v>
      </c>
      <c r="F9" s="8">
        <v>42619</v>
      </c>
      <c r="G9" s="39" t="s">
        <v>3</v>
      </c>
      <c r="H9" s="48">
        <v>84.14</v>
      </c>
      <c r="I9" s="48"/>
      <c r="J9" s="39">
        <v>107</v>
      </c>
      <c r="K9" s="84">
        <f>IF(F9="","",C9*0.05)</f>
        <v>50000</v>
      </c>
      <c r="L9" s="85"/>
      <c r="M9" s="6">
        <f>IF(J9="","",(K9/J9)/1000)</f>
        <v>0.4672897196261682</v>
      </c>
      <c r="N9" s="39">
        <v>2010</v>
      </c>
      <c r="O9" s="8">
        <v>42628</v>
      </c>
      <c r="P9" s="48">
        <v>85.21</v>
      </c>
      <c r="Q9" s="48"/>
      <c r="R9" s="49">
        <f>IF(O9="","",(IF(G9="売",H9-P9,P9-H9))*M9*100000)</f>
        <v>-49999.99999999969</v>
      </c>
      <c r="S9" s="49"/>
      <c r="T9" s="50">
        <f>IF(O9="","",IF(R9&lt;0,J9*(-1),IF(G9="買",(P9-H9)*100,(H9-P9)*100)))</f>
        <v>-107</v>
      </c>
      <c r="U9" s="50"/>
      <c r="V9" s="45">
        <f>R9/K9</f>
        <v>-0.9999999999999938</v>
      </c>
    </row>
    <row r="10" spans="2:22" ht="13.5">
      <c r="B10" s="39">
        <v>2</v>
      </c>
      <c r="C10" s="47">
        <f aca="true" t="shared" si="0" ref="C10:C73">IF(R9="","",C9+R9)</f>
        <v>950000.0000000003</v>
      </c>
      <c r="D10" s="47"/>
      <c r="E10" s="39">
        <v>2010</v>
      </c>
      <c r="F10" s="8">
        <v>42649</v>
      </c>
      <c r="G10" s="39" t="s">
        <v>3</v>
      </c>
      <c r="H10" s="48">
        <v>82.94</v>
      </c>
      <c r="I10" s="48"/>
      <c r="J10" s="39">
        <v>104</v>
      </c>
      <c r="K10" s="84">
        <f aca="true" t="shared" si="1" ref="K10:K73">IF(F10="","",C10*0.05)</f>
        <v>47500.00000000002</v>
      </c>
      <c r="L10" s="85"/>
      <c r="M10" s="6">
        <f aca="true" t="shared" si="2" ref="M10:M73">IF(J10="","",(K10/J10)/1000)</f>
        <v>0.45673076923076944</v>
      </c>
      <c r="N10" s="39">
        <v>2010</v>
      </c>
      <c r="O10" s="8">
        <v>42670</v>
      </c>
      <c r="P10" s="48">
        <v>81.91</v>
      </c>
      <c r="Q10" s="48"/>
      <c r="R10" s="49">
        <f aca="true" t="shared" si="3" ref="R10:R73">IF(O10="","",(IF(G10="売",H10-P10,P10-H10))*M10*100000)</f>
        <v>47043.2692307693</v>
      </c>
      <c r="S10" s="49"/>
      <c r="T10" s="50">
        <f aca="true" t="shared" si="4" ref="T10:T73">IF(O10="","",IF(R10&lt;0,J10*(-1),IF(G10="買",(P10-H10)*100,(H10-P10)*100)))</f>
        <v>103.00000000000011</v>
      </c>
      <c r="U10" s="50"/>
      <c r="V10" s="45">
        <f aca="true" t="shared" si="5" ref="V10:V73">R10/K10</f>
        <v>0.9903846153846164</v>
      </c>
    </row>
    <row r="11" spans="2:22" ht="13.5">
      <c r="B11" s="39">
        <v>3</v>
      </c>
      <c r="C11" s="47">
        <f>IF(R10="","",C10+R10)</f>
        <v>997043.2692307696</v>
      </c>
      <c r="D11" s="47"/>
      <c r="E11" s="39">
        <v>2011</v>
      </c>
      <c r="F11" s="8">
        <v>42509</v>
      </c>
      <c r="G11" s="39" t="s">
        <v>4</v>
      </c>
      <c r="H11" s="48">
        <v>81.71</v>
      </c>
      <c r="I11" s="48"/>
      <c r="J11" s="39">
        <v>179</v>
      </c>
      <c r="K11" s="84">
        <f t="shared" si="1"/>
        <v>49852.16346153848</v>
      </c>
      <c r="L11" s="85"/>
      <c r="M11" s="6">
        <f t="shared" si="2"/>
        <v>0.2785037064890418</v>
      </c>
      <c r="N11" s="39">
        <v>2011</v>
      </c>
      <c r="O11" s="8">
        <v>42516</v>
      </c>
      <c r="P11" s="48">
        <v>81.3</v>
      </c>
      <c r="Q11" s="48"/>
      <c r="R11" s="49">
        <f t="shared" si="3"/>
        <v>-11418.651966050618</v>
      </c>
      <c r="S11" s="49"/>
      <c r="T11" s="50">
        <f t="shared" si="4"/>
        <v>-179</v>
      </c>
      <c r="U11" s="50"/>
      <c r="V11" s="45">
        <f t="shared" si="5"/>
        <v>-0.22905027932960703</v>
      </c>
    </row>
    <row r="12" spans="2:22" ht="13.5">
      <c r="B12" s="39">
        <v>4</v>
      </c>
      <c r="C12" s="47">
        <f t="shared" si="0"/>
        <v>985624.617264719</v>
      </c>
      <c r="D12" s="47"/>
      <c r="E12" s="39">
        <v>2011</v>
      </c>
      <c r="F12" s="8">
        <v>42556</v>
      </c>
      <c r="G12" s="39" t="s">
        <v>4</v>
      </c>
      <c r="H12" s="82">
        <v>80.9</v>
      </c>
      <c r="I12" s="83"/>
      <c r="J12" s="39">
        <v>38</v>
      </c>
      <c r="K12" s="84">
        <f t="shared" si="1"/>
        <v>49281.23086323595</v>
      </c>
      <c r="L12" s="85"/>
      <c r="M12" s="6">
        <f t="shared" si="2"/>
        <v>1.2968744964009462</v>
      </c>
      <c r="N12" s="39">
        <v>2011</v>
      </c>
      <c r="O12" s="8">
        <v>42561</v>
      </c>
      <c r="P12" s="48">
        <v>80.52</v>
      </c>
      <c r="Q12" s="48"/>
      <c r="R12" s="49">
        <f t="shared" si="3"/>
        <v>-49281.23086323721</v>
      </c>
      <c r="S12" s="49"/>
      <c r="T12" s="50">
        <f t="shared" si="4"/>
        <v>-38</v>
      </c>
      <c r="U12" s="50"/>
      <c r="V12" s="45">
        <f t="shared" si="5"/>
        <v>-1.0000000000000255</v>
      </c>
    </row>
    <row r="13" spans="2:22" ht="13.5">
      <c r="B13" s="39">
        <v>5</v>
      </c>
      <c r="C13" s="47">
        <f t="shared" si="0"/>
        <v>936343.3864014818</v>
      </c>
      <c r="D13" s="47"/>
      <c r="E13" s="39">
        <v>2011</v>
      </c>
      <c r="F13" s="8">
        <v>42585</v>
      </c>
      <c r="G13" s="39" t="s">
        <v>3</v>
      </c>
      <c r="H13" s="82">
        <v>76.94</v>
      </c>
      <c r="I13" s="83"/>
      <c r="J13" s="39">
        <v>87</v>
      </c>
      <c r="K13" s="84">
        <f t="shared" si="1"/>
        <v>46817.16932007409</v>
      </c>
      <c r="L13" s="85"/>
      <c r="M13" s="6">
        <f t="shared" si="2"/>
        <v>0.5381283829893574</v>
      </c>
      <c r="N13" s="39">
        <v>2011</v>
      </c>
      <c r="O13" s="8">
        <v>42586</v>
      </c>
      <c r="P13" s="48">
        <v>77.81</v>
      </c>
      <c r="Q13" s="48"/>
      <c r="R13" s="49">
        <f t="shared" si="3"/>
        <v>-46817.16932007434</v>
      </c>
      <c r="S13" s="49"/>
      <c r="T13" s="50">
        <f t="shared" si="4"/>
        <v>-87</v>
      </c>
      <c r="U13" s="50"/>
      <c r="V13" s="45">
        <f t="shared" si="5"/>
        <v>-1.0000000000000053</v>
      </c>
    </row>
    <row r="14" spans="2:22" ht="13.5">
      <c r="B14" s="39">
        <v>6</v>
      </c>
      <c r="C14" s="47">
        <f t="shared" si="0"/>
        <v>889526.2170814074</v>
      </c>
      <c r="D14" s="47"/>
      <c r="E14" s="39">
        <v>2011</v>
      </c>
      <c r="F14" s="8">
        <v>42632</v>
      </c>
      <c r="G14" s="39" t="s">
        <v>3</v>
      </c>
      <c r="H14" s="82">
        <v>76.54</v>
      </c>
      <c r="I14" s="83"/>
      <c r="J14" s="39">
        <v>77</v>
      </c>
      <c r="K14" s="84">
        <f t="shared" si="1"/>
        <v>44476.310854070376</v>
      </c>
      <c r="L14" s="85"/>
      <c r="M14" s="6">
        <f t="shared" si="2"/>
        <v>0.5776144266762386</v>
      </c>
      <c r="N14" s="39">
        <v>2011</v>
      </c>
      <c r="O14" s="8">
        <v>42640</v>
      </c>
      <c r="P14" s="48">
        <v>76.75</v>
      </c>
      <c r="Q14" s="48"/>
      <c r="R14" s="49">
        <f t="shared" si="3"/>
        <v>-12129.90296020065</v>
      </c>
      <c r="S14" s="49"/>
      <c r="T14" s="50">
        <f t="shared" si="4"/>
        <v>-77</v>
      </c>
      <c r="U14" s="50"/>
      <c r="V14" s="45">
        <f t="shared" si="5"/>
        <v>-0.2727272727272646</v>
      </c>
    </row>
    <row r="15" spans="2:22" ht="13.5">
      <c r="B15" s="39">
        <v>7</v>
      </c>
      <c r="C15" s="47">
        <f t="shared" si="0"/>
        <v>877396.3141212068</v>
      </c>
      <c r="D15" s="47"/>
      <c r="E15" s="39">
        <v>2011</v>
      </c>
      <c r="F15" s="8">
        <v>42690</v>
      </c>
      <c r="G15" s="39" t="s">
        <v>3</v>
      </c>
      <c r="H15" s="82">
        <v>76.89</v>
      </c>
      <c r="I15" s="83"/>
      <c r="J15" s="39">
        <v>59</v>
      </c>
      <c r="K15" s="84">
        <f t="shared" si="1"/>
        <v>43869.81570606034</v>
      </c>
      <c r="L15" s="85"/>
      <c r="M15" s="6">
        <f t="shared" si="2"/>
        <v>0.7435561984078024</v>
      </c>
      <c r="N15" s="39">
        <v>2011</v>
      </c>
      <c r="O15" s="8">
        <v>42697</v>
      </c>
      <c r="P15" s="48">
        <v>77.31</v>
      </c>
      <c r="Q15" s="48"/>
      <c r="R15" s="49">
        <f t="shared" si="3"/>
        <v>-31229.360333127825</v>
      </c>
      <c r="S15" s="49"/>
      <c r="T15" s="50">
        <f t="shared" si="4"/>
        <v>-59</v>
      </c>
      <c r="U15" s="50"/>
      <c r="V15" s="45">
        <f t="shared" si="5"/>
        <v>-0.7118644067796639</v>
      </c>
    </row>
    <row r="16" spans="2:22" ht="13.5">
      <c r="B16" s="39">
        <v>8</v>
      </c>
      <c r="C16" s="47">
        <f t="shared" si="0"/>
        <v>846166.953788079</v>
      </c>
      <c r="D16" s="47"/>
      <c r="E16" s="39">
        <v>2011</v>
      </c>
      <c r="F16" s="8">
        <v>42718</v>
      </c>
      <c r="G16" s="39" t="s">
        <v>4</v>
      </c>
      <c r="H16" s="82">
        <v>78.01</v>
      </c>
      <c r="I16" s="83"/>
      <c r="J16" s="39">
        <v>38</v>
      </c>
      <c r="K16" s="84">
        <f t="shared" si="1"/>
        <v>42308.34768940395</v>
      </c>
      <c r="L16" s="85"/>
      <c r="M16" s="6">
        <f t="shared" si="2"/>
        <v>1.1133775707737883</v>
      </c>
      <c r="N16" s="39">
        <v>2011</v>
      </c>
      <c r="O16" s="8">
        <v>42720</v>
      </c>
      <c r="P16" s="48">
        <v>77.63</v>
      </c>
      <c r="Q16" s="48"/>
      <c r="R16" s="49">
        <f t="shared" si="3"/>
        <v>-42308.34768940503</v>
      </c>
      <c r="S16" s="49"/>
      <c r="T16" s="50">
        <f t="shared" si="4"/>
        <v>-38</v>
      </c>
      <c r="U16" s="50"/>
      <c r="V16" s="45">
        <f t="shared" si="5"/>
        <v>-1.0000000000000255</v>
      </c>
    </row>
    <row r="17" spans="2:22" ht="13.5">
      <c r="B17" s="39">
        <v>9</v>
      </c>
      <c r="C17" s="47">
        <f t="shared" si="0"/>
        <v>803858.6060986739</v>
      </c>
      <c r="D17" s="47"/>
      <c r="E17" s="39">
        <v>2012</v>
      </c>
      <c r="F17" s="8">
        <v>42381</v>
      </c>
      <c r="G17" s="39" t="s">
        <v>3</v>
      </c>
      <c r="H17" s="82">
        <v>76.8</v>
      </c>
      <c r="I17" s="83"/>
      <c r="J17" s="39">
        <v>23</v>
      </c>
      <c r="K17" s="84">
        <f t="shared" si="1"/>
        <v>40192.930304933696</v>
      </c>
      <c r="L17" s="85"/>
      <c r="M17" s="6">
        <f t="shared" si="2"/>
        <v>1.7475187089101607</v>
      </c>
      <c r="N17" s="39">
        <v>2012</v>
      </c>
      <c r="O17" s="8">
        <v>42385</v>
      </c>
      <c r="P17" s="48">
        <v>77.03</v>
      </c>
      <c r="Q17" s="48"/>
      <c r="R17" s="49">
        <f t="shared" si="3"/>
        <v>-40192.930304934394</v>
      </c>
      <c r="S17" s="49"/>
      <c r="T17" s="50">
        <f t="shared" si="4"/>
        <v>-23</v>
      </c>
      <c r="U17" s="50"/>
      <c r="V17" s="45">
        <f t="shared" si="5"/>
        <v>-1.0000000000000173</v>
      </c>
    </row>
    <row r="18" spans="2:22" ht="13.5">
      <c r="B18" s="39">
        <v>10</v>
      </c>
      <c r="C18" s="47">
        <f t="shared" si="0"/>
        <v>763665.6757937395</v>
      </c>
      <c r="D18" s="47"/>
      <c r="E18" s="39">
        <v>2012</v>
      </c>
      <c r="F18" s="8">
        <v>42703</v>
      </c>
      <c r="G18" s="39" t="s">
        <v>4</v>
      </c>
      <c r="H18" s="48">
        <v>82.2</v>
      </c>
      <c r="I18" s="48"/>
      <c r="J18" s="39">
        <v>52</v>
      </c>
      <c r="K18" s="84">
        <f t="shared" si="1"/>
        <v>38183.283789686975</v>
      </c>
      <c r="L18" s="85"/>
      <c r="M18" s="6">
        <f t="shared" si="2"/>
        <v>0.7342939190324419</v>
      </c>
      <c r="N18" s="39">
        <v>2013</v>
      </c>
      <c r="O18" s="8">
        <v>42425</v>
      </c>
      <c r="P18" s="48">
        <v>92.81</v>
      </c>
      <c r="Q18" s="48"/>
      <c r="R18" s="49">
        <f t="shared" si="3"/>
        <v>779085.8480934208</v>
      </c>
      <c r="S18" s="49"/>
      <c r="T18" s="50">
        <f t="shared" si="4"/>
        <v>1061</v>
      </c>
      <c r="U18" s="50"/>
      <c r="V18" s="45">
        <f t="shared" si="5"/>
        <v>20.403846153846157</v>
      </c>
    </row>
    <row r="19" spans="2:22" ht="13.5">
      <c r="B19" s="39">
        <v>11</v>
      </c>
      <c r="C19" s="47">
        <f>IF(R18="","",C18+R18)</f>
        <v>1542751.5238871602</v>
      </c>
      <c r="D19" s="47"/>
      <c r="E19" s="39">
        <v>2013</v>
      </c>
      <c r="F19" s="8">
        <v>42484</v>
      </c>
      <c r="G19" s="39" t="s">
        <v>4</v>
      </c>
      <c r="H19" s="48">
        <v>99.52</v>
      </c>
      <c r="I19" s="48"/>
      <c r="J19" s="39">
        <v>106</v>
      </c>
      <c r="K19" s="84">
        <f t="shared" si="1"/>
        <v>77137.57619435801</v>
      </c>
      <c r="L19" s="85"/>
      <c r="M19" s="6">
        <f t="shared" si="2"/>
        <v>0.7277129829656417</v>
      </c>
      <c r="N19" s="39">
        <v>2013</v>
      </c>
      <c r="O19" s="8">
        <v>42488</v>
      </c>
      <c r="P19" s="48">
        <v>98.47</v>
      </c>
      <c r="Q19" s="48"/>
      <c r="R19" s="49">
        <f t="shared" si="3"/>
        <v>-76409.86321139218</v>
      </c>
      <c r="S19" s="49"/>
      <c r="T19" s="50">
        <f t="shared" si="4"/>
        <v>-106</v>
      </c>
      <c r="U19" s="50"/>
      <c r="V19" s="45">
        <f t="shared" si="5"/>
        <v>-0.9905660377358465</v>
      </c>
    </row>
    <row r="20" spans="2:22" ht="13.5">
      <c r="B20" s="39">
        <v>12</v>
      </c>
      <c r="C20" s="47">
        <f t="shared" si="0"/>
        <v>1466341.660675768</v>
      </c>
      <c r="D20" s="47"/>
      <c r="E20" s="39">
        <v>2013</v>
      </c>
      <c r="F20" s="8">
        <v>42548</v>
      </c>
      <c r="G20" s="39" t="s">
        <v>4</v>
      </c>
      <c r="H20" s="48">
        <v>98.05</v>
      </c>
      <c r="I20" s="48"/>
      <c r="J20" s="39">
        <v>111</v>
      </c>
      <c r="K20" s="84">
        <f t="shared" si="1"/>
        <v>73317.08303378841</v>
      </c>
      <c r="L20" s="85"/>
      <c r="M20" s="6">
        <f t="shared" si="2"/>
        <v>0.6605142615656614</v>
      </c>
      <c r="N20" s="39">
        <v>2013</v>
      </c>
      <c r="O20" s="8">
        <v>42561</v>
      </c>
      <c r="P20" s="48">
        <v>99.48</v>
      </c>
      <c r="Q20" s="48"/>
      <c r="R20" s="49">
        <f t="shared" si="3"/>
        <v>94453.53940389003</v>
      </c>
      <c r="S20" s="49"/>
      <c r="T20" s="50">
        <f t="shared" si="4"/>
        <v>143.00000000000068</v>
      </c>
      <c r="U20" s="50"/>
      <c r="V20" s="45">
        <f t="shared" si="5"/>
        <v>1.2882882882882944</v>
      </c>
    </row>
    <row r="21" spans="2:22" ht="13.5">
      <c r="B21" s="39">
        <v>13</v>
      </c>
      <c r="C21" s="47">
        <f t="shared" si="0"/>
        <v>1560795.200079658</v>
      </c>
      <c r="D21" s="47"/>
      <c r="E21" s="39">
        <v>2013</v>
      </c>
      <c r="F21" s="8">
        <v>42615</v>
      </c>
      <c r="G21" s="39" t="s">
        <v>4</v>
      </c>
      <c r="H21" s="48">
        <v>98.47</v>
      </c>
      <c r="I21" s="48"/>
      <c r="J21" s="39">
        <v>60</v>
      </c>
      <c r="K21" s="84">
        <f t="shared" si="1"/>
        <v>78039.76000398291</v>
      </c>
      <c r="L21" s="85"/>
      <c r="M21" s="6">
        <f t="shared" si="2"/>
        <v>1.3006626667330485</v>
      </c>
      <c r="N21" s="39">
        <v>2013</v>
      </c>
      <c r="O21" s="8">
        <v>42619</v>
      </c>
      <c r="P21" s="48">
        <v>99.31</v>
      </c>
      <c r="Q21" s="48"/>
      <c r="R21" s="49">
        <f t="shared" si="3"/>
        <v>109255.66400557652</v>
      </c>
      <c r="S21" s="49"/>
      <c r="T21" s="50">
        <f t="shared" si="4"/>
        <v>84.00000000000034</v>
      </c>
      <c r="U21" s="50"/>
      <c r="V21" s="45">
        <f t="shared" si="5"/>
        <v>1.4000000000000057</v>
      </c>
    </row>
    <row r="22" spans="2:22" ht="13.5">
      <c r="B22" s="39">
        <v>14</v>
      </c>
      <c r="C22" s="47">
        <f t="shared" si="0"/>
        <v>1670050.8640852347</v>
      </c>
      <c r="D22" s="47"/>
      <c r="E22" s="39">
        <v>2013</v>
      </c>
      <c r="F22" s="8">
        <v>42638</v>
      </c>
      <c r="G22" s="39" t="s">
        <v>3</v>
      </c>
      <c r="H22" s="48">
        <v>98.46</v>
      </c>
      <c r="I22" s="48"/>
      <c r="J22" s="39">
        <v>71</v>
      </c>
      <c r="K22" s="84">
        <f t="shared" si="1"/>
        <v>83502.54320426175</v>
      </c>
      <c r="L22" s="85"/>
      <c r="M22" s="6">
        <f t="shared" si="2"/>
        <v>1.1760921578065036</v>
      </c>
      <c r="N22" s="39">
        <v>2013</v>
      </c>
      <c r="O22" s="8">
        <v>42652</v>
      </c>
      <c r="P22" s="48">
        <v>97.24</v>
      </c>
      <c r="Q22" s="48"/>
      <c r="R22" s="49">
        <f t="shared" si="3"/>
        <v>143483.2432523933</v>
      </c>
      <c r="S22" s="49"/>
      <c r="T22" s="50">
        <f t="shared" si="4"/>
        <v>121.99999999999989</v>
      </c>
      <c r="U22" s="50"/>
      <c r="V22" s="45">
        <f t="shared" si="5"/>
        <v>1.718309859154928</v>
      </c>
    </row>
    <row r="23" spans="2:22" ht="13.5">
      <c r="B23" s="39">
        <v>15</v>
      </c>
      <c r="C23" s="47">
        <f t="shared" si="0"/>
        <v>1813534.107337628</v>
      </c>
      <c r="D23" s="47"/>
      <c r="E23" s="39">
        <v>2013</v>
      </c>
      <c r="F23" s="8">
        <v>42681</v>
      </c>
      <c r="G23" s="39" t="s">
        <v>4</v>
      </c>
      <c r="H23" s="48">
        <v>98.84</v>
      </c>
      <c r="I23" s="48"/>
      <c r="J23" s="39">
        <v>105</v>
      </c>
      <c r="K23" s="84">
        <f t="shared" si="1"/>
        <v>90676.7053668814</v>
      </c>
      <c r="L23" s="85"/>
      <c r="M23" s="6">
        <f t="shared" si="2"/>
        <v>0.8635876701607752</v>
      </c>
      <c r="N23" s="39">
        <v>2013</v>
      </c>
      <c r="O23" s="8">
        <v>42707</v>
      </c>
      <c r="P23" s="48">
        <v>102.1</v>
      </c>
      <c r="Q23" s="48"/>
      <c r="R23" s="49">
        <f t="shared" si="3"/>
        <v>281529.58047241194</v>
      </c>
      <c r="S23" s="49"/>
      <c r="T23" s="50">
        <f t="shared" si="4"/>
        <v>325.9999999999991</v>
      </c>
      <c r="U23" s="50"/>
      <c r="V23" s="45">
        <f t="shared" si="5"/>
        <v>3.104761904761896</v>
      </c>
    </row>
    <row r="24" spans="2:22" ht="13.5">
      <c r="B24" s="39">
        <v>16</v>
      </c>
      <c r="C24" s="47">
        <f t="shared" si="0"/>
        <v>2095063.68781004</v>
      </c>
      <c r="D24" s="47"/>
      <c r="E24" s="39">
        <v>2014</v>
      </c>
      <c r="F24" s="8">
        <v>42375</v>
      </c>
      <c r="G24" s="39" t="s">
        <v>4</v>
      </c>
      <c r="H24" s="48">
        <v>104.88</v>
      </c>
      <c r="I24" s="48"/>
      <c r="J24" s="39">
        <v>82</v>
      </c>
      <c r="K24" s="84">
        <f t="shared" si="1"/>
        <v>104753.184390502</v>
      </c>
      <c r="L24" s="85"/>
      <c r="M24" s="6">
        <f t="shared" si="2"/>
        <v>1.277477858420756</v>
      </c>
      <c r="N24" s="39">
        <v>2014</v>
      </c>
      <c r="O24" s="8">
        <v>42379</v>
      </c>
      <c r="P24" s="48">
        <v>104.06</v>
      </c>
      <c r="Q24" s="48"/>
      <c r="R24" s="49">
        <f t="shared" si="3"/>
        <v>-104753.18439050112</v>
      </c>
      <c r="S24" s="49"/>
      <c r="T24" s="50">
        <f t="shared" si="4"/>
        <v>-82</v>
      </c>
      <c r="U24" s="50"/>
      <c r="V24" s="45">
        <f t="shared" si="5"/>
        <v>-0.9999999999999916</v>
      </c>
    </row>
    <row r="25" spans="2:22" ht="13.5">
      <c r="B25" s="39">
        <v>17</v>
      </c>
      <c r="C25" s="47">
        <f t="shared" si="0"/>
        <v>1990310.503419539</v>
      </c>
      <c r="D25" s="47"/>
      <c r="E25" s="39">
        <v>2014</v>
      </c>
      <c r="F25" s="8">
        <v>42421</v>
      </c>
      <c r="G25" s="39" t="s">
        <v>4</v>
      </c>
      <c r="H25" s="48">
        <v>102.42</v>
      </c>
      <c r="I25" s="48"/>
      <c r="J25" s="39">
        <v>76</v>
      </c>
      <c r="K25" s="84">
        <f t="shared" si="1"/>
        <v>99515.52517097695</v>
      </c>
      <c r="L25" s="85"/>
      <c r="M25" s="6">
        <f t="shared" si="2"/>
        <v>1.3094148048812755</v>
      </c>
      <c r="N25" s="39">
        <v>2014</v>
      </c>
      <c r="O25" s="8">
        <v>42425</v>
      </c>
      <c r="P25" s="48">
        <v>102.15</v>
      </c>
      <c r="Q25" s="48"/>
      <c r="R25" s="49">
        <f t="shared" si="3"/>
        <v>-35354.19973179392</v>
      </c>
      <c r="S25" s="49"/>
      <c r="T25" s="50">
        <f t="shared" si="4"/>
        <v>-76</v>
      </c>
      <c r="U25" s="50"/>
      <c r="V25" s="45">
        <f t="shared" si="5"/>
        <v>-0.35526315789473156</v>
      </c>
    </row>
    <row r="26" spans="2:22" ht="13.5">
      <c r="B26" s="39">
        <v>18</v>
      </c>
      <c r="C26" s="47">
        <f t="shared" si="0"/>
        <v>1954956.303687745</v>
      </c>
      <c r="D26" s="47"/>
      <c r="E26" s="39">
        <v>2014</v>
      </c>
      <c r="F26" s="8">
        <v>42530</v>
      </c>
      <c r="G26" s="39" t="s">
        <v>4</v>
      </c>
      <c r="H26" s="48">
        <v>102.61</v>
      </c>
      <c r="I26" s="48"/>
      <c r="J26" s="39">
        <v>51</v>
      </c>
      <c r="K26" s="84">
        <f t="shared" si="1"/>
        <v>97747.81518438726</v>
      </c>
      <c r="L26" s="85"/>
      <c r="M26" s="6">
        <f t="shared" si="2"/>
        <v>1.9166238271448484</v>
      </c>
      <c r="N26" s="39">
        <v>2014</v>
      </c>
      <c r="O26" s="8">
        <v>42532</v>
      </c>
      <c r="P26" s="48">
        <v>102.1</v>
      </c>
      <c r="Q26" s="48"/>
      <c r="R26" s="49">
        <f t="shared" si="3"/>
        <v>-97747.81518438824</v>
      </c>
      <c r="S26" s="49"/>
      <c r="T26" s="50">
        <f t="shared" si="4"/>
        <v>-51</v>
      </c>
      <c r="U26" s="50"/>
      <c r="V26" s="45">
        <f t="shared" si="5"/>
        <v>-1.00000000000001</v>
      </c>
    </row>
    <row r="27" spans="2:22" ht="13.5">
      <c r="B27" s="39">
        <v>19</v>
      </c>
      <c r="C27" s="47">
        <f t="shared" si="0"/>
        <v>1857208.4885033567</v>
      </c>
      <c r="D27" s="47"/>
      <c r="E27" s="39">
        <v>2014</v>
      </c>
      <c r="F27" s="8">
        <v>42561</v>
      </c>
      <c r="G27" s="39" t="s">
        <v>3</v>
      </c>
      <c r="H27" s="48">
        <v>101.43</v>
      </c>
      <c r="I27" s="48"/>
      <c r="J27" s="39">
        <v>41</v>
      </c>
      <c r="K27" s="84">
        <f t="shared" si="1"/>
        <v>92860.42442516785</v>
      </c>
      <c r="L27" s="85"/>
      <c r="M27" s="6">
        <f t="shared" si="2"/>
        <v>2.26488840061385</v>
      </c>
      <c r="N27" s="39">
        <v>2014</v>
      </c>
      <c r="O27" s="8">
        <v>42575</v>
      </c>
      <c r="P27" s="48">
        <v>101.84</v>
      </c>
      <c r="Q27" s="48"/>
      <c r="R27" s="49">
        <f t="shared" si="3"/>
        <v>-92860.42442516709</v>
      </c>
      <c r="S27" s="49"/>
      <c r="T27" s="50">
        <f t="shared" si="4"/>
        <v>-41</v>
      </c>
      <c r="U27" s="50"/>
      <c r="V27" s="45">
        <f t="shared" si="5"/>
        <v>-0.9999999999999919</v>
      </c>
    </row>
    <row r="28" spans="2:22" ht="13.5">
      <c r="B28" s="39">
        <v>20</v>
      </c>
      <c r="C28" s="47">
        <f t="shared" si="0"/>
        <v>1764348.0640781897</v>
      </c>
      <c r="D28" s="47"/>
      <c r="E28" s="39">
        <v>2014</v>
      </c>
      <c r="F28" s="8">
        <v>42652</v>
      </c>
      <c r="G28" s="39" t="s">
        <v>3</v>
      </c>
      <c r="H28" s="48">
        <v>107.74</v>
      </c>
      <c r="I28" s="48"/>
      <c r="J28" s="39">
        <v>100</v>
      </c>
      <c r="K28" s="84">
        <f t="shared" si="1"/>
        <v>88217.40320390949</v>
      </c>
      <c r="L28" s="85"/>
      <c r="M28" s="6">
        <f t="shared" si="2"/>
        <v>0.8821740320390948</v>
      </c>
      <c r="N28" s="39">
        <v>2014</v>
      </c>
      <c r="O28" s="8">
        <v>42658</v>
      </c>
      <c r="P28" s="48">
        <v>107.31</v>
      </c>
      <c r="Q28" s="48"/>
      <c r="R28" s="49">
        <f t="shared" si="3"/>
        <v>37933.48337768043</v>
      </c>
      <c r="S28" s="49"/>
      <c r="T28" s="50">
        <f t="shared" si="4"/>
        <v>42.99999999999926</v>
      </c>
      <c r="U28" s="50"/>
      <c r="V28" s="45">
        <f t="shared" si="5"/>
        <v>0.4299999999999926</v>
      </c>
    </row>
    <row r="29" spans="2:22" ht="13.5">
      <c r="B29" s="39">
        <v>21</v>
      </c>
      <c r="C29" s="47">
        <f t="shared" si="0"/>
        <v>1802281.54745587</v>
      </c>
      <c r="D29" s="47"/>
      <c r="E29" s="39">
        <v>2014</v>
      </c>
      <c r="F29" s="8">
        <v>42702</v>
      </c>
      <c r="G29" s="39" t="s">
        <v>4</v>
      </c>
      <c r="H29" s="48">
        <v>117.88</v>
      </c>
      <c r="I29" s="48"/>
      <c r="J29" s="39">
        <v>66</v>
      </c>
      <c r="K29" s="84">
        <f t="shared" si="1"/>
        <v>90114.07737279352</v>
      </c>
      <c r="L29" s="85"/>
      <c r="M29" s="6">
        <f t="shared" si="2"/>
        <v>1.3653648086786896</v>
      </c>
      <c r="N29" s="39">
        <v>2014</v>
      </c>
      <c r="O29" s="8">
        <v>42720</v>
      </c>
      <c r="P29" s="48">
        <v>117.22</v>
      </c>
      <c r="Q29" s="48"/>
      <c r="R29" s="49">
        <f t="shared" si="3"/>
        <v>-90114.07737279305</v>
      </c>
      <c r="S29" s="49"/>
      <c r="T29" s="50">
        <f t="shared" si="4"/>
        <v>-66</v>
      </c>
      <c r="U29" s="50"/>
      <c r="V29" s="45">
        <f t="shared" si="5"/>
        <v>-0.9999999999999948</v>
      </c>
    </row>
    <row r="30" spans="2:22" ht="13.5">
      <c r="B30" s="39">
        <v>22</v>
      </c>
      <c r="C30" s="47">
        <f t="shared" si="0"/>
        <v>1712167.470083077</v>
      </c>
      <c r="D30" s="47"/>
      <c r="E30" s="39">
        <v>2015</v>
      </c>
      <c r="F30" s="8">
        <v>42382</v>
      </c>
      <c r="G30" s="39" t="s">
        <v>3</v>
      </c>
      <c r="H30" s="48">
        <v>119.32</v>
      </c>
      <c r="I30" s="48"/>
      <c r="J30" s="39">
        <v>123</v>
      </c>
      <c r="K30" s="84">
        <f t="shared" si="1"/>
        <v>85608.37350415386</v>
      </c>
      <c r="L30" s="85"/>
      <c r="M30" s="6">
        <f t="shared" si="2"/>
        <v>0.6960030366191371</v>
      </c>
      <c r="N30" s="39">
        <v>2015</v>
      </c>
      <c r="O30" s="8">
        <v>42406</v>
      </c>
      <c r="P30" s="48">
        <v>117.99</v>
      </c>
      <c r="Q30" s="48"/>
      <c r="R30" s="49">
        <f t="shared" si="3"/>
        <v>92568.40387034512</v>
      </c>
      <c r="S30" s="49"/>
      <c r="T30" s="50">
        <f t="shared" si="4"/>
        <v>132.99999999999983</v>
      </c>
      <c r="U30" s="50"/>
      <c r="V30" s="45">
        <f t="shared" si="5"/>
        <v>1.0813008130081287</v>
      </c>
    </row>
    <row r="31" spans="2:22" ht="13.5">
      <c r="B31" s="39">
        <v>23</v>
      </c>
      <c r="C31" s="47">
        <f t="shared" si="0"/>
        <v>1804735.873953422</v>
      </c>
      <c r="D31" s="47"/>
      <c r="E31" s="39">
        <v>2015</v>
      </c>
      <c r="F31" s="8">
        <v>42446</v>
      </c>
      <c r="G31" s="39" t="s">
        <v>4</v>
      </c>
      <c r="H31" s="48">
        <v>121.45</v>
      </c>
      <c r="I31" s="48"/>
      <c r="J31" s="39">
        <v>37</v>
      </c>
      <c r="K31" s="84">
        <f t="shared" si="1"/>
        <v>90236.7936976711</v>
      </c>
      <c r="L31" s="85"/>
      <c r="M31" s="6">
        <f t="shared" si="2"/>
        <v>2.438832262099219</v>
      </c>
      <c r="N31" s="39">
        <v>2015</v>
      </c>
      <c r="O31" s="8">
        <v>42447</v>
      </c>
      <c r="P31" s="48">
        <v>121.08</v>
      </c>
      <c r="Q31" s="48"/>
      <c r="R31" s="49">
        <f t="shared" si="3"/>
        <v>-90236.79369767221</v>
      </c>
      <c r="S31" s="49"/>
      <c r="T31" s="50">
        <f t="shared" si="4"/>
        <v>-37</v>
      </c>
      <c r="U31" s="50"/>
      <c r="V31" s="45">
        <f t="shared" si="5"/>
        <v>-1.0000000000000122</v>
      </c>
    </row>
    <row r="32" spans="2:22" ht="13.5">
      <c r="B32" s="39">
        <v>24</v>
      </c>
      <c r="C32" s="47">
        <f t="shared" si="0"/>
        <v>1714499.0802557499</v>
      </c>
      <c r="D32" s="47"/>
      <c r="E32" s="39">
        <v>2015</v>
      </c>
      <c r="F32" s="8">
        <v>42469</v>
      </c>
      <c r="G32" s="39" t="s">
        <v>4</v>
      </c>
      <c r="H32" s="48">
        <v>120.35</v>
      </c>
      <c r="I32" s="48"/>
      <c r="J32" s="39">
        <v>72</v>
      </c>
      <c r="K32" s="84">
        <f t="shared" si="1"/>
        <v>85724.9540127875</v>
      </c>
      <c r="L32" s="85"/>
      <c r="M32" s="6">
        <f t="shared" si="2"/>
        <v>1.190624361288715</v>
      </c>
      <c r="N32" s="39">
        <v>2015</v>
      </c>
      <c r="O32" s="8">
        <v>42474</v>
      </c>
      <c r="P32" s="48">
        <v>119.63</v>
      </c>
      <c r="Q32" s="48"/>
      <c r="R32" s="49">
        <f t="shared" si="3"/>
        <v>-85724.95401278735</v>
      </c>
      <c r="S32" s="49"/>
      <c r="T32" s="50">
        <f t="shared" si="4"/>
        <v>-72</v>
      </c>
      <c r="U32" s="50"/>
      <c r="V32" s="45">
        <f t="shared" si="5"/>
        <v>-0.9999999999999983</v>
      </c>
    </row>
    <row r="33" spans="2:22" ht="13.5">
      <c r="B33" s="39">
        <v>25</v>
      </c>
      <c r="C33" s="47">
        <f t="shared" si="0"/>
        <v>1628774.1262429624</v>
      </c>
      <c r="D33" s="47"/>
      <c r="E33" s="39">
        <v>2015</v>
      </c>
      <c r="F33" s="8">
        <v>42489</v>
      </c>
      <c r="G33" s="39" t="s">
        <v>3</v>
      </c>
      <c r="H33" s="48">
        <v>118.76</v>
      </c>
      <c r="I33" s="48"/>
      <c r="J33" s="39">
        <v>67</v>
      </c>
      <c r="K33" s="84">
        <f t="shared" si="1"/>
        <v>81438.70631214813</v>
      </c>
      <c r="L33" s="85"/>
      <c r="M33" s="6">
        <f t="shared" si="2"/>
        <v>1.215503079285793</v>
      </c>
      <c r="N33" s="39">
        <v>2015</v>
      </c>
      <c r="O33" s="8">
        <v>42481</v>
      </c>
      <c r="P33" s="48">
        <v>119.35</v>
      </c>
      <c r="Q33" s="48"/>
      <c r="R33" s="49">
        <f t="shared" si="3"/>
        <v>-71714.68167786048</v>
      </c>
      <c r="S33" s="49"/>
      <c r="T33" s="50">
        <f t="shared" si="4"/>
        <v>-67</v>
      </c>
      <c r="U33" s="50"/>
      <c r="V33" s="45">
        <f t="shared" si="5"/>
        <v>-0.8805970149253571</v>
      </c>
    </row>
    <row r="34" spans="2:22" ht="13.5">
      <c r="B34" s="39">
        <v>26</v>
      </c>
      <c r="C34" s="47">
        <f t="shared" si="0"/>
        <v>1557059.444565102</v>
      </c>
      <c r="D34" s="47"/>
      <c r="E34" s="39">
        <v>2015</v>
      </c>
      <c r="F34" s="8">
        <v>42538</v>
      </c>
      <c r="G34" s="39" t="s">
        <v>3</v>
      </c>
      <c r="H34" s="48">
        <v>123.28</v>
      </c>
      <c r="I34" s="48"/>
      <c r="J34" s="39">
        <v>50</v>
      </c>
      <c r="K34" s="84">
        <f t="shared" si="1"/>
        <v>77852.97222825511</v>
      </c>
      <c r="L34" s="85"/>
      <c r="M34" s="6">
        <f t="shared" si="2"/>
        <v>1.5570594445651023</v>
      </c>
      <c r="N34" s="39">
        <v>2015</v>
      </c>
      <c r="O34" s="8">
        <v>42538</v>
      </c>
      <c r="P34" s="48">
        <v>123.78</v>
      </c>
      <c r="Q34" s="48"/>
      <c r="R34" s="49">
        <f t="shared" si="3"/>
        <v>-77852.97222825511</v>
      </c>
      <c r="S34" s="49"/>
      <c r="T34" s="50">
        <f t="shared" si="4"/>
        <v>-50</v>
      </c>
      <c r="U34" s="50"/>
      <c r="V34" s="45">
        <f t="shared" si="5"/>
        <v>-1</v>
      </c>
    </row>
    <row r="35" spans="2:22" ht="13.5">
      <c r="B35" s="39">
        <v>27</v>
      </c>
      <c r="C35" s="47">
        <f t="shared" si="0"/>
        <v>1479206.4723368469</v>
      </c>
      <c r="D35" s="47"/>
      <c r="E35" s="39">
        <v>2015</v>
      </c>
      <c r="F35" s="8">
        <v>42554</v>
      </c>
      <c r="G35" s="39" t="s">
        <v>3</v>
      </c>
      <c r="H35" s="48">
        <v>122.94</v>
      </c>
      <c r="I35" s="48"/>
      <c r="J35" s="39">
        <v>77</v>
      </c>
      <c r="K35" s="84">
        <f t="shared" si="1"/>
        <v>73960.32361684235</v>
      </c>
      <c r="L35" s="85"/>
      <c r="M35" s="6">
        <f t="shared" si="2"/>
        <v>0.9605236833356149</v>
      </c>
      <c r="N35" s="39">
        <v>2015</v>
      </c>
      <c r="O35" s="8">
        <v>42565</v>
      </c>
      <c r="P35" s="48">
        <v>123.71</v>
      </c>
      <c r="Q35" s="48"/>
      <c r="R35" s="49">
        <f t="shared" si="3"/>
        <v>-73960.32361684197</v>
      </c>
      <c r="S35" s="49"/>
      <c r="T35" s="50">
        <f t="shared" si="4"/>
        <v>-77</v>
      </c>
      <c r="U35" s="50"/>
      <c r="V35" s="45">
        <f t="shared" si="5"/>
        <v>-0.9999999999999949</v>
      </c>
    </row>
    <row r="36" spans="2:22" ht="13.5">
      <c r="B36" s="39">
        <v>28</v>
      </c>
      <c r="C36" s="47">
        <f t="shared" si="0"/>
        <v>1405246.1487200048</v>
      </c>
      <c r="D36" s="47"/>
      <c r="E36" s="39">
        <v>2015</v>
      </c>
      <c r="F36" s="8">
        <v>42644</v>
      </c>
      <c r="G36" s="39" t="s">
        <v>3</v>
      </c>
      <c r="H36" s="48">
        <v>119.54</v>
      </c>
      <c r="I36" s="48"/>
      <c r="J36" s="39">
        <v>81</v>
      </c>
      <c r="K36" s="84">
        <f t="shared" si="1"/>
        <v>70262.30743600025</v>
      </c>
      <c r="L36" s="85"/>
      <c r="M36" s="6">
        <f t="shared" si="2"/>
        <v>0.867435894271608</v>
      </c>
      <c r="N36" s="39">
        <v>2015</v>
      </c>
      <c r="O36" s="8">
        <v>42645</v>
      </c>
      <c r="P36" s="48">
        <v>120.35</v>
      </c>
      <c r="Q36" s="48"/>
      <c r="R36" s="49">
        <f t="shared" si="3"/>
        <v>-70262.30743599922</v>
      </c>
      <c r="S36" s="49"/>
      <c r="T36" s="50">
        <f t="shared" si="4"/>
        <v>-81</v>
      </c>
      <c r="U36" s="50"/>
      <c r="V36" s="45">
        <f t="shared" si="5"/>
        <v>-0.9999999999999853</v>
      </c>
    </row>
    <row r="37" spans="2:22" ht="13.5">
      <c r="B37" s="39">
        <v>29</v>
      </c>
      <c r="C37" s="47">
        <f t="shared" si="0"/>
        <v>1334983.8412840057</v>
      </c>
      <c r="D37" s="47"/>
      <c r="E37" s="39">
        <v>2015</v>
      </c>
      <c r="F37" s="8">
        <v>42673</v>
      </c>
      <c r="G37" s="39" t="s">
        <v>4</v>
      </c>
      <c r="H37" s="48">
        <v>121.18</v>
      </c>
      <c r="I37" s="48"/>
      <c r="J37" s="39">
        <v>61</v>
      </c>
      <c r="K37" s="84">
        <f t="shared" si="1"/>
        <v>66749.19206420028</v>
      </c>
      <c r="L37" s="85"/>
      <c r="M37" s="6">
        <f t="shared" si="2"/>
        <v>1.0942490502327915</v>
      </c>
      <c r="N37" s="39">
        <v>2015</v>
      </c>
      <c r="O37" s="8">
        <v>42673</v>
      </c>
      <c r="P37" s="48">
        <v>120.57</v>
      </c>
      <c r="Q37" s="48"/>
      <c r="R37" s="49">
        <f t="shared" si="3"/>
        <v>-66749.19206420178</v>
      </c>
      <c r="S37" s="49"/>
      <c r="T37" s="50">
        <f t="shared" si="4"/>
        <v>-61</v>
      </c>
      <c r="U37" s="50"/>
      <c r="V37" s="45">
        <f t="shared" si="5"/>
        <v>-1.0000000000000224</v>
      </c>
    </row>
    <row r="38" spans="2:22" ht="13.5">
      <c r="B38" s="39">
        <v>30</v>
      </c>
      <c r="C38" s="47">
        <f t="shared" si="0"/>
        <v>1268234.649219804</v>
      </c>
      <c r="D38" s="47"/>
      <c r="E38" s="39">
        <v>2016</v>
      </c>
      <c r="F38" s="8">
        <v>42396</v>
      </c>
      <c r="G38" s="39" t="s">
        <v>4</v>
      </c>
      <c r="H38" s="48">
        <v>118.62</v>
      </c>
      <c r="I38" s="48"/>
      <c r="J38" s="39">
        <v>98</v>
      </c>
      <c r="K38" s="84">
        <f t="shared" si="1"/>
        <v>63411.7324609902</v>
      </c>
      <c r="L38" s="85"/>
      <c r="M38" s="6">
        <f t="shared" si="2"/>
        <v>0.6470584944999</v>
      </c>
      <c r="N38" s="39">
        <v>2016</v>
      </c>
      <c r="O38" s="8">
        <v>42403</v>
      </c>
      <c r="P38" s="48">
        <v>118.4</v>
      </c>
      <c r="Q38" s="48"/>
      <c r="R38" s="49">
        <f t="shared" si="3"/>
        <v>-14235.286878997727</v>
      </c>
      <c r="S38" s="49"/>
      <c r="T38" s="50">
        <f t="shared" si="4"/>
        <v>-98</v>
      </c>
      <c r="U38" s="50"/>
      <c r="V38" s="45">
        <f t="shared" si="5"/>
        <v>-0.2244897959183662</v>
      </c>
    </row>
    <row r="39" spans="2:22" ht="13.5">
      <c r="B39" s="39">
        <v>31</v>
      </c>
      <c r="C39" s="47">
        <f t="shared" si="0"/>
        <v>1253999.3623408063</v>
      </c>
      <c r="D39" s="47"/>
      <c r="E39" s="39">
        <v>2016</v>
      </c>
      <c r="F39" s="8"/>
      <c r="G39" s="39" t="s">
        <v>4</v>
      </c>
      <c r="H39" s="48"/>
      <c r="I39" s="48"/>
      <c r="J39" s="39"/>
      <c r="K39" s="84">
        <f t="shared" si="1"/>
      </c>
      <c r="L39" s="85"/>
      <c r="M39" s="6">
        <f t="shared" si="2"/>
      </c>
      <c r="N39" s="39"/>
      <c r="O39" s="8"/>
      <c r="P39" s="48"/>
      <c r="Q39" s="48"/>
      <c r="R39" s="49">
        <f t="shared" si="3"/>
      </c>
      <c r="S39" s="49"/>
      <c r="T39" s="50">
        <f t="shared" si="4"/>
      </c>
      <c r="U39" s="50"/>
      <c r="V39" s="45" t="e">
        <f t="shared" si="5"/>
        <v>#VALUE!</v>
      </c>
    </row>
    <row r="40" spans="2:22" ht="13.5">
      <c r="B40" s="39">
        <v>32</v>
      </c>
      <c r="C40" s="47">
        <f t="shared" si="0"/>
      </c>
      <c r="D40" s="47"/>
      <c r="E40" s="46"/>
      <c r="F40" s="8"/>
      <c r="G40" s="39" t="s">
        <v>4</v>
      </c>
      <c r="H40" s="48"/>
      <c r="I40" s="48"/>
      <c r="J40" s="39"/>
      <c r="K40" s="84">
        <f t="shared" si="1"/>
      </c>
      <c r="L40" s="85"/>
      <c r="M40" s="6">
        <f t="shared" si="2"/>
      </c>
      <c r="N40" s="39"/>
      <c r="O40" s="8"/>
      <c r="P40" s="48"/>
      <c r="Q40" s="48"/>
      <c r="R40" s="49">
        <f t="shared" si="3"/>
      </c>
      <c r="S40" s="49"/>
      <c r="T40" s="50">
        <f t="shared" si="4"/>
      </c>
      <c r="U40" s="50"/>
      <c r="V40" s="45" t="e">
        <f t="shared" si="5"/>
        <v>#VALUE!</v>
      </c>
    </row>
    <row r="41" spans="2:22" ht="13.5">
      <c r="B41" s="39">
        <v>33</v>
      </c>
      <c r="C41" s="47">
        <f t="shared" si="0"/>
      </c>
      <c r="D41" s="47"/>
      <c r="E41" s="39"/>
      <c r="F41" s="8"/>
      <c r="G41" s="39" t="s">
        <v>3</v>
      </c>
      <c r="H41" s="48"/>
      <c r="I41" s="48"/>
      <c r="J41" s="39"/>
      <c r="K41" s="84">
        <f t="shared" si="1"/>
      </c>
      <c r="L41" s="85"/>
      <c r="M41" s="6">
        <f t="shared" si="2"/>
      </c>
      <c r="N41" s="39"/>
      <c r="O41" s="8"/>
      <c r="P41" s="48"/>
      <c r="Q41" s="48"/>
      <c r="R41" s="49">
        <f t="shared" si="3"/>
      </c>
      <c r="S41" s="49"/>
      <c r="T41" s="50">
        <f t="shared" si="4"/>
      </c>
      <c r="U41" s="50"/>
      <c r="V41" s="45" t="e">
        <f t="shared" si="5"/>
        <v>#VALUE!</v>
      </c>
    </row>
    <row r="42" spans="2:22" ht="13.5">
      <c r="B42" s="39">
        <v>34</v>
      </c>
      <c r="C42" s="47">
        <f t="shared" si="0"/>
      </c>
      <c r="D42" s="47"/>
      <c r="E42" s="39"/>
      <c r="F42" s="8"/>
      <c r="G42" s="39" t="s">
        <v>4</v>
      </c>
      <c r="H42" s="48"/>
      <c r="I42" s="48"/>
      <c r="J42" s="39"/>
      <c r="K42" s="84">
        <f t="shared" si="1"/>
      </c>
      <c r="L42" s="85"/>
      <c r="M42" s="6">
        <f t="shared" si="2"/>
      </c>
      <c r="N42" s="39"/>
      <c r="O42" s="8"/>
      <c r="P42" s="48"/>
      <c r="Q42" s="48"/>
      <c r="R42" s="49">
        <f t="shared" si="3"/>
      </c>
      <c r="S42" s="49"/>
      <c r="T42" s="50">
        <f t="shared" si="4"/>
      </c>
      <c r="U42" s="50"/>
      <c r="V42" s="45" t="e">
        <f t="shared" si="5"/>
        <v>#VALUE!</v>
      </c>
    </row>
    <row r="43" spans="2:22" ht="13.5">
      <c r="B43" s="39">
        <v>35</v>
      </c>
      <c r="C43" s="47">
        <f t="shared" si="0"/>
      </c>
      <c r="D43" s="47"/>
      <c r="E43" s="39"/>
      <c r="F43" s="8"/>
      <c r="G43" s="39" t="s">
        <v>3</v>
      </c>
      <c r="H43" s="48"/>
      <c r="I43" s="48"/>
      <c r="J43" s="39"/>
      <c r="K43" s="84">
        <f t="shared" si="1"/>
      </c>
      <c r="L43" s="85"/>
      <c r="M43" s="6">
        <f t="shared" si="2"/>
      </c>
      <c r="N43" s="39"/>
      <c r="O43" s="8"/>
      <c r="P43" s="48"/>
      <c r="Q43" s="48"/>
      <c r="R43" s="49">
        <f t="shared" si="3"/>
      </c>
      <c r="S43" s="49"/>
      <c r="T43" s="50">
        <f t="shared" si="4"/>
      </c>
      <c r="U43" s="50"/>
      <c r="V43" s="45" t="e">
        <f t="shared" si="5"/>
        <v>#VALUE!</v>
      </c>
    </row>
    <row r="44" spans="2:22" ht="13.5">
      <c r="B44" s="39">
        <v>36</v>
      </c>
      <c r="C44" s="47">
        <f t="shared" si="0"/>
      </c>
      <c r="D44" s="47"/>
      <c r="E44" s="39"/>
      <c r="F44" s="8"/>
      <c r="G44" s="39" t="s">
        <v>4</v>
      </c>
      <c r="H44" s="48"/>
      <c r="I44" s="48"/>
      <c r="J44" s="39"/>
      <c r="K44" s="84">
        <f t="shared" si="1"/>
      </c>
      <c r="L44" s="85"/>
      <c r="M44" s="6">
        <f t="shared" si="2"/>
      </c>
      <c r="N44" s="39"/>
      <c r="O44" s="8"/>
      <c r="P44" s="48"/>
      <c r="Q44" s="48"/>
      <c r="R44" s="49">
        <f t="shared" si="3"/>
      </c>
      <c r="S44" s="49"/>
      <c r="T44" s="50">
        <f t="shared" si="4"/>
      </c>
      <c r="U44" s="50"/>
      <c r="V44" s="45" t="e">
        <f t="shared" si="5"/>
        <v>#VALUE!</v>
      </c>
    </row>
    <row r="45" spans="2:22" ht="13.5">
      <c r="B45" s="39">
        <v>37</v>
      </c>
      <c r="C45" s="47">
        <f t="shared" si="0"/>
      </c>
      <c r="D45" s="47"/>
      <c r="E45" s="39"/>
      <c r="F45" s="8"/>
      <c r="G45" s="39" t="s">
        <v>3</v>
      </c>
      <c r="H45" s="48"/>
      <c r="I45" s="48"/>
      <c r="J45" s="39"/>
      <c r="K45" s="84">
        <f t="shared" si="1"/>
      </c>
      <c r="L45" s="85"/>
      <c r="M45" s="6">
        <f t="shared" si="2"/>
      </c>
      <c r="N45" s="39"/>
      <c r="O45" s="8"/>
      <c r="P45" s="48"/>
      <c r="Q45" s="48"/>
      <c r="R45" s="49">
        <f t="shared" si="3"/>
      </c>
      <c r="S45" s="49"/>
      <c r="T45" s="50">
        <f t="shared" si="4"/>
      </c>
      <c r="U45" s="50"/>
      <c r="V45" s="45" t="e">
        <f t="shared" si="5"/>
        <v>#VALUE!</v>
      </c>
    </row>
    <row r="46" spans="2:22" ht="13.5">
      <c r="B46" s="39">
        <v>38</v>
      </c>
      <c r="C46" s="47">
        <f t="shared" si="0"/>
      </c>
      <c r="D46" s="47"/>
      <c r="E46" s="39"/>
      <c r="F46" s="8"/>
      <c r="G46" s="39" t="s">
        <v>4</v>
      </c>
      <c r="H46" s="48"/>
      <c r="I46" s="48"/>
      <c r="J46" s="39"/>
      <c r="K46" s="84">
        <f t="shared" si="1"/>
      </c>
      <c r="L46" s="85"/>
      <c r="M46" s="6">
        <f t="shared" si="2"/>
      </c>
      <c r="N46" s="39"/>
      <c r="O46" s="8"/>
      <c r="P46" s="48"/>
      <c r="Q46" s="48"/>
      <c r="R46" s="49">
        <f t="shared" si="3"/>
      </c>
      <c r="S46" s="49"/>
      <c r="T46" s="50">
        <f t="shared" si="4"/>
      </c>
      <c r="U46" s="50"/>
      <c r="V46" s="45" t="e">
        <f t="shared" si="5"/>
        <v>#VALUE!</v>
      </c>
    </row>
    <row r="47" spans="2:22" ht="13.5">
      <c r="B47" s="39">
        <v>39</v>
      </c>
      <c r="C47" s="47">
        <f t="shared" si="0"/>
      </c>
      <c r="D47" s="47"/>
      <c r="E47" s="39"/>
      <c r="F47" s="8"/>
      <c r="G47" s="39" t="s">
        <v>4</v>
      </c>
      <c r="H47" s="48"/>
      <c r="I47" s="48"/>
      <c r="J47" s="39"/>
      <c r="K47" s="84">
        <f t="shared" si="1"/>
      </c>
      <c r="L47" s="85"/>
      <c r="M47" s="6">
        <f t="shared" si="2"/>
      </c>
      <c r="N47" s="39"/>
      <c r="O47" s="8"/>
      <c r="P47" s="48"/>
      <c r="Q47" s="48"/>
      <c r="R47" s="49">
        <f t="shared" si="3"/>
      </c>
      <c r="S47" s="49"/>
      <c r="T47" s="50">
        <f t="shared" si="4"/>
      </c>
      <c r="U47" s="50"/>
      <c r="V47" s="45" t="e">
        <f t="shared" si="5"/>
        <v>#VALUE!</v>
      </c>
    </row>
    <row r="48" spans="2:22" ht="13.5">
      <c r="B48" s="39">
        <v>40</v>
      </c>
      <c r="C48" s="47">
        <f t="shared" si="0"/>
      </c>
      <c r="D48" s="47"/>
      <c r="E48" s="39"/>
      <c r="F48" s="8"/>
      <c r="G48" s="39" t="s">
        <v>36</v>
      </c>
      <c r="H48" s="48"/>
      <c r="I48" s="48"/>
      <c r="J48" s="39"/>
      <c r="K48" s="84">
        <f t="shared" si="1"/>
      </c>
      <c r="L48" s="85"/>
      <c r="M48" s="6">
        <f t="shared" si="2"/>
      </c>
      <c r="N48" s="39"/>
      <c r="O48" s="8"/>
      <c r="P48" s="48"/>
      <c r="Q48" s="48"/>
      <c r="R48" s="49">
        <f t="shared" si="3"/>
      </c>
      <c r="S48" s="49"/>
      <c r="T48" s="50">
        <f t="shared" si="4"/>
      </c>
      <c r="U48" s="50"/>
      <c r="V48" s="45" t="e">
        <f t="shared" si="5"/>
        <v>#VALUE!</v>
      </c>
    </row>
    <row r="49" spans="2:22" ht="13.5">
      <c r="B49" s="39">
        <v>41</v>
      </c>
      <c r="C49" s="47">
        <f t="shared" si="0"/>
      </c>
      <c r="D49" s="47"/>
      <c r="E49" s="39"/>
      <c r="F49" s="8"/>
      <c r="G49" s="39" t="s">
        <v>4</v>
      </c>
      <c r="H49" s="48"/>
      <c r="I49" s="48"/>
      <c r="J49" s="39"/>
      <c r="K49" s="84">
        <f t="shared" si="1"/>
      </c>
      <c r="L49" s="85"/>
      <c r="M49" s="6">
        <f t="shared" si="2"/>
      </c>
      <c r="N49" s="39"/>
      <c r="O49" s="8"/>
      <c r="P49" s="48"/>
      <c r="Q49" s="48"/>
      <c r="R49" s="49">
        <f t="shared" si="3"/>
      </c>
      <c r="S49" s="49"/>
      <c r="T49" s="50">
        <f t="shared" si="4"/>
      </c>
      <c r="U49" s="50"/>
      <c r="V49" s="45" t="e">
        <f t="shared" si="5"/>
        <v>#VALUE!</v>
      </c>
    </row>
    <row r="50" spans="2:22" ht="13.5">
      <c r="B50" s="39">
        <v>42</v>
      </c>
      <c r="C50" s="47">
        <f t="shared" si="0"/>
      </c>
      <c r="D50" s="47"/>
      <c r="E50" s="39"/>
      <c r="F50" s="8"/>
      <c r="G50" s="39" t="s">
        <v>4</v>
      </c>
      <c r="H50" s="48"/>
      <c r="I50" s="48"/>
      <c r="J50" s="39"/>
      <c r="K50" s="84">
        <f t="shared" si="1"/>
      </c>
      <c r="L50" s="85"/>
      <c r="M50" s="6">
        <f t="shared" si="2"/>
      </c>
      <c r="N50" s="39"/>
      <c r="O50" s="8"/>
      <c r="P50" s="48"/>
      <c r="Q50" s="48"/>
      <c r="R50" s="49">
        <f t="shared" si="3"/>
      </c>
      <c r="S50" s="49"/>
      <c r="T50" s="50">
        <f t="shared" si="4"/>
      </c>
      <c r="U50" s="50"/>
      <c r="V50" s="45" t="e">
        <f t="shared" si="5"/>
        <v>#VALUE!</v>
      </c>
    </row>
    <row r="51" spans="2:22" ht="13.5">
      <c r="B51" s="39">
        <v>43</v>
      </c>
      <c r="C51" s="47">
        <f t="shared" si="0"/>
      </c>
      <c r="D51" s="47"/>
      <c r="E51" s="39"/>
      <c r="F51" s="8"/>
      <c r="G51" s="39" t="s">
        <v>3</v>
      </c>
      <c r="H51" s="48"/>
      <c r="I51" s="48"/>
      <c r="J51" s="39"/>
      <c r="K51" s="84">
        <f t="shared" si="1"/>
      </c>
      <c r="L51" s="85"/>
      <c r="M51" s="6">
        <f t="shared" si="2"/>
      </c>
      <c r="N51" s="39"/>
      <c r="O51" s="8"/>
      <c r="P51" s="48"/>
      <c r="Q51" s="48"/>
      <c r="R51" s="49">
        <f t="shared" si="3"/>
      </c>
      <c r="S51" s="49"/>
      <c r="T51" s="50">
        <f t="shared" si="4"/>
      </c>
      <c r="U51" s="50"/>
      <c r="V51" s="45" t="e">
        <f t="shared" si="5"/>
        <v>#VALUE!</v>
      </c>
    </row>
    <row r="52" spans="2:22" ht="13.5">
      <c r="B52" s="39">
        <v>44</v>
      </c>
      <c r="C52" s="47">
        <f t="shared" si="0"/>
      </c>
      <c r="D52" s="47"/>
      <c r="E52" s="39"/>
      <c r="F52" s="8"/>
      <c r="G52" s="39" t="s">
        <v>3</v>
      </c>
      <c r="H52" s="48"/>
      <c r="I52" s="48"/>
      <c r="J52" s="39"/>
      <c r="K52" s="84">
        <f t="shared" si="1"/>
      </c>
      <c r="L52" s="85"/>
      <c r="M52" s="6">
        <f t="shared" si="2"/>
      </c>
      <c r="N52" s="39"/>
      <c r="O52" s="8"/>
      <c r="P52" s="48"/>
      <c r="Q52" s="48"/>
      <c r="R52" s="49">
        <f t="shared" si="3"/>
      </c>
      <c r="S52" s="49"/>
      <c r="T52" s="50">
        <f t="shared" si="4"/>
      </c>
      <c r="U52" s="50"/>
      <c r="V52" s="45" t="e">
        <f t="shared" si="5"/>
        <v>#VALUE!</v>
      </c>
    </row>
    <row r="53" spans="2:22" ht="13.5">
      <c r="B53" s="39">
        <v>45</v>
      </c>
      <c r="C53" s="47">
        <f t="shared" si="0"/>
      </c>
      <c r="D53" s="47"/>
      <c r="E53" s="39"/>
      <c r="F53" s="8"/>
      <c r="G53" s="39" t="s">
        <v>4</v>
      </c>
      <c r="H53" s="48"/>
      <c r="I53" s="48"/>
      <c r="J53" s="39"/>
      <c r="K53" s="84">
        <f t="shared" si="1"/>
      </c>
      <c r="L53" s="85"/>
      <c r="M53" s="6">
        <f t="shared" si="2"/>
      </c>
      <c r="N53" s="39"/>
      <c r="O53" s="8"/>
      <c r="P53" s="48"/>
      <c r="Q53" s="48"/>
      <c r="R53" s="49">
        <f t="shared" si="3"/>
      </c>
      <c r="S53" s="49"/>
      <c r="T53" s="50">
        <f t="shared" si="4"/>
      </c>
      <c r="U53" s="50"/>
      <c r="V53" s="45" t="e">
        <f t="shared" si="5"/>
        <v>#VALUE!</v>
      </c>
    </row>
    <row r="54" spans="2:22" ht="13.5">
      <c r="B54" s="39">
        <v>46</v>
      </c>
      <c r="C54" s="47">
        <f t="shared" si="0"/>
      </c>
      <c r="D54" s="47"/>
      <c r="E54" s="39"/>
      <c r="F54" s="8"/>
      <c r="G54" s="39" t="s">
        <v>4</v>
      </c>
      <c r="H54" s="48"/>
      <c r="I54" s="48"/>
      <c r="J54" s="39"/>
      <c r="K54" s="84">
        <f t="shared" si="1"/>
      </c>
      <c r="L54" s="85"/>
      <c r="M54" s="6">
        <f t="shared" si="2"/>
      </c>
      <c r="N54" s="39"/>
      <c r="O54" s="8"/>
      <c r="P54" s="48"/>
      <c r="Q54" s="48"/>
      <c r="R54" s="49">
        <f t="shared" si="3"/>
      </c>
      <c r="S54" s="49"/>
      <c r="T54" s="50">
        <f t="shared" si="4"/>
      </c>
      <c r="U54" s="50"/>
      <c r="V54" s="45" t="e">
        <f t="shared" si="5"/>
        <v>#VALUE!</v>
      </c>
    </row>
    <row r="55" spans="2:22" ht="13.5">
      <c r="B55" s="39">
        <v>47</v>
      </c>
      <c r="C55" s="47">
        <f t="shared" si="0"/>
      </c>
      <c r="D55" s="47"/>
      <c r="E55" s="39"/>
      <c r="F55" s="8"/>
      <c r="G55" s="39" t="s">
        <v>3</v>
      </c>
      <c r="H55" s="48"/>
      <c r="I55" s="48"/>
      <c r="J55" s="39"/>
      <c r="K55" s="84">
        <f t="shared" si="1"/>
      </c>
      <c r="L55" s="85"/>
      <c r="M55" s="6">
        <f t="shared" si="2"/>
      </c>
      <c r="N55" s="39"/>
      <c r="O55" s="8"/>
      <c r="P55" s="48"/>
      <c r="Q55" s="48"/>
      <c r="R55" s="49">
        <f t="shared" si="3"/>
      </c>
      <c r="S55" s="49"/>
      <c r="T55" s="50">
        <f t="shared" si="4"/>
      </c>
      <c r="U55" s="50"/>
      <c r="V55" s="45" t="e">
        <f t="shared" si="5"/>
        <v>#VALUE!</v>
      </c>
    </row>
    <row r="56" spans="2:22" ht="13.5">
      <c r="B56" s="39">
        <v>48</v>
      </c>
      <c r="C56" s="47">
        <f t="shared" si="0"/>
      </c>
      <c r="D56" s="47"/>
      <c r="E56" s="39"/>
      <c r="F56" s="8"/>
      <c r="G56" s="39" t="s">
        <v>3</v>
      </c>
      <c r="H56" s="48"/>
      <c r="I56" s="48"/>
      <c r="J56" s="39"/>
      <c r="K56" s="84">
        <f t="shared" si="1"/>
      </c>
      <c r="L56" s="85"/>
      <c r="M56" s="6">
        <f t="shared" si="2"/>
      </c>
      <c r="N56" s="39"/>
      <c r="O56" s="8"/>
      <c r="P56" s="48"/>
      <c r="Q56" s="48"/>
      <c r="R56" s="49">
        <f t="shared" si="3"/>
      </c>
      <c r="S56" s="49"/>
      <c r="T56" s="50">
        <f t="shared" si="4"/>
      </c>
      <c r="U56" s="50"/>
      <c r="V56" s="45" t="e">
        <f t="shared" si="5"/>
        <v>#VALUE!</v>
      </c>
    </row>
    <row r="57" spans="2:22" ht="13.5">
      <c r="B57" s="39">
        <v>49</v>
      </c>
      <c r="C57" s="47">
        <f t="shared" si="0"/>
      </c>
      <c r="D57" s="47"/>
      <c r="E57" s="39"/>
      <c r="F57" s="8"/>
      <c r="G57" s="39" t="s">
        <v>3</v>
      </c>
      <c r="H57" s="48"/>
      <c r="I57" s="48"/>
      <c r="J57" s="39"/>
      <c r="K57" s="84">
        <f t="shared" si="1"/>
      </c>
      <c r="L57" s="85"/>
      <c r="M57" s="6">
        <f t="shared" si="2"/>
      </c>
      <c r="N57" s="39"/>
      <c r="O57" s="8"/>
      <c r="P57" s="48"/>
      <c r="Q57" s="48"/>
      <c r="R57" s="49">
        <f t="shared" si="3"/>
      </c>
      <c r="S57" s="49"/>
      <c r="T57" s="50">
        <f t="shared" si="4"/>
      </c>
      <c r="U57" s="50"/>
      <c r="V57" s="45" t="e">
        <f t="shared" si="5"/>
        <v>#VALUE!</v>
      </c>
    </row>
    <row r="58" spans="2:22" ht="13.5">
      <c r="B58" s="39">
        <v>50</v>
      </c>
      <c r="C58" s="47">
        <f t="shared" si="0"/>
      </c>
      <c r="D58" s="47"/>
      <c r="E58" s="39"/>
      <c r="F58" s="8"/>
      <c r="G58" s="39" t="s">
        <v>3</v>
      </c>
      <c r="H58" s="48"/>
      <c r="I58" s="48"/>
      <c r="J58" s="39"/>
      <c r="K58" s="84">
        <f t="shared" si="1"/>
      </c>
      <c r="L58" s="85"/>
      <c r="M58" s="6">
        <f t="shared" si="2"/>
      </c>
      <c r="N58" s="39"/>
      <c r="O58" s="8"/>
      <c r="P58" s="48"/>
      <c r="Q58" s="48"/>
      <c r="R58" s="49">
        <f t="shared" si="3"/>
      </c>
      <c r="S58" s="49"/>
      <c r="T58" s="50">
        <f t="shared" si="4"/>
      </c>
      <c r="U58" s="50"/>
      <c r="V58" s="45" t="e">
        <f t="shared" si="5"/>
        <v>#VALUE!</v>
      </c>
    </row>
    <row r="59" spans="2:22" ht="13.5">
      <c r="B59" s="39">
        <v>51</v>
      </c>
      <c r="C59" s="47">
        <f t="shared" si="0"/>
      </c>
      <c r="D59" s="47"/>
      <c r="E59" s="39"/>
      <c r="F59" s="8"/>
      <c r="G59" s="39" t="s">
        <v>3</v>
      </c>
      <c r="H59" s="48"/>
      <c r="I59" s="48"/>
      <c r="J59" s="39"/>
      <c r="K59" s="84">
        <f t="shared" si="1"/>
      </c>
      <c r="L59" s="85"/>
      <c r="M59" s="6">
        <f t="shared" si="2"/>
      </c>
      <c r="N59" s="39"/>
      <c r="O59" s="8"/>
      <c r="P59" s="48"/>
      <c r="Q59" s="48"/>
      <c r="R59" s="49">
        <f t="shared" si="3"/>
      </c>
      <c r="S59" s="49"/>
      <c r="T59" s="50">
        <f t="shared" si="4"/>
      </c>
      <c r="U59" s="50"/>
      <c r="V59" s="45" t="e">
        <f t="shared" si="5"/>
        <v>#VALUE!</v>
      </c>
    </row>
    <row r="60" spans="2:22" ht="13.5">
      <c r="B60" s="39">
        <v>52</v>
      </c>
      <c r="C60" s="47">
        <f t="shared" si="0"/>
      </c>
      <c r="D60" s="47"/>
      <c r="E60" s="39"/>
      <c r="F60" s="8"/>
      <c r="G60" s="39" t="s">
        <v>3</v>
      </c>
      <c r="H60" s="48"/>
      <c r="I60" s="48"/>
      <c r="J60" s="39"/>
      <c r="K60" s="84">
        <f t="shared" si="1"/>
      </c>
      <c r="L60" s="85"/>
      <c r="M60" s="6">
        <f t="shared" si="2"/>
      </c>
      <c r="N60" s="39"/>
      <c r="O60" s="8"/>
      <c r="P60" s="48"/>
      <c r="Q60" s="48"/>
      <c r="R60" s="49">
        <f t="shared" si="3"/>
      </c>
      <c r="S60" s="49"/>
      <c r="T60" s="50">
        <f t="shared" si="4"/>
      </c>
      <c r="U60" s="50"/>
      <c r="V60" s="45" t="e">
        <f t="shared" si="5"/>
        <v>#VALUE!</v>
      </c>
    </row>
    <row r="61" spans="2:22" ht="13.5">
      <c r="B61" s="39">
        <v>53</v>
      </c>
      <c r="C61" s="47">
        <f t="shared" si="0"/>
      </c>
      <c r="D61" s="47"/>
      <c r="E61" s="39"/>
      <c r="F61" s="8"/>
      <c r="G61" s="39" t="s">
        <v>3</v>
      </c>
      <c r="H61" s="48"/>
      <c r="I61" s="48"/>
      <c r="J61" s="39"/>
      <c r="K61" s="84">
        <f t="shared" si="1"/>
      </c>
      <c r="L61" s="85"/>
      <c r="M61" s="6">
        <f t="shared" si="2"/>
      </c>
      <c r="N61" s="39"/>
      <c r="O61" s="8"/>
      <c r="P61" s="48"/>
      <c r="Q61" s="48"/>
      <c r="R61" s="49">
        <f t="shared" si="3"/>
      </c>
      <c r="S61" s="49"/>
      <c r="T61" s="50">
        <f t="shared" si="4"/>
      </c>
      <c r="U61" s="50"/>
      <c r="V61" s="45" t="e">
        <f t="shared" si="5"/>
        <v>#VALUE!</v>
      </c>
    </row>
    <row r="62" spans="2:22" ht="13.5">
      <c r="B62" s="39">
        <v>54</v>
      </c>
      <c r="C62" s="47">
        <f t="shared" si="0"/>
      </c>
      <c r="D62" s="47"/>
      <c r="E62" s="39"/>
      <c r="F62" s="8"/>
      <c r="G62" s="39" t="s">
        <v>3</v>
      </c>
      <c r="H62" s="48"/>
      <c r="I62" s="48"/>
      <c r="J62" s="39"/>
      <c r="K62" s="84">
        <f t="shared" si="1"/>
      </c>
      <c r="L62" s="85"/>
      <c r="M62" s="6">
        <f t="shared" si="2"/>
      </c>
      <c r="N62" s="39"/>
      <c r="O62" s="8"/>
      <c r="P62" s="48"/>
      <c r="Q62" s="48"/>
      <c r="R62" s="49">
        <f t="shared" si="3"/>
      </c>
      <c r="S62" s="49"/>
      <c r="T62" s="50">
        <f t="shared" si="4"/>
      </c>
      <c r="U62" s="50"/>
      <c r="V62" s="45" t="e">
        <f t="shared" si="5"/>
        <v>#VALUE!</v>
      </c>
    </row>
    <row r="63" spans="2:22" ht="13.5">
      <c r="B63" s="39">
        <v>55</v>
      </c>
      <c r="C63" s="47">
        <f t="shared" si="0"/>
      </c>
      <c r="D63" s="47"/>
      <c r="E63" s="39"/>
      <c r="F63" s="8"/>
      <c r="G63" s="39" t="s">
        <v>4</v>
      </c>
      <c r="H63" s="48"/>
      <c r="I63" s="48"/>
      <c r="J63" s="39"/>
      <c r="K63" s="84">
        <f t="shared" si="1"/>
      </c>
      <c r="L63" s="85"/>
      <c r="M63" s="6">
        <f t="shared" si="2"/>
      </c>
      <c r="N63" s="39"/>
      <c r="O63" s="8"/>
      <c r="P63" s="48"/>
      <c r="Q63" s="48"/>
      <c r="R63" s="49">
        <f t="shared" si="3"/>
      </c>
      <c r="S63" s="49"/>
      <c r="T63" s="50">
        <f t="shared" si="4"/>
      </c>
      <c r="U63" s="50"/>
      <c r="V63" s="45" t="e">
        <f t="shared" si="5"/>
        <v>#VALUE!</v>
      </c>
    </row>
    <row r="64" spans="2:22" ht="13.5">
      <c r="B64" s="39">
        <v>56</v>
      </c>
      <c r="C64" s="47">
        <f t="shared" si="0"/>
      </c>
      <c r="D64" s="47"/>
      <c r="E64" s="39"/>
      <c r="F64" s="8"/>
      <c r="G64" s="39" t="s">
        <v>3</v>
      </c>
      <c r="H64" s="48"/>
      <c r="I64" s="48"/>
      <c r="J64" s="39"/>
      <c r="K64" s="84">
        <f t="shared" si="1"/>
      </c>
      <c r="L64" s="85"/>
      <c r="M64" s="6">
        <f t="shared" si="2"/>
      </c>
      <c r="N64" s="39"/>
      <c r="O64" s="8"/>
      <c r="P64" s="48"/>
      <c r="Q64" s="48"/>
      <c r="R64" s="49">
        <f t="shared" si="3"/>
      </c>
      <c r="S64" s="49"/>
      <c r="T64" s="50">
        <f t="shared" si="4"/>
      </c>
      <c r="U64" s="50"/>
      <c r="V64" s="45" t="e">
        <f t="shared" si="5"/>
        <v>#VALUE!</v>
      </c>
    </row>
    <row r="65" spans="2:22" ht="13.5">
      <c r="B65" s="39">
        <v>57</v>
      </c>
      <c r="C65" s="47">
        <f t="shared" si="0"/>
      </c>
      <c r="D65" s="47"/>
      <c r="E65" s="39"/>
      <c r="F65" s="8"/>
      <c r="G65" s="39" t="s">
        <v>3</v>
      </c>
      <c r="H65" s="48"/>
      <c r="I65" s="48"/>
      <c r="J65" s="39"/>
      <c r="K65" s="84">
        <f t="shared" si="1"/>
      </c>
      <c r="L65" s="85"/>
      <c r="M65" s="6">
        <f t="shared" si="2"/>
      </c>
      <c r="N65" s="39"/>
      <c r="O65" s="8"/>
      <c r="P65" s="48"/>
      <c r="Q65" s="48"/>
      <c r="R65" s="49">
        <f t="shared" si="3"/>
      </c>
      <c r="S65" s="49"/>
      <c r="T65" s="50">
        <f t="shared" si="4"/>
      </c>
      <c r="U65" s="50"/>
      <c r="V65" s="45" t="e">
        <f t="shared" si="5"/>
        <v>#VALUE!</v>
      </c>
    </row>
    <row r="66" spans="2:22" ht="13.5">
      <c r="B66" s="39">
        <v>58</v>
      </c>
      <c r="C66" s="47">
        <f t="shared" si="0"/>
      </c>
      <c r="D66" s="47"/>
      <c r="E66" s="39"/>
      <c r="F66" s="8"/>
      <c r="G66" s="39" t="s">
        <v>3</v>
      </c>
      <c r="H66" s="48"/>
      <c r="I66" s="48"/>
      <c r="J66" s="39"/>
      <c r="K66" s="84">
        <f t="shared" si="1"/>
      </c>
      <c r="L66" s="85"/>
      <c r="M66" s="6">
        <f t="shared" si="2"/>
      </c>
      <c r="N66" s="39"/>
      <c r="O66" s="8"/>
      <c r="P66" s="48"/>
      <c r="Q66" s="48"/>
      <c r="R66" s="49">
        <f t="shared" si="3"/>
      </c>
      <c r="S66" s="49"/>
      <c r="T66" s="50">
        <f t="shared" si="4"/>
      </c>
      <c r="U66" s="50"/>
      <c r="V66" s="45" t="e">
        <f t="shared" si="5"/>
        <v>#VALUE!</v>
      </c>
    </row>
    <row r="67" spans="2:22" ht="13.5">
      <c r="B67" s="39">
        <v>59</v>
      </c>
      <c r="C67" s="47">
        <f t="shared" si="0"/>
      </c>
      <c r="D67" s="47"/>
      <c r="E67" s="39"/>
      <c r="F67" s="8"/>
      <c r="G67" s="39" t="s">
        <v>3</v>
      </c>
      <c r="H67" s="48"/>
      <c r="I67" s="48"/>
      <c r="J67" s="39"/>
      <c r="K67" s="84">
        <f t="shared" si="1"/>
      </c>
      <c r="L67" s="85"/>
      <c r="M67" s="6">
        <f t="shared" si="2"/>
      </c>
      <c r="N67" s="39"/>
      <c r="O67" s="8"/>
      <c r="P67" s="48"/>
      <c r="Q67" s="48"/>
      <c r="R67" s="49">
        <f t="shared" si="3"/>
      </c>
      <c r="S67" s="49"/>
      <c r="T67" s="50">
        <f t="shared" si="4"/>
      </c>
      <c r="U67" s="50"/>
      <c r="V67" s="45" t="e">
        <f t="shared" si="5"/>
        <v>#VALUE!</v>
      </c>
    </row>
    <row r="68" spans="2:22" ht="13.5">
      <c r="B68" s="39">
        <v>60</v>
      </c>
      <c r="C68" s="47">
        <f t="shared" si="0"/>
      </c>
      <c r="D68" s="47"/>
      <c r="E68" s="39"/>
      <c r="F68" s="8"/>
      <c r="G68" s="39" t="s">
        <v>4</v>
      </c>
      <c r="H68" s="48"/>
      <c r="I68" s="48"/>
      <c r="J68" s="39"/>
      <c r="K68" s="84">
        <f t="shared" si="1"/>
      </c>
      <c r="L68" s="85"/>
      <c r="M68" s="6">
        <f t="shared" si="2"/>
      </c>
      <c r="N68" s="39"/>
      <c r="O68" s="8"/>
      <c r="P68" s="48"/>
      <c r="Q68" s="48"/>
      <c r="R68" s="49">
        <f t="shared" si="3"/>
      </c>
      <c r="S68" s="49"/>
      <c r="T68" s="50">
        <f t="shared" si="4"/>
      </c>
      <c r="U68" s="50"/>
      <c r="V68" s="45" t="e">
        <f t="shared" si="5"/>
        <v>#VALUE!</v>
      </c>
    </row>
    <row r="69" spans="2:22" ht="13.5">
      <c r="B69" s="39">
        <v>61</v>
      </c>
      <c r="C69" s="47">
        <f t="shared" si="0"/>
      </c>
      <c r="D69" s="47"/>
      <c r="E69" s="39"/>
      <c r="F69" s="8"/>
      <c r="G69" s="39" t="s">
        <v>4</v>
      </c>
      <c r="H69" s="48"/>
      <c r="I69" s="48"/>
      <c r="J69" s="39"/>
      <c r="K69" s="84">
        <f t="shared" si="1"/>
      </c>
      <c r="L69" s="85"/>
      <c r="M69" s="6">
        <f t="shared" si="2"/>
      </c>
      <c r="N69" s="39"/>
      <c r="O69" s="8"/>
      <c r="P69" s="48"/>
      <c r="Q69" s="48"/>
      <c r="R69" s="49">
        <f t="shared" si="3"/>
      </c>
      <c r="S69" s="49"/>
      <c r="T69" s="50">
        <f t="shared" si="4"/>
      </c>
      <c r="U69" s="50"/>
      <c r="V69" s="45" t="e">
        <f t="shared" si="5"/>
        <v>#VALUE!</v>
      </c>
    </row>
    <row r="70" spans="2:22" ht="13.5">
      <c r="B70" s="39">
        <v>62</v>
      </c>
      <c r="C70" s="47">
        <f t="shared" si="0"/>
      </c>
      <c r="D70" s="47"/>
      <c r="E70" s="39"/>
      <c r="F70" s="8"/>
      <c r="G70" s="39" t="s">
        <v>3</v>
      </c>
      <c r="H70" s="48"/>
      <c r="I70" s="48"/>
      <c r="J70" s="39"/>
      <c r="K70" s="84">
        <f t="shared" si="1"/>
      </c>
      <c r="L70" s="85"/>
      <c r="M70" s="6">
        <f t="shared" si="2"/>
      </c>
      <c r="N70" s="39"/>
      <c r="O70" s="8"/>
      <c r="P70" s="48"/>
      <c r="Q70" s="48"/>
      <c r="R70" s="49">
        <f t="shared" si="3"/>
      </c>
      <c r="S70" s="49"/>
      <c r="T70" s="50">
        <f t="shared" si="4"/>
      </c>
      <c r="U70" s="50"/>
      <c r="V70" s="45" t="e">
        <f t="shared" si="5"/>
        <v>#VALUE!</v>
      </c>
    </row>
    <row r="71" spans="2:22" ht="13.5">
      <c r="B71" s="39">
        <v>63</v>
      </c>
      <c r="C71" s="47">
        <f t="shared" si="0"/>
      </c>
      <c r="D71" s="47"/>
      <c r="E71" s="39"/>
      <c r="F71" s="8"/>
      <c r="G71" s="39" t="s">
        <v>4</v>
      </c>
      <c r="H71" s="48"/>
      <c r="I71" s="48"/>
      <c r="J71" s="39"/>
      <c r="K71" s="84">
        <f t="shared" si="1"/>
      </c>
      <c r="L71" s="85"/>
      <c r="M71" s="6">
        <f t="shared" si="2"/>
      </c>
      <c r="N71" s="39"/>
      <c r="O71" s="8"/>
      <c r="P71" s="48"/>
      <c r="Q71" s="48"/>
      <c r="R71" s="49">
        <f t="shared" si="3"/>
      </c>
      <c r="S71" s="49"/>
      <c r="T71" s="50">
        <f t="shared" si="4"/>
      </c>
      <c r="U71" s="50"/>
      <c r="V71" s="45" t="e">
        <f t="shared" si="5"/>
        <v>#VALUE!</v>
      </c>
    </row>
    <row r="72" spans="2:22" ht="13.5">
      <c r="B72" s="39">
        <v>64</v>
      </c>
      <c r="C72" s="47">
        <f t="shared" si="0"/>
      </c>
      <c r="D72" s="47"/>
      <c r="E72" s="39"/>
      <c r="F72" s="8"/>
      <c r="G72" s="39" t="s">
        <v>3</v>
      </c>
      <c r="H72" s="48"/>
      <c r="I72" s="48"/>
      <c r="J72" s="39"/>
      <c r="K72" s="84">
        <f t="shared" si="1"/>
      </c>
      <c r="L72" s="85"/>
      <c r="M72" s="6">
        <f t="shared" si="2"/>
      </c>
      <c r="N72" s="39"/>
      <c r="O72" s="8"/>
      <c r="P72" s="48"/>
      <c r="Q72" s="48"/>
      <c r="R72" s="49">
        <f t="shared" si="3"/>
      </c>
      <c r="S72" s="49"/>
      <c r="T72" s="50">
        <f t="shared" si="4"/>
      </c>
      <c r="U72" s="50"/>
      <c r="V72" s="45" t="e">
        <f t="shared" si="5"/>
        <v>#VALUE!</v>
      </c>
    </row>
    <row r="73" spans="2:22" ht="13.5">
      <c r="B73" s="39">
        <v>65</v>
      </c>
      <c r="C73" s="47">
        <f t="shared" si="0"/>
      </c>
      <c r="D73" s="47"/>
      <c r="E73" s="39"/>
      <c r="F73" s="8"/>
      <c r="G73" s="39" t="s">
        <v>4</v>
      </c>
      <c r="H73" s="48"/>
      <c r="I73" s="48"/>
      <c r="J73" s="39"/>
      <c r="K73" s="84">
        <f t="shared" si="1"/>
      </c>
      <c r="L73" s="85"/>
      <c r="M73" s="6">
        <f t="shared" si="2"/>
      </c>
      <c r="N73" s="39"/>
      <c r="O73" s="8"/>
      <c r="P73" s="48"/>
      <c r="Q73" s="48"/>
      <c r="R73" s="49">
        <f t="shared" si="3"/>
      </c>
      <c r="S73" s="49"/>
      <c r="T73" s="50">
        <f t="shared" si="4"/>
      </c>
      <c r="U73" s="50"/>
      <c r="V73" s="45" t="e">
        <f t="shared" si="5"/>
        <v>#VALUE!</v>
      </c>
    </row>
    <row r="74" spans="2:22" ht="13.5">
      <c r="B74" s="39">
        <v>66</v>
      </c>
      <c r="C74" s="47">
        <f aca="true" t="shared" si="6" ref="C74:C108">IF(R73="","",C73+R73)</f>
      </c>
      <c r="D74" s="47"/>
      <c r="E74" s="39"/>
      <c r="F74" s="8"/>
      <c r="G74" s="39" t="s">
        <v>4</v>
      </c>
      <c r="H74" s="48"/>
      <c r="I74" s="48"/>
      <c r="J74" s="39"/>
      <c r="K74" s="84">
        <f aca="true" t="shared" si="7" ref="K74:K107">IF(F74="","",C74*0.05)</f>
      </c>
      <c r="L74" s="85"/>
      <c r="M74" s="6">
        <f aca="true" t="shared" si="8" ref="M74:M108">IF(J74="","",(K74/J74)/1000)</f>
      </c>
      <c r="N74" s="39"/>
      <c r="O74" s="8"/>
      <c r="P74" s="48"/>
      <c r="Q74" s="48"/>
      <c r="R74" s="49">
        <f aca="true" t="shared" si="9" ref="R74:R108">IF(O74="","",(IF(G74="売",H74-P74,P74-H74))*M74*100000)</f>
      </c>
      <c r="S74" s="49"/>
      <c r="T74" s="50">
        <f aca="true" t="shared" si="10" ref="T74:T108">IF(O74="","",IF(R74&lt;0,J74*(-1),IF(G74="買",(P74-H74)*100,(H74-P74)*100)))</f>
      </c>
      <c r="U74" s="50"/>
      <c r="V74" s="45" t="e">
        <f aca="true" t="shared" si="11" ref="V74:V108">R74/K74</f>
        <v>#VALUE!</v>
      </c>
    </row>
    <row r="75" spans="2:22" ht="13.5">
      <c r="B75" s="39">
        <v>67</v>
      </c>
      <c r="C75" s="47">
        <f t="shared" si="6"/>
      </c>
      <c r="D75" s="47"/>
      <c r="E75" s="39"/>
      <c r="F75" s="8"/>
      <c r="G75" s="39" t="s">
        <v>3</v>
      </c>
      <c r="H75" s="48"/>
      <c r="I75" s="48"/>
      <c r="J75" s="39"/>
      <c r="K75" s="84">
        <f t="shared" si="7"/>
      </c>
      <c r="L75" s="85"/>
      <c r="M75" s="6">
        <f t="shared" si="8"/>
      </c>
      <c r="N75" s="39"/>
      <c r="O75" s="8"/>
      <c r="P75" s="48"/>
      <c r="Q75" s="48"/>
      <c r="R75" s="49">
        <f t="shared" si="9"/>
      </c>
      <c r="S75" s="49"/>
      <c r="T75" s="50">
        <f t="shared" si="10"/>
      </c>
      <c r="U75" s="50"/>
      <c r="V75" s="45" t="e">
        <f t="shared" si="11"/>
        <v>#VALUE!</v>
      </c>
    </row>
    <row r="76" spans="2:22" ht="13.5">
      <c r="B76" s="39">
        <v>68</v>
      </c>
      <c r="C76" s="47">
        <f t="shared" si="6"/>
      </c>
      <c r="D76" s="47"/>
      <c r="E76" s="39"/>
      <c r="F76" s="8"/>
      <c r="G76" s="39" t="s">
        <v>3</v>
      </c>
      <c r="H76" s="48"/>
      <c r="I76" s="48"/>
      <c r="J76" s="39"/>
      <c r="K76" s="84">
        <f t="shared" si="7"/>
      </c>
      <c r="L76" s="85"/>
      <c r="M76" s="6">
        <f t="shared" si="8"/>
      </c>
      <c r="N76" s="39"/>
      <c r="O76" s="8"/>
      <c r="P76" s="48"/>
      <c r="Q76" s="48"/>
      <c r="R76" s="49">
        <f t="shared" si="9"/>
      </c>
      <c r="S76" s="49"/>
      <c r="T76" s="50">
        <f t="shared" si="10"/>
      </c>
      <c r="U76" s="50"/>
      <c r="V76" s="45" t="e">
        <f t="shared" si="11"/>
        <v>#VALUE!</v>
      </c>
    </row>
    <row r="77" spans="2:22" ht="13.5">
      <c r="B77" s="39">
        <v>69</v>
      </c>
      <c r="C77" s="47">
        <f t="shared" si="6"/>
      </c>
      <c r="D77" s="47"/>
      <c r="E77" s="39"/>
      <c r="F77" s="8"/>
      <c r="G77" s="39" t="s">
        <v>3</v>
      </c>
      <c r="H77" s="48"/>
      <c r="I77" s="48"/>
      <c r="J77" s="39"/>
      <c r="K77" s="84">
        <f t="shared" si="7"/>
      </c>
      <c r="L77" s="85"/>
      <c r="M77" s="6">
        <f t="shared" si="8"/>
      </c>
      <c r="N77" s="39"/>
      <c r="O77" s="8"/>
      <c r="P77" s="48"/>
      <c r="Q77" s="48"/>
      <c r="R77" s="49">
        <f t="shared" si="9"/>
      </c>
      <c r="S77" s="49"/>
      <c r="T77" s="50">
        <f t="shared" si="10"/>
      </c>
      <c r="U77" s="50"/>
      <c r="V77" s="45" t="e">
        <f t="shared" si="11"/>
        <v>#VALUE!</v>
      </c>
    </row>
    <row r="78" spans="2:22" ht="13.5">
      <c r="B78" s="39">
        <v>70</v>
      </c>
      <c r="C78" s="47">
        <f t="shared" si="6"/>
      </c>
      <c r="D78" s="47"/>
      <c r="E78" s="39"/>
      <c r="F78" s="8"/>
      <c r="G78" s="39" t="s">
        <v>4</v>
      </c>
      <c r="H78" s="48"/>
      <c r="I78" s="48"/>
      <c r="J78" s="39"/>
      <c r="K78" s="84">
        <f t="shared" si="7"/>
      </c>
      <c r="L78" s="85"/>
      <c r="M78" s="6">
        <f t="shared" si="8"/>
      </c>
      <c r="N78" s="39"/>
      <c r="O78" s="8"/>
      <c r="P78" s="48"/>
      <c r="Q78" s="48"/>
      <c r="R78" s="49">
        <f t="shared" si="9"/>
      </c>
      <c r="S78" s="49"/>
      <c r="T78" s="50">
        <f t="shared" si="10"/>
      </c>
      <c r="U78" s="50"/>
      <c r="V78" s="45" t="e">
        <f t="shared" si="11"/>
        <v>#VALUE!</v>
      </c>
    </row>
    <row r="79" spans="2:22" ht="13.5">
      <c r="B79" s="39">
        <v>71</v>
      </c>
      <c r="C79" s="47">
        <f t="shared" si="6"/>
      </c>
      <c r="D79" s="47"/>
      <c r="E79" s="39"/>
      <c r="F79" s="8"/>
      <c r="G79" s="39" t="s">
        <v>3</v>
      </c>
      <c r="H79" s="48"/>
      <c r="I79" s="48"/>
      <c r="J79" s="39"/>
      <c r="K79" s="84">
        <f t="shared" si="7"/>
      </c>
      <c r="L79" s="85"/>
      <c r="M79" s="6">
        <f t="shared" si="8"/>
      </c>
      <c r="N79" s="39"/>
      <c r="O79" s="8"/>
      <c r="P79" s="48"/>
      <c r="Q79" s="48"/>
      <c r="R79" s="49">
        <f t="shared" si="9"/>
      </c>
      <c r="S79" s="49"/>
      <c r="T79" s="50">
        <f t="shared" si="10"/>
      </c>
      <c r="U79" s="50"/>
      <c r="V79" s="45" t="e">
        <f t="shared" si="11"/>
        <v>#VALUE!</v>
      </c>
    </row>
    <row r="80" spans="2:22" ht="13.5">
      <c r="B80" s="39">
        <v>72</v>
      </c>
      <c r="C80" s="47">
        <f t="shared" si="6"/>
      </c>
      <c r="D80" s="47"/>
      <c r="E80" s="39"/>
      <c r="F80" s="8"/>
      <c r="G80" s="39" t="s">
        <v>4</v>
      </c>
      <c r="H80" s="48"/>
      <c r="I80" s="48"/>
      <c r="J80" s="39"/>
      <c r="K80" s="84">
        <f t="shared" si="7"/>
      </c>
      <c r="L80" s="85"/>
      <c r="M80" s="6">
        <f t="shared" si="8"/>
      </c>
      <c r="N80" s="39"/>
      <c r="O80" s="8"/>
      <c r="P80" s="48"/>
      <c r="Q80" s="48"/>
      <c r="R80" s="49">
        <f t="shared" si="9"/>
      </c>
      <c r="S80" s="49"/>
      <c r="T80" s="50">
        <f t="shared" si="10"/>
      </c>
      <c r="U80" s="50"/>
      <c r="V80" s="45" t="e">
        <f t="shared" si="11"/>
        <v>#VALUE!</v>
      </c>
    </row>
    <row r="81" spans="2:22" ht="13.5">
      <c r="B81" s="39">
        <v>73</v>
      </c>
      <c r="C81" s="47">
        <f t="shared" si="6"/>
      </c>
      <c r="D81" s="47"/>
      <c r="E81" s="39"/>
      <c r="F81" s="8"/>
      <c r="G81" s="39" t="s">
        <v>3</v>
      </c>
      <c r="H81" s="48"/>
      <c r="I81" s="48"/>
      <c r="J81" s="39"/>
      <c r="K81" s="84">
        <f t="shared" si="7"/>
      </c>
      <c r="L81" s="85"/>
      <c r="M81" s="6">
        <f t="shared" si="8"/>
      </c>
      <c r="N81" s="39"/>
      <c r="O81" s="8"/>
      <c r="P81" s="48"/>
      <c r="Q81" s="48"/>
      <c r="R81" s="49">
        <f t="shared" si="9"/>
      </c>
      <c r="S81" s="49"/>
      <c r="T81" s="50">
        <f t="shared" si="10"/>
      </c>
      <c r="U81" s="50"/>
      <c r="V81" s="45" t="e">
        <f t="shared" si="11"/>
        <v>#VALUE!</v>
      </c>
    </row>
    <row r="82" spans="2:22" ht="13.5">
      <c r="B82" s="39">
        <v>74</v>
      </c>
      <c r="C82" s="47">
        <f t="shared" si="6"/>
      </c>
      <c r="D82" s="47"/>
      <c r="E82" s="39"/>
      <c r="F82" s="8"/>
      <c r="G82" s="39" t="s">
        <v>3</v>
      </c>
      <c r="H82" s="48"/>
      <c r="I82" s="48"/>
      <c r="J82" s="39"/>
      <c r="K82" s="84">
        <f t="shared" si="7"/>
      </c>
      <c r="L82" s="85"/>
      <c r="M82" s="6">
        <f t="shared" si="8"/>
      </c>
      <c r="N82" s="39"/>
      <c r="O82" s="8"/>
      <c r="P82" s="48"/>
      <c r="Q82" s="48"/>
      <c r="R82" s="49">
        <f t="shared" si="9"/>
      </c>
      <c r="S82" s="49"/>
      <c r="T82" s="50">
        <f t="shared" si="10"/>
      </c>
      <c r="U82" s="50"/>
      <c r="V82" s="45" t="e">
        <f t="shared" si="11"/>
        <v>#VALUE!</v>
      </c>
    </row>
    <row r="83" spans="2:22" ht="13.5">
      <c r="B83" s="39">
        <v>75</v>
      </c>
      <c r="C83" s="47">
        <f t="shared" si="6"/>
      </c>
      <c r="D83" s="47"/>
      <c r="E83" s="39"/>
      <c r="F83" s="8"/>
      <c r="G83" s="39" t="s">
        <v>3</v>
      </c>
      <c r="H83" s="48"/>
      <c r="I83" s="48"/>
      <c r="J83" s="39"/>
      <c r="K83" s="84">
        <f t="shared" si="7"/>
      </c>
      <c r="L83" s="85"/>
      <c r="M83" s="6">
        <f t="shared" si="8"/>
      </c>
      <c r="N83" s="39"/>
      <c r="O83" s="8"/>
      <c r="P83" s="48"/>
      <c r="Q83" s="48"/>
      <c r="R83" s="49">
        <f t="shared" si="9"/>
      </c>
      <c r="S83" s="49"/>
      <c r="T83" s="50">
        <f t="shared" si="10"/>
      </c>
      <c r="U83" s="50"/>
      <c r="V83" s="45" t="e">
        <f t="shared" si="11"/>
        <v>#VALUE!</v>
      </c>
    </row>
    <row r="84" spans="2:22" ht="13.5">
      <c r="B84" s="39">
        <v>76</v>
      </c>
      <c r="C84" s="47">
        <f t="shared" si="6"/>
      </c>
      <c r="D84" s="47"/>
      <c r="E84" s="39"/>
      <c r="F84" s="8"/>
      <c r="G84" s="39" t="s">
        <v>3</v>
      </c>
      <c r="H84" s="48"/>
      <c r="I84" s="48"/>
      <c r="J84" s="39"/>
      <c r="K84" s="84">
        <f t="shared" si="7"/>
      </c>
      <c r="L84" s="85"/>
      <c r="M84" s="6">
        <f t="shared" si="8"/>
      </c>
      <c r="N84" s="39"/>
      <c r="O84" s="8"/>
      <c r="P84" s="48"/>
      <c r="Q84" s="48"/>
      <c r="R84" s="49">
        <f t="shared" si="9"/>
      </c>
      <c r="S84" s="49"/>
      <c r="T84" s="50">
        <f t="shared" si="10"/>
      </c>
      <c r="U84" s="50"/>
      <c r="V84" s="45" t="e">
        <f t="shared" si="11"/>
        <v>#VALUE!</v>
      </c>
    </row>
    <row r="85" spans="2:22" ht="13.5">
      <c r="B85" s="39">
        <v>77</v>
      </c>
      <c r="C85" s="47">
        <f t="shared" si="6"/>
      </c>
      <c r="D85" s="47"/>
      <c r="E85" s="39"/>
      <c r="F85" s="8"/>
      <c r="G85" s="39" t="s">
        <v>4</v>
      </c>
      <c r="H85" s="48"/>
      <c r="I85" s="48"/>
      <c r="J85" s="39"/>
      <c r="K85" s="84">
        <f t="shared" si="7"/>
      </c>
      <c r="L85" s="85"/>
      <c r="M85" s="6">
        <f t="shared" si="8"/>
      </c>
      <c r="N85" s="39"/>
      <c r="O85" s="8"/>
      <c r="P85" s="48"/>
      <c r="Q85" s="48"/>
      <c r="R85" s="49">
        <f t="shared" si="9"/>
      </c>
      <c r="S85" s="49"/>
      <c r="T85" s="50">
        <f t="shared" si="10"/>
      </c>
      <c r="U85" s="50"/>
      <c r="V85" s="45" t="e">
        <f t="shared" si="11"/>
        <v>#VALUE!</v>
      </c>
    </row>
    <row r="86" spans="2:22" ht="13.5">
      <c r="B86" s="39">
        <v>78</v>
      </c>
      <c r="C86" s="47">
        <f t="shared" si="6"/>
      </c>
      <c r="D86" s="47"/>
      <c r="E86" s="39"/>
      <c r="F86" s="8"/>
      <c r="G86" s="39" t="s">
        <v>3</v>
      </c>
      <c r="H86" s="48"/>
      <c r="I86" s="48"/>
      <c r="J86" s="39"/>
      <c r="K86" s="84">
        <f t="shared" si="7"/>
      </c>
      <c r="L86" s="85"/>
      <c r="M86" s="6">
        <f t="shared" si="8"/>
      </c>
      <c r="N86" s="39"/>
      <c r="O86" s="8"/>
      <c r="P86" s="48"/>
      <c r="Q86" s="48"/>
      <c r="R86" s="49">
        <f t="shared" si="9"/>
      </c>
      <c r="S86" s="49"/>
      <c r="T86" s="50">
        <f t="shared" si="10"/>
      </c>
      <c r="U86" s="50"/>
      <c r="V86" s="45" t="e">
        <f t="shared" si="11"/>
        <v>#VALUE!</v>
      </c>
    </row>
    <row r="87" spans="2:22" ht="13.5">
      <c r="B87" s="39">
        <v>79</v>
      </c>
      <c r="C87" s="47">
        <f t="shared" si="6"/>
      </c>
      <c r="D87" s="47"/>
      <c r="E87" s="39"/>
      <c r="F87" s="8"/>
      <c r="G87" s="39" t="s">
        <v>4</v>
      </c>
      <c r="H87" s="48"/>
      <c r="I87" s="48"/>
      <c r="J87" s="39"/>
      <c r="K87" s="84">
        <f t="shared" si="7"/>
      </c>
      <c r="L87" s="85"/>
      <c r="M87" s="6">
        <f t="shared" si="8"/>
      </c>
      <c r="N87" s="39"/>
      <c r="O87" s="8"/>
      <c r="P87" s="48"/>
      <c r="Q87" s="48"/>
      <c r="R87" s="49">
        <f t="shared" si="9"/>
      </c>
      <c r="S87" s="49"/>
      <c r="T87" s="50">
        <f t="shared" si="10"/>
      </c>
      <c r="U87" s="50"/>
      <c r="V87" s="45" t="e">
        <f t="shared" si="11"/>
        <v>#VALUE!</v>
      </c>
    </row>
    <row r="88" spans="2:22" ht="13.5">
      <c r="B88" s="39">
        <v>80</v>
      </c>
      <c r="C88" s="47">
        <f t="shared" si="6"/>
      </c>
      <c r="D88" s="47"/>
      <c r="E88" s="39"/>
      <c r="F88" s="8"/>
      <c r="G88" s="39" t="s">
        <v>4</v>
      </c>
      <c r="H88" s="48"/>
      <c r="I88" s="48"/>
      <c r="J88" s="39"/>
      <c r="K88" s="84">
        <f t="shared" si="7"/>
      </c>
      <c r="L88" s="85"/>
      <c r="M88" s="6">
        <f t="shared" si="8"/>
      </c>
      <c r="N88" s="39"/>
      <c r="O88" s="8"/>
      <c r="P88" s="48"/>
      <c r="Q88" s="48"/>
      <c r="R88" s="49">
        <f t="shared" si="9"/>
      </c>
      <c r="S88" s="49"/>
      <c r="T88" s="50">
        <f t="shared" si="10"/>
      </c>
      <c r="U88" s="50"/>
      <c r="V88" s="45" t="e">
        <f t="shared" si="11"/>
        <v>#VALUE!</v>
      </c>
    </row>
    <row r="89" spans="2:22" ht="13.5">
      <c r="B89" s="39">
        <v>81</v>
      </c>
      <c r="C89" s="47">
        <f t="shared" si="6"/>
      </c>
      <c r="D89" s="47"/>
      <c r="E89" s="39"/>
      <c r="F89" s="8"/>
      <c r="G89" s="39" t="s">
        <v>4</v>
      </c>
      <c r="H89" s="48"/>
      <c r="I89" s="48"/>
      <c r="J89" s="39"/>
      <c r="K89" s="84">
        <f t="shared" si="7"/>
      </c>
      <c r="L89" s="85"/>
      <c r="M89" s="6">
        <f t="shared" si="8"/>
      </c>
      <c r="N89" s="39"/>
      <c r="O89" s="8"/>
      <c r="P89" s="48"/>
      <c r="Q89" s="48"/>
      <c r="R89" s="49">
        <f t="shared" si="9"/>
      </c>
      <c r="S89" s="49"/>
      <c r="T89" s="50">
        <f t="shared" si="10"/>
      </c>
      <c r="U89" s="50"/>
      <c r="V89" s="45" t="e">
        <f t="shared" si="11"/>
        <v>#VALUE!</v>
      </c>
    </row>
    <row r="90" spans="2:22" ht="13.5">
      <c r="B90" s="39">
        <v>82</v>
      </c>
      <c r="C90" s="47">
        <f t="shared" si="6"/>
      </c>
      <c r="D90" s="47"/>
      <c r="E90" s="39"/>
      <c r="F90" s="8"/>
      <c r="G90" s="39" t="s">
        <v>4</v>
      </c>
      <c r="H90" s="48"/>
      <c r="I90" s="48"/>
      <c r="J90" s="39"/>
      <c r="K90" s="84">
        <f t="shared" si="7"/>
      </c>
      <c r="L90" s="85"/>
      <c r="M90" s="6">
        <f t="shared" si="8"/>
      </c>
      <c r="N90" s="39"/>
      <c r="O90" s="8"/>
      <c r="P90" s="48"/>
      <c r="Q90" s="48"/>
      <c r="R90" s="49">
        <f t="shared" si="9"/>
      </c>
      <c r="S90" s="49"/>
      <c r="T90" s="50">
        <f t="shared" si="10"/>
      </c>
      <c r="U90" s="50"/>
      <c r="V90" s="45" t="e">
        <f t="shared" si="11"/>
        <v>#VALUE!</v>
      </c>
    </row>
    <row r="91" spans="2:22" ht="13.5">
      <c r="B91" s="39">
        <v>83</v>
      </c>
      <c r="C91" s="47">
        <f t="shared" si="6"/>
      </c>
      <c r="D91" s="47"/>
      <c r="E91" s="39"/>
      <c r="F91" s="8"/>
      <c r="G91" s="39" t="s">
        <v>4</v>
      </c>
      <c r="H91" s="48"/>
      <c r="I91" s="48"/>
      <c r="J91" s="39"/>
      <c r="K91" s="84">
        <f t="shared" si="7"/>
      </c>
      <c r="L91" s="85"/>
      <c r="M91" s="6">
        <f t="shared" si="8"/>
      </c>
      <c r="N91" s="39"/>
      <c r="O91" s="8"/>
      <c r="P91" s="48"/>
      <c r="Q91" s="48"/>
      <c r="R91" s="49">
        <f t="shared" si="9"/>
      </c>
      <c r="S91" s="49"/>
      <c r="T91" s="50">
        <f t="shared" si="10"/>
      </c>
      <c r="U91" s="50"/>
      <c r="V91" s="45" t="e">
        <f t="shared" si="11"/>
        <v>#VALUE!</v>
      </c>
    </row>
    <row r="92" spans="2:22" ht="13.5">
      <c r="B92" s="39">
        <v>84</v>
      </c>
      <c r="C92" s="47">
        <f t="shared" si="6"/>
      </c>
      <c r="D92" s="47"/>
      <c r="E92" s="39"/>
      <c r="F92" s="8"/>
      <c r="G92" s="39" t="s">
        <v>3</v>
      </c>
      <c r="H92" s="48"/>
      <c r="I92" s="48"/>
      <c r="J92" s="39"/>
      <c r="K92" s="84">
        <f t="shared" si="7"/>
      </c>
      <c r="L92" s="85"/>
      <c r="M92" s="6">
        <f t="shared" si="8"/>
      </c>
      <c r="N92" s="39"/>
      <c r="O92" s="8"/>
      <c r="P92" s="48"/>
      <c r="Q92" s="48"/>
      <c r="R92" s="49">
        <f t="shared" si="9"/>
      </c>
      <c r="S92" s="49"/>
      <c r="T92" s="50">
        <f t="shared" si="10"/>
      </c>
      <c r="U92" s="50"/>
      <c r="V92" s="45" t="e">
        <f t="shared" si="11"/>
        <v>#VALUE!</v>
      </c>
    </row>
    <row r="93" spans="2:22" ht="13.5">
      <c r="B93" s="39">
        <v>85</v>
      </c>
      <c r="C93" s="47">
        <f t="shared" si="6"/>
      </c>
      <c r="D93" s="47"/>
      <c r="E93" s="39"/>
      <c r="F93" s="8"/>
      <c r="G93" s="39" t="s">
        <v>4</v>
      </c>
      <c r="H93" s="48"/>
      <c r="I93" s="48"/>
      <c r="J93" s="39"/>
      <c r="K93" s="84">
        <f t="shared" si="7"/>
      </c>
      <c r="L93" s="85"/>
      <c r="M93" s="6">
        <f t="shared" si="8"/>
      </c>
      <c r="N93" s="39"/>
      <c r="O93" s="8"/>
      <c r="P93" s="48"/>
      <c r="Q93" s="48"/>
      <c r="R93" s="49">
        <f t="shared" si="9"/>
      </c>
      <c r="S93" s="49"/>
      <c r="T93" s="50">
        <f t="shared" si="10"/>
      </c>
      <c r="U93" s="50"/>
      <c r="V93" s="45" t="e">
        <f t="shared" si="11"/>
        <v>#VALUE!</v>
      </c>
    </row>
    <row r="94" spans="2:22" ht="13.5">
      <c r="B94" s="39">
        <v>86</v>
      </c>
      <c r="C94" s="47">
        <f t="shared" si="6"/>
      </c>
      <c r="D94" s="47"/>
      <c r="E94" s="39"/>
      <c r="F94" s="8"/>
      <c r="G94" s="39" t="s">
        <v>3</v>
      </c>
      <c r="H94" s="48"/>
      <c r="I94" s="48"/>
      <c r="J94" s="39"/>
      <c r="K94" s="84">
        <f t="shared" si="7"/>
      </c>
      <c r="L94" s="85"/>
      <c r="M94" s="6">
        <f t="shared" si="8"/>
      </c>
      <c r="N94" s="39"/>
      <c r="O94" s="8"/>
      <c r="P94" s="48"/>
      <c r="Q94" s="48"/>
      <c r="R94" s="49">
        <f t="shared" si="9"/>
      </c>
      <c r="S94" s="49"/>
      <c r="T94" s="50">
        <f t="shared" si="10"/>
      </c>
      <c r="U94" s="50"/>
      <c r="V94" s="45" t="e">
        <f t="shared" si="11"/>
        <v>#VALUE!</v>
      </c>
    </row>
    <row r="95" spans="2:22" ht="13.5">
      <c r="B95" s="39">
        <v>87</v>
      </c>
      <c r="C95" s="47">
        <f t="shared" si="6"/>
      </c>
      <c r="D95" s="47"/>
      <c r="E95" s="39"/>
      <c r="F95" s="8"/>
      <c r="G95" s="39" t="s">
        <v>4</v>
      </c>
      <c r="H95" s="48"/>
      <c r="I95" s="48"/>
      <c r="J95" s="39"/>
      <c r="K95" s="84">
        <f t="shared" si="7"/>
      </c>
      <c r="L95" s="85"/>
      <c r="M95" s="6">
        <f t="shared" si="8"/>
      </c>
      <c r="N95" s="39"/>
      <c r="O95" s="8"/>
      <c r="P95" s="48"/>
      <c r="Q95" s="48"/>
      <c r="R95" s="49">
        <f t="shared" si="9"/>
      </c>
      <c r="S95" s="49"/>
      <c r="T95" s="50">
        <f t="shared" si="10"/>
      </c>
      <c r="U95" s="50"/>
      <c r="V95" s="45" t="e">
        <f t="shared" si="11"/>
        <v>#VALUE!</v>
      </c>
    </row>
    <row r="96" spans="2:22" ht="13.5">
      <c r="B96" s="39">
        <v>88</v>
      </c>
      <c r="C96" s="47">
        <f t="shared" si="6"/>
      </c>
      <c r="D96" s="47"/>
      <c r="E96" s="39"/>
      <c r="F96" s="8"/>
      <c r="G96" s="39" t="s">
        <v>3</v>
      </c>
      <c r="H96" s="48"/>
      <c r="I96" s="48"/>
      <c r="J96" s="39"/>
      <c r="K96" s="84">
        <f t="shared" si="7"/>
      </c>
      <c r="L96" s="85"/>
      <c r="M96" s="6">
        <f t="shared" si="8"/>
      </c>
      <c r="N96" s="39"/>
      <c r="O96" s="8"/>
      <c r="P96" s="48"/>
      <c r="Q96" s="48"/>
      <c r="R96" s="49">
        <f t="shared" si="9"/>
      </c>
      <c r="S96" s="49"/>
      <c r="T96" s="50">
        <f t="shared" si="10"/>
      </c>
      <c r="U96" s="50"/>
      <c r="V96" s="45" t="e">
        <f t="shared" si="11"/>
        <v>#VALUE!</v>
      </c>
    </row>
    <row r="97" spans="2:22" ht="13.5">
      <c r="B97" s="39">
        <v>89</v>
      </c>
      <c r="C97" s="47">
        <f t="shared" si="6"/>
      </c>
      <c r="D97" s="47"/>
      <c r="E97" s="39"/>
      <c r="F97" s="8"/>
      <c r="G97" s="39" t="s">
        <v>4</v>
      </c>
      <c r="H97" s="48"/>
      <c r="I97" s="48"/>
      <c r="J97" s="39"/>
      <c r="K97" s="84">
        <f t="shared" si="7"/>
      </c>
      <c r="L97" s="85"/>
      <c r="M97" s="6">
        <f t="shared" si="8"/>
      </c>
      <c r="N97" s="39"/>
      <c r="O97" s="8"/>
      <c r="P97" s="48"/>
      <c r="Q97" s="48"/>
      <c r="R97" s="49">
        <f t="shared" si="9"/>
      </c>
      <c r="S97" s="49"/>
      <c r="T97" s="50">
        <f t="shared" si="10"/>
      </c>
      <c r="U97" s="50"/>
      <c r="V97" s="45" t="e">
        <f t="shared" si="11"/>
        <v>#VALUE!</v>
      </c>
    </row>
    <row r="98" spans="2:22" ht="13.5">
      <c r="B98" s="39">
        <v>90</v>
      </c>
      <c r="C98" s="47">
        <f t="shared" si="6"/>
      </c>
      <c r="D98" s="47"/>
      <c r="E98" s="39"/>
      <c r="F98" s="8"/>
      <c r="G98" s="39" t="s">
        <v>3</v>
      </c>
      <c r="H98" s="48"/>
      <c r="I98" s="48"/>
      <c r="J98" s="39"/>
      <c r="K98" s="84">
        <f t="shared" si="7"/>
      </c>
      <c r="L98" s="85"/>
      <c r="M98" s="6">
        <f t="shared" si="8"/>
      </c>
      <c r="N98" s="39"/>
      <c r="O98" s="8"/>
      <c r="P98" s="48"/>
      <c r="Q98" s="48"/>
      <c r="R98" s="49">
        <f t="shared" si="9"/>
      </c>
      <c r="S98" s="49"/>
      <c r="T98" s="50">
        <f t="shared" si="10"/>
      </c>
      <c r="U98" s="50"/>
      <c r="V98" s="45" t="e">
        <f t="shared" si="11"/>
        <v>#VALUE!</v>
      </c>
    </row>
    <row r="99" spans="2:22" ht="13.5">
      <c r="B99" s="39">
        <v>91</v>
      </c>
      <c r="C99" s="47">
        <f t="shared" si="6"/>
      </c>
      <c r="D99" s="47"/>
      <c r="E99" s="39"/>
      <c r="F99" s="8"/>
      <c r="G99" s="39" t="s">
        <v>4</v>
      </c>
      <c r="H99" s="48"/>
      <c r="I99" s="48"/>
      <c r="J99" s="39"/>
      <c r="K99" s="84">
        <f t="shared" si="7"/>
      </c>
      <c r="L99" s="85"/>
      <c r="M99" s="6">
        <f t="shared" si="8"/>
      </c>
      <c r="N99" s="39"/>
      <c r="O99" s="8"/>
      <c r="P99" s="48"/>
      <c r="Q99" s="48"/>
      <c r="R99" s="49">
        <f t="shared" si="9"/>
      </c>
      <c r="S99" s="49"/>
      <c r="T99" s="50">
        <f t="shared" si="10"/>
      </c>
      <c r="U99" s="50"/>
      <c r="V99" s="45" t="e">
        <f t="shared" si="11"/>
        <v>#VALUE!</v>
      </c>
    </row>
    <row r="100" spans="2:22" ht="13.5">
      <c r="B100" s="39">
        <v>92</v>
      </c>
      <c r="C100" s="47">
        <f t="shared" si="6"/>
      </c>
      <c r="D100" s="47"/>
      <c r="E100" s="39"/>
      <c r="F100" s="8"/>
      <c r="G100" s="39" t="s">
        <v>4</v>
      </c>
      <c r="H100" s="48"/>
      <c r="I100" s="48"/>
      <c r="J100" s="39"/>
      <c r="K100" s="84">
        <f t="shared" si="7"/>
      </c>
      <c r="L100" s="85"/>
      <c r="M100" s="6">
        <f t="shared" si="8"/>
      </c>
      <c r="N100" s="39"/>
      <c r="O100" s="8"/>
      <c r="P100" s="48"/>
      <c r="Q100" s="48"/>
      <c r="R100" s="49">
        <f t="shared" si="9"/>
      </c>
      <c r="S100" s="49"/>
      <c r="T100" s="50">
        <f t="shared" si="10"/>
      </c>
      <c r="U100" s="50"/>
      <c r="V100" s="45" t="e">
        <f t="shared" si="11"/>
        <v>#VALUE!</v>
      </c>
    </row>
    <row r="101" spans="2:22" ht="13.5">
      <c r="B101" s="39">
        <v>93</v>
      </c>
      <c r="C101" s="47">
        <f t="shared" si="6"/>
      </c>
      <c r="D101" s="47"/>
      <c r="E101" s="39"/>
      <c r="F101" s="8"/>
      <c r="G101" s="39" t="s">
        <v>3</v>
      </c>
      <c r="H101" s="48"/>
      <c r="I101" s="48"/>
      <c r="J101" s="39"/>
      <c r="K101" s="84">
        <f t="shared" si="7"/>
      </c>
      <c r="L101" s="85"/>
      <c r="M101" s="6">
        <f t="shared" si="8"/>
      </c>
      <c r="N101" s="39"/>
      <c r="O101" s="8"/>
      <c r="P101" s="48"/>
      <c r="Q101" s="48"/>
      <c r="R101" s="49">
        <f t="shared" si="9"/>
      </c>
      <c r="S101" s="49"/>
      <c r="T101" s="50">
        <f t="shared" si="10"/>
      </c>
      <c r="U101" s="50"/>
      <c r="V101" s="45" t="e">
        <f t="shared" si="11"/>
        <v>#VALUE!</v>
      </c>
    </row>
    <row r="102" spans="2:22" ht="13.5">
      <c r="B102" s="39">
        <v>94</v>
      </c>
      <c r="C102" s="47">
        <f t="shared" si="6"/>
      </c>
      <c r="D102" s="47"/>
      <c r="E102" s="39"/>
      <c r="F102" s="8"/>
      <c r="G102" s="39" t="s">
        <v>3</v>
      </c>
      <c r="H102" s="48"/>
      <c r="I102" s="48"/>
      <c r="J102" s="39"/>
      <c r="K102" s="84">
        <f t="shared" si="7"/>
      </c>
      <c r="L102" s="85"/>
      <c r="M102" s="6">
        <f t="shared" si="8"/>
      </c>
      <c r="N102" s="39"/>
      <c r="O102" s="8"/>
      <c r="P102" s="48"/>
      <c r="Q102" s="48"/>
      <c r="R102" s="49">
        <f t="shared" si="9"/>
      </c>
      <c r="S102" s="49"/>
      <c r="T102" s="50">
        <f t="shared" si="10"/>
      </c>
      <c r="U102" s="50"/>
      <c r="V102" s="45" t="e">
        <f t="shared" si="11"/>
        <v>#VALUE!</v>
      </c>
    </row>
    <row r="103" spans="2:22" ht="13.5">
      <c r="B103" s="39">
        <v>95</v>
      </c>
      <c r="C103" s="47">
        <f t="shared" si="6"/>
      </c>
      <c r="D103" s="47"/>
      <c r="E103" s="39"/>
      <c r="F103" s="8"/>
      <c r="G103" s="39" t="s">
        <v>3</v>
      </c>
      <c r="H103" s="48"/>
      <c r="I103" s="48"/>
      <c r="J103" s="39"/>
      <c r="K103" s="84">
        <f t="shared" si="7"/>
      </c>
      <c r="L103" s="85"/>
      <c r="M103" s="6">
        <f t="shared" si="8"/>
      </c>
      <c r="N103" s="39"/>
      <c r="O103" s="8"/>
      <c r="P103" s="48"/>
      <c r="Q103" s="48"/>
      <c r="R103" s="49">
        <f t="shared" si="9"/>
      </c>
      <c r="S103" s="49"/>
      <c r="T103" s="50">
        <f t="shared" si="10"/>
      </c>
      <c r="U103" s="50"/>
      <c r="V103" s="45" t="e">
        <f t="shared" si="11"/>
        <v>#VALUE!</v>
      </c>
    </row>
    <row r="104" spans="2:22" ht="13.5">
      <c r="B104" s="39">
        <v>96</v>
      </c>
      <c r="C104" s="47">
        <f t="shared" si="6"/>
      </c>
      <c r="D104" s="47"/>
      <c r="E104" s="39"/>
      <c r="F104" s="8"/>
      <c r="G104" s="39" t="s">
        <v>4</v>
      </c>
      <c r="H104" s="48"/>
      <c r="I104" s="48"/>
      <c r="J104" s="39"/>
      <c r="K104" s="84">
        <f t="shared" si="7"/>
      </c>
      <c r="L104" s="85"/>
      <c r="M104" s="6">
        <f t="shared" si="8"/>
      </c>
      <c r="N104" s="39"/>
      <c r="O104" s="8"/>
      <c r="P104" s="48"/>
      <c r="Q104" s="48"/>
      <c r="R104" s="49">
        <f t="shared" si="9"/>
      </c>
      <c r="S104" s="49"/>
      <c r="T104" s="50">
        <f t="shared" si="10"/>
      </c>
      <c r="U104" s="50"/>
      <c r="V104" s="45" t="e">
        <f t="shared" si="11"/>
        <v>#VALUE!</v>
      </c>
    </row>
    <row r="105" spans="2:22" ht="13.5">
      <c r="B105" s="39">
        <v>97</v>
      </c>
      <c r="C105" s="47">
        <f t="shared" si="6"/>
      </c>
      <c r="D105" s="47"/>
      <c r="E105" s="39"/>
      <c r="F105" s="8"/>
      <c r="G105" s="39" t="s">
        <v>3</v>
      </c>
      <c r="H105" s="48"/>
      <c r="I105" s="48"/>
      <c r="J105" s="39"/>
      <c r="K105" s="84">
        <f t="shared" si="7"/>
      </c>
      <c r="L105" s="85"/>
      <c r="M105" s="6">
        <f t="shared" si="8"/>
      </c>
      <c r="N105" s="39"/>
      <c r="O105" s="8"/>
      <c r="P105" s="48"/>
      <c r="Q105" s="48"/>
      <c r="R105" s="49">
        <f t="shared" si="9"/>
      </c>
      <c r="S105" s="49"/>
      <c r="T105" s="50">
        <f t="shared" si="10"/>
      </c>
      <c r="U105" s="50"/>
      <c r="V105" s="45" t="e">
        <f t="shared" si="11"/>
        <v>#VALUE!</v>
      </c>
    </row>
    <row r="106" spans="2:22" ht="13.5">
      <c r="B106" s="39">
        <v>98</v>
      </c>
      <c r="C106" s="47">
        <f t="shared" si="6"/>
      </c>
      <c r="D106" s="47"/>
      <c r="E106" s="39"/>
      <c r="F106" s="8"/>
      <c r="G106" s="39" t="s">
        <v>4</v>
      </c>
      <c r="H106" s="48"/>
      <c r="I106" s="48"/>
      <c r="J106" s="39"/>
      <c r="K106" s="84">
        <f t="shared" si="7"/>
      </c>
      <c r="L106" s="85"/>
      <c r="M106" s="6">
        <f t="shared" si="8"/>
      </c>
      <c r="N106" s="39"/>
      <c r="O106" s="8"/>
      <c r="P106" s="48"/>
      <c r="Q106" s="48"/>
      <c r="R106" s="49">
        <f t="shared" si="9"/>
      </c>
      <c r="S106" s="49"/>
      <c r="T106" s="50">
        <f t="shared" si="10"/>
      </c>
      <c r="U106" s="50"/>
      <c r="V106" s="45" t="e">
        <f t="shared" si="11"/>
        <v>#VALUE!</v>
      </c>
    </row>
    <row r="107" spans="2:22" ht="13.5">
      <c r="B107" s="39">
        <v>99</v>
      </c>
      <c r="C107" s="47">
        <f t="shared" si="6"/>
      </c>
      <c r="D107" s="47"/>
      <c r="E107" s="39"/>
      <c r="F107" s="8"/>
      <c r="G107" s="39" t="s">
        <v>4</v>
      </c>
      <c r="H107" s="48"/>
      <c r="I107" s="48"/>
      <c r="J107" s="39"/>
      <c r="K107" s="84">
        <f t="shared" si="7"/>
      </c>
      <c r="L107" s="85"/>
      <c r="M107" s="6">
        <f t="shared" si="8"/>
      </c>
      <c r="N107" s="39"/>
      <c r="O107" s="8"/>
      <c r="P107" s="48"/>
      <c r="Q107" s="48"/>
      <c r="R107" s="49">
        <f t="shared" si="9"/>
      </c>
      <c r="S107" s="49"/>
      <c r="T107" s="50">
        <f t="shared" si="10"/>
      </c>
      <c r="U107" s="50"/>
      <c r="V107" s="45" t="e">
        <f t="shared" si="11"/>
        <v>#VALUE!</v>
      </c>
    </row>
    <row r="108" spans="2:22" ht="13.5">
      <c r="B108" s="39">
        <v>100</v>
      </c>
      <c r="C108" s="47">
        <f t="shared" si="6"/>
      </c>
      <c r="D108" s="47"/>
      <c r="E108" s="39"/>
      <c r="F108" s="8"/>
      <c r="G108" s="39" t="s">
        <v>3</v>
      </c>
      <c r="H108" s="48"/>
      <c r="I108" s="48"/>
      <c r="J108" s="39"/>
      <c r="K108" s="84">
        <f>IF(F108="","",C108*0.03)</f>
      </c>
      <c r="L108" s="85"/>
      <c r="M108" s="6">
        <f t="shared" si="8"/>
      </c>
      <c r="N108" s="39"/>
      <c r="O108" s="8"/>
      <c r="P108" s="48"/>
      <c r="Q108" s="48"/>
      <c r="R108" s="49">
        <f t="shared" si="9"/>
      </c>
      <c r="S108" s="49"/>
      <c r="T108" s="50">
        <f t="shared" si="10"/>
      </c>
      <c r="U108" s="50"/>
      <c r="V108" s="45" t="e">
        <f t="shared" si="11"/>
        <v>#VALUE!</v>
      </c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>
        <v>0</v>
      </c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3" dxfId="56" operator="equal" stopIfTrue="1">
      <formula>"買"</formula>
    </cfRule>
    <cfRule type="cellIs" priority="14" dxfId="57" operator="equal" stopIfTrue="1">
      <formula>"売"</formula>
    </cfRule>
  </conditionalFormatting>
  <conditionalFormatting sqref="G47:G108 G9:G11 G18:G45">
    <cfRule type="cellIs" priority="17" dxfId="56" operator="equal" stopIfTrue="1">
      <formula>"買"</formula>
    </cfRule>
    <cfRule type="cellIs" priority="18" dxfId="57" operator="equal" stopIfTrue="1">
      <formula>"売"</formula>
    </cfRule>
  </conditionalFormatting>
  <conditionalFormatting sqref="G13">
    <cfRule type="cellIs" priority="15" dxfId="56" operator="equal" stopIfTrue="1">
      <formula>"買"</formula>
    </cfRule>
    <cfRule type="cellIs" priority="16" dxfId="57" operator="equal" stopIfTrue="1">
      <formula>"売"</formula>
    </cfRule>
  </conditionalFormatting>
  <conditionalFormatting sqref="G12">
    <cfRule type="cellIs" priority="11" dxfId="56" operator="equal" stopIfTrue="1">
      <formula>"買"</formula>
    </cfRule>
    <cfRule type="cellIs" priority="12" dxfId="57" operator="equal" stopIfTrue="1">
      <formula>"売"</formula>
    </cfRule>
  </conditionalFormatting>
  <conditionalFormatting sqref="G14">
    <cfRule type="cellIs" priority="9" dxfId="56" operator="equal" stopIfTrue="1">
      <formula>"買"</formula>
    </cfRule>
    <cfRule type="cellIs" priority="10" dxfId="57" operator="equal" stopIfTrue="1">
      <formula>"売"</formula>
    </cfRule>
  </conditionalFormatting>
  <conditionalFormatting sqref="G15">
    <cfRule type="cellIs" priority="7" dxfId="56" operator="equal" stopIfTrue="1">
      <formula>"買"</formula>
    </cfRule>
    <cfRule type="cellIs" priority="8" dxfId="57" operator="equal" stopIfTrue="1">
      <formula>"売"</formula>
    </cfRule>
  </conditionalFormatting>
  <conditionalFormatting sqref="G17">
    <cfRule type="cellIs" priority="5" dxfId="56" operator="equal" stopIfTrue="1">
      <formula>"買"</formula>
    </cfRule>
    <cfRule type="cellIs" priority="6" dxfId="57" operator="equal" stopIfTrue="1">
      <formula>"売"</formula>
    </cfRule>
  </conditionalFormatting>
  <conditionalFormatting sqref="G16">
    <cfRule type="cellIs" priority="1" dxfId="56" operator="equal" stopIfTrue="1">
      <formula>"買"</formula>
    </cfRule>
    <cfRule type="cellIs" priority="2" dxfId="5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48"/>
  <sheetViews>
    <sheetView zoomScalePageLayoutView="0" workbookViewId="0" topLeftCell="A147">
      <selection activeCell="D147" sqref="D147"/>
    </sheetView>
  </sheetViews>
  <sheetFormatPr defaultColWidth="9.00390625" defaultRowHeight="13.5"/>
  <cols>
    <col min="1" max="1" width="15.00390625" style="35" bestFit="1" customWidth="1"/>
    <col min="2" max="2" width="8.125" style="0" customWidth="1"/>
  </cols>
  <sheetData>
    <row r="1" spans="1:4" ht="14.25">
      <c r="A1" s="35" t="s">
        <v>64</v>
      </c>
      <c r="B1" t="s">
        <v>50</v>
      </c>
      <c r="D1" t="s">
        <v>54</v>
      </c>
    </row>
    <row r="2" ht="14.25"/>
    <row r="3" ht="14.25"/>
    <row r="4" ht="14.25"/>
    <row r="5" ht="14.25"/>
    <row r="6" ht="14.25"/>
    <row r="7" ht="14.25"/>
    <row r="8" ht="14.25"/>
    <row r="9" ht="14.25"/>
    <row r="10" ht="14.25"/>
    <row r="11" ht="14.25"/>
    <row r="12" ht="14.25"/>
    <row r="13" ht="14.25"/>
    <row r="14" ht="14.25"/>
    <row r="15" ht="14.25"/>
    <row r="16" ht="14.25"/>
    <row r="17" ht="14.25"/>
    <row r="18" ht="14.25"/>
    <row r="19" ht="14.25"/>
    <row r="20" ht="14.25"/>
    <row r="21" ht="14.25"/>
    <row r="22" ht="14.25"/>
    <row r="23" ht="14.25"/>
    <row r="24" ht="14.25"/>
    <row r="25" ht="14.25"/>
    <row r="26" ht="14.25"/>
    <row r="27" ht="14.25"/>
    <row r="28" ht="14.25"/>
    <row r="29" spans="1:4" ht="14.25">
      <c r="A29" s="35" t="s">
        <v>64</v>
      </c>
      <c r="B29" s="8" t="s">
        <v>51</v>
      </c>
      <c r="D29" t="s">
        <v>52</v>
      </c>
    </row>
    <row r="30" ht="14.25"/>
    <row r="31" ht="14.25"/>
    <row r="32" ht="14.25"/>
    <row r="33" ht="14.25"/>
    <row r="34" ht="14.25"/>
    <row r="35" ht="14.25"/>
    <row r="36" ht="14.25"/>
    <row r="37" ht="14.25"/>
    <row r="38" ht="14.25"/>
    <row r="39" ht="14.25"/>
    <row r="40" ht="14.25"/>
    <row r="41" ht="14.25"/>
    <row r="42" ht="14.25"/>
    <row r="43" ht="14.25"/>
    <row r="44" ht="14.25"/>
    <row r="45" ht="14.25"/>
    <row r="46" ht="14.25"/>
    <row r="47" ht="14.25"/>
    <row r="48" ht="14.25"/>
    <row r="49" ht="14.25"/>
    <row r="50" ht="14.25"/>
    <row r="51" ht="14.25"/>
    <row r="52" ht="14.25"/>
    <row r="53" ht="14.25"/>
    <row r="54" ht="14.25"/>
    <row r="55" ht="14.25"/>
    <row r="56" ht="14.25"/>
    <row r="57" spans="1:4" ht="14.25">
      <c r="A57" s="35" t="s">
        <v>64</v>
      </c>
      <c r="B57" t="s">
        <v>53</v>
      </c>
      <c r="D57" t="s">
        <v>54</v>
      </c>
    </row>
    <row r="58" ht="14.25"/>
    <row r="59" ht="14.25"/>
    <row r="60" ht="14.25"/>
    <row r="61" ht="14.25"/>
    <row r="62" ht="14.25"/>
    <row r="63" ht="14.25"/>
    <row r="64" ht="14.25"/>
    <row r="65" ht="14.25"/>
    <row r="66" ht="14.25"/>
    <row r="67" ht="14.25"/>
    <row r="68" ht="14.25"/>
    <row r="69" ht="14.25"/>
    <row r="70" ht="14.25"/>
    <row r="71" ht="14.25"/>
    <row r="72" ht="14.25"/>
    <row r="73" ht="14.25"/>
    <row r="74" ht="14.25"/>
    <row r="75" ht="14.25"/>
    <row r="76" ht="14.25"/>
    <row r="77" ht="14.25"/>
    <row r="78" ht="14.25"/>
    <row r="79" ht="14.25"/>
    <row r="80" ht="14.25"/>
    <row r="81" ht="14.25"/>
    <row r="82" ht="14.25"/>
    <row r="83" ht="14.25"/>
    <row r="84" ht="14.25"/>
    <row r="85" spans="1:6" ht="14.25">
      <c r="A85" s="35" t="s">
        <v>64</v>
      </c>
      <c r="B85" t="s">
        <v>55</v>
      </c>
      <c r="C85" t="s">
        <v>54</v>
      </c>
      <c r="F85" s="42" t="s">
        <v>56</v>
      </c>
    </row>
    <row r="86" ht="14.25">
      <c r="F86" s="43" t="s">
        <v>57</v>
      </c>
    </row>
    <row r="87" ht="14.25"/>
    <row r="88" ht="14.25"/>
    <row r="89" ht="14.25"/>
    <row r="90" ht="14.25"/>
    <row r="91" ht="14.25"/>
    <row r="92" ht="14.25"/>
    <row r="93" ht="14.25"/>
    <row r="94" ht="14.25"/>
    <row r="95" ht="14.25"/>
    <row r="96" ht="14.25"/>
    <row r="97" ht="14.25"/>
    <row r="98" ht="14.25"/>
    <row r="99" ht="14.25"/>
    <row r="100" ht="14.25"/>
    <row r="101" ht="14.25"/>
    <row r="102" ht="14.25"/>
    <row r="103" ht="14.25"/>
    <row r="104" ht="14.25"/>
    <row r="105" ht="14.25"/>
    <row r="106" ht="14.25"/>
    <row r="107" ht="14.25"/>
    <row r="108" ht="14.25"/>
    <row r="109" ht="14.25"/>
    <row r="110" ht="14.25"/>
    <row r="111" ht="14.25"/>
    <row r="112" ht="14.25"/>
    <row r="113" ht="14.25"/>
    <row r="114" spans="1:4" ht="14.25">
      <c r="A114" s="35" t="s">
        <v>64</v>
      </c>
      <c r="B114" t="s">
        <v>58</v>
      </c>
      <c r="D114" t="s">
        <v>59</v>
      </c>
    </row>
    <row r="115" ht="14.25"/>
    <row r="116" ht="14.25"/>
    <row r="117" ht="14.25"/>
    <row r="118" ht="14.25"/>
    <row r="119" ht="14.25"/>
    <row r="120" ht="14.25"/>
    <row r="121" ht="14.25"/>
    <row r="122" ht="14.25"/>
    <row r="123" ht="14.25"/>
    <row r="124" ht="14.25"/>
    <row r="125" ht="14.25"/>
    <row r="126" ht="14.25"/>
    <row r="127" ht="14.25"/>
    <row r="128" ht="14.25"/>
    <row r="129" ht="14.25"/>
    <row r="130" ht="14.25"/>
    <row r="131" ht="14.25"/>
    <row r="132" ht="14.25"/>
    <row r="133" ht="14.25"/>
    <row r="134" ht="14.25"/>
    <row r="135" ht="14.25"/>
    <row r="136" ht="14.25"/>
    <row r="137" ht="14.25"/>
    <row r="138" ht="14.25"/>
    <row r="139" ht="14.25"/>
    <row r="140" ht="14.25"/>
    <row r="141" ht="14.25"/>
    <row r="142" ht="14.25"/>
    <row r="143" ht="14.25"/>
    <row r="144" ht="14.25"/>
    <row r="145" ht="14.25"/>
    <row r="147" spans="1:4" ht="14.25">
      <c r="A147" s="35" t="s">
        <v>65</v>
      </c>
      <c r="B147" t="s">
        <v>67</v>
      </c>
      <c r="D147" t="s">
        <v>68</v>
      </c>
    </row>
    <row r="148" ht="14.25">
      <c r="B148" t="s">
        <v>66</v>
      </c>
    </row>
    <row r="149" ht="14.25"/>
    <row r="150" ht="14.25"/>
    <row r="151" ht="14.25"/>
    <row r="152" ht="14.25"/>
    <row r="153" ht="14.25"/>
    <row r="154" ht="14.25"/>
    <row r="155" ht="14.25"/>
    <row r="156" ht="14.25"/>
    <row r="157" ht="14.25"/>
    <row r="158" ht="14.25"/>
    <row r="159" ht="14.25"/>
    <row r="160" ht="14.25"/>
    <row r="161" ht="14.25"/>
    <row r="162" ht="14.25"/>
    <row r="163" ht="14.25"/>
    <row r="164" ht="14.25"/>
    <row r="165" ht="14.25"/>
    <row r="166" ht="14.25"/>
    <row r="167" ht="14.25"/>
    <row r="168" ht="14.25"/>
    <row r="169" ht="14.25"/>
    <row r="170" ht="14.25"/>
    <row r="171" ht="14.25"/>
    <row r="172" ht="14.25"/>
    <row r="173" ht="14.25"/>
    <row r="174" ht="14.25"/>
    <row r="175" ht="14.25"/>
    <row r="176" ht="14.25"/>
    <row r="177" ht="14.25"/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2"/>
  <sheetViews>
    <sheetView tabSelected="1" zoomScale="145" zoomScaleNormal="145" zoomScaleSheetLayoutView="100" zoomScalePageLayoutView="0" workbookViewId="0" topLeftCell="A14">
      <selection activeCell="A23" sqref="A23"/>
    </sheetView>
  </sheetViews>
  <sheetFormatPr defaultColWidth="9.00390625" defaultRowHeight="13.5"/>
  <sheetData>
    <row r="1" ht="13.5">
      <c r="A1" t="s">
        <v>0</v>
      </c>
    </row>
    <row r="2" ht="13.5">
      <c r="A2" t="s">
        <v>71</v>
      </c>
    </row>
    <row r="3" ht="13.5">
      <c r="A3" t="s">
        <v>72</v>
      </c>
    </row>
    <row r="4" ht="13.5">
      <c r="A4" t="s">
        <v>73</v>
      </c>
    </row>
    <row r="5" ht="13.5">
      <c r="A5" t="s">
        <v>74</v>
      </c>
    </row>
    <row r="7" ht="13.5">
      <c r="A7" t="s">
        <v>75</v>
      </c>
    </row>
    <row r="8" ht="13.5">
      <c r="A8" t="s">
        <v>76</v>
      </c>
    </row>
    <row r="11" ht="13.5">
      <c r="A11" t="s">
        <v>1</v>
      </c>
    </row>
    <row r="12" ht="13.5" customHeight="1">
      <c r="A12" t="s">
        <v>70</v>
      </c>
    </row>
    <row r="13" ht="13.5">
      <c r="A13" t="s">
        <v>63</v>
      </c>
    </row>
    <row r="14" ht="13.5">
      <c r="A14" t="s">
        <v>69</v>
      </c>
    </row>
    <row r="21" ht="13.5">
      <c r="A21" t="s">
        <v>2</v>
      </c>
    </row>
    <row r="22" ht="13.5">
      <c r="A22" t="s">
        <v>77</v>
      </c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2:I12"/>
  <sheetViews>
    <sheetView zoomScaleSheetLayoutView="100" zoomScalePageLayoutView="0" workbookViewId="0" topLeftCell="A1">
      <selection activeCell="I5" sqref="I5"/>
    </sheetView>
  </sheetViews>
  <sheetFormatPr defaultColWidth="8.875" defaultRowHeight="13.5"/>
  <cols>
    <col min="1" max="1" width="3.125" style="27" customWidth="1"/>
    <col min="2" max="2" width="13.25390625" style="24" customWidth="1"/>
    <col min="3" max="3" width="15.75390625" style="26" customWidth="1"/>
    <col min="4" max="4" width="13.00390625" style="26" customWidth="1"/>
    <col min="5" max="5" width="15.875" style="32" customWidth="1"/>
    <col min="6" max="6" width="15.875" style="26" customWidth="1"/>
    <col min="7" max="7" width="15.875" style="32" customWidth="1"/>
    <col min="8" max="8" width="15.875" style="26" customWidth="1"/>
    <col min="9" max="9" width="15.875" style="32" customWidth="1"/>
    <col min="10" max="16384" width="8.875" style="27" customWidth="1"/>
  </cols>
  <sheetData>
    <row r="2" spans="2:3" ht="17.25">
      <c r="B2" s="25" t="s">
        <v>38</v>
      </c>
      <c r="C2" s="27"/>
    </row>
    <row r="4" spans="2:9" ht="17.25">
      <c r="B4" s="30" t="s">
        <v>41</v>
      </c>
      <c r="C4" s="30" t="s">
        <v>39</v>
      </c>
      <c r="D4" s="30" t="s">
        <v>44</v>
      </c>
      <c r="E4" s="31" t="s">
        <v>40</v>
      </c>
      <c r="F4" s="30" t="s">
        <v>45</v>
      </c>
      <c r="G4" s="31" t="s">
        <v>40</v>
      </c>
      <c r="H4" s="30" t="s">
        <v>46</v>
      </c>
      <c r="I4" s="31" t="s">
        <v>40</v>
      </c>
    </row>
    <row r="5" spans="2:9" ht="17.25">
      <c r="B5" s="28" t="s">
        <v>42</v>
      </c>
      <c r="C5" s="29" t="s">
        <v>61</v>
      </c>
      <c r="D5" s="29">
        <v>30</v>
      </c>
      <c r="E5" s="33">
        <v>42468</v>
      </c>
      <c r="F5" s="29">
        <v>100</v>
      </c>
      <c r="G5" s="33">
        <v>42470</v>
      </c>
      <c r="H5" s="29">
        <v>100</v>
      </c>
      <c r="I5" s="33">
        <v>42470</v>
      </c>
    </row>
    <row r="6" spans="2:9" ht="17.25">
      <c r="B6" s="28" t="s">
        <v>42</v>
      </c>
      <c r="C6" s="29" t="s">
        <v>43</v>
      </c>
      <c r="D6" s="29">
        <v>0</v>
      </c>
      <c r="E6" s="33"/>
      <c r="F6" s="29"/>
      <c r="G6" s="34"/>
      <c r="H6" s="29"/>
      <c r="I6" s="34"/>
    </row>
    <row r="7" spans="2:9" ht="17.25">
      <c r="B7" s="28" t="s">
        <v>42</v>
      </c>
      <c r="C7" s="29" t="s">
        <v>47</v>
      </c>
      <c r="D7" s="29"/>
      <c r="E7" s="33"/>
      <c r="F7" s="29"/>
      <c r="G7" s="34"/>
      <c r="H7" s="29"/>
      <c r="I7" s="34"/>
    </row>
    <row r="8" spans="2:9" ht="17.25">
      <c r="B8" s="28" t="s">
        <v>42</v>
      </c>
      <c r="C8" s="29"/>
      <c r="D8" s="29"/>
      <c r="E8" s="34"/>
      <c r="F8" s="29"/>
      <c r="G8" s="34"/>
      <c r="H8" s="29"/>
      <c r="I8" s="34"/>
    </row>
    <row r="9" spans="2:9" ht="17.25">
      <c r="B9" s="28" t="s">
        <v>42</v>
      </c>
      <c r="C9" s="29"/>
      <c r="D9" s="29"/>
      <c r="E9" s="34"/>
      <c r="F9" s="29"/>
      <c r="G9" s="34"/>
      <c r="H9" s="29"/>
      <c r="I9" s="34"/>
    </row>
    <row r="10" spans="2:9" ht="17.25">
      <c r="B10" s="28" t="s">
        <v>42</v>
      </c>
      <c r="C10" s="29"/>
      <c r="D10" s="29"/>
      <c r="E10" s="34"/>
      <c r="F10" s="29"/>
      <c r="G10" s="34"/>
      <c r="H10" s="29"/>
      <c r="I10" s="34"/>
    </row>
    <row r="11" spans="2:9" ht="17.25">
      <c r="B11" s="28" t="s">
        <v>42</v>
      </c>
      <c r="C11" s="29"/>
      <c r="D11" s="29"/>
      <c r="E11" s="34"/>
      <c r="F11" s="29"/>
      <c r="G11" s="34"/>
      <c r="H11" s="29"/>
      <c r="I11" s="34"/>
    </row>
    <row r="12" spans="2:9" ht="17.25">
      <c r="B12" s="28" t="s">
        <v>42</v>
      </c>
      <c r="C12" s="29"/>
      <c r="D12" s="29"/>
      <c r="E12" s="34"/>
      <c r="F12" s="29"/>
      <c r="G12" s="34"/>
      <c r="H12" s="29"/>
      <c r="I12" s="34"/>
    </row>
  </sheetData>
  <sheetProtection/>
  <printOptions/>
  <pageMargins left="0.75" right="0.75" top="1" bottom="1" header="0.5111111111111111" footer="0.5111111111111111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2:U109"/>
  <sheetViews>
    <sheetView zoomScale="115" zoomScaleNormal="115" zoomScalePageLayoutView="0" workbookViewId="0" topLeftCell="A1">
      <pane ySplit="8" topLeftCell="A9" activePane="bottomLeft" state="frozen"/>
      <selection pane="topLeft" activeCell="A1" sqref="A1"/>
      <selection pane="bottomLeft" activeCell="K13" sqref="K13:L13"/>
    </sheetView>
  </sheetViews>
  <sheetFormatPr defaultColWidth="9.00390625" defaultRowHeight="13.5"/>
  <cols>
    <col min="1" max="1" width="2.875" style="0" customWidth="1"/>
    <col min="2" max="18" width="6.625" style="0" customWidth="1"/>
    <col min="22" max="22" width="10.875" style="23" bestFit="1" customWidth="1"/>
  </cols>
  <sheetData>
    <row r="2" spans="2:20" ht="13.5">
      <c r="B2" s="63" t="s">
        <v>5</v>
      </c>
      <c r="C2" s="63"/>
      <c r="D2" s="78"/>
      <c r="E2" s="78"/>
      <c r="F2" s="63" t="s">
        <v>6</v>
      </c>
      <c r="G2" s="63"/>
      <c r="H2" s="78" t="s">
        <v>35</v>
      </c>
      <c r="I2" s="78"/>
      <c r="J2" s="63" t="s">
        <v>7</v>
      </c>
      <c r="K2" s="63"/>
      <c r="L2" s="79">
        <f>C9</f>
        <v>1000000</v>
      </c>
      <c r="M2" s="78"/>
      <c r="N2" s="63" t="s">
        <v>8</v>
      </c>
      <c r="O2" s="63"/>
      <c r="P2" s="79" t="e">
        <f>C108+R108</f>
        <v>#VALUE!</v>
      </c>
      <c r="Q2" s="78"/>
      <c r="R2" s="1"/>
      <c r="S2" s="1"/>
      <c r="T2" s="1"/>
    </row>
    <row r="3" spans="2:19" ht="57" customHeight="1">
      <c r="B3" s="63" t="s">
        <v>9</v>
      </c>
      <c r="C3" s="63"/>
      <c r="D3" s="80" t="s">
        <v>37</v>
      </c>
      <c r="E3" s="80"/>
      <c r="F3" s="80"/>
      <c r="G3" s="80"/>
      <c r="H3" s="80"/>
      <c r="I3" s="80"/>
      <c r="J3" s="63" t="s">
        <v>10</v>
      </c>
      <c r="K3" s="63"/>
      <c r="L3" s="80" t="s">
        <v>49</v>
      </c>
      <c r="M3" s="81"/>
      <c r="N3" s="81"/>
      <c r="O3" s="81"/>
      <c r="P3" s="81"/>
      <c r="Q3" s="81"/>
      <c r="R3" s="1"/>
      <c r="S3" s="1"/>
    </row>
    <row r="4" spans="2:20" ht="13.5">
      <c r="B4" s="63" t="s">
        <v>11</v>
      </c>
      <c r="C4" s="63"/>
      <c r="D4" s="61">
        <f>SUM($R$9:$S$993)</f>
        <v>153684.21052631587</v>
      </c>
      <c r="E4" s="61"/>
      <c r="F4" s="63" t="s">
        <v>12</v>
      </c>
      <c r="G4" s="63"/>
      <c r="H4" s="77">
        <f>SUM($T$9:$U$108)</f>
        <v>292.00000000000017</v>
      </c>
      <c r="I4" s="78"/>
      <c r="J4" s="60" t="s">
        <v>13</v>
      </c>
      <c r="K4" s="60"/>
      <c r="L4" s="79">
        <f>MAX($C$9:$D$990)-C9</f>
        <v>153684.21052631596</v>
      </c>
      <c r="M4" s="79"/>
      <c r="N4" s="60" t="s">
        <v>14</v>
      </c>
      <c r="O4" s="60"/>
      <c r="P4" s="61">
        <f>MIN($C$9:$D$990)-C9</f>
        <v>0</v>
      </c>
      <c r="Q4" s="61"/>
      <c r="R4" s="1"/>
      <c r="S4" s="1"/>
      <c r="T4" s="1"/>
    </row>
    <row r="5" spans="2:20" ht="13.5">
      <c r="B5" s="22" t="s">
        <v>15</v>
      </c>
      <c r="C5" s="2">
        <f>COUNTIF($R$9:$R$990,"&gt;0")</f>
        <v>1</v>
      </c>
      <c r="D5" s="21" t="s">
        <v>16</v>
      </c>
      <c r="E5" s="16">
        <f>COUNTIF($R$9:$R$990,"&lt;0")</f>
        <v>0</v>
      </c>
      <c r="F5" s="21" t="s">
        <v>17</v>
      </c>
      <c r="G5" s="2">
        <f>COUNTIF($R$9:$R$990,"=0")</f>
        <v>0</v>
      </c>
      <c r="H5" s="21" t="s">
        <v>18</v>
      </c>
      <c r="I5" s="3">
        <f>C5/SUM(C5,E5,G5)</f>
        <v>1</v>
      </c>
      <c r="J5" s="62" t="s">
        <v>19</v>
      </c>
      <c r="K5" s="63"/>
      <c r="L5" s="64"/>
      <c r="M5" s="65"/>
      <c r="N5" s="18" t="s">
        <v>20</v>
      </c>
      <c r="O5" s="9"/>
      <c r="P5" s="64"/>
      <c r="Q5" s="65"/>
      <c r="R5" s="1"/>
      <c r="S5" s="1"/>
      <c r="T5" s="1"/>
    </row>
    <row r="6" spans="2:20" ht="13.5">
      <c r="B6" s="11"/>
      <c r="C6" s="14"/>
      <c r="D6" s="15"/>
      <c r="E6" s="12"/>
      <c r="F6" s="11"/>
      <c r="G6" s="12"/>
      <c r="H6" s="11"/>
      <c r="I6" s="17"/>
      <c r="J6" s="11"/>
      <c r="K6" s="11"/>
      <c r="L6" s="12"/>
      <c r="M6" s="12"/>
      <c r="N6" s="13"/>
      <c r="O6" s="13"/>
      <c r="P6" s="10"/>
      <c r="Q6" s="7"/>
      <c r="R6" s="1"/>
      <c r="S6" s="1"/>
      <c r="T6" s="1"/>
    </row>
    <row r="7" spans="2:21" ht="13.5">
      <c r="B7" s="66" t="s">
        <v>21</v>
      </c>
      <c r="C7" s="68" t="s">
        <v>22</v>
      </c>
      <c r="D7" s="69"/>
      <c r="E7" s="72" t="s">
        <v>23</v>
      </c>
      <c r="F7" s="73"/>
      <c r="G7" s="73"/>
      <c r="H7" s="73"/>
      <c r="I7" s="56"/>
      <c r="J7" s="74" t="s">
        <v>24</v>
      </c>
      <c r="K7" s="75"/>
      <c r="L7" s="58"/>
      <c r="M7" s="76" t="s">
        <v>25</v>
      </c>
      <c r="N7" s="51" t="s">
        <v>26</v>
      </c>
      <c r="O7" s="52"/>
      <c r="P7" s="52"/>
      <c r="Q7" s="53"/>
      <c r="R7" s="54" t="s">
        <v>27</v>
      </c>
      <c r="S7" s="54"/>
      <c r="T7" s="54"/>
      <c r="U7" s="54"/>
    </row>
    <row r="8" spans="2:21" ht="13.5">
      <c r="B8" s="67"/>
      <c r="C8" s="70"/>
      <c r="D8" s="71"/>
      <c r="E8" s="19" t="s">
        <v>28</v>
      </c>
      <c r="F8" s="19" t="s">
        <v>29</v>
      </c>
      <c r="G8" s="19" t="s">
        <v>30</v>
      </c>
      <c r="H8" s="55" t="s">
        <v>31</v>
      </c>
      <c r="I8" s="56"/>
      <c r="J8" s="4" t="s">
        <v>32</v>
      </c>
      <c r="K8" s="57" t="s">
        <v>33</v>
      </c>
      <c r="L8" s="58"/>
      <c r="M8" s="76"/>
      <c r="N8" s="5" t="s">
        <v>28</v>
      </c>
      <c r="O8" s="5" t="s">
        <v>29</v>
      </c>
      <c r="P8" s="59" t="s">
        <v>31</v>
      </c>
      <c r="Q8" s="53"/>
      <c r="R8" s="54" t="s">
        <v>34</v>
      </c>
      <c r="S8" s="54"/>
      <c r="T8" s="54" t="s">
        <v>32</v>
      </c>
      <c r="U8" s="54"/>
    </row>
    <row r="9" spans="2:21" ht="13.5">
      <c r="B9" s="20">
        <v>1</v>
      </c>
      <c r="C9" s="47">
        <v>1000000</v>
      </c>
      <c r="D9" s="47"/>
      <c r="E9" s="20">
        <v>2001</v>
      </c>
      <c r="F9" s="8">
        <v>42111</v>
      </c>
      <c r="G9" s="20" t="s">
        <v>4</v>
      </c>
      <c r="H9" s="48">
        <v>105.33</v>
      </c>
      <c r="I9" s="48"/>
      <c r="J9" s="20">
        <v>57</v>
      </c>
      <c r="K9" s="47">
        <f aca="true" t="shared" si="0" ref="K9:K72">IF(F9="","",C9*0.03)</f>
        <v>30000</v>
      </c>
      <c r="L9" s="47"/>
      <c r="M9" s="6">
        <f>IF(J9="","",(K9/J9)/1000)</f>
        <v>0.5263157894736842</v>
      </c>
      <c r="N9" s="20">
        <v>2001</v>
      </c>
      <c r="O9" s="8">
        <v>42111</v>
      </c>
      <c r="P9" s="48">
        <v>108.25</v>
      </c>
      <c r="Q9" s="48"/>
      <c r="R9" s="49">
        <f>IF(O9="","",(IF(G9="売",H9-P9,P9-H9))*M9*100000)</f>
        <v>153684.21052631587</v>
      </c>
      <c r="S9" s="49"/>
      <c r="T9" s="50">
        <f>IF(O9="","",IF(R9&lt;0,J9*(-1),IF(G9="買",(P9-H9)*100,(H9-P9)*100)))</f>
        <v>292.00000000000017</v>
      </c>
      <c r="U9" s="50"/>
    </row>
    <row r="10" spans="2:21" ht="13.5">
      <c r="B10" s="20">
        <v>2</v>
      </c>
      <c r="C10" s="47">
        <f aca="true" t="shared" si="1" ref="C10:C73">IF(R9="","",C9+R9)</f>
        <v>1153684.210526316</v>
      </c>
      <c r="D10" s="47"/>
      <c r="E10" s="20"/>
      <c r="F10" s="8"/>
      <c r="G10" s="20" t="s">
        <v>4</v>
      </c>
      <c r="H10" s="48"/>
      <c r="I10" s="48"/>
      <c r="J10" s="20"/>
      <c r="K10" s="47">
        <f t="shared" si="0"/>
      </c>
      <c r="L10" s="47"/>
      <c r="M10" s="6">
        <f aca="true" t="shared" si="2" ref="M10:M73">IF(J10="","",(K10/J10)/1000)</f>
      </c>
      <c r="N10" s="20"/>
      <c r="O10" s="8"/>
      <c r="P10" s="48"/>
      <c r="Q10" s="48"/>
      <c r="R10" s="49">
        <f aca="true" t="shared" si="3" ref="R10:R73">IF(O10="","",(IF(G10="売",H10-P10,P10-H10))*M10*100000)</f>
      </c>
      <c r="S10" s="49"/>
      <c r="T10" s="50">
        <f aca="true" t="shared" si="4" ref="T10:T73">IF(O10="","",IF(R10&lt;0,J10*(-1),IF(G10="買",(P10-H10)*100,(H10-P10)*100)))</f>
      </c>
      <c r="U10" s="50"/>
    </row>
    <row r="11" spans="2:21" ht="13.5">
      <c r="B11" s="20">
        <v>3</v>
      </c>
      <c r="C11" s="47">
        <f t="shared" si="1"/>
      </c>
      <c r="D11" s="47"/>
      <c r="E11" s="20"/>
      <c r="F11" s="8"/>
      <c r="G11" s="20" t="s">
        <v>4</v>
      </c>
      <c r="H11" s="48"/>
      <c r="I11" s="48"/>
      <c r="J11" s="20"/>
      <c r="K11" s="47">
        <f t="shared" si="0"/>
      </c>
      <c r="L11" s="47"/>
      <c r="M11" s="6">
        <f t="shared" si="2"/>
      </c>
      <c r="N11" s="20"/>
      <c r="O11" s="8"/>
      <c r="P11" s="48"/>
      <c r="Q11" s="48"/>
      <c r="R11" s="49">
        <f t="shared" si="3"/>
      </c>
      <c r="S11" s="49"/>
      <c r="T11" s="50">
        <f t="shared" si="4"/>
      </c>
      <c r="U11" s="50"/>
    </row>
    <row r="12" spans="2:21" ht="13.5">
      <c r="B12" s="20">
        <v>4</v>
      </c>
      <c r="C12" s="47">
        <f t="shared" si="1"/>
      </c>
      <c r="D12" s="47"/>
      <c r="E12" s="20"/>
      <c r="F12" s="8"/>
      <c r="G12" s="20" t="s">
        <v>3</v>
      </c>
      <c r="H12" s="48"/>
      <c r="I12" s="48"/>
      <c r="J12" s="20"/>
      <c r="K12" s="47">
        <f t="shared" si="0"/>
      </c>
      <c r="L12" s="47"/>
      <c r="M12" s="6">
        <f t="shared" si="2"/>
      </c>
      <c r="N12" s="20"/>
      <c r="O12" s="8"/>
      <c r="P12" s="48"/>
      <c r="Q12" s="48"/>
      <c r="R12" s="49">
        <f t="shared" si="3"/>
      </c>
      <c r="S12" s="49"/>
      <c r="T12" s="50">
        <f t="shared" si="4"/>
      </c>
      <c r="U12" s="50"/>
    </row>
    <row r="13" spans="2:21" ht="13.5">
      <c r="B13" s="20">
        <v>5</v>
      </c>
      <c r="C13" s="47">
        <f t="shared" si="1"/>
      </c>
      <c r="D13" s="47"/>
      <c r="E13" s="20"/>
      <c r="F13" s="8"/>
      <c r="G13" s="20" t="s">
        <v>3</v>
      </c>
      <c r="H13" s="48"/>
      <c r="I13" s="48"/>
      <c r="J13" s="20"/>
      <c r="K13" s="47">
        <f t="shared" si="0"/>
      </c>
      <c r="L13" s="47"/>
      <c r="M13" s="6">
        <f t="shared" si="2"/>
      </c>
      <c r="N13" s="20"/>
      <c r="O13" s="8"/>
      <c r="P13" s="48"/>
      <c r="Q13" s="48"/>
      <c r="R13" s="49">
        <f t="shared" si="3"/>
      </c>
      <c r="S13" s="49"/>
      <c r="T13" s="50">
        <f t="shared" si="4"/>
      </c>
      <c r="U13" s="50"/>
    </row>
    <row r="14" spans="2:21" ht="13.5">
      <c r="B14" s="20">
        <v>6</v>
      </c>
      <c r="C14" s="47">
        <f t="shared" si="1"/>
      </c>
      <c r="D14" s="47"/>
      <c r="E14" s="20"/>
      <c r="F14" s="8"/>
      <c r="G14" s="20" t="s">
        <v>4</v>
      </c>
      <c r="H14" s="48"/>
      <c r="I14" s="48"/>
      <c r="J14" s="20"/>
      <c r="K14" s="47">
        <f t="shared" si="0"/>
      </c>
      <c r="L14" s="47"/>
      <c r="M14" s="6">
        <f t="shared" si="2"/>
      </c>
      <c r="N14" s="20"/>
      <c r="O14" s="8"/>
      <c r="P14" s="48"/>
      <c r="Q14" s="48"/>
      <c r="R14" s="49">
        <f t="shared" si="3"/>
      </c>
      <c r="S14" s="49"/>
      <c r="T14" s="50">
        <f t="shared" si="4"/>
      </c>
      <c r="U14" s="50"/>
    </row>
    <row r="15" spans="2:21" ht="13.5">
      <c r="B15" s="20">
        <v>7</v>
      </c>
      <c r="C15" s="47">
        <f t="shared" si="1"/>
      </c>
      <c r="D15" s="47"/>
      <c r="E15" s="20"/>
      <c r="F15" s="8"/>
      <c r="G15" s="20" t="s">
        <v>4</v>
      </c>
      <c r="H15" s="48"/>
      <c r="I15" s="48"/>
      <c r="J15" s="20"/>
      <c r="K15" s="47">
        <f t="shared" si="0"/>
      </c>
      <c r="L15" s="47"/>
      <c r="M15" s="6">
        <f t="shared" si="2"/>
      </c>
      <c r="N15" s="20"/>
      <c r="O15" s="8"/>
      <c r="P15" s="48"/>
      <c r="Q15" s="48"/>
      <c r="R15" s="49">
        <f t="shared" si="3"/>
      </c>
      <c r="S15" s="49"/>
      <c r="T15" s="50">
        <f t="shared" si="4"/>
      </c>
      <c r="U15" s="50"/>
    </row>
    <row r="16" spans="2:21" ht="13.5">
      <c r="B16" s="20">
        <v>8</v>
      </c>
      <c r="C16" s="47">
        <f t="shared" si="1"/>
      </c>
      <c r="D16" s="47"/>
      <c r="E16" s="20"/>
      <c r="F16" s="8"/>
      <c r="G16" s="20" t="s">
        <v>4</v>
      </c>
      <c r="H16" s="48"/>
      <c r="I16" s="48"/>
      <c r="J16" s="20"/>
      <c r="K16" s="47">
        <f t="shared" si="0"/>
      </c>
      <c r="L16" s="47"/>
      <c r="M16" s="6">
        <f t="shared" si="2"/>
      </c>
      <c r="N16" s="20"/>
      <c r="O16" s="8"/>
      <c r="P16" s="48"/>
      <c r="Q16" s="48"/>
      <c r="R16" s="49">
        <f t="shared" si="3"/>
      </c>
      <c r="S16" s="49"/>
      <c r="T16" s="50">
        <f t="shared" si="4"/>
      </c>
      <c r="U16" s="50"/>
    </row>
    <row r="17" spans="2:21" ht="13.5">
      <c r="B17" s="20">
        <v>9</v>
      </c>
      <c r="C17" s="47">
        <f t="shared" si="1"/>
      </c>
      <c r="D17" s="47"/>
      <c r="E17" s="20"/>
      <c r="F17" s="8"/>
      <c r="G17" s="20" t="s">
        <v>4</v>
      </c>
      <c r="H17" s="48"/>
      <c r="I17" s="48"/>
      <c r="J17" s="20"/>
      <c r="K17" s="47">
        <f t="shared" si="0"/>
      </c>
      <c r="L17" s="47"/>
      <c r="M17" s="6">
        <f t="shared" si="2"/>
      </c>
      <c r="N17" s="20"/>
      <c r="O17" s="8"/>
      <c r="P17" s="48"/>
      <c r="Q17" s="48"/>
      <c r="R17" s="49">
        <f t="shared" si="3"/>
      </c>
      <c r="S17" s="49"/>
      <c r="T17" s="50">
        <f t="shared" si="4"/>
      </c>
      <c r="U17" s="50"/>
    </row>
    <row r="18" spans="2:21" ht="13.5">
      <c r="B18" s="20">
        <v>10</v>
      </c>
      <c r="C18" s="47">
        <f t="shared" si="1"/>
      </c>
      <c r="D18" s="47"/>
      <c r="E18" s="20"/>
      <c r="F18" s="8"/>
      <c r="G18" s="20" t="s">
        <v>4</v>
      </c>
      <c r="H18" s="48"/>
      <c r="I18" s="48"/>
      <c r="J18" s="20"/>
      <c r="K18" s="47">
        <f t="shared" si="0"/>
      </c>
      <c r="L18" s="47"/>
      <c r="M18" s="6">
        <f t="shared" si="2"/>
      </c>
      <c r="N18" s="20"/>
      <c r="O18" s="8"/>
      <c r="P18" s="48"/>
      <c r="Q18" s="48"/>
      <c r="R18" s="49">
        <f t="shared" si="3"/>
      </c>
      <c r="S18" s="49"/>
      <c r="T18" s="50">
        <f t="shared" si="4"/>
      </c>
      <c r="U18" s="50"/>
    </row>
    <row r="19" spans="2:21" ht="13.5">
      <c r="B19" s="20">
        <v>11</v>
      </c>
      <c r="C19" s="47">
        <f t="shared" si="1"/>
      </c>
      <c r="D19" s="47"/>
      <c r="E19" s="20"/>
      <c r="F19" s="8"/>
      <c r="G19" s="20" t="s">
        <v>4</v>
      </c>
      <c r="H19" s="48"/>
      <c r="I19" s="48"/>
      <c r="J19" s="20"/>
      <c r="K19" s="47">
        <f t="shared" si="0"/>
      </c>
      <c r="L19" s="47"/>
      <c r="M19" s="6">
        <f t="shared" si="2"/>
      </c>
      <c r="N19" s="20"/>
      <c r="O19" s="8"/>
      <c r="P19" s="48"/>
      <c r="Q19" s="48"/>
      <c r="R19" s="49">
        <f t="shared" si="3"/>
      </c>
      <c r="S19" s="49"/>
      <c r="T19" s="50">
        <f t="shared" si="4"/>
      </c>
      <c r="U19" s="50"/>
    </row>
    <row r="20" spans="2:21" ht="13.5">
      <c r="B20" s="20">
        <v>12</v>
      </c>
      <c r="C20" s="47">
        <f t="shared" si="1"/>
      </c>
      <c r="D20" s="47"/>
      <c r="E20" s="20"/>
      <c r="F20" s="8"/>
      <c r="G20" s="20" t="s">
        <v>4</v>
      </c>
      <c r="H20" s="48"/>
      <c r="I20" s="48"/>
      <c r="J20" s="20"/>
      <c r="K20" s="47">
        <f t="shared" si="0"/>
      </c>
      <c r="L20" s="47"/>
      <c r="M20" s="6">
        <f t="shared" si="2"/>
      </c>
      <c r="N20" s="20"/>
      <c r="O20" s="8"/>
      <c r="P20" s="48"/>
      <c r="Q20" s="48"/>
      <c r="R20" s="49">
        <f t="shared" si="3"/>
      </c>
      <c r="S20" s="49"/>
      <c r="T20" s="50">
        <f t="shared" si="4"/>
      </c>
      <c r="U20" s="50"/>
    </row>
    <row r="21" spans="2:21" ht="13.5">
      <c r="B21" s="20">
        <v>13</v>
      </c>
      <c r="C21" s="47">
        <f t="shared" si="1"/>
      </c>
      <c r="D21" s="47"/>
      <c r="E21" s="20"/>
      <c r="F21" s="8"/>
      <c r="G21" s="20" t="s">
        <v>4</v>
      </c>
      <c r="H21" s="48"/>
      <c r="I21" s="48"/>
      <c r="J21" s="20"/>
      <c r="K21" s="47">
        <f t="shared" si="0"/>
      </c>
      <c r="L21" s="47"/>
      <c r="M21" s="6">
        <f t="shared" si="2"/>
      </c>
      <c r="N21" s="20"/>
      <c r="O21" s="8"/>
      <c r="P21" s="48"/>
      <c r="Q21" s="48"/>
      <c r="R21" s="49">
        <f t="shared" si="3"/>
      </c>
      <c r="S21" s="49"/>
      <c r="T21" s="50">
        <f t="shared" si="4"/>
      </c>
      <c r="U21" s="50"/>
    </row>
    <row r="22" spans="2:21" ht="13.5">
      <c r="B22" s="20">
        <v>14</v>
      </c>
      <c r="C22" s="47">
        <f t="shared" si="1"/>
      </c>
      <c r="D22" s="47"/>
      <c r="E22" s="20"/>
      <c r="F22" s="8"/>
      <c r="G22" s="20" t="s">
        <v>3</v>
      </c>
      <c r="H22" s="48"/>
      <c r="I22" s="48"/>
      <c r="J22" s="20"/>
      <c r="K22" s="47">
        <f t="shared" si="0"/>
      </c>
      <c r="L22" s="47"/>
      <c r="M22" s="6">
        <f t="shared" si="2"/>
      </c>
      <c r="N22" s="20"/>
      <c r="O22" s="8"/>
      <c r="P22" s="48"/>
      <c r="Q22" s="48"/>
      <c r="R22" s="49">
        <f t="shared" si="3"/>
      </c>
      <c r="S22" s="49"/>
      <c r="T22" s="50">
        <f t="shared" si="4"/>
      </c>
      <c r="U22" s="50"/>
    </row>
    <row r="23" spans="2:21" ht="13.5">
      <c r="B23" s="20">
        <v>15</v>
      </c>
      <c r="C23" s="47">
        <f t="shared" si="1"/>
      </c>
      <c r="D23" s="47"/>
      <c r="E23" s="20"/>
      <c r="F23" s="8"/>
      <c r="G23" s="20" t="s">
        <v>4</v>
      </c>
      <c r="H23" s="48"/>
      <c r="I23" s="48"/>
      <c r="J23" s="20"/>
      <c r="K23" s="47">
        <f t="shared" si="0"/>
      </c>
      <c r="L23" s="47"/>
      <c r="M23" s="6">
        <f t="shared" si="2"/>
      </c>
      <c r="N23" s="20"/>
      <c r="O23" s="8"/>
      <c r="P23" s="48"/>
      <c r="Q23" s="48"/>
      <c r="R23" s="49">
        <f t="shared" si="3"/>
      </c>
      <c r="S23" s="49"/>
      <c r="T23" s="50">
        <f t="shared" si="4"/>
      </c>
      <c r="U23" s="50"/>
    </row>
    <row r="24" spans="2:21" ht="13.5">
      <c r="B24" s="20">
        <v>16</v>
      </c>
      <c r="C24" s="47">
        <f t="shared" si="1"/>
      </c>
      <c r="D24" s="47"/>
      <c r="E24" s="20"/>
      <c r="F24" s="8"/>
      <c r="G24" s="20" t="s">
        <v>4</v>
      </c>
      <c r="H24" s="48"/>
      <c r="I24" s="48"/>
      <c r="J24" s="20"/>
      <c r="K24" s="47">
        <f t="shared" si="0"/>
      </c>
      <c r="L24" s="47"/>
      <c r="M24" s="6">
        <f t="shared" si="2"/>
      </c>
      <c r="N24" s="20"/>
      <c r="O24" s="8"/>
      <c r="P24" s="48"/>
      <c r="Q24" s="48"/>
      <c r="R24" s="49">
        <f t="shared" si="3"/>
      </c>
      <c r="S24" s="49"/>
      <c r="T24" s="50">
        <f t="shared" si="4"/>
      </c>
      <c r="U24" s="50"/>
    </row>
    <row r="25" spans="2:21" ht="13.5">
      <c r="B25" s="20">
        <v>17</v>
      </c>
      <c r="C25" s="47">
        <f t="shared" si="1"/>
      </c>
      <c r="D25" s="47"/>
      <c r="E25" s="20"/>
      <c r="F25" s="8"/>
      <c r="G25" s="20" t="s">
        <v>4</v>
      </c>
      <c r="H25" s="48"/>
      <c r="I25" s="48"/>
      <c r="J25" s="20"/>
      <c r="K25" s="47">
        <f t="shared" si="0"/>
      </c>
      <c r="L25" s="47"/>
      <c r="M25" s="6">
        <f t="shared" si="2"/>
      </c>
      <c r="N25" s="20"/>
      <c r="O25" s="8"/>
      <c r="P25" s="48"/>
      <c r="Q25" s="48"/>
      <c r="R25" s="49">
        <f t="shared" si="3"/>
      </c>
      <c r="S25" s="49"/>
      <c r="T25" s="50">
        <f t="shared" si="4"/>
      </c>
      <c r="U25" s="50"/>
    </row>
    <row r="26" spans="2:21" ht="13.5">
      <c r="B26" s="20">
        <v>18</v>
      </c>
      <c r="C26" s="47">
        <f t="shared" si="1"/>
      </c>
      <c r="D26" s="47"/>
      <c r="E26" s="20"/>
      <c r="F26" s="8"/>
      <c r="G26" s="20" t="s">
        <v>4</v>
      </c>
      <c r="H26" s="48"/>
      <c r="I26" s="48"/>
      <c r="J26" s="20"/>
      <c r="K26" s="47">
        <f t="shared" si="0"/>
      </c>
      <c r="L26" s="47"/>
      <c r="M26" s="6">
        <f t="shared" si="2"/>
      </c>
      <c r="N26" s="20"/>
      <c r="O26" s="8"/>
      <c r="P26" s="48"/>
      <c r="Q26" s="48"/>
      <c r="R26" s="49">
        <f t="shared" si="3"/>
      </c>
      <c r="S26" s="49"/>
      <c r="T26" s="50">
        <f t="shared" si="4"/>
      </c>
      <c r="U26" s="50"/>
    </row>
    <row r="27" spans="2:21" ht="13.5">
      <c r="B27" s="20">
        <v>19</v>
      </c>
      <c r="C27" s="47">
        <f t="shared" si="1"/>
      </c>
      <c r="D27" s="47"/>
      <c r="E27" s="20"/>
      <c r="F27" s="8"/>
      <c r="G27" s="20" t="s">
        <v>3</v>
      </c>
      <c r="H27" s="48"/>
      <c r="I27" s="48"/>
      <c r="J27" s="20"/>
      <c r="K27" s="47">
        <f t="shared" si="0"/>
      </c>
      <c r="L27" s="47"/>
      <c r="M27" s="6">
        <f t="shared" si="2"/>
      </c>
      <c r="N27" s="20"/>
      <c r="O27" s="8"/>
      <c r="P27" s="48"/>
      <c r="Q27" s="48"/>
      <c r="R27" s="49">
        <f t="shared" si="3"/>
      </c>
      <c r="S27" s="49"/>
      <c r="T27" s="50">
        <f t="shared" si="4"/>
      </c>
      <c r="U27" s="50"/>
    </row>
    <row r="28" spans="2:21" ht="13.5">
      <c r="B28" s="20">
        <v>20</v>
      </c>
      <c r="C28" s="47">
        <f t="shared" si="1"/>
      </c>
      <c r="D28" s="47"/>
      <c r="E28" s="20"/>
      <c r="F28" s="8"/>
      <c r="G28" s="20" t="s">
        <v>4</v>
      </c>
      <c r="H28" s="48"/>
      <c r="I28" s="48"/>
      <c r="J28" s="20"/>
      <c r="K28" s="47">
        <f t="shared" si="0"/>
      </c>
      <c r="L28" s="47"/>
      <c r="M28" s="6">
        <f t="shared" si="2"/>
      </c>
      <c r="N28" s="20"/>
      <c r="O28" s="8"/>
      <c r="P28" s="48"/>
      <c r="Q28" s="48"/>
      <c r="R28" s="49">
        <f t="shared" si="3"/>
      </c>
      <c r="S28" s="49"/>
      <c r="T28" s="50">
        <f t="shared" si="4"/>
      </c>
      <c r="U28" s="50"/>
    </row>
    <row r="29" spans="2:21" ht="13.5">
      <c r="B29" s="20">
        <v>21</v>
      </c>
      <c r="C29" s="47">
        <f t="shared" si="1"/>
      </c>
      <c r="D29" s="47"/>
      <c r="E29" s="20"/>
      <c r="F29" s="8"/>
      <c r="G29" s="20" t="s">
        <v>3</v>
      </c>
      <c r="H29" s="48"/>
      <c r="I29" s="48"/>
      <c r="J29" s="20"/>
      <c r="K29" s="47">
        <f t="shared" si="0"/>
      </c>
      <c r="L29" s="47"/>
      <c r="M29" s="6">
        <f t="shared" si="2"/>
      </c>
      <c r="N29" s="20"/>
      <c r="O29" s="8"/>
      <c r="P29" s="48"/>
      <c r="Q29" s="48"/>
      <c r="R29" s="49">
        <f t="shared" si="3"/>
      </c>
      <c r="S29" s="49"/>
      <c r="T29" s="50">
        <f t="shared" si="4"/>
      </c>
      <c r="U29" s="50"/>
    </row>
    <row r="30" spans="2:21" ht="13.5">
      <c r="B30" s="20">
        <v>22</v>
      </c>
      <c r="C30" s="47">
        <f t="shared" si="1"/>
      </c>
      <c r="D30" s="47"/>
      <c r="E30" s="20"/>
      <c r="F30" s="8"/>
      <c r="G30" s="20" t="s">
        <v>3</v>
      </c>
      <c r="H30" s="48"/>
      <c r="I30" s="48"/>
      <c r="J30" s="20"/>
      <c r="K30" s="47">
        <f t="shared" si="0"/>
      </c>
      <c r="L30" s="47"/>
      <c r="M30" s="6">
        <f t="shared" si="2"/>
      </c>
      <c r="N30" s="20"/>
      <c r="O30" s="8"/>
      <c r="P30" s="48"/>
      <c r="Q30" s="48"/>
      <c r="R30" s="49">
        <f t="shared" si="3"/>
      </c>
      <c r="S30" s="49"/>
      <c r="T30" s="50">
        <f t="shared" si="4"/>
      </c>
      <c r="U30" s="50"/>
    </row>
    <row r="31" spans="2:21" ht="13.5">
      <c r="B31" s="20">
        <v>23</v>
      </c>
      <c r="C31" s="47">
        <f t="shared" si="1"/>
      </c>
      <c r="D31" s="47"/>
      <c r="E31" s="20"/>
      <c r="F31" s="8"/>
      <c r="G31" s="20" t="s">
        <v>3</v>
      </c>
      <c r="H31" s="48"/>
      <c r="I31" s="48"/>
      <c r="J31" s="20"/>
      <c r="K31" s="47">
        <f t="shared" si="0"/>
      </c>
      <c r="L31" s="47"/>
      <c r="M31" s="6">
        <f t="shared" si="2"/>
      </c>
      <c r="N31" s="20"/>
      <c r="O31" s="8"/>
      <c r="P31" s="48"/>
      <c r="Q31" s="48"/>
      <c r="R31" s="49">
        <f t="shared" si="3"/>
      </c>
      <c r="S31" s="49"/>
      <c r="T31" s="50">
        <f t="shared" si="4"/>
      </c>
      <c r="U31" s="50"/>
    </row>
    <row r="32" spans="2:21" ht="13.5">
      <c r="B32" s="20">
        <v>24</v>
      </c>
      <c r="C32" s="47">
        <f t="shared" si="1"/>
      </c>
      <c r="D32" s="47"/>
      <c r="E32" s="20"/>
      <c r="F32" s="8"/>
      <c r="G32" s="20" t="s">
        <v>3</v>
      </c>
      <c r="H32" s="48"/>
      <c r="I32" s="48"/>
      <c r="J32" s="20"/>
      <c r="K32" s="47">
        <f t="shared" si="0"/>
      </c>
      <c r="L32" s="47"/>
      <c r="M32" s="6">
        <f t="shared" si="2"/>
      </c>
      <c r="N32" s="20"/>
      <c r="O32" s="8"/>
      <c r="P32" s="48"/>
      <c r="Q32" s="48"/>
      <c r="R32" s="49">
        <f t="shared" si="3"/>
      </c>
      <c r="S32" s="49"/>
      <c r="T32" s="50">
        <f t="shared" si="4"/>
      </c>
      <c r="U32" s="50"/>
    </row>
    <row r="33" spans="2:21" ht="13.5">
      <c r="B33" s="20">
        <v>25</v>
      </c>
      <c r="C33" s="47">
        <f t="shared" si="1"/>
      </c>
      <c r="D33" s="47"/>
      <c r="E33" s="20"/>
      <c r="F33" s="8"/>
      <c r="G33" s="20" t="s">
        <v>4</v>
      </c>
      <c r="H33" s="48"/>
      <c r="I33" s="48"/>
      <c r="J33" s="20"/>
      <c r="K33" s="47">
        <f t="shared" si="0"/>
      </c>
      <c r="L33" s="47"/>
      <c r="M33" s="6">
        <f t="shared" si="2"/>
      </c>
      <c r="N33" s="20"/>
      <c r="O33" s="8"/>
      <c r="P33" s="48"/>
      <c r="Q33" s="48"/>
      <c r="R33" s="49">
        <f t="shared" si="3"/>
      </c>
      <c r="S33" s="49"/>
      <c r="T33" s="50">
        <f t="shared" si="4"/>
      </c>
      <c r="U33" s="50"/>
    </row>
    <row r="34" spans="2:21" ht="13.5">
      <c r="B34" s="20">
        <v>26</v>
      </c>
      <c r="C34" s="47">
        <f t="shared" si="1"/>
      </c>
      <c r="D34" s="47"/>
      <c r="E34" s="20"/>
      <c r="F34" s="8"/>
      <c r="G34" s="20" t="s">
        <v>3</v>
      </c>
      <c r="H34" s="48"/>
      <c r="I34" s="48"/>
      <c r="J34" s="20"/>
      <c r="K34" s="47">
        <f t="shared" si="0"/>
      </c>
      <c r="L34" s="47"/>
      <c r="M34" s="6">
        <f t="shared" si="2"/>
      </c>
      <c r="N34" s="20"/>
      <c r="O34" s="8"/>
      <c r="P34" s="48"/>
      <c r="Q34" s="48"/>
      <c r="R34" s="49">
        <f t="shared" si="3"/>
      </c>
      <c r="S34" s="49"/>
      <c r="T34" s="50">
        <f t="shared" si="4"/>
      </c>
      <c r="U34" s="50"/>
    </row>
    <row r="35" spans="2:21" ht="13.5">
      <c r="B35" s="20">
        <v>27</v>
      </c>
      <c r="C35" s="47">
        <f t="shared" si="1"/>
      </c>
      <c r="D35" s="47"/>
      <c r="E35" s="20"/>
      <c r="F35" s="8"/>
      <c r="G35" s="20" t="s">
        <v>3</v>
      </c>
      <c r="H35" s="48"/>
      <c r="I35" s="48"/>
      <c r="J35" s="20"/>
      <c r="K35" s="47">
        <f t="shared" si="0"/>
      </c>
      <c r="L35" s="47"/>
      <c r="M35" s="6">
        <f t="shared" si="2"/>
      </c>
      <c r="N35" s="20"/>
      <c r="O35" s="8"/>
      <c r="P35" s="48"/>
      <c r="Q35" s="48"/>
      <c r="R35" s="49">
        <f t="shared" si="3"/>
      </c>
      <c r="S35" s="49"/>
      <c r="T35" s="50">
        <f t="shared" si="4"/>
      </c>
      <c r="U35" s="50"/>
    </row>
    <row r="36" spans="2:21" ht="13.5">
      <c r="B36" s="20">
        <v>28</v>
      </c>
      <c r="C36" s="47">
        <f t="shared" si="1"/>
      </c>
      <c r="D36" s="47"/>
      <c r="E36" s="20"/>
      <c r="F36" s="8"/>
      <c r="G36" s="20" t="s">
        <v>3</v>
      </c>
      <c r="H36" s="48"/>
      <c r="I36" s="48"/>
      <c r="J36" s="20"/>
      <c r="K36" s="47">
        <f t="shared" si="0"/>
      </c>
      <c r="L36" s="47"/>
      <c r="M36" s="6">
        <f t="shared" si="2"/>
      </c>
      <c r="N36" s="20"/>
      <c r="O36" s="8"/>
      <c r="P36" s="48"/>
      <c r="Q36" s="48"/>
      <c r="R36" s="49">
        <f t="shared" si="3"/>
      </c>
      <c r="S36" s="49"/>
      <c r="T36" s="50">
        <f t="shared" si="4"/>
      </c>
      <c r="U36" s="50"/>
    </row>
    <row r="37" spans="2:21" ht="13.5">
      <c r="B37" s="20">
        <v>29</v>
      </c>
      <c r="C37" s="47">
        <f t="shared" si="1"/>
      </c>
      <c r="D37" s="47"/>
      <c r="E37" s="20"/>
      <c r="F37" s="8"/>
      <c r="G37" s="20" t="s">
        <v>3</v>
      </c>
      <c r="H37" s="48"/>
      <c r="I37" s="48"/>
      <c r="J37" s="20"/>
      <c r="K37" s="47">
        <f t="shared" si="0"/>
      </c>
      <c r="L37" s="47"/>
      <c r="M37" s="6">
        <f t="shared" si="2"/>
      </c>
      <c r="N37" s="20"/>
      <c r="O37" s="8"/>
      <c r="P37" s="48"/>
      <c r="Q37" s="48"/>
      <c r="R37" s="49">
        <f t="shared" si="3"/>
      </c>
      <c r="S37" s="49"/>
      <c r="T37" s="50">
        <f t="shared" si="4"/>
      </c>
      <c r="U37" s="50"/>
    </row>
    <row r="38" spans="2:21" ht="13.5">
      <c r="B38" s="20">
        <v>30</v>
      </c>
      <c r="C38" s="47">
        <f t="shared" si="1"/>
      </c>
      <c r="D38" s="47"/>
      <c r="E38" s="20"/>
      <c r="F38" s="8"/>
      <c r="G38" s="20" t="s">
        <v>4</v>
      </c>
      <c r="H38" s="48"/>
      <c r="I38" s="48"/>
      <c r="J38" s="20"/>
      <c r="K38" s="47">
        <f t="shared" si="0"/>
      </c>
      <c r="L38" s="47"/>
      <c r="M38" s="6">
        <f t="shared" si="2"/>
      </c>
      <c r="N38" s="20"/>
      <c r="O38" s="8"/>
      <c r="P38" s="48"/>
      <c r="Q38" s="48"/>
      <c r="R38" s="49">
        <f t="shared" si="3"/>
      </c>
      <c r="S38" s="49"/>
      <c r="T38" s="50">
        <f t="shared" si="4"/>
      </c>
      <c r="U38" s="50"/>
    </row>
    <row r="39" spans="2:21" ht="13.5">
      <c r="B39" s="20">
        <v>31</v>
      </c>
      <c r="C39" s="47">
        <f t="shared" si="1"/>
      </c>
      <c r="D39" s="47"/>
      <c r="E39" s="20"/>
      <c r="F39" s="8"/>
      <c r="G39" s="20" t="s">
        <v>4</v>
      </c>
      <c r="H39" s="48"/>
      <c r="I39" s="48"/>
      <c r="J39" s="20"/>
      <c r="K39" s="47">
        <f t="shared" si="0"/>
      </c>
      <c r="L39" s="47"/>
      <c r="M39" s="6">
        <f t="shared" si="2"/>
      </c>
      <c r="N39" s="20"/>
      <c r="O39" s="8"/>
      <c r="P39" s="48"/>
      <c r="Q39" s="48"/>
      <c r="R39" s="49">
        <f t="shared" si="3"/>
      </c>
      <c r="S39" s="49"/>
      <c r="T39" s="50">
        <f t="shared" si="4"/>
      </c>
      <c r="U39" s="50"/>
    </row>
    <row r="40" spans="2:21" ht="13.5">
      <c r="B40" s="20">
        <v>32</v>
      </c>
      <c r="C40" s="47">
        <f t="shared" si="1"/>
      </c>
      <c r="D40" s="47"/>
      <c r="E40" s="20"/>
      <c r="F40" s="8"/>
      <c r="G40" s="20" t="s">
        <v>4</v>
      </c>
      <c r="H40" s="48"/>
      <c r="I40" s="48"/>
      <c r="J40" s="20"/>
      <c r="K40" s="47">
        <f t="shared" si="0"/>
      </c>
      <c r="L40" s="47"/>
      <c r="M40" s="6">
        <f t="shared" si="2"/>
      </c>
      <c r="N40" s="20"/>
      <c r="O40" s="8"/>
      <c r="P40" s="48"/>
      <c r="Q40" s="48"/>
      <c r="R40" s="49">
        <f t="shared" si="3"/>
      </c>
      <c r="S40" s="49"/>
      <c r="T40" s="50">
        <f t="shared" si="4"/>
      </c>
      <c r="U40" s="50"/>
    </row>
    <row r="41" spans="2:21" ht="13.5">
      <c r="B41" s="20">
        <v>33</v>
      </c>
      <c r="C41" s="47">
        <f t="shared" si="1"/>
      </c>
      <c r="D41" s="47"/>
      <c r="E41" s="20"/>
      <c r="F41" s="8"/>
      <c r="G41" s="20" t="s">
        <v>3</v>
      </c>
      <c r="H41" s="48"/>
      <c r="I41" s="48"/>
      <c r="J41" s="20"/>
      <c r="K41" s="47">
        <f t="shared" si="0"/>
      </c>
      <c r="L41" s="47"/>
      <c r="M41" s="6">
        <f t="shared" si="2"/>
      </c>
      <c r="N41" s="20"/>
      <c r="O41" s="8"/>
      <c r="P41" s="48"/>
      <c r="Q41" s="48"/>
      <c r="R41" s="49">
        <f t="shared" si="3"/>
      </c>
      <c r="S41" s="49"/>
      <c r="T41" s="50">
        <f t="shared" si="4"/>
      </c>
      <c r="U41" s="50"/>
    </row>
    <row r="42" spans="2:21" ht="13.5">
      <c r="B42" s="20">
        <v>34</v>
      </c>
      <c r="C42" s="47">
        <f t="shared" si="1"/>
      </c>
      <c r="D42" s="47"/>
      <c r="E42" s="20"/>
      <c r="F42" s="8"/>
      <c r="G42" s="20" t="s">
        <v>4</v>
      </c>
      <c r="H42" s="48"/>
      <c r="I42" s="48"/>
      <c r="J42" s="20"/>
      <c r="K42" s="47">
        <f t="shared" si="0"/>
      </c>
      <c r="L42" s="47"/>
      <c r="M42" s="6">
        <f t="shared" si="2"/>
      </c>
      <c r="N42" s="20"/>
      <c r="O42" s="8"/>
      <c r="P42" s="48"/>
      <c r="Q42" s="48"/>
      <c r="R42" s="49">
        <f t="shared" si="3"/>
      </c>
      <c r="S42" s="49"/>
      <c r="T42" s="50">
        <f t="shared" si="4"/>
      </c>
      <c r="U42" s="50"/>
    </row>
    <row r="43" spans="2:21" ht="13.5">
      <c r="B43" s="20">
        <v>35</v>
      </c>
      <c r="C43" s="47">
        <f t="shared" si="1"/>
      </c>
      <c r="D43" s="47"/>
      <c r="E43" s="20"/>
      <c r="F43" s="8"/>
      <c r="G43" s="20" t="s">
        <v>3</v>
      </c>
      <c r="H43" s="48"/>
      <c r="I43" s="48"/>
      <c r="J43" s="20"/>
      <c r="K43" s="47">
        <f t="shared" si="0"/>
      </c>
      <c r="L43" s="47"/>
      <c r="M43" s="6">
        <f t="shared" si="2"/>
      </c>
      <c r="N43" s="20"/>
      <c r="O43" s="8"/>
      <c r="P43" s="48"/>
      <c r="Q43" s="48"/>
      <c r="R43" s="49">
        <f t="shared" si="3"/>
      </c>
      <c r="S43" s="49"/>
      <c r="T43" s="50">
        <f t="shared" si="4"/>
      </c>
      <c r="U43" s="50"/>
    </row>
    <row r="44" spans="2:21" ht="13.5">
      <c r="B44" s="20">
        <v>36</v>
      </c>
      <c r="C44" s="47">
        <f t="shared" si="1"/>
      </c>
      <c r="D44" s="47"/>
      <c r="E44" s="20"/>
      <c r="F44" s="8"/>
      <c r="G44" s="20" t="s">
        <v>4</v>
      </c>
      <c r="H44" s="48"/>
      <c r="I44" s="48"/>
      <c r="J44" s="20"/>
      <c r="K44" s="47">
        <f t="shared" si="0"/>
      </c>
      <c r="L44" s="47"/>
      <c r="M44" s="6">
        <f t="shared" si="2"/>
      </c>
      <c r="N44" s="20"/>
      <c r="O44" s="8"/>
      <c r="P44" s="48"/>
      <c r="Q44" s="48"/>
      <c r="R44" s="49">
        <f t="shared" si="3"/>
      </c>
      <c r="S44" s="49"/>
      <c r="T44" s="50">
        <f t="shared" si="4"/>
      </c>
      <c r="U44" s="50"/>
    </row>
    <row r="45" spans="2:21" ht="13.5">
      <c r="B45" s="20">
        <v>37</v>
      </c>
      <c r="C45" s="47">
        <f t="shared" si="1"/>
      </c>
      <c r="D45" s="47"/>
      <c r="E45" s="20"/>
      <c r="F45" s="8"/>
      <c r="G45" s="20" t="s">
        <v>3</v>
      </c>
      <c r="H45" s="48"/>
      <c r="I45" s="48"/>
      <c r="J45" s="20"/>
      <c r="K45" s="47">
        <f t="shared" si="0"/>
      </c>
      <c r="L45" s="47"/>
      <c r="M45" s="6">
        <f t="shared" si="2"/>
      </c>
      <c r="N45" s="20"/>
      <c r="O45" s="8"/>
      <c r="P45" s="48"/>
      <c r="Q45" s="48"/>
      <c r="R45" s="49">
        <f t="shared" si="3"/>
      </c>
      <c r="S45" s="49"/>
      <c r="T45" s="50">
        <f t="shared" si="4"/>
      </c>
      <c r="U45" s="50"/>
    </row>
    <row r="46" spans="2:21" ht="13.5">
      <c r="B46" s="20">
        <v>38</v>
      </c>
      <c r="C46" s="47">
        <f t="shared" si="1"/>
      </c>
      <c r="D46" s="47"/>
      <c r="E46" s="20"/>
      <c r="F46" s="8"/>
      <c r="G46" s="20" t="s">
        <v>4</v>
      </c>
      <c r="H46" s="48"/>
      <c r="I46" s="48"/>
      <c r="J46" s="20"/>
      <c r="K46" s="47">
        <f t="shared" si="0"/>
      </c>
      <c r="L46" s="47"/>
      <c r="M46" s="6">
        <f t="shared" si="2"/>
      </c>
      <c r="N46" s="20"/>
      <c r="O46" s="8"/>
      <c r="P46" s="48"/>
      <c r="Q46" s="48"/>
      <c r="R46" s="49">
        <f t="shared" si="3"/>
      </c>
      <c r="S46" s="49"/>
      <c r="T46" s="50">
        <f t="shared" si="4"/>
      </c>
      <c r="U46" s="50"/>
    </row>
    <row r="47" spans="2:21" ht="13.5">
      <c r="B47" s="20">
        <v>39</v>
      </c>
      <c r="C47" s="47">
        <f t="shared" si="1"/>
      </c>
      <c r="D47" s="47"/>
      <c r="E47" s="20"/>
      <c r="F47" s="8"/>
      <c r="G47" s="20" t="s">
        <v>4</v>
      </c>
      <c r="H47" s="48"/>
      <c r="I47" s="48"/>
      <c r="J47" s="20"/>
      <c r="K47" s="47">
        <f t="shared" si="0"/>
      </c>
      <c r="L47" s="47"/>
      <c r="M47" s="6">
        <f t="shared" si="2"/>
      </c>
      <c r="N47" s="20"/>
      <c r="O47" s="8"/>
      <c r="P47" s="48"/>
      <c r="Q47" s="48"/>
      <c r="R47" s="49">
        <f t="shared" si="3"/>
      </c>
      <c r="S47" s="49"/>
      <c r="T47" s="50">
        <f t="shared" si="4"/>
      </c>
      <c r="U47" s="50"/>
    </row>
    <row r="48" spans="2:21" ht="13.5">
      <c r="B48" s="20">
        <v>40</v>
      </c>
      <c r="C48" s="47">
        <f t="shared" si="1"/>
      </c>
      <c r="D48" s="47"/>
      <c r="E48" s="20"/>
      <c r="F48" s="8"/>
      <c r="G48" s="20" t="s">
        <v>36</v>
      </c>
      <c r="H48" s="48"/>
      <c r="I48" s="48"/>
      <c r="J48" s="20"/>
      <c r="K48" s="47">
        <f t="shared" si="0"/>
      </c>
      <c r="L48" s="47"/>
      <c r="M48" s="6">
        <f t="shared" si="2"/>
      </c>
      <c r="N48" s="20"/>
      <c r="O48" s="8"/>
      <c r="P48" s="48"/>
      <c r="Q48" s="48"/>
      <c r="R48" s="49">
        <f t="shared" si="3"/>
      </c>
      <c r="S48" s="49"/>
      <c r="T48" s="50">
        <f t="shared" si="4"/>
      </c>
      <c r="U48" s="50"/>
    </row>
    <row r="49" spans="2:21" ht="13.5">
      <c r="B49" s="20">
        <v>41</v>
      </c>
      <c r="C49" s="47">
        <f t="shared" si="1"/>
      </c>
      <c r="D49" s="47"/>
      <c r="E49" s="20"/>
      <c r="F49" s="8"/>
      <c r="G49" s="20" t="s">
        <v>4</v>
      </c>
      <c r="H49" s="48"/>
      <c r="I49" s="48"/>
      <c r="J49" s="20"/>
      <c r="K49" s="47">
        <f t="shared" si="0"/>
      </c>
      <c r="L49" s="47"/>
      <c r="M49" s="6">
        <f t="shared" si="2"/>
      </c>
      <c r="N49" s="20"/>
      <c r="O49" s="8"/>
      <c r="P49" s="48"/>
      <c r="Q49" s="48"/>
      <c r="R49" s="49">
        <f t="shared" si="3"/>
      </c>
      <c r="S49" s="49"/>
      <c r="T49" s="50">
        <f t="shared" si="4"/>
      </c>
      <c r="U49" s="50"/>
    </row>
    <row r="50" spans="2:21" ht="13.5">
      <c r="B50" s="20">
        <v>42</v>
      </c>
      <c r="C50" s="47">
        <f t="shared" si="1"/>
      </c>
      <c r="D50" s="47"/>
      <c r="E50" s="20"/>
      <c r="F50" s="8"/>
      <c r="G50" s="20" t="s">
        <v>4</v>
      </c>
      <c r="H50" s="48"/>
      <c r="I50" s="48"/>
      <c r="J50" s="20"/>
      <c r="K50" s="47">
        <f t="shared" si="0"/>
      </c>
      <c r="L50" s="47"/>
      <c r="M50" s="6">
        <f t="shared" si="2"/>
      </c>
      <c r="N50" s="20"/>
      <c r="O50" s="8"/>
      <c r="P50" s="48"/>
      <c r="Q50" s="48"/>
      <c r="R50" s="49">
        <f t="shared" si="3"/>
      </c>
      <c r="S50" s="49"/>
      <c r="T50" s="50">
        <f t="shared" si="4"/>
      </c>
      <c r="U50" s="50"/>
    </row>
    <row r="51" spans="2:21" ht="13.5">
      <c r="B51" s="20">
        <v>43</v>
      </c>
      <c r="C51" s="47">
        <f t="shared" si="1"/>
      </c>
      <c r="D51" s="47"/>
      <c r="E51" s="20"/>
      <c r="F51" s="8"/>
      <c r="G51" s="20" t="s">
        <v>3</v>
      </c>
      <c r="H51" s="48"/>
      <c r="I51" s="48"/>
      <c r="J51" s="20"/>
      <c r="K51" s="47">
        <f t="shared" si="0"/>
      </c>
      <c r="L51" s="47"/>
      <c r="M51" s="6">
        <f t="shared" si="2"/>
      </c>
      <c r="N51" s="20"/>
      <c r="O51" s="8"/>
      <c r="P51" s="48"/>
      <c r="Q51" s="48"/>
      <c r="R51" s="49">
        <f t="shared" si="3"/>
      </c>
      <c r="S51" s="49"/>
      <c r="T51" s="50">
        <f t="shared" si="4"/>
      </c>
      <c r="U51" s="50"/>
    </row>
    <row r="52" spans="2:21" ht="13.5">
      <c r="B52" s="20">
        <v>44</v>
      </c>
      <c r="C52" s="47">
        <f t="shared" si="1"/>
      </c>
      <c r="D52" s="47"/>
      <c r="E52" s="20"/>
      <c r="F52" s="8"/>
      <c r="G52" s="20" t="s">
        <v>3</v>
      </c>
      <c r="H52" s="48"/>
      <c r="I52" s="48"/>
      <c r="J52" s="20"/>
      <c r="K52" s="47">
        <f t="shared" si="0"/>
      </c>
      <c r="L52" s="47"/>
      <c r="M52" s="6">
        <f t="shared" si="2"/>
      </c>
      <c r="N52" s="20"/>
      <c r="O52" s="8"/>
      <c r="P52" s="48"/>
      <c r="Q52" s="48"/>
      <c r="R52" s="49">
        <f t="shared" si="3"/>
      </c>
      <c r="S52" s="49"/>
      <c r="T52" s="50">
        <f t="shared" si="4"/>
      </c>
      <c r="U52" s="50"/>
    </row>
    <row r="53" spans="2:21" ht="13.5">
      <c r="B53" s="20">
        <v>45</v>
      </c>
      <c r="C53" s="47">
        <f t="shared" si="1"/>
      </c>
      <c r="D53" s="47"/>
      <c r="E53" s="20"/>
      <c r="F53" s="8"/>
      <c r="G53" s="20" t="s">
        <v>4</v>
      </c>
      <c r="H53" s="48"/>
      <c r="I53" s="48"/>
      <c r="J53" s="20"/>
      <c r="K53" s="47">
        <f t="shared" si="0"/>
      </c>
      <c r="L53" s="47"/>
      <c r="M53" s="6">
        <f t="shared" si="2"/>
      </c>
      <c r="N53" s="20"/>
      <c r="O53" s="8"/>
      <c r="P53" s="48"/>
      <c r="Q53" s="48"/>
      <c r="R53" s="49">
        <f t="shared" si="3"/>
      </c>
      <c r="S53" s="49"/>
      <c r="T53" s="50">
        <f t="shared" si="4"/>
      </c>
      <c r="U53" s="50"/>
    </row>
    <row r="54" spans="2:21" ht="13.5">
      <c r="B54" s="20">
        <v>46</v>
      </c>
      <c r="C54" s="47">
        <f t="shared" si="1"/>
      </c>
      <c r="D54" s="47"/>
      <c r="E54" s="20"/>
      <c r="F54" s="8"/>
      <c r="G54" s="20" t="s">
        <v>4</v>
      </c>
      <c r="H54" s="48"/>
      <c r="I54" s="48"/>
      <c r="J54" s="20"/>
      <c r="K54" s="47">
        <f t="shared" si="0"/>
      </c>
      <c r="L54" s="47"/>
      <c r="M54" s="6">
        <f t="shared" si="2"/>
      </c>
      <c r="N54" s="20"/>
      <c r="O54" s="8"/>
      <c r="P54" s="48"/>
      <c r="Q54" s="48"/>
      <c r="R54" s="49">
        <f t="shared" si="3"/>
      </c>
      <c r="S54" s="49"/>
      <c r="T54" s="50">
        <f t="shared" si="4"/>
      </c>
      <c r="U54" s="50"/>
    </row>
    <row r="55" spans="2:21" ht="13.5">
      <c r="B55" s="20">
        <v>47</v>
      </c>
      <c r="C55" s="47">
        <f t="shared" si="1"/>
      </c>
      <c r="D55" s="47"/>
      <c r="E55" s="20"/>
      <c r="F55" s="8"/>
      <c r="G55" s="20" t="s">
        <v>3</v>
      </c>
      <c r="H55" s="48"/>
      <c r="I55" s="48"/>
      <c r="J55" s="20"/>
      <c r="K55" s="47">
        <f t="shared" si="0"/>
      </c>
      <c r="L55" s="47"/>
      <c r="M55" s="6">
        <f t="shared" si="2"/>
      </c>
      <c r="N55" s="20"/>
      <c r="O55" s="8"/>
      <c r="P55" s="48"/>
      <c r="Q55" s="48"/>
      <c r="R55" s="49">
        <f t="shared" si="3"/>
      </c>
      <c r="S55" s="49"/>
      <c r="T55" s="50">
        <f t="shared" si="4"/>
      </c>
      <c r="U55" s="50"/>
    </row>
    <row r="56" spans="2:21" ht="13.5">
      <c r="B56" s="20">
        <v>48</v>
      </c>
      <c r="C56" s="47">
        <f t="shared" si="1"/>
      </c>
      <c r="D56" s="47"/>
      <c r="E56" s="20"/>
      <c r="F56" s="8"/>
      <c r="G56" s="20" t="s">
        <v>3</v>
      </c>
      <c r="H56" s="48"/>
      <c r="I56" s="48"/>
      <c r="J56" s="20"/>
      <c r="K56" s="47">
        <f t="shared" si="0"/>
      </c>
      <c r="L56" s="47"/>
      <c r="M56" s="6">
        <f t="shared" si="2"/>
      </c>
      <c r="N56" s="20"/>
      <c r="O56" s="8"/>
      <c r="P56" s="48"/>
      <c r="Q56" s="48"/>
      <c r="R56" s="49">
        <f t="shared" si="3"/>
      </c>
      <c r="S56" s="49"/>
      <c r="T56" s="50">
        <f t="shared" si="4"/>
      </c>
      <c r="U56" s="50"/>
    </row>
    <row r="57" spans="2:21" ht="13.5">
      <c r="B57" s="20">
        <v>49</v>
      </c>
      <c r="C57" s="47">
        <f t="shared" si="1"/>
      </c>
      <c r="D57" s="47"/>
      <c r="E57" s="20"/>
      <c r="F57" s="8"/>
      <c r="G57" s="20" t="s">
        <v>3</v>
      </c>
      <c r="H57" s="48"/>
      <c r="I57" s="48"/>
      <c r="J57" s="20"/>
      <c r="K57" s="47">
        <f t="shared" si="0"/>
      </c>
      <c r="L57" s="47"/>
      <c r="M57" s="6">
        <f t="shared" si="2"/>
      </c>
      <c r="N57" s="20"/>
      <c r="O57" s="8"/>
      <c r="P57" s="48"/>
      <c r="Q57" s="48"/>
      <c r="R57" s="49">
        <f t="shared" si="3"/>
      </c>
      <c r="S57" s="49"/>
      <c r="T57" s="50">
        <f t="shared" si="4"/>
      </c>
      <c r="U57" s="50"/>
    </row>
    <row r="58" spans="2:21" ht="13.5">
      <c r="B58" s="20">
        <v>50</v>
      </c>
      <c r="C58" s="47">
        <f t="shared" si="1"/>
      </c>
      <c r="D58" s="47"/>
      <c r="E58" s="20"/>
      <c r="F58" s="8"/>
      <c r="G58" s="20" t="s">
        <v>3</v>
      </c>
      <c r="H58" s="48"/>
      <c r="I58" s="48"/>
      <c r="J58" s="20"/>
      <c r="K58" s="47">
        <f t="shared" si="0"/>
      </c>
      <c r="L58" s="47"/>
      <c r="M58" s="6">
        <f t="shared" si="2"/>
      </c>
      <c r="N58" s="20"/>
      <c r="O58" s="8"/>
      <c r="P58" s="48"/>
      <c r="Q58" s="48"/>
      <c r="R58" s="49">
        <f t="shared" si="3"/>
      </c>
      <c r="S58" s="49"/>
      <c r="T58" s="50">
        <f t="shared" si="4"/>
      </c>
      <c r="U58" s="50"/>
    </row>
    <row r="59" spans="2:21" ht="13.5">
      <c r="B59" s="20">
        <v>51</v>
      </c>
      <c r="C59" s="47">
        <f t="shared" si="1"/>
      </c>
      <c r="D59" s="47"/>
      <c r="E59" s="20"/>
      <c r="F59" s="8"/>
      <c r="G59" s="20" t="s">
        <v>3</v>
      </c>
      <c r="H59" s="48"/>
      <c r="I59" s="48"/>
      <c r="J59" s="20"/>
      <c r="K59" s="47">
        <f t="shared" si="0"/>
      </c>
      <c r="L59" s="47"/>
      <c r="M59" s="6">
        <f t="shared" si="2"/>
      </c>
      <c r="N59" s="20"/>
      <c r="O59" s="8"/>
      <c r="P59" s="48"/>
      <c r="Q59" s="48"/>
      <c r="R59" s="49">
        <f t="shared" si="3"/>
      </c>
      <c r="S59" s="49"/>
      <c r="T59" s="50">
        <f t="shared" si="4"/>
      </c>
      <c r="U59" s="50"/>
    </row>
    <row r="60" spans="2:21" ht="13.5">
      <c r="B60" s="20">
        <v>52</v>
      </c>
      <c r="C60" s="47">
        <f t="shared" si="1"/>
      </c>
      <c r="D60" s="47"/>
      <c r="E60" s="20"/>
      <c r="F60" s="8"/>
      <c r="G60" s="20" t="s">
        <v>3</v>
      </c>
      <c r="H60" s="48"/>
      <c r="I60" s="48"/>
      <c r="J60" s="20"/>
      <c r="K60" s="47">
        <f t="shared" si="0"/>
      </c>
      <c r="L60" s="47"/>
      <c r="M60" s="6">
        <f t="shared" si="2"/>
      </c>
      <c r="N60" s="20"/>
      <c r="O60" s="8"/>
      <c r="P60" s="48"/>
      <c r="Q60" s="48"/>
      <c r="R60" s="49">
        <f t="shared" si="3"/>
      </c>
      <c r="S60" s="49"/>
      <c r="T60" s="50">
        <f t="shared" si="4"/>
      </c>
      <c r="U60" s="50"/>
    </row>
    <row r="61" spans="2:21" ht="13.5">
      <c r="B61" s="20">
        <v>53</v>
      </c>
      <c r="C61" s="47">
        <f t="shared" si="1"/>
      </c>
      <c r="D61" s="47"/>
      <c r="E61" s="20"/>
      <c r="F61" s="8"/>
      <c r="G61" s="20" t="s">
        <v>3</v>
      </c>
      <c r="H61" s="48"/>
      <c r="I61" s="48"/>
      <c r="J61" s="20"/>
      <c r="K61" s="47">
        <f t="shared" si="0"/>
      </c>
      <c r="L61" s="47"/>
      <c r="M61" s="6">
        <f t="shared" si="2"/>
      </c>
      <c r="N61" s="20"/>
      <c r="O61" s="8"/>
      <c r="P61" s="48"/>
      <c r="Q61" s="48"/>
      <c r="R61" s="49">
        <f t="shared" si="3"/>
      </c>
      <c r="S61" s="49"/>
      <c r="T61" s="50">
        <f t="shared" si="4"/>
      </c>
      <c r="U61" s="50"/>
    </row>
    <row r="62" spans="2:21" ht="13.5">
      <c r="B62" s="20">
        <v>54</v>
      </c>
      <c r="C62" s="47">
        <f t="shared" si="1"/>
      </c>
      <c r="D62" s="47"/>
      <c r="E62" s="20"/>
      <c r="F62" s="8"/>
      <c r="G62" s="20" t="s">
        <v>3</v>
      </c>
      <c r="H62" s="48"/>
      <c r="I62" s="48"/>
      <c r="J62" s="20"/>
      <c r="K62" s="47">
        <f t="shared" si="0"/>
      </c>
      <c r="L62" s="47"/>
      <c r="M62" s="6">
        <f t="shared" si="2"/>
      </c>
      <c r="N62" s="20"/>
      <c r="O62" s="8"/>
      <c r="P62" s="48"/>
      <c r="Q62" s="48"/>
      <c r="R62" s="49">
        <f t="shared" si="3"/>
      </c>
      <c r="S62" s="49"/>
      <c r="T62" s="50">
        <f t="shared" si="4"/>
      </c>
      <c r="U62" s="50"/>
    </row>
    <row r="63" spans="2:21" ht="13.5">
      <c r="B63" s="20">
        <v>55</v>
      </c>
      <c r="C63" s="47">
        <f t="shared" si="1"/>
      </c>
      <c r="D63" s="47"/>
      <c r="E63" s="20"/>
      <c r="F63" s="8"/>
      <c r="G63" s="20" t="s">
        <v>4</v>
      </c>
      <c r="H63" s="48"/>
      <c r="I63" s="48"/>
      <c r="J63" s="20"/>
      <c r="K63" s="47">
        <f t="shared" si="0"/>
      </c>
      <c r="L63" s="47"/>
      <c r="M63" s="6">
        <f t="shared" si="2"/>
      </c>
      <c r="N63" s="20"/>
      <c r="O63" s="8"/>
      <c r="P63" s="48"/>
      <c r="Q63" s="48"/>
      <c r="R63" s="49">
        <f t="shared" si="3"/>
      </c>
      <c r="S63" s="49"/>
      <c r="T63" s="50">
        <f t="shared" si="4"/>
      </c>
      <c r="U63" s="50"/>
    </row>
    <row r="64" spans="2:21" ht="13.5">
      <c r="B64" s="20">
        <v>56</v>
      </c>
      <c r="C64" s="47">
        <f t="shared" si="1"/>
      </c>
      <c r="D64" s="47"/>
      <c r="E64" s="20"/>
      <c r="F64" s="8"/>
      <c r="G64" s="20" t="s">
        <v>3</v>
      </c>
      <c r="H64" s="48"/>
      <c r="I64" s="48"/>
      <c r="J64" s="20"/>
      <c r="K64" s="47">
        <f t="shared" si="0"/>
      </c>
      <c r="L64" s="47"/>
      <c r="M64" s="6">
        <f t="shared" si="2"/>
      </c>
      <c r="N64" s="20"/>
      <c r="O64" s="8"/>
      <c r="P64" s="48"/>
      <c r="Q64" s="48"/>
      <c r="R64" s="49">
        <f t="shared" si="3"/>
      </c>
      <c r="S64" s="49"/>
      <c r="T64" s="50">
        <f t="shared" si="4"/>
      </c>
      <c r="U64" s="50"/>
    </row>
    <row r="65" spans="2:21" ht="13.5">
      <c r="B65" s="20">
        <v>57</v>
      </c>
      <c r="C65" s="47">
        <f t="shared" si="1"/>
      </c>
      <c r="D65" s="47"/>
      <c r="E65" s="20"/>
      <c r="F65" s="8"/>
      <c r="G65" s="20" t="s">
        <v>3</v>
      </c>
      <c r="H65" s="48"/>
      <c r="I65" s="48"/>
      <c r="J65" s="20"/>
      <c r="K65" s="47">
        <f t="shared" si="0"/>
      </c>
      <c r="L65" s="47"/>
      <c r="M65" s="6">
        <f t="shared" si="2"/>
      </c>
      <c r="N65" s="20"/>
      <c r="O65" s="8"/>
      <c r="P65" s="48"/>
      <c r="Q65" s="48"/>
      <c r="R65" s="49">
        <f t="shared" si="3"/>
      </c>
      <c r="S65" s="49"/>
      <c r="T65" s="50">
        <f t="shared" si="4"/>
      </c>
      <c r="U65" s="50"/>
    </row>
    <row r="66" spans="2:21" ht="13.5">
      <c r="B66" s="20">
        <v>58</v>
      </c>
      <c r="C66" s="47">
        <f t="shared" si="1"/>
      </c>
      <c r="D66" s="47"/>
      <c r="E66" s="20"/>
      <c r="F66" s="8"/>
      <c r="G66" s="20" t="s">
        <v>3</v>
      </c>
      <c r="H66" s="48"/>
      <c r="I66" s="48"/>
      <c r="J66" s="20"/>
      <c r="K66" s="47">
        <f t="shared" si="0"/>
      </c>
      <c r="L66" s="47"/>
      <c r="M66" s="6">
        <f t="shared" si="2"/>
      </c>
      <c r="N66" s="20"/>
      <c r="O66" s="8"/>
      <c r="P66" s="48"/>
      <c r="Q66" s="48"/>
      <c r="R66" s="49">
        <f t="shared" si="3"/>
      </c>
      <c r="S66" s="49"/>
      <c r="T66" s="50">
        <f t="shared" si="4"/>
      </c>
      <c r="U66" s="50"/>
    </row>
    <row r="67" spans="2:21" ht="13.5">
      <c r="B67" s="20">
        <v>59</v>
      </c>
      <c r="C67" s="47">
        <f t="shared" si="1"/>
      </c>
      <c r="D67" s="47"/>
      <c r="E67" s="20"/>
      <c r="F67" s="8"/>
      <c r="G67" s="20" t="s">
        <v>3</v>
      </c>
      <c r="H67" s="48"/>
      <c r="I67" s="48"/>
      <c r="J67" s="20"/>
      <c r="K67" s="47">
        <f t="shared" si="0"/>
      </c>
      <c r="L67" s="47"/>
      <c r="M67" s="6">
        <f t="shared" si="2"/>
      </c>
      <c r="N67" s="20"/>
      <c r="O67" s="8"/>
      <c r="P67" s="48"/>
      <c r="Q67" s="48"/>
      <c r="R67" s="49">
        <f t="shared" si="3"/>
      </c>
      <c r="S67" s="49"/>
      <c r="T67" s="50">
        <f t="shared" si="4"/>
      </c>
      <c r="U67" s="50"/>
    </row>
    <row r="68" spans="2:21" ht="13.5">
      <c r="B68" s="20">
        <v>60</v>
      </c>
      <c r="C68" s="47">
        <f t="shared" si="1"/>
      </c>
      <c r="D68" s="47"/>
      <c r="E68" s="20"/>
      <c r="F68" s="8"/>
      <c r="G68" s="20" t="s">
        <v>4</v>
      </c>
      <c r="H68" s="48"/>
      <c r="I68" s="48"/>
      <c r="J68" s="20"/>
      <c r="K68" s="47">
        <f t="shared" si="0"/>
      </c>
      <c r="L68" s="47"/>
      <c r="M68" s="6">
        <f t="shared" si="2"/>
      </c>
      <c r="N68" s="20"/>
      <c r="O68" s="8"/>
      <c r="P68" s="48"/>
      <c r="Q68" s="48"/>
      <c r="R68" s="49">
        <f t="shared" si="3"/>
      </c>
      <c r="S68" s="49"/>
      <c r="T68" s="50">
        <f t="shared" si="4"/>
      </c>
      <c r="U68" s="50"/>
    </row>
    <row r="69" spans="2:21" ht="13.5">
      <c r="B69" s="20">
        <v>61</v>
      </c>
      <c r="C69" s="47">
        <f t="shared" si="1"/>
      </c>
      <c r="D69" s="47"/>
      <c r="E69" s="20"/>
      <c r="F69" s="8"/>
      <c r="G69" s="20" t="s">
        <v>4</v>
      </c>
      <c r="H69" s="48"/>
      <c r="I69" s="48"/>
      <c r="J69" s="20"/>
      <c r="K69" s="47">
        <f t="shared" si="0"/>
      </c>
      <c r="L69" s="47"/>
      <c r="M69" s="6">
        <f t="shared" si="2"/>
      </c>
      <c r="N69" s="20"/>
      <c r="O69" s="8"/>
      <c r="P69" s="48"/>
      <c r="Q69" s="48"/>
      <c r="R69" s="49">
        <f t="shared" si="3"/>
      </c>
      <c r="S69" s="49"/>
      <c r="T69" s="50">
        <f t="shared" si="4"/>
      </c>
      <c r="U69" s="50"/>
    </row>
    <row r="70" spans="2:21" ht="13.5">
      <c r="B70" s="20">
        <v>62</v>
      </c>
      <c r="C70" s="47">
        <f t="shared" si="1"/>
      </c>
      <c r="D70" s="47"/>
      <c r="E70" s="20"/>
      <c r="F70" s="8"/>
      <c r="G70" s="20" t="s">
        <v>3</v>
      </c>
      <c r="H70" s="48"/>
      <c r="I70" s="48"/>
      <c r="J70" s="20"/>
      <c r="K70" s="47">
        <f t="shared" si="0"/>
      </c>
      <c r="L70" s="47"/>
      <c r="M70" s="6">
        <f t="shared" si="2"/>
      </c>
      <c r="N70" s="20"/>
      <c r="O70" s="8"/>
      <c r="P70" s="48"/>
      <c r="Q70" s="48"/>
      <c r="R70" s="49">
        <f t="shared" si="3"/>
      </c>
      <c r="S70" s="49"/>
      <c r="T70" s="50">
        <f t="shared" si="4"/>
      </c>
      <c r="U70" s="50"/>
    </row>
    <row r="71" spans="2:21" ht="13.5">
      <c r="B71" s="20">
        <v>63</v>
      </c>
      <c r="C71" s="47">
        <f t="shared" si="1"/>
      </c>
      <c r="D71" s="47"/>
      <c r="E71" s="20"/>
      <c r="F71" s="8"/>
      <c r="G71" s="20" t="s">
        <v>4</v>
      </c>
      <c r="H71" s="48"/>
      <c r="I71" s="48"/>
      <c r="J71" s="20"/>
      <c r="K71" s="47">
        <f t="shared" si="0"/>
      </c>
      <c r="L71" s="47"/>
      <c r="M71" s="6">
        <f t="shared" si="2"/>
      </c>
      <c r="N71" s="20"/>
      <c r="O71" s="8"/>
      <c r="P71" s="48"/>
      <c r="Q71" s="48"/>
      <c r="R71" s="49">
        <f t="shared" si="3"/>
      </c>
      <c r="S71" s="49"/>
      <c r="T71" s="50">
        <f t="shared" si="4"/>
      </c>
      <c r="U71" s="50"/>
    </row>
    <row r="72" spans="2:21" ht="13.5">
      <c r="B72" s="20">
        <v>64</v>
      </c>
      <c r="C72" s="47">
        <f t="shared" si="1"/>
      </c>
      <c r="D72" s="47"/>
      <c r="E72" s="20"/>
      <c r="F72" s="8"/>
      <c r="G72" s="20" t="s">
        <v>3</v>
      </c>
      <c r="H72" s="48"/>
      <c r="I72" s="48"/>
      <c r="J72" s="20"/>
      <c r="K72" s="47">
        <f t="shared" si="0"/>
      </c>
      <c r="L72" s="47"/>
      <c r="M72" s="6">
        <f t="shared" si="2"/>
      </c>
      <c r="N72" s="20"/>
      <c r="O72" s="8"/>
      <c r="P72" s="48"/>
      <c r="Q72" s="48"/>
      <c r="R72" s="49">
        <f t="shared" si="3"/>
      </c>
      <c r="S72" s="49"/>
      <c r="T72" s="50">
        <f t="shared" si="4"/>
      </c>
      <c r="U72" s="50"/>
    </row>
    <row r="73" spans="2:21" ht="13.5">
      <c r="B73" s="20">
        <v>65</v>
      </c>
      <c r="C73" s="47">
        <f t="shared" si="1"/>
      </c>
      <c r="D73" s="47"/>
      <c r="E73" s="20"/>
      <c r="F73" s="8"/>
      <c r="G73" s="20" t="s">
        <v>4</v>
      </c>
      <c r="H73" s="48"/>
      <c r="I73" s="48"/>
      <c r="J73" s="20"/>
      <c r="K73" s="47">
        <f aca="true" t="shared" si="5" ref="K73:K108">IF(F73="","",C73*0.03)</f>
      </c>
      <c r="L73" s="47"/>
      <c r="M73" s="6">
        <f t="shared" si="2"/>
      </c>
      <c r="N73" s="20"/>
      <c r="O73" s="8"/>
      <c r="P73" s="48"/>
      <c r="Q73" s="48"/>
      <c r="R73" s="49">
        <f t="shared" si="3"/>
      </c>
      <c r="S73" s="49"/>
      <c r="T73" s="50">
        <f t="shared" si="4"/>
      </c>
      <c r="U73" s="50"/>
    </row>
    <row r="74" spans="2:21" ht="13.5">
      <c r="B74" s="20">
        <v>66</v>
      </c>
      <c r="C74" s="47">
        <f aca="true" t="shared" si="6" ref="C74:C108">IF(R73="","",C73+R73)</f>
      </c>
      <c r="D74" s="47"/>
      <c r="E74" s="20"/>
      <c r="F74" s="8"/>
      <c r="G74" s="20" t="s">
        <v>4</v>
      </c>
      <c r="H74" s="48"/>
      <c r="I74" s="48"/>
      <c r="J74" s="20"/>
      <c r="K74" s="47">
        <f t="shared" si="5"/>
      </c>
      <c r="L74" s="47"/>
      <c r="M74" s="6">
        <f aca="true" t="shared" si="7" ref="M74:M108">IF(J74="","",(K74/J74)/1000)</f>
      </c>
      <c r="N74" s="20"/>
      <c r="O74" s="8"/>
      <c r="P74" s="48"/>
      <c r="Q74" s="48"/>
      <c r="R74" s="49">
        <f aca="true" t="shared" si="8" ref="R74:R108">IF(O74="","",(IF(G74="売",H74-P74,P74-H74))*M74*100000)</f>
      </c>
      <c r="S74" s="49"/>
      <c r="T74" s="50">
        <f aca="true" t="shared" si="9" ref="T74:T108">IF(O74="","",IF(R74&lt;0,J74*(-1),IF(G74="買",(P74-H74)*100,(H74-P74)*100)))</f>
      </c>
      <c r="U74" s="50"/>
    </row>
    <row r="75" spans="2:21" ht="13.5">
      <c r="B75" s="20">
        <v>67</v>
      </c>
      <c r="C75" s="47">
        <f t="shared" si="6"/>
      </c>
      <c r="D75" s="47"/>
      <c r="E75" s="20"/>
      <c r="F75" s="8"/>
      <c r="G75" s="20" t="s">
        <v>3</v>
      </c>
      <c r="H75" s="48"/>
      <c r="I75" s="48"/>
      <c r="J75" s="20"/>
      <c r="K75" s="47">
        <f t="shared" si="5"/>
      </c>
      <c r="L75" s="47"/>
      <c r="M75" s="6">
        <f t="shared" si="7"/>
      </c>
      <c r="N75" s="20"/>
      <c r="O75" s="8"/>
      <c r="P75" s="48"/>
      <c r="Q75" s="48"/>
      <c r="R75" s="49">
        <f t="shared" si="8"/>
      </c>
      <c r="S75" s="49"/>
      <c r="T75" s="50">
        <f t="shared" si="9"/>
      </c>
      <c r="U75" s="50"/>
    </row>
    <row r="76" spans="2:21" ht="13.5">
      <c r="B76" s="20">
        <v>68</v>
      </c>
      <c r="C76" s="47">
        <f t="shared" si="6"/>
      </c>
      <c r="D76" s="47"/>
      <c r="E76" s="20"/>
      <c r="F76" s="8"/>
      <c r="G76" s="20" t="s">
        <v>3</v>
      </c>
      <c r="H76" s="48"/>
      <c r="I76" s="48"/>
      <c r="J76" s="20"/>
      <c r="K76" s="47">
        <f t="shared" si="5"/>
      </c>
      <c r="L76" s="47"/>
      <c r="M76" s="6">
        <f t="shared" si="7"/>
      </c>
      <c r="N76" s="20"/>
      <c r="O76" s="8"/>
      <c r="P76" s="48"/>
      <c r="Q76" s="48"/>
      <c r="R76" s="49">
        <f t="shared" si="8"/>
      </c>
      <c r="S76" s="49"/>
      <c r="T76" s="50">
        <f t="shared" si="9"/>
      </c>
      <c r="U76" s="50"/>
    </row>
    <row r="77" spans="2:21" ht="13.5">
      <c r="B77" s="20">
        <v>69</v>
      </c>
      <c r="C77" s="47">
        <f t="shared" si="6"/>
      </c>
      <c r="D77" s="47"/>
      <c r="E77" s="20"/>
      <c r="F77" s="8"/>
      <c r="G77" s="20" t="s">
        <v>3</v>
      </c>
      <c r="H77" s="48"/>
      <c r="I77" s="48"/>
      <c r="J77" s="20"/>
      <c r="K77" s="47">
        <f t="shared" si="5"/>
      </c>
      <c r="L77" s="47"/>
      <c r="M77" s="6">
        <f t="shared" si="7"/>
      </c>
      <c r="N77" s="20"/>
      <c r="O77" s="8"/>
      <c r="P77" s="48"/>
      <c r="Q77" s="48"/>
      <c r="R77" s="49">
        <f t="shared" si="8"/>
      </c>
      <c r="S77" s="49"/>
      <c r="T77" s="50">
        <f t="shared" si="9"/>
      </c>
      <c r="U77" s="50"/>
    </row>
    <row r="78" spans="2:21" ht="13.5">
      <c r="B78" s="20">
        <v>70</v>
      </c>
      <c r="C78" s="47">
        <f t="shared" si="6"/>
      </c>
      <c r="D78" s="47"/>
      <c r="E78" s="20"/>
      <c r="F78" s="8"/>
      <c r="G78" s="20" t="s">
        <v>4</v>
      </c>
      <c r="H78" s="48"/>
      <c r="I78" s="48"/>
      <c r="J78" s="20"/>
      <c r="K78" s="47">
        <f t="shared" si="5"/>
      </c>
      <c r="L78" s="47"/>
      <c r="M78" s="6">
        <f t="shared" si="7"/>
      </c>
      <c r="N78" s="20"/>
      <c r="O78" s="8"/>
      <c r="P78" s="48"/>
      <c r="Q78" s="48"/>
      <c r="R78" s="49">
        <f t="shared" si="8"/>
      </c>
      <c r="S78" s="49"/>
      <c r="T78" s="50">
        <f t="shared" si="9"/>
      </c>
      <c r="U78" s="50"/>
    </row>
    <row r="79" spans="2:21" ht="13.5">
      <c r="B79" s="20">
        <v>71</v>
      </c>
      <c r="C79" s="47">
        <f t="shared" si="6"/>
      </c>
      <c r="D79" s="47"/>
      <c r="E79" s="20"/>
      <c r="F79" s="8"/>
      <c r="G79" s="20" t="s">
        <v>3</v>
      </c>
      <c r="H79" s="48"/>
      <c r="I79" s="48"/>
      <c r="J79" s="20"/>
      <c r="K79" s="47">
        <f t="shared" si="5"/>
      </c>
      <c r="L79" s="47"/>
      <c r="M79" s="6">
        <f t="shared" si="7"/>
      </c>
      <c r="N79" s="20"/>
      <c r="O79" s="8"/>
      <c r="P79" s="48"/>
      <c r="Q79" s="48"/>
      <c r="R79" s="49">
        <f t="shared" si="8"/>
      </c>
      <c r="S79" s="49"/>
      <c r="T79" s="50">
        <f t="shared" si="9"/>
      </c>
      <c r="U79" s="50"/>
    </row>
    <row r="80" spans="2:21" ht="13.5">
      <c r="B80" s="20">
        <v>72</v>
      </c>
      <c r="C80" s="47">
        <f t="shared" si="6"/>
      </c>
      <c r="D80" s="47"/>
      <c r="E80" s="20"/>
      <c r="F80" s="8"/>
      <c r="G80" s="20" t="s">
        <v>4</v>
      </c>
      <c r="H80" s="48"/>
      <c r="I80" s="48"/>
      <c r="J80" s="20"/>
      <c r="K80" s="47">
        <f t="shared" si="5"/>
      </c>
      <c r="L80" s="47"/>
      <c r="M80" s="6">
        <f t="shared" si="7"/>
      </c>
      <c r="N80" s="20"/>
      <c r="O80" s="8"/>
      <c r="P80" s="48"/>
      <c r="Q80" s="48"/>
      <c r="R80" s="49">
        <f t="shared" si="8"/>
      </c>
      <c r="S80" s="49"/>
      <c r="T80" s="50">
        <f t="shared" si="9"/>
      </c>
      <c r="U80" s="50"/>
    </row>
    <row r="81" spans="2:21" ht="13.5">
      <c r="B81" s="20">
        <v>73</v>
      </c>
      <c r="C81" s="47">
        <f t="shared" si="6"/>
      </c>
      <c r="D81" s="47"/>
      <c r="E81" s="20"/>
      <c r="F81" s="8"/>
      <c r="G81" s="20" t="s">
        <v>3</v>
      </c>
      <c r="H81" s="48"/>
      <c r="I81" s="48"/>
      <c r="J81" s="20"/>
      <c r="K81" s="47">
        <f t="shared" si="5"/>
      </c>
      <c r="L81" s="47"/>
      <c r="M81" s="6">
        <f t="shared" si="7"/>
      </c>
      <c r="N81" s="20"/>
      <c r="O81" s="8"/>
      <c r="P81" s="48"/>
      <c r="Q81" s="48"/>
      <c r="R81" s="49">
        <f t="shared" si="8"/>
      </c>
      <c r="S81" s="49"/>
      <c r="T81" s="50">
        <f t="shared" si="9"/>
      </c>
      <c r="U81" s="50"/>
    </row>
    <row r="82" spans="2:21" ht="13.5">
      <c r="B82" s="20">
        <v>74</v>
      </c>
      <c r="C82" s="47">
        <f t="shared" si="6"/>
      </c>
      <c r="D82" s="47"/>
      <c r="E82" s="20"/>
      <c r="F82" s="8"/>
      <c r="G82" s="20" t="s">
        <v>3</v>
      </c>
      <c r="H82" s="48"/>
      <c r="I82" s="48"/>
      <c r="J82" s="20"/>
      <c r="K82" s="47">
        <f t="shared" si="5"/>
      </c>
      <c r="L82" s="47"/>
      <c r="M82" s="6">
        <f t="shared" si="7"/>
      </c>
      <c r="N82" s="20"/>
      <c r="O82" s="8"/>
      <c r="P82" s="48"/>
      <c r="Q82" s="48"/>
      <c r="R82" s="49">
        <f t="shared" si="8"/>
      </c>
      <c r="S82" s="49"/>
      <c r="T82" s="50">
        <f t="shared" si="9"/>
      </c>
      <c r="U82" s="50"/>
    </row>
    <row r="83" spans="2:21" ht="13.5">
      <c r="B83" s="20">
        <v>75</v>
      </c>
      <c r="C83" s="47">
        <f t="shared" si="6"/>
      </c>
      <c r="D83" s="47"/>
      <c r="E83" s="20"/>
      <c r="F83" s="8"/>
      <c r="G83" s="20" t="s">
        <v>3</v>
      </c>
      <c r="H83" s="48"/>
      <c r="I83" s="48"/>
      <c r="J83" s="20"/>
      <c r="K83" s="47">
        <f t="shared" si="5"/>
      </c>
      <c r="L83" s="47"/>
      <c r="M83" s="6">
        <f t="shared" si="7"/>
      </c>
      <c r="N83" s="20"/>
      <c r="O83" s="8"/>
      <c r="P83" s="48"/>
      <c r="Q83" s="48"/>
      <c r="R83" s="49">
        <f t="shared" si="8"/>
      </c>
      <c r="S83" s="49"/>
      <c r="T83" s="50">
        <f t="shared" si="9"/>
      </c>
      <c r="U83" s="50"/>
    </row>
    <row r="84" spans="2:21" ht="13.5">
      <c r="B84" s="20">
        <v>76</v>
      </c>
      <c r="C84" s="47">
        <f t="shared" si="6"/>
      </c>
      <c r="D84" s="47"/>
      <c r="E84" s="20"/>
      <c r="F84" s="8"/>
      <c r="G84" s="20" t="s">
        <v>3</v>
      </c>
      <c r="H84" s="48"/>
      <c r="I84" s="48"/>
      <c r="J84" s="20"/>
      <c r="K84" s="47">
        <f t="shared" si="5"/>
      </c>
      <c r="L84" s="47"/>
      <c r="M84" s="6">
        <f t="shared" si="7"/>
      </c>
      <c r="N84" s="20"/>
      <c r="O84" s="8"/>
      <c r="P84" s="48"/>
      <c r="Q84" s="48"/>
      <c r="R84" s="49">
        <f t="shared" si="8"/>
      </c>
      <c r="S84" s="49"/>
      <c r="T84" s="50">
        <f t="shared" si="9"/>
      </c>
      <c r="U84" s="50"/>
    </row>
    <row r="85" spans="2:21" ht="13.5">
      <c r="B85" s="20">
        <v>77</v>
      </c>
      <c r="C85" s="47">
        <f t="shared" si="6"/>
      </c>
      <c r="D85" s="47"/>
      <c r="E85" s="20"/>
      <c r="F85" s="8"/>
      <c r="G85" s="20" t="s">
        <v>4</v>
      </c>
      <c r="H85" s="48"/>
      <c r="I85" s="48"/>
      <c r="J85" s="20"/>
      <c r="K85" s="47">
        <f t="shared" si="5"/>
      </c>
      <c r="L85" s="47"/>
      <c r="M85" s="6">
        <f t="shared" si="7"/>
      </c>
      <c r="N85" s="20"/>
      <c r="O85" s="8"/>
      <c r="P85" s="48"/>
      <c r="Q85" s="48"/>
      <c r="R85" s="49">
        <f t="shared" si="8"/>
      </c>
      <c r="S85" s="49"/>
      <c r="T85" s="50">
        <f t="shared" si="9"/>
      </c>
      <c r="U85" s="50"/>
    </row>
    <row r="86" spans="2:21" ht="13.5">
      <c r="B86" s="20">
        <v>78</v>
      </c>
      <c r="C86" s="47">
        <f t="shared" si="6"/>
      </c>
      <c r="D86" s="47"/>
      <c r="E86" s="20"/>
      <c r="F86" s="8"/>
      <c r="G86" s="20" t="s">
        <v>3</v>
      </c>
      <c r="H86" s="48"/>
      <c r="I86" s="48"/>
      <c r="J86" s="20"/>
      <c r="K86" s="47">
        <f t="shared" si="5"/>
      </c>
      <c r="L86" s="47"/>
      <c r="M86" s="6">
        <f t="shared" si="7"/>
      </c>
      <c r="N86" s="20"/>
      <c r="O86" s="8"/>
      <c r="P86" s="48"/>
      <c r="Q86" s="48"/>
      <c r="R86" s="49">
        <f t="shared" si="8"/>
      </c>
      <c r="S86" s="49"/>
      <c r="T86" s="50">
        <f t="shared" si="9"/>
      </c>
      <c r="U86" s="50"/>
    </row>
    <row r="87" spans="2:21" ht="13.5">
      <c r="B87" s="20">
        <v>79</v>
      </c>
      <c r="C87" s="47">
        <f t="shared" si="6"/>
      </c>
      <c r="D87" s="47"/>
      <c r="E87" s="20"/>
      <c r="F87" s="8"/>
      <c r="G87" s="20" t="s">
        <v>4</v>
      </c>
      <c r="H87" s="48"/>
      <c r="I87" s="48"/>
      <c r="J87" s="20"/>
      <c r="K87" s="47">
        <f t="shared" si="5"/>
      </c>
      <c r="L87" s="47"/>
      <c r="M87" s="6">
        <f t="shared" si="7"/>
      </c>
      <c r="N87" s="20"/>
      <c r="O87" s="8"/>
      <c r="P87" s="48"/>
      <c r="Q87" s="48"/>
      <c r="R87" s="49">
        <f t="shared" si="8"/>
      </c>
      <c r="S87" s="49"/>
      <c r="T87" s="50">
        <f t="shared" si="9"/>
      </c>
      <c r="U87" s="50"/>
    </row>
    <row r="88" spans="2:21" ht="13.5">
      <c r="B88" s="20">
        <v>80</v>
      </c>
      <c r="C88" s="47">
        <f t="shared" si="6"/>
      </c>
      <c r="D88" s="47"/>
      <c r="E88" s="20"/>
      <c r="F88" s="8"/>
      <c r="G88" s="20" t="s">
        <v>4</v>
      </c>
      <c r="H88" s="48"/>
      <c r="I88" s="48"/>
      <c r="J88" s="20"/>
      <c r="K88" s="47">
        <f t="shared" si="5"/>
      </c>
      <c r="L88" s="47"/>
      <c r="M88" s="6">
        <f t="shared" si="7"/>
      </c>
      <c r="N88" s="20"/>
      <c r="O88" s="8"/>
      <c r="P88" s="48"/>
      <c r="Q88" s="48"/>
      <c r="R88" s="49">
        <f t="shared" si="8"/>
      </c>
      <c r="S88" s="49"/>
      <c r="T88" s="50">
        <f t="shared" si="9"/>
      </c>
      <c r="U88" s="50"/>
    </row>
    <row r="89" spans="2:21" ht="13.5">
      <c r="B89" s="20">
        <v>81</v>
      </c>
      <c r="C89" s="47">
        <f t="shared" si="6"/>
      </c>
      <c r="D89" s="47"/>
      <c r="E89" s="20"/>
      <c r="F89" s="8"/>
      <c r="G89" s="20" t="s">
        <v>4</v>
      </c>
      <c r="H89" s="48"/>
      <c r="I89" s="48"/>
      <c r="J89" s="20"/>
      <c r="K89" s="47">
        <f t="shared" si="5"/>
      </c>
      <c r="L89" s="47"/>
      <c r="M89" s="6">
        <f t="shared" si="7"/>
      </c>
      <c r="N89" s="20"/>
      <c r="O89" s="8"/>
      <c r="P89" s="48"/>
      <c r="Q89" s="48"/>
      <c r="R89" s="49">
        <f t="shared" si="8"/>
      </c>
      <c r="S89" s="49"/>
      <c r="T89" s="50">
        <f t="shared" si="9"/>
      </c>
      <c r="U89" s="50"/>
    </row>
    <row r="90" spans="2:21" ht="13.5">
      <c r="B90" s="20">
        <v>82</v>
      </c>
      <c r="C90" s="47">
        <f t="shared" si="6"/>
      </c>
      <c r="D90" s="47"/>
      <c r="E90" s="20"/>
      <c r="F90" s="8"/>
      <c r="G90" s="20" t="s">
        <v>4</v>
      </c>
      <c r="H90" s="48"/>
      <c r="I90" s="48"/>
      <c r="J90" s="20"/>
      <c r="K90" s="47">
        <f t="shared" si="5"/>
      </c>
      <c r="L90" s="47"/>
      <c r="M90" s="6">
        <f t="shared" si="7"/>
      </c>
      <c r="N90" s="20"/>
      <c r="O90" s="8"/>
      <c r="P90" s="48"/>
      <c r="Q90" s="48"/>
      <c r="R90" s="49">
        <f t="shared" si="8"/>
      </c>
      <c r="S90" s="49"/>
      <c r="T90" s="50">
        <f t="shared" si="9"/>
      </c>
      <c r="U90" s="50"/>
    </row>
    <row r="91" spans="2:21" ht="13.5">
      <c r="B91" s="20">
        <v>83</v>
      </c>
      <c r="C91" s="47">
        <f t="shared" si="6"/>
      </c>
      <c r="D91" s="47"/>
      <c r="E91" s="20"/>
      <c r="F91" s="8"/>
      <c r="G91" s="20" t="s">
        <v>4</v>
      </c>
      <c r="H91" s="48"/>
      <c r="I91" s="48"/>
      <c r="J91" s="20"/>
      <c r="K91" s="47">
        <f t="shared" si="5"/>
      </c>
      <c r="L91" s="47"/>
      <c r="M91" s="6">
        <f t="shared" si="7"/>
      </c>
      <c r="N91" s="20"/>
      <c r="O91" s="8"/>
      <c r="P91" s="48"/>
      <c r="Q91" s="48"/>
      <c r="R91" s="49">
        <f t="shared" si="8"/>
      </c>
      <c r="S91" s="49"/>
      <c r="T91" s="50">
        <f t="shared" si="9"/>
      </c>
      <c r="U91" s="50"/>
    </row>
    <row r="92" spans="2:21" ht="13.5">
      <c r="B92" s="20">
        <v>84</v>
      </c>
      <c r="C92" s="47">
        <f t="shared" si="6"/>
      </c>
      <c r="D92" s="47"/>
      <c r="E92" s="20"/>
      <c r="F92" s="8"/>
      <c r="G92" s="20" t="s">
        <v>3</v>
      </c>
      <c r="H92" s="48"/>
      <c r="I92" s="48"/>
      <c r="J92" s="20"/>
      <c r="K92" s="47">
        <f t="shared" si="5"/>
      </c>
      <c r="L92" s="47"/>
      <c r="M92" s="6">
        <f t="shared" si="7"/>
      </c>
      <c r="N92" s="20"/>
      <c r="O92" s="8"/>
      <c r="P92" s="48"/>
      <c r="Q92" s="48"/>
      <c r="R92" s="49">
        <f t="shared" si="8"/>
      </c>
      <c r="S92" s="49"/>
      <c r="T92" s="50">
        <f t="shared" si="9"/>
      </c>
      <c r="U92" s="50"/>
    </row>
    <row r="93" spans="2:21" ht="13.5">
      <c r="B93" s="20">
        <v>85</v>
      </c>
      <c r="C93" s="47">
        <f t="shared" si="6"/>
      </c>
      <c r="D93" s="47"/>
      <c r="E93" s="20"/>
      <c r="F93" s="8"/>
      <c r="G93" s="20" t="s">
        <v>4</v>
      </c>
      <c r="H93" s="48"/>
      <c r="I93" s="48"/>
      <c r="J93" s="20"/>
      <c r="K93" s="47">
        <f t="shared" si="5"/>
      </c>
      <c r="L93" s="47"/>
      <c r="M93" s="6">
        <f t="shared" si="7"/>
      </c>
      <c r="N93" s="20"/>
      <c r="O93" s="8"/>
      <c r="P93" s="48"/>
      <c r="Q93" s="48"/>
      <c r="R93" s="49">
        <f t="shared" si="8"/>
      </c>
      <c r="S93" s="49"/>
      <c r="T93" s="50">
        <f t="shared" si="9"/>
      </c>
      <c r="U93" s="50"/>
    </row>
    <row r="94" spans="2:21" ht="13.5">
      <c r="B94" s="20">
        <v>86</v>
      </c>
      <c r="C94" s="47">
        <f t="shared" si="6"/>
      </c>
      <c r="D94" s="47"/>
      <c r="E94" s="20"/>
      <c r="F94" s="8"/>
      <c r="G94" s="20" t="s">
        <v>3</v>
      </c>
      <c r="H94" s="48"/>
      <c r="I94" s="48"/>
      <c r="J94" s="20"/>
      <c r="K94" s="47">
        <f t="shared" si="5"/>
      </c>
      <c r="L94" s="47"/>
      <c r="M94" s="6">
        <f t="shared" si="7"/>
      </c>
      <c r="N94" s="20"/>
      <c r="O94" s="8"/>
      <c r="P94" s="48"/>
      <c r="Q94" s="48"/>
      <c r="R94" s="49">
        <f t="shared" si="8"/>
      </c>
      <c r="S94" s="49"/>
      <c r="T94" s="50">
        <f t="shared" si="9"/>
      </c>
      <c r="U94" s="50"/>
    </row>
    <row r="95" spans="2:21" ht="13.5">
      <c r="B95" s="20">
        <v>87</v>
      </c>
      <c r="C95" s="47">
        <f t="shared" si="6"/>
      </c>
      <c r="D95" s="47"/>
      <c r="E95" s="20"/>
      <c r="F95" s="8"/>
      <c r="G95" s="20" t="s">
        <v>4</v>
      </c>
      <c r="H95" s="48"/>
      <c r="I95" s="48"/>
      <c r="J95" s="20"/>
      <c r="K95" s="47">
        <f t="shared" si="5"/>
      </c>
      <c r="L95" s="47"/>
      <c r="M95" s="6">
        <f t="shared" si="7"/>
      </c>
      <c r="N95" s="20"/>
      <c r="O95" s="8"/>
      <c r="P95" s="48"/>
      <c r="Q95" s="48"/>
      <c r="R95" s="49">
        <f t="shared" si="8"/>
      </c>
      <c r="S95" s="49"/>
      <c r="T95" s="50">
        <f t="shared" si="9"/>
      </c>
      <c r="U95" s="50"/>
    </row>
    <row r="96" spans="2:21" ht="13.5">
      <c r="B96" s="20">
        <v>88</v>
      </c>
      <c r="C96" s="47">
        <f t="shared" si="6"/>
      </c>
      <c r="D96" s="47"/>
      <c r="E96" s="20"/>
      <c r="F96" s="8"/>
      <c r="G96" s="20" t="s">
        <v>3</v>
      </c>
      <c r="H96" s="48"/>
      <c r="I96" s="48"/>
      <c r="J96" s="20"/>
      <c r="K96" s="47">
        <f t="shared" si="5"/>
      </c>
      <c r="L96" s="47"/>
      <c r="M96" s="6">
        <f t="shared" si="7"/>
      </c>
      <c r="N96" s="20"/>
      <c r="O96" s="8"/>
      <c r="P96" s="48"/>
      <c r="Q96" s="48"/>
      <c r="R96" s="49">
        <f t="shared" si="8"/>
      </c>
      <c r="S96" s="49"/>
      <c r="T96" s="50">
        <f t="shared" si="9"/>
      </c>
      <c r="U96" s="50"/>
    </row>
    <row r="97" spans="2:21" ht="13.5">
      <c r="B97" s="20">
        <v>89</v>
      </c>
      <c r="C97" s="47">
        <f t="shared" si="6"/>
      </c>
      <c r="D97" s="47"/>
      <c r="E97" s="20"/>
      <c r="F97" s="8"/>
      <c r="G97" s="20" t="s">
        <v>4</v>
      </c>
      <c r="H97" s="48"/>
      <c r="I97" s="48"/>
      <c r="J97" s="20"/>
      <c r="K97" s="47">
        <f t="shared" si="5"/>
      </c>
      <c r="L97" s="47"/>
      <c r="M97" s="6">
        <f t="shared" si="7"/>
      </c>
      <c r="N97" s="20"/>
      <c r="O97" s="8"/>
      <c r="P97" s="48"/>
      <c r="Q97" s="48"/>
      <c r="R97" s="49">
        <f t="shared" si="8"/>
      </c>
      <c r="S97" s="49"/>
      <c r="T97" s="50">
        <f t="shared" si="9"/>
      </c>
      <c r="U97" s="50"/>
    </row>
    <row r="98" spans="2:21" ht="13.5">
      <c r="B98" s="20">
        <v>90</v>
      </c>
      <c r="C98" s="47">
        <f t="shared" si="6"/>
      </c>
      <c r="D98" s="47"/>
      <c r="E98" s="20"/>
      <c r="F98" s="8"/>
      <c r="G98" s="20" t="s">
        <v>3</v>
      </c>
      <c r="H98" s="48"/>
      <c r="I98" s="48"/>
      <c r="J98" s="20"/>
      <c r="K98" s="47">
        <f t="shared" si="5"/>
      </c>
      <c r="L98" s="47"/>
      <c r="M98" s="6">
        <f t="shared" si="7"/>
      </c>
      <c r="N98" s="20"/>
      <c r="O98" s="8"/>
      <c r="P98" s="48"/>
      <c r="Q98" s="48"/>
      <c r="R98" s="49">
        <f t="shared" si="8"/>
      </c>
      <c r="S98" s="49"/>
      <c r="T98" s="50">
        <f t="shared" si="9"/>
      </c>
      <c r="U98" s="50"/>
    </row>
    <row r="99" spans="2:21" ht="13.5">
      <c r="B99" s="20">
        <v>91</v>
      </c>
      <c r="C99" s="47">
        <f t="shared" si="6"/>
      </c>
      <c r="D99" s="47"/>
      <c r="E99" s="20"/>
      <c r="F99" s="8"/>
      <c r="G99" s="20" t="s">
        <v>4</v>
      </c>
      <c r="H99" s="48"/>
      <c r="I99" s="48"/>
      <c r="J99" s="20"/>
      <c r="K99" s="47">
        <f t="shared" si="5"/>
      </c>
      <c r="L99" s="47"/>
      <c r="M99" s="6">
        <f t="shared" si="7"/>
      </c>
      <c r="N99" s="20"/>
      <c r="O99" s="8"/>
      <c r="P99" s="48"/>
      <c r="Q99" s="48"/>
      <c r="R99" s="49">
        <f t="shared" si="8"/>
      </c>
      <c r="S99" s="49"/>
      <c r="T99" s="50">
        <f t="shared" si="9"/>
      </c>
      <c r="U99" s="50"/>
    </row>
    <row r="100" spans="2:21" ht="13.5">
      <c r="B100" s="20">
        <v>92</v>
      </c>
      <c r="C100" s="47">
        <f t="shared" si="6"/>
      </c>
      <c r="D100" s="47"/>
      <c r="E100" s="20"/>
      <c r="F100" s="8"/>
      <c r="G100" s="20" t="s">
        <v>4</v>
      </c>
      <c r="H100" s="48"/>
      <c r="I100" s="48"/>
      <c r="J100" s="20"/>
      <c r="K100" s="47">
        <f t="shared" si="5"/>
      </c>
      <c r="L100" s="47"/>
      <c r="M100" s="6">
        <f t="shared" si="7"/>
      </c>
      <c r="N100" s="20"/>
      <c r="O100" s="8"/>
      <c r="P100" s="48"/>
      <c r="Q100" s="48"/>
      <c r="R100" s="49">
        <f t="shared" si="8"/>
      </c>
      <c r="S100" s="49"/>
      <c r="T100" s="50">
        <f t="shared" si="9"/>
      </c>
      <c r="U100" s="50"/>
    </row>
    <row r="101" spans="2:21" ht="13.5">
      <c r="B101" s="20">
        <v>93</v>
      </c>
      <c r="C101" s="47">
        <f t="shared" si="6"/>
      </c>
      <c r="D101" s="47"/>
      <c r="E101" s="20"/>
      <c r="F101" s="8"/>
      <c r="G101" s="20" t="s">
        <v>3</v>
      </c>
      <c r="H101" s="48"/>
      <c r="I101" s="48"/>
      <c r="J101" s="20"/>
      <c r="K101" s="47">
        <f t="shared" si="5"/>
      </c>
      <c r="L101" s="47"/>
      <c r="M101" s="6">
        <f t="shared" si="7"/>
      </c>
      <c r="N101" s="20"/>
      <c r="O101" s="8"/>
      <c r="P101" s="48"/>
      <c r="Q101" s="48"/>
      <c r="R101" s="49">
        <f t="shared" si="8"/>
      </c>
      <c r="S101" s="49"/>
      <c r="T101" s="50">
        <f t="shared" si="9"/>
      </c>
      <c r="U101" s="50"/>
    </row>
    <row r="102" spans="2:21" ht="13.5">
      <c r="B102" s="20">
        <v>94</v>
      </c>
      <c r="C102" s="47">
        <f t="shared" si="6"/>
      </c>
      <c r="D102" s="47"/>
      <c r="E102" s="20"/>
      <c r="F102" s="8"/>
      <c r="G102" s="20" t="s">
        <v>3</v>
      </c>
      <c r="H102" s="48"/>
      <c r="I102" s="48"/>
      <c r="J102" s="20"/>
      <c r="K102" s="47">
        <f t="shared" si="5"/>
      </c>
      <c r="L102" s="47"/>
      <c r="M102" s="6">
        <f t="shared" si="7"/>
      </c>
      <c r="N102" s="20"/>
      <c r="O102" s="8"/>
      <c r="P102" s="48"/>
      <c r="Q102" s="48"/>
      <c r="R102" s="49">
        <f t="shared" si="8"/>
      </c>
      <c r="S102" s="49"/>
      <c r="T102" s="50">
        <f t="shared" si="9"/>
      </c>
      <c r="U102" s="50"/>
    </row>
    <row r="103" spans="2:21" ht="13.5">
      <c r="B103" s="20">
        <v>95</v>
      </c>
      <c r="C103" s="47">
        <f t="shared" si="6"/>
      </c>
      <c r="D103" s="47"/>
      <c r="E103" s="20"/>
      <c r="F103" s="8"/>
      <c r="G103" s="20" t="s">
        <v>3</v>
      </c>
      <c r="H103" s="48"/>
      <c r="I103" s="48"/>
      <c r="J103" s="20"/>
      <c r="K103" s="47">
        <f t="shared" si="5"/>
      </c>
      <c r="L103" s="47"/>
      <c r="M103" s="6">
        <f t="shared" si="7"/>
      </c>
      <c r="N103" s="20"/>
      <c r="O103" s="8"/>
      <c r="P103" s="48"/>
      <c r="Q103" s="48"/>
      <c r="R103" s="49">
        <f t="shared" si="8"/>
      </c>
      <c r="S103" s="49"/>
      <c r="T103" s="50">
        <f t="shared" si="9"/>
      </c>
      <c r="U103" s="50"/>
    </row>
    <row r="104" spans="2:21" ht="13.5">
      <c r="B104" s="20">
        <v>96</v>
      </c>
      <c r="C104" s="47">
        <f t="shared" si="6"/>
      </c>
      <c r="D104" s="47"/>
      <c r="E104" s="20"/>
      <c r="F104" s="8"/>
      <c r="G104" s="20" t="s">
        <v>4</v>
      </c>
      <c r="H104" s="48"/>
      <c r="I104" s="48"/>
      <c r="J104" s="20"/>
      <c r="K104" s="47">
        <f t="shared" si="5"/>
      </c>
      <c r="L104" s="47"/>
      <c r="M104" s="6">
        <f t="shared" si="7"/>
      </c>
      <c r="N104" s="20"/>
      <c r="O104" s="8"/>
      <c r="P104" s="48"/>
      <c r="Q104" s="48"/>
      <c r="R104" s="49">
        <f t="shared" si="8"/>
      </c>
      <c r="S104" s="49"/>
      <c r="T104" s="50">
        <f t="shared" si="9"/>
      </c>
      <c r="U104" s="50"/>
    </row>
    <row r="105" spans="2:21" ht="13.5">
      <c r="B105" s="20">
        <v>97</v>
      </c>
      <c r="C105" s="47">
        <f t="shared" si="6"/>
      </c>
      <c r="D105" s="47"/>
      <c r="E105" s="20"/>
      <c r="F105" s="8"/>
      <c r="G105" s="20" t="s">
        <v>3</v>
      </c>
      <c r="H105" s="48"/>
      <c r="I105" s="48"/>
      <c r="J105" s="20"/>
      <c r="K105" s="47">
        <f t="shared" si="5"/>
      </c>
      <c r="L105" s="47"/>
      <c r="M105" s="6">
        <f t="shared" si="7"/>
      </c>
      <c r="N105" s="20"/>
      <c r="O105" s="8"/>
      <c r="P105" s="48"/>
      <c r="Q105" s="48"/>
      <c r="R105" s="49">
        <f t="shared" si="8"/>
      </c>
      <c r="S105" s="49"/>
      <c r="T105" s="50">
        <f t="shared" si="9"/>
      </c>
      <c r="U105" s="50"/>
    </row>
    <row r="106" spans="2:21" ht="13.5">
      <c r="B106" s="20">
        <v>98</v>
      </c>
      <c r="C106" s="47">
        <f t="shared" si="6"/>
      </c>
      <c r="D106" s="47"/>
      <c r="E106" s="20"/>
      <c r="F106" s="8"/>
      <c r="G106" s="20" t="s">
        <v>4</v>
      </c>
      <c r="H106" s="48"/>
      <c r="I106" s="48"/>
      <c r="J106" s="20"/>
      <c r="K106" s="47">
        <f t="shared" si="5"/>
      </c>
      <c r="L106" s="47"/>
      <c r="M106" s="6">
        <f t="shared" si="7"/>
      </c>
      <c r="N106" s="20"/>
      <c r="O106" s="8"/>
      <c r="P106" s="48"/>
      <c r="Q106" s="48"/>
      <c r="R106" s="49">
        <f t="shared" si="8"/>
      </c>
      <c r="S106" s="49"/>
      <c r="T106" s="50">
        <f t="shared" si="9"/>
      </c>
      <c r="U106" s="50"/>
    </row>
    <row r="107" spans="2:21" ht="13.5">
      <c r="B107" s="20">
        <v>99</v>
      </c>
      <c r="C107" s="47">
        <f t="shared" si="6"/>
      </c>
      <c r="D107" s="47"/>
      <c r="E107" s="20"/>
      <c r="F107" s="8"/>
      <c r="G107" s="20" t="s">
        <v>4</v>
      </c>
      <c r="H107" s="48"/>
      <c r="I107" s="48"/>
      <c r="J107" s="20"/>
      <c r="K107" s="47">
        <f t="shared" si="5"/>
      </c>
      <c r="L107" s="47"/>
      <c r="M107" s="6">
        <f t="shared" si="7"/>
      </c>
      <c r="N107" s="20"/>
      <c r="O107" s="8"/>
      <c r="P107" s="48"/>
      <c r="Q107" s="48"/>
      <c r="R107" s="49">
        <f t="shared" si="8"/>
      </c>
      <c r="S107" s="49"/>
      <c r="T107" s="50">
        <f t="shared" si="9"/>
      </c>
      <c r="U107" s="50"/>
    </row>
    <row r="108" spans="2:21" ht="13.5">
      <c r="B108" s="20">
        <v>100</v>
      </c>
      <c r="C108" s="47">
        <f t="shared" si="6"/>
      </c>
      <c r="D108" s="47"/>
      <c r="E108" s="20"/>
      <c r="F108" s="8"/>
      <c r="G108" s="20" t="s">
        <v>3</v>
      </c>
      <c r="H108" s="48"/>
      <c r="I108" s="48"/>
      <c r="J108" s="20"/>
      <c r="K108" s="47">
        <f t="shared" si="5"/>
      </c>
      <c r="L108" s="47"/>
      <c r="M108" s="6">
        <f t="shared" si="7"/>
      </c>
      <c r="N108" s="20"/>
      <c r="O108" s="8"/>
      <c r="P108" s="48"/>
      <c r="Q108" s="48"/>
      <c r="R108" s="49">
        <f t="shared" si="8"/>
      </c>
      <c r="S108" s="49"/>
      <c r="T108" s="50">
        <f t="shared" si="9"/>
      </c>
      <c r="U108" s="50"/>
    </row>
    <row r="109" spans="2:18" ht="13.5"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</row>
  </sheetData>
  <sheetProtection/>
  <mergeCells count="635">
    <mergeCell ref="J2:K2"/>
    <mergeCell ref="L2:M2"/>
    <mergeCell ref="N2:O2"/>
    <mergeCell ref="P2:Q2"/>
    <mergeCell ref="B3:C3"/>
    <mergeCell ref="D3:I3"/>
    <mergeCell ref="J3:K3"/>
    <mergeCell ref="L3:Q3"/>
    <mergeCell ref="B2:C2"/>
    <mergeCell ref="D2:E2"/>
    <mergeCell ref="F2:G2"/>
    <mergeCell ref="H2:I2"/>
    <mergeCell ref="B4:C4"/>
    <mergeCell ref="D4:E4"/>
    <mergeCell ref="F4:G4"/>
    <mergeCell ref="H4:I4"/>
    <mergeCell ref="J4:K4"/>
    <mergeCell ref="L4:M4"/>
    <mergeCell ref="N4:O4"/>
    <mergeCell ref="P4:Q4"/>
    <mergeCell ref="J5:K5"/>
    <mergeCell ref="L5:M5"/>
    <mergeCell ref="P5:Q5"/>
    <mergeCell ref="B7:B8"/>
    <mergeCell ref="C7:D8"/>
    <mergeCell ref="E7:I7"/>
    <mergeCell ref="J7:L7"/>
    <mergeCell ref="M7:M8"/>
    <mergeCell ref="N7:Q7"/>
    <mergeCell ref="R7:U7"/>
    <mergeCell ref="H8:I8"/>
    <mergeCell ref="K8:L8"/>
    <mergeCell ref="P8:Q8"/>
    <mergeCell ref="R8:S8"/>
    <mergeCell ref="T8:U8"/>
    <mergeCell ref="C9:D9"/>
    <mergeCell ref="H9:I9"/>
    <mergeCell ref="K9:L9"/>
    <mergeCell ref="P9:Q9"/>
    <mergeCell ref="R9:S9"/>
    <mergeCell ref="T9:U9"/>
    <mergeCell ref="C10:D10"/>
    <mergeCell ref="H10:I10"/>
    <mergeCell ref="K10:L10"/>
    <mergeCell ref="P10:Q10"/>
    <mergeCell ref="R10:S10"/>
    <mergeCell ref="T10:U10"/>
    <mergeCell ref="C11:D11"/>
    <mergeCell ref="H11:I11"/>
    <mergeCell ref="K11:L11"/>
    <mergeCell ref="P11:Q11"/>
    <mergeCell ref="R11:S11"/>
    <mergeCell ref="T11:U11"/>
    <mergeCell ref="C12:D12"/>
    <mergeCell ref="H12:I12"/>
    <mergeCell ref="K12:L12"/>
    <mergeCell ref="P12:Q12"/>
    <mergeCell ref="R12:S12"/>
    <mergeCell ref="T12:U12"/>
    <mergeCell ref="C13:D13"/>
    <mergeCell ref="H13:I13"/>
    <mergeCell ref="K13:L13"/>
    <mergeCell ref="P13:Q13"/>
    <mergeCell ref="R13:S13"/>
    <mergeCell ref="T13:U13"/>
    <mergeCell ref="C14:D14"/>
    <mergeCell ref="H14:I14"/>
    <mergeCell ref="K14:L14"/>
    <mergeCell ref="P14:Q14"/>
    <mergeCell ref="R14:S14"/>
    <mergeCell ref="T14:U14"/>
    <mergeCell ref="C15:D15"/>
    <mergeCell ref="H15:I15"/>
    <mergeCell ref="K15:L15"/>
    <mergeCell ref="P15:Q15"/>
    <mergeCell ref="R15:S15"/>
    <mergeCell ref="T15:U15"/>
    <mergeCell ref="C16:D16"/>
    <mergeCell ref="H16:I16"/>
    <mergeCell ref="K16:L16"/>
    <mergeCell ref="P16:Q16"/>
    <mergeCell ref="R16:S16"/>
    <mergeCell ref="T16:U16"/>
    <mergeCell ref="C17:D17"/>
    <mergeCell ref="H17:I17"/>
    <mergeCell ref="K17:L17"/>
    <mergeCell ref="P17:Q17"/>
    <mergeCell ref="R17:S17"/>
    <mergeCell ref="T17:U17"/>
    <mergeCell ref="C18:D18"/>
    <mergeCell ref="H18:I18"/>
    <mergeCell ref="K18:L18"/>
    <mergeCell ref="P18:Q18"/>
    <mergeCell ref="R18:S18"/>
    <mergeCell ref="T18:U18"/>
    <mergeCell ref="C19:D19"/>
    <mergeCell ref="H19:I19"/>
    <mergeCell ref="K19:L19"/>
    <mergeCell ref="P19:Q19"/>
    <mergeCell ref="R19:S19"/>
    <mergeCell ref="T19:U19"/>
    <mergeCell ref="C20:D20"/>
    <mergeCell ref="H20:I20"/>
    <mergeCell ref="K20:L20"/>
    <mergeCell ref="P20:Q20"/>
    <mergeCell ref="R20:S20"/>
    <mergeCell ref="T20:U20"/>
    <mergeCell ref="C21:D21"/>
    <mergeCell ref="H21:I21"/>
    <mergeCell ref="K21:L21"/>
    <mergeCell ref="P21:Q21"/>
    <mergeCell ref="R21:S21"/>
    <mergeCell ref="T21:U21"/>
    <mergeCell ref="C22:D22"/>
    <mergeCell ref="H22:I22"/>
    <mergeCell ref="K22:L22"/>
    <mergeCell ref="P22:Q22"/>
    <mergeCell ref="R22:S22"/>
    <mergeCell ref="T22:U22"/>
    <mergeCell ref="C23:D23"/>
    <mergeCell ref="H23:I23"/>
    <mergeCell ref="K23:L23"/>
    <mergeCell ref="P23:Q23"/>
    <mergeCell ref="R23:S23"/>
    <mergeCell ref="T23:U23"/>
    <mergeCell ref="C24:D24"/>
    <mergeCell ref="H24:I24"/>
    <mergeCell ref="K24:L24"/>
    <mergeCell ref="P24:Q24"/>
    <mergeCell ref="R24:S24"/>
    <mergeCell ref="T24:U24"/>
    <mergeCell ref="C25:D25"/>
    <mergeCell ref="H25:I25"/>
    <mergeCell ref="K25:L25"/>
    <mergeCell ref="P25:Q25"/>
    <mergeCell ref="R25:S25"/>
    <mergeCell ref="T25:U25"/>
    <mergeCell ref="C26:D26"/>
    <mergeCell ref="H26:I26"/>
    <mergeCell ref="K26:L26"/>
    <mergeCell ref="P26:Q26"/>
    <mergeCell ref="R26:S26"/>
    <mergeCell ref="T26:U26"/>
    <mergeCell ref="C27:D27"/>
    <mergeCell ref="H27:I27"/>
    <mergeCell ref="K27:L27"/>
    <mergeCell ref="P27:Q27"/>
    <mergeCell ref="R27:S27"/>
    <mergeCell ref="T27:U27"/>
    <mergeCell ref="C28:D28"/>
    <mergeCell ref="H28:I28"/>
    <mergeCell ref="K28:L28"/>
    <mergeCell ref="P28:Q28"/>
    <mergeCell ref="R28:S28"/>
    <mergeCell ref="T28:U28"/>
    <mergeCell ref="C29:D29"/>
    <mergeCell ref="H29:I29"/>
    <mergeCell ref="K29:L29"/>
    <mergeCell ref="P29:Q29"/>
    <mergeCell ref="R29:S29"/>
    <mergeCell ref="T29:U29"/>
    <mergeCell ref="C30:D30"/>
    <mergeCell ref="H30:I30"/>
    <mergeCell ref="K30:L30"/>
    <mergeCell ref="P30:Q30"/>
    <mergeCell ref="R30:S30"/>
    <mergeCell ref="T30:U30"/>
    <mergeCell ref="C31:D31"/>
    <mergeCell ref="H31:I31"/>
    <mergeCell ref="K31:L31"/>
    <mergeCell ref="P31:Q31"/>
    <mergeCell ref="R31:S31"/>
    <mergeCell ref="T31:U31"/>
    <mergeCell ref="C32:D32"/>
    <mergeCell ref="H32:I32"/>
    <mergeCell ref="K32:L32"/>
    <mergeCell ref="P32:Q32"/>
    <mergeCell ref="R32:S32"/>
    <mergeCell ref="T32:U32"/>
    <mergeCell ref="C33:D33"/>
    <mergeCell ref="H33:I33"/>
    <mergeCell ref="K33:L33"/>
    <mergeCell ref="P33:Q33"/>
    <mergeCell ref="R33:S33"/>
    <mergeCell ref="T33:U33"/>
    <mergeCell ref="C34:D34"/>
    <mergeCell ref="H34:I34"/>
    <mergeCell ref="K34:L34"/>
    <mergeCell ref="P34:Q34"/>
    <mergeCell ref="R34:S34"/>
    <mergeCell ref="T34:U34"/>
    <mergeCell ref="C35:D35"/>
    <mergeCell ref="H35:I35"/>
    <mergeCell ref="K35:L35"/>
    <mergeCell ref="P35:Q35"/>
    <mergeCell ref="R35:S35"/>
    <mergeCell ref="T35:U35"/>
    <mergeCell ref="C36:D36"/>
    <mergeCell ref="H36:I36"/>
    <mergeCell ref="K36:L36"/>
    <mergeCell ref="P36:Q36"/>
    <mergeCell ref="R36:S36"/>
    <mergeCell ref="T36:U36"/>
    <mergeCell ref="C37:D37"/>
    <mergeCell ref="H37:I37"/>
    <mergeCell ref="K37:L37"/>
    <mergeCell ref="P37:Q37"/>
    <mergeCell ref="R37:S37"/>
    <mergeCell ref="T37:U37"/>
    <mergeCell ref="C38:D38"/>
    <mergeCell ref="H38:I38"/>
    <mergeCell ref="K38:L38"/>
    <mergeCell ref="P38:Q38"/>
    <mergeCell ref="R38:S38"/>
    <mergeCell ref="T38:U38"/>
    <mergeCell ref="C39:D39"/>
    <mergeCell ref="H39:I39"/>
    <mergeCell ref="K39:L39"/>
    <mergeCell ref="P39:Q39"/>
    <mergeCell ref="R39:S39"/>
    <mergeCell ref="T39:U39"/>
    <mergeCell ref="C40:D40"/>
    <mergeCell ref="H40:I40"/>
    <mergeCell ref="K40:L40"/>
    <mergeCell ref="P40:Q40"/>
    <mergeCell ref="R40:S40"/>
    <mergeCell ref="T40:U40"/>
    <mergeCell ref="C41:D41"/>
    <mergeCell ref="H41:I41"/>
    <mergeCell ref="K41:L41"/>
    <mergeCell ref="P41:Q41"/>
    <mergeCell ref="R41:S41"/>
    <mergeCell ref="T41:U41"/>
    <mergeCell ref="C42:D42"/>
    <mergeCell ref="H42:I42"/>
    <mergeCell ref="K42:L42"/>
    <mergeCell ref="P42:Q42"/>
    <mergeCell ref="R42:S42"/>
    <mergeCell ref="T42:U42"/>
    <mergeCell ref="C43:D43"/>
    <mergeCell ref="H43:I43"/>
    <mergeCell ref="K43:L43"/>
    <mergeCell ref="P43:Q43"/>
    <mergeCell ref="R43:S43"/>
    <mergeCell ref="T43:U43"/>
    <mergeCell ref="C44:D44"/>
    <mergeCell ref="H44:I44"/>
    <mergeCell ref="K44:L44"/>
    <mergeCell ref="P44:Q44"/>
    <mergeCell ref="R44:S44"/>
    <mergeCell ref="T44:U44"/>
    <mergeCell ref="C45:D45"/>
    <mergeCell ref="H45:I45"/>
    <mergeCell ref="K45:L45"/>
    <mergeCell ref="P45:Q45"/>
    <mergeCell ref="R45:S45"/>
    <mergeCell ref="T45:U45"/>
    <mergeCell ref="C46:D46"/>
    <mergeCell ref="H46:I46"/>
    <mergeCell ref="K46:L46"/>
    <mergeCell ref="P46:Q46"/>
    <mergeCell ref="R46:S46"/>
    <mergeCell ref="T46:U46"/>
    <mergeCell ref="C47:D47"/>
    <mergeCell ref="H47:I47"/>
    <mergeCell ref="K47:L47"/>
    <mergeCell ref="P47:Q47"/>
    <mergeCell ref="R47:S47"/>
    <mergeCell ref="T47:U47"/>
    <mergeCell ref="C48:D48"/>
    <mergeCell ref="H48:I48"/>
    <mergeCell ref="K48:L48"/>
    <mergeCell ref="P48:Q48"/>
    <mergeCell ref="R48:S48"/>
    <mergeCell ref="T48:U48"/>
    <mergeCell ref="C49:D49"/>
    <mergeCell ref="H49:I49"/>
    <mergeCell ref="K49:L49"/>
    <mergeCell ref="P49:Q49"/>
    <mergeCell ref="R49:S49"/>
    <mergeCell ref="T49:U49"/>
    <mergeCell ref="C50:D50"/>
    <mergeCell ref="H50:I50"/>
    <mergeCell ref="K50:L50"/>
    <mergeCell ref="P50:Q50"/>
    <mergeCell ref="R50:S50"/>
    <mergeCell ref="T50:U50"/>
    <mergeCell ref="C51:D51"/>
    <mergeCell ref="H51:I51"/>
    <mergeCell ref="K51:L51"/>
    <mergeCell ref="P51:Q51"/>
    <mergeCell ref="R51:S51"/>
    <mergeCell ref="T51:U51"/>
    <mergeCell ref="C52:D52"/>
    <mergeCell ref="H52:I52"/>
    <mergeCell ref="K52:L52"/>
    <mergeCell ref="P52:Q52"/>
    <mergeCell ref="R52:S52"/>
    <mergeCell ref="T52:U52"/>
    <mergeCell ref="C53:D53"/>
    <mergeCell ref="H53:I53"/>
    <mergeCell ref="K53:L53"/>
    <mergeCell ref="P53:Q53"/>
    <mergeCell ref="R53:S53"/>
    <mergeCell ref="T53:U53"/>
    <mergeCell ref="C54:D54"/>
    <mergeCell ref="H54:I54"/>
    <mergeCell ref="K54:L54"/>
    <mergeCell ref="P54:Q54"/>
    <mergeCell ref="R54:S54"/>
    <mergeCell ref="T54:U54"/>
    <mergeCell ref="C55:D55"/>
    <mergeCell ref="H55:I55"/>
    <mergeCell ref="K55:L55"/>
    <mergeCell ref="P55:Q55"/>
    <mergeCell ref="R55:S55"/>
    <mergeCell ref="T55:U55"/>
    <mergeCell ref="C56:D56"/>
    <mergeCell ref="H56:I56"/>
    <mergeCell ref="K56:L56"/>
    <mergeCell ref="P56:Q56"/>
    <mergeCell ref="R56:S56"/>
    <mergeCell ref="T56:U56"/>
    <mergeCell ref="C57:D57"/>
    <mergeCell ref="H57:I57"/>
    <mergeCell ref="K57:L57"/>
    <mergeCell ref="P57:Q57"/>
    <mergeCell ref="R57:S57"/>
    <mergeCell ref="T57:U57"/>
    <mergeCell ref="C58:D58"/>
    <mergeCell ref="H58:I58"/>
    <mergeCell ref="K58:L58"/>
    <mergeCell ref="P58:Q58"/>
    <mergeCell ref="R58:S58"/>
    <mergeCell ref="T58:U58"/>
    <mergeCell ref="C59:D59"/>
    <mergeCell ref="H59:I59"/>
    <mergeCell ref="K59:L59"/>
    <mergeCell ref="P59:Q59"/>
    <mergeCell ref="R59:S59"/>
    <mergeCell ref="T59:U59"/>
    <mergeCell ref="C60:D60"/>
    <mergeCell ref="H60:I60"/>
    <mergeCell ref="K60:L60"/>
    <mergeCell ref="P60:Q60"/>
    <mergeCell ref="R60:S60"/>
    <mergeCell ref="T60:U60"/>
    <mergeCell ref="C61:D61"/>
    <mergeCell ref="H61:I61"/>
    <mergeCell ref="K61:L61"/>
    <mergeCell ref="P61:Q61"/>
    <mergeCell ref="R61:S61"/>
    <mergeCell ref="T61:U61"/>
    <mergeCell ref="C62:D62"/>
    <mergeCell ref="H62:I62"/>
    <mergeCell ref="K62:L62"/>
    <mergeCell ref="P62:Q62"/>
    <mergeCell ref="R62:S62"/>
    <mergeCell ref="T62:U62"/>
    <mergeCell ref="C63:D63"/>
    <mergeCell ref="H63:I63"/>
    <mergeCell ref="K63:L63"/>
    <mergeCell ref="P63:Q63"/>
    <mergeCell ref="R63:S63"/>
    <mergeCell ref="T63:U63"/>
    <mergeCell ref="C64:D64"/>
    <mergeCell ref="H64:I64"/>
    <mergeCell ref="K64:L64"/>
    <mergeCell ref="P64:Q64"/>
    <mergeCell ref="R64:S64"/>
    <mergeCell ref="T64:U64"/>
    <mergeCell ref="C65:D65"/>
    <mergeCell ref="H65:I65"/>
    <mergeCell ref="K65:L65"/>
    <mergeCell ref="P65:Q65"/>
    <mergeCell ref="R65:S65"/>
    <mergeCell ref="T65:U65"/>
    <mergeCell ref="C66:D66"/>
    <mergeCell ref="H66:I66"/>
    <mergeCell ref="K66:L66"/>
    <mergeCell ref="P66:Q66"/>
    <mergeCell ref="R66:S66"/>
    <mergeCell ref="T66:U66"/>
    <mergeCell ref="C67:D67"/>
    <mergeCell ref="H67:I67"/>
    <mergeCell ref="K67:L67"/>
    <mergeCell ref="P67:Q67"/>
    <mergeCell ref="R67:S67"/>
    <mergeCell ref="T67:U67"/>
    <mergeCell ref="C68:D68"/>
    <mergeCell ref="H68:I68"/>
    <mergeCell ref="K68:L68"/>
    <mergeCell ref="P68:Q68"/>
    <mergeCell ref="R68:S68"/>
    <mergeCell ref="T68:U68"/>
    <mergeCell ref="C69:D69"/>
    <mergeCell ref="H69:I69"/>
    <mergeCell ref="K69:L69"/>
    <mergeCell ref="P69:Q69"/>
    <mergeCell ref="R69:S69"/>
    <mergeCell ref="T69:U69"/>
    <mergeCell ref="C70:D70"/>
    <mergeCell ref="H70:I70"/>
    <mergeCell ref="K70:L70"/>
    <mergeCell ref="P70:Q70"/>
    <mergeCell ref="R70:S70"/>
    <mergeCell ref="T70:U70"/>
    <mergeCell ref="C71:D71"/>
    <mergeCell ref="H71:I71"/>
    <mergeCell ref="K71:L71"/>
    <mergeCell ref="P71:Q71"/>
    <mergeCell ref="R71:S71"/>
    <mergeCell ref="T71:U71"/>
    <mergeCell ref="C72:D72"/>
    <mergeCell ref="H72:I72"/>
    <mergeCell ref="K72:L72"/>
    <mergeCell ref="P72:Q72"/>
    <mergeCell ref="R72:S72"/>
    <mergeCell ref="T72:U72"/>
    <mergeCell ref="C73:D73"/>
    <mergeCell ref="H73:I73"/>
    <mergeCell ref="K73:L73"/>
    <mergeCell ref="P73:Q73"/>
    <mergeCell ref="R73:S73"/>
    <mergeCell ref="T73:U73"/>
    <mergeCell ref="C74:D74"/>
    <mergeCell ref="H74:I74"/>
    <mergeCell ref="K74:L74"/>
    <mergeCell ref="P74:Q74"/>
    <mergeCell ref="R74:S74"/>
    <mergeCell ref="T74:U74"/>
    <mergeCell ref="C75:D75"/>
    <mergeCell ref="H75:I75"/>
    <mergeCell ref="K75:L75"/>
    <mergeCell ref="P75:Q75"/>
    <mergeCell ref="R75:S75"/>
    <mergeCell ref="T75:U75"/>
    <mergeCell ref="C76:D76"/>
    <mergeCell ref="H76:I76"/>
    <mergeCell ref="K76:L76"/>
    <mergeCell ref="P76:Q76"/>
    <mergeCell ref="R76:S76"/>
    <mergeCell ref="T76:U76"/>
    <mergeCell ref="C77:D77"/>
    <mergeCell ref="H77:I77"/>
    <mergeCell ref="K77:L77"/>
    <mergeCell ref="P77:Q77"/>
    <mergeCell ref="R77:S77"/>
    <mergeCell ref="T77:U77"/>
    <mergeCell ref="C78:D78"/>
    <mergeCell ref="H78:I78"/>
    <mergeCell ref="K78:L78"/>
    <mergeCell ref="P78:Q78"/>
    <mergeCell ref="R78:S78"/>
    <mergeCell ref="T78:U78"/>
    <mergeCell ref="C79:D79"/>
    <mergeCell ref="H79:I79"/>
    <mergeCell ref="K79:L79"/>
    <mergeCell ref="P79:Q79"/>
    <mergeCell ref="R79:S79"/>
    <mergeCell ref="T79:U79"/>
    <mergeCell ref="C80:D80"/>
    <mergeCell ref="H80:I80"/>
    <mergeCell ref="K80:L80"/>
    <mergeCell ref="P80:Q80"/>
    <mergeCell ref="R80:S80"/>
    <mergeCell ref="T80:U80"/>
    <mergeCell ref="C81:D81"/>
    <mergeCell ref="H81:I81"/>
    <mergeCell ref="K81:L81"/>
    <mergeCell ref="P81:Q81"/>
    <mergeCell ref="R81:S81"/>
    <mergeCell ref="T81:U81"/>
    <mergeCell ref="C82:D82"/>
    <mergeCell ref="H82:I82"/>
    <mergeCell ref="K82:L82"/>
    <mergeCell ref="P82:Q82"/>
    <mergeCell ref="R82:S82"/>
    <mergeCell ref="T82:U82"/>
    <mergeCell ref="C83:D83"/>
    <mergeCell ref="H83:I83"/>
    <mergeCell ref="K83:L83"/>
    <mergeCell ref="P83:Q83"/>
    <mergeCell ref="R83:S83"/>
    <mergeCell ref="T83:U83"/>
    <mergeCell ref="C84:D84"/>
    <mergeCell ref="H84:I84"/>
    <mergeCell ref="K84:L84"/>
    <mergeCell ref="P84:Q84"/>
    <mergeCell ref="R84:S84"/>
    <mergeCell ref="T84:U84"/>
    <mergeCell ref="C85:D85"/>
    <mergeCell ref="H85:I85"/>
    <mergeCell ref="K85:L85"/>
    <mergeCell ref="P85:Q85"/>
    <mergeCell ref="R85:S85"/>
    <mergeCell ref="T85:U85"/>
    <mergeCell ref="C86:D86"/>
    <mergeCell ref="H86:I86"/>
    <mergeCell ref="K86:L86"/>
    <mergeCell ref="P86:Q86"/>
    <mergeCell ref="R86:S86"/>
    <mergeCell ref="T86:U86"/>
    <mergeCell ref="C87:D87"/>
    <mergeCell ref="H87:I87"/>
    <mergeCell ref="K87:L87"/>
    <mergeCell ref="P87:Q87"/>
    <mergeCell ref="R87:S87"/>
    <mergeCell ref="T87:U87"/>
    <mergeCell ref="C88:D88"/>
    <mergeCell ref="H88:I88"/>
    <mergeCell ref="K88:L88"/>
    <mergeCell ref="P88:Q88"/>
    <mergeCell ref="R88:S88"/>
    <mergeCell ref="T88:U88"/>
    <mergeCell ref="C89:D89"/>
    <mergeCell ref="H89:I89"/>
    <mergeCell ref="K89:L89"/>
    <mergeCell ref="P89:Q89"/>
    <mergeCell ref="R89:S89"/>
    <mergeCell ref="T89:U89"/>
    <mergeCell ref="C90:D90"/>
    <mergeCell ref="H90:I90"/>
    <mergeCell ref="K90:L90"/>
    <mergeCell ref="P90:Q90"/>
    <mergeCell ref="R90:S90"/>
    <mergeCell ref="T90:U90"/>
    <mergeCell ref="C91:D91"/>
    <mergeCell ref="H91:I91"/>
    <mergeCell ref="K91:L91"/>
    <mergeCell ref="P91:Q91"/>
    <mergeCell ref="R91:S91"/>
    <mergeCell ref="T91:U91"/>
    <mergeCell ref="C92:D92"/>
    <mergeCell ref="H92:I92"/>
    <mergeCell ref="K92:L92"/>
    <mergeCell ref="P92:Q92"/>
    <mergeCell ref="R92:S92"/>
    <mergeCell ref="T92:U92"/>
    <mergeCell ref="C93:D93"/>
    <mergeCell ref="H93:I93"/>
    <mergeCell ref="K93:L93"/>
    <mergeCell ref="P93:Q93"/>
    <mergeCell ref="R93:S93"/>
    <mergeCell ref="T93:U93"/>
    <mergeCell ref="C94:D94"/>
    <mergeCell ref="H94:I94"/>
    <mergeCell ref="K94:L94"/>
    <mergeCell ref="P94:Q94"/>
    <mergeCell ref="R94:S94"/>
    <mergeCell ref="T94:U94"/>
    <mergeCell ref="C95:D95"/>
    <mergeCell ref="H95:I95"/>
    <mergeCell ref="K95:L95"/>
    <mergeCell ref="P95:Q95"/>
    <mergeCell ref="R95:S95"/>
    <mergeCell ref="T95:U95"/>
    <mergeCell ref="C96:D96"/>
    <mergeCell ref="H96:I96"/>
    <mergeCell ref="K96:L96"/>
    <mergeCell ref="P96:Q96"/>
    <mergeCell ref="R96:S96"/>
    <mergeCell ref="T96:U96"/>
    <mergeCell ref="C97:D97"/>
    <mergeCell ref="H97:I97"/>
    <mergeCell ref="K97:L97"/>
    <mergeCell ref="P97:Q97"/>
    <mergeCell ref="R97:S97"/>
    <mergeCell ref="T97:U97"/>
    <mergeCell ref="C98:D98"/>
    <mergeCell ref="H98:I98"/>
    <mergeCell ref="K98:L98"/>
    <mergeCell ref="P98:Q98"/>
    <mergeCell ref="R98:S98"/>
    <mergeCell ref="T98:U98"/>
    <mergeCell ref="C99:D99"/>
    <mergeCell ref="H99:I99"/>
    <mergeCell ref="K99:L99"/>
    <mergeCell ref="P99:Q99"/>
    <mergeCell ref="R99:S99"/>
    <mergeCell ref="T99:U99"/>
    <mergeCell ref="C100:D100"/>
    <mergeCell ref="H100:I100"/>
    <mergeCell ref="K100:L100"/>
    <mergeCell ref="P100:Q100"/>
    <mergeCell ref="R100:S100"/>
    <mergeCell ref="T100:U100"/>
    <mergeCell ref="C101:D101"/>
    <mergeCell ref="H101:I101"/>
    <mergeCell ref="K101:L101"/>
    <mergeCell ref="P101:Q101"/>
    <mergeCell ref="R101:S101"/>
    <mergeCell ref="T101:U101"/>
    <mergeCell ref="C102:D102"/>
    <mergeCell ref="H102:I102"/>
    <mergeCell ref="K102:L102"/>
    <mergeCell ref="P102:Q102"/>
    <mergeCell ref="R102:S102"/>
    <mergeCell ref="T102:U102"/>
    <mergeCell ref="C103:D103"/>
    <mergeCell ref="H103:I103"/>
    <mergeCell ref="K103:L103"/>
    <mergeCell ref="P103:Q103"/>
    <mergeCell ref="R103:S103"/>
    <mergeCell ref="T103:U103"/>
    <mergeCell ref="C104:D104"/>
    <mergeCell ref="H104:I104"/>
    <mergeCell ref="K104:L104"/>
    <mergeCell ref="P104:Q104"/>
    <mergeCell ref="R104:S104"/>
    <mergeCell ref="T104:U104"/>
    <mergeCell ref="C105:D105"/>
    <mergeCell ref="H105:I105"/>
    <mergeCell ref="K105:L105"/>
    <mergeCell ref="P105:Q105"/>
    <mergeCell ref="R105:S105"/>
    <mergeCell ref="T105:U105"/>
    <mergeCell ref="C106:D106"/>
    <mergeCell ref="H106:I106"/>
    <mergeCell ref="K106:L106"/>
    <mergeCell ref="P106:Q106"/>
    <mergeCell ref="R106:S106"/>
    <mergeCell ref="T106:U106"/>
    <mergeCell ref="C107:D107"/>
    <mergeCell ref="H107:I107"/>
    <mergeCell ref="K107:L107"/>
    <mergeCell ref="P107:Q107"/>
    <mergeCell ref="R107:S107"/>
    <mergeCell ref="T107:U107"/>
    <mergeCell ref="C108:D108"/>
    <mergeCell ref="H108:I108"/>
    <mergeCell ref="K108:L108"/>
    <mergeCell ref="P108:Q108"/>
    <mergeCell ref="R108:S108"/>
    <mergeCell ref="T108:U108"/>
  </mergeCells>
  <conditionalFormatting sqref="G46">
    <cfRule type="cellIs" priority="1" dxfId="56" operator="equal" stopIfTrue="1">
      <formula>"買"</formula>
    </cfRule>
    <cfRule type="cellIs" priority="2" dxfId="57" operator="equal" stopIfTrue="1">
      <formula>"売"</formula>
    </cfRule>
  </conditionalFormatting>
  <conditionalFormatting sqref="G9:G11 G14:G45 G47:G108">
    <cfRule type="cellIs" priority="7" dxfId="56" operator="equal" stopIfTrue="1">
      <formula>"買"</formula>
    </cfRule>
    <cfRule type="cellIs" priority="8" dxfId="57" operator="equal" stopIfTrue="1">
      <formula>"売"</formula>
    </cfRule>
  </conditionalFormatting>
  <conditionalFormatting sqref="G12">
    <cfRule type="cellIs" priority="5" dxfId="56" operator="equal" stopIfTrue="1">
      <formula>"買"</formula>
    </cfRule>
    <cfRule type="cellIs" priority="6" dxfId="57" operator="equal" stopIfTrue="1">
      <formula>"売"</formula>
    </cfRule>
  </conditionalFormatting>
  <conditionalFormatting sqref="G13">
    <cfRule type="cellIs" priority="3" dxfId="56" operator="equal" stopIfTrue="1">
      <formula>"買"</formula>
    </cfRule>
    <cfRule type="cellIs" priority="4" dxfId="57" operator="equal" stopIfTrue="1">
      <formula>"売"</formula>
    </cfRule>
  </conditionalFormatting>
  <dataValidations count="1">
    <dataValidation type="list" allowBlank="1" showInputMessage="1" showErrorMessage="1" sqref="G9:G108">
      <formula1>"買,売"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YUUYA YAMAMURA</dc:creator>
  <cp:keywords/>
  <dc:description/>
  <cp:lastModifiedBy>eriko0</cp:lastModifiedBy>
  <cp:lastPrinted>2016-04-10T02:04:25Z</cp:lastPrinted>
  <dcterms:created xsi:type="dcterms:W3CDTF">2013-10-09T23:04:08Z</dcterms:created>
  <dcterms:modified xsi:type="dcterms:W3CDTF">2016-04-10T02:37:55Z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1041-6.6.0.2724</vt:lpwstr>
  </property>
</Properties>
</file>