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760" activeTab="0"/>
  </bookViews>
  <sheets>
    <sheet name="検証（EURUSD４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<sst xmlns="http://schemas.openxmlformats.org/spreadsheetml/2006/main" count="301" uniqueCount="55">
  <si>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</si>
  <si>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</si>
  <si>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</si>
  <si>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</si>
  <si>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</si>
  <si>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</si>
  <si>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</si>
  <si>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</si>
  <si>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</si>
  <si>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</si>
  <si>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</si>
  <si>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</si>
  <si>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</si>
  <si>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</si>
  <si>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</si>
  <si>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</si>
  <si>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</si>
  <si>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</si>
  <si>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</si>
  <si>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</si>
  <si>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</si>
  <si>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</si>
  <si>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</si>
  <si>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</si>
  <si>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</si>
  <si>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</si>
  <si>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</si>
  <si>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</si>
  <si>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</si>
  <si>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</si>
  <si>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</si>
  <si>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</si>
  <si>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</si>
  <si>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</si>
  <si>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</si>
  <si>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</si>
  <si>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</si>
  <si>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</si>
  <si>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</si>
  <si>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</si>
  <si>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</si>
  <si>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</si>
  <si>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</si>
  <si>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</si>
  <si>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</si>
  <si>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</si>
  <si>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</si>
  <si>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EURUSD</t>
  </si>
  <si>
    <t>4H</t>
  </si>
  <si>
    <t>11/31</t>
  </si>
  <si>
    <t>EURUSDの４H足で検証を行った。PBトレードは利益を積み上げて行く手法と思っていたが、勝率が２２％と日足より低く、づっとマイナスが続くいていて時々大きく利益が出てどうにか利益確定で終了した。実際のトレードではこの勝率ではやる気が起きないだろう。トレンドの初めにPBは出るような気がするが、そうでは無いようだ。PBトレードは４H足より日足が合うと言う事か？　それともEURUSDが合わないのか？（他の通貨での検証が必要である。）　PBトレードはレンジ相場では損切りが連続して発生した。</t>
  </si>
  <si>
    <t>１ヶ月めで日足、４H足が済んだので１H足の検証を行う。</t>
  </si>
  <si>
    <t>PB手法は日足では利益を積み上げて行く手法であったが、４H足では損失が続きマイナスの状態が長く続いた。日足トレードが合うようだ。しかし、PBだけでは勝率が低すぎる、他の手法を加える必要がる。　トレードとは小さな損切りを続けながら時々大きく勝利して、続けて行くものであることが、分かった様な気がする。</t>
  </si>
  <si>
    <t>EUR/JPY</t>
  </si>
  <si>
    <t>EUR/USD</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</si>
</sst>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24">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24"/>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3"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21" fillId="4" borderId="0" applyNumberFormat="0" applyBorder="0" applyAlignment="0" applyProtection="0"/>
  </cellStyleXfs>
  <cellXfs count="7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 fillId="7" borderId="10" xfId="0" applyFont="1" applyFill="1" applyBorder="1" applyAlignment="1">
      <alignment horizontal="center" vertical="center" shrinkToFit="1"/>
    </xf>
    <xf numFmtId="0" fontId="3" fillId="4" borderId="10" xfId="0" applyFont="1" applyFill="1" applyBorder="1" applyAlignment="1">
      <alignment horizontal="center" vertical="center" shrinkToFit="1"/>
    </xf>
    <xf numFmtId="181" fontId="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1" fillId="0" borderId="10" xfId="0" applyNumberFormat="1" applyFont="1" applyFill="1" applyBorder="1" applyAlignment="1">
      <alignment horizontal="center" vertical="center"/>
    </xf>
    <xf numFmtId="0" fontId="3" fillId="6" borderId="11" xfId="0" applyFont="1" applyFill="1" applyBorder="1" applyAlignment="1">
      <alignment vertical="center"/>
    </xf>
    <xf numFmtId="0" fontId="0" fillId="0" borderId="12" xfId="0" applyBorder="1" applyAlignment="1">
      <alignment horizontal="center" vertical="center"/>
    </xf>
    <xf numFmtId="0" fontId="3" fillId="0" borderId="12" xfId="0" applyFont="1" applyFill="1" applyBorder="1" applyAlignment="1">
      <alignment horizontal="center" vertical="center"/>
    </xf>
    <xf numFmtId="0" fontId="0" fillId="0" borderId="12" xfId="0" applyFill="1" applyBorder="1" applyAlignment="1">
      <alignment horizontal="center" vertical="center"/>
    </xf>
    <xf numFmtId="0" fontId="3" fillId="0" borderId="12" xfId="0" applyFont="1" applyFill="1" applyBorder="1" applyAlignment="1">
      <alignment vertical="center"/>
    </xf>
    <xf numFmtId="0" fontId="0" fillId="0" borderId="13" xfId="0" applyFill="1" applyBorder="1" applyAlignment="1">
      <alignment horizontal="center" vertical="center"/>
    </xf>
    <xf numFmtId="0" fontId="3"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 fillId="6" borderId="15" xfId="0" applyFont="1" applyFill="1" applyBorder="1" applyAlignment="1">
      <alignment vertical="center"/>
    </xf>
    <xf numFmtId="0" fontId="3" fillId="22" borderId="10" xfId="0" applyFont="1" applyFill="1" applyBorder="1" applyAlignment="1">
      <alignment horizontal="center" vertical="center" shrinkToFit="1"/>
    </xf>
    <xf numFmtId="0" fontId="1" fillId="0" borderId="10"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4" borderId="10" xfId="0" applyFont="1" applyFill="1" applyBorder="1" applyAlignment="1">
      <alignment horizontal="center" vertical="center"/>
    </xf>
    <xf numFmtId="0" fontId="22" fillId="14" borderId="10" xfId="0" applyFont="1" applyFill="1" applyBorder="1" applyAlignment="1">
      <alignment horizontal="center" vertical="center"/>
    </xf>
    <xf numFmtId="0" fontId="22" fillId="0" borderId="0" xfId="0" applyFont="1" applyAlignment="1">
      <alignment horizontal="center" vertical="center"/>
    </xf>
    <xf numFmtId="14"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6" fillId="0" borderId="0" xfId="0" applyFont="1" applyAlignment="1">
      <alignment horizontal="center" vertical="center"/>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18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186" fontId="1" fillId="0" borderId="10" xfId="0" applyNumberFormat="1" applyFont="1" applyFill="1" applyBorder="1" applyAlignment="1">
      <alignment horizontal="center" vertical="center"/>
    </xf>
    <xf numFmtId="190" fontId="1" fillId="0" borderId="10" xfId="0" applyNumberFormat="1" applyFont="1" applyFill="1" applyBorder="1" applyAlignment="1">
      <alignment horizontal="center" vertical="center"/>
    </xf>
    <xf numFmtId="0" fontId="3" fillId="7" borderId="16" xfId="0" applyFont="1" applyFill="1" applyBorder="1" applyAlignment="1">
      <alignment horizontal="center" vertical="center" shrinkToFit="1"/>
    </xf>
    <xf numFmtId="0" fontId="3" fillId="7" borderId="12" xfId="0" applyFont="1" applyFill="1" applyBorder="1" applyAlignment="1">
      <alignment horizontal="center" vertical="center" shrinkToFit="1"/>
    </xf>
    <xf numFmtId="0" fontId="3" fillId="7" borderId="11"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2" borderId="17" xfId="0" applyFont="1" applyFill="1" applyBorder="1" applyAlignment="1">
      <alignment horizontal="center" vertical="center" shrinkToFit="1"/>
    </xf>
    <xf numFmtId="0" fontId="3" fillId="22" borderId="11" xfId="0" applyFont="1" applyFill="1" applyBorder="1" applyAlignment="1">
      <alignment horizontal="center" vertical="center" shrinkToFit="1"/>
    </xf>
    <xf numFmtId="0" fontId="3" fillId="7" borderId="17"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4" borderId="11"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6" borderId="14" xfId="0" applyFont="1" applyFill="1" applyBorder="1" applyAlignment="1">
      <alignment horizontal="center" vertical="center"/>
    </xf>
    <xf numFmtId="0" fontId="3" fillId="6" borderId="10" xfId="0" applyFont="1" applyFill="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89" fontId="0" fillId="0" borderId="10" xfId="0" applyNumberFormat="1" applyBorder="1" applyAlignment="1">
      <alignment horizontal="center" vertical="center"/>
    </xf>
    <xf numFmtId="0" fontId="3" fillId="6" borderId="10" xfId="0" applyFont="1" applyFill="1" applyBorder="1" applyAlignment="1">
      <alignment horizontal="center" vertical="center" shrinkToFit="1"/>
    </xf>
    <xf numFmtId="0" fontId="0" fillId="0" borderId="10" xfId="0" applyBorder="1" applyAlignment="1">
      <alignment vertical="center" wrapText="1"/>
    </xf>
    <xf numFmtId="0" fontId="3" fillId="6" borderId="18"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22" borderId="16" xfId="0" applyFont="1" applyFill="1" applyBorder="1" applyAlignment="1">
      <alignment horizontal="center" vertical="center" shrinkToFit="1"/>
    </xf>
    <xf numFmtId="0" fontId="3" fillId="22" borderId="12" xfId="0" applyFont="1" applyFill="1" applyBorder="1" applyAlignment="1">
      <alignment horizontal="center" vertical="center" shrinkToFi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53</xdr:row>
      <xdr:rowOff>0</xdr:rowOff>
    </xdr:from>
    <xdr:to>
      <xdr:col>22</xdr:col>
      <xdr:colOff>161925</xdr:colOff>
      <xdr:row>105</xdr:row>
      <xdr:rowOff>9525</xdr:rowOff>
    </xdr:to>
    <xdr:pic>
      <xdr:nvPicPr>
        <xdr:cNvPr id="1" name="Picture 2"/>
        <xdr:cNvPicPr preferRelativeResize="1">
          <a:picLocks noChangeAspect="1"/>
        </xdr:cNvPicPr>
      </xdr:nvPicPr>
      <xdr:blipFill>
        <a:blip r:embed="rId1"/>
        <a:stretch>
          <a:fillRect/>
        </a:stretch>
      </xdr:blipFill>
      <xdr:spPr>
        <a:xfrm>
          <a:off x="0" y="9086850"/>
          <a:ext cx="15068550" cy="8924925"/>
        </a:xfrm>
        <a:prstGeom prst="rect">
          <a:avLst/>
        </a:prstGeom>
        <a:noFill/>
        <a:ln w="9525" cmpd="sng">
          <a:noFill/>
        </a:ln>
      </xdr:spPr>
    </xdr:pic>
    <xdr:clientData/>
  </xdr:twoCellAnchor>
  <xdr:twoCellAnchor editAs="oneCell">
    <xdr:from>
      <xdr:col>0</xdr:col>
      <xdr:colOff>0</xdr:colOff>
      <xdr:row>0</xdr:row>
      <xdr:rowOff>0</xdr:rowOff>
    </xdr:from>
    <xdr:to>
      <xdr:col>23</xdr:col>
      <xdr:colOff>409575</xdr:colOff>
      <xdr:row>55</xdr:row>
      <xdr:rowOff>47625</xdr:rowOff>
    </xdr:to>
    <xdr:pic>
      <xdr:nvPicPr>
        <xdr:cNvPr id="2" name="Picture 5"/>
        <xdr:cNvPicPr preferRelativeResize="1">
          <a:picLocks noChangeAspect="1"/>
        </xdr:cNvPicPr>
      </xdr:nvPicPr>
      <xdr:blipFill>
        <a:blip r:embed="rId2"/>
        <a:stretch>
          <a:fillRect/>
        </a:stretch>
      </xdr:blipFill>
      <xdr:spPr>
        <a:xfrm>
          <a:off x="0" y="0"/>
          <a:ext cx="16002000" cy="9477375"/>
        </a:xfrm>
        <a:prstGeom prst="rect">
          <a:avLst/>
        </a:prstGeom>
        <a:noFill/>
        <a:ln w="9525" cmpd="sng">
          <a:noFill/>
        </a:ln>
      </xdr:spPr>
    </xdr:pic>
    <xdr:clientData/>
  </xdr:twoCellAnchor>
  <xdr:twoCellAnchor>
    <xdr:from>
      <xdr:col>3</xdr:col>
      <xdr:colOff>152400</xdr:colOff>
      <xdr:row>17</xdr:row>
      <xdr:rowOff>76200</xdr:rowOff>
    </xdr:from>
    <xdr:to>
      <xdr:col>4</xdr:col>
      <xdr:colOff>152400</xdr:colOff>
      <xdr:row>20</xdr:row>
      <xdr:rowOff>28575</xdr:rowOff>
    </xdr:to>
    <xdr:sp>
      <xdr:nvSpPr>
        <xdr:cNvPr id="3" name="TextBox 6"/>
        <xdr:cNvSpPr txBox="1">
          <a:spLocks noChangeArrowheads="1"/>
        </xdr:cNvSpPr>
      </xdr:nvSpPr>
      <xdr:spPr>
        <a:xfrm>
          <a:off x="2028825" y="2990850"/>
          <a:ext cx="685800"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10/13
66pips</a:t>
          </a:r>
        </a:p>
      </xdr:txBody>
    </xdr:sp>
    <xdr:clientData/>
  </xdr:twoCellAnchor>
  <xdr:twoCellAnchor>
    <xdr:from>
      <xdr:col>6</xdr:col>
      <xdr:colOff>171450</xdr:colOff>
      <xdr:row>17</xdr:row>
      <xdr:rowOff>57150</xdr:rowOff>
    </xdr:from>
    <xdr:to>
      <xdr:col>7</xdr:col>
      <xdr:colOff>428625</xdr:colOff>
      <xdr:row>19</xdr:row>
      <xdr:rowOff>142875</xdr:rowOff>
    </xdr:to>
    <xdr:sp>
      <xdr:nvSpPr>
        <xdr:cNvPr id="4" name="TextBox 7"/>
        <xdr:cNvSpPr txBox="1">
          <a:spLocks noChangeArrowheads="1"/>
        </xdr:cNvSpPr>
      </xdr:nvSpPr>
      <xdr:spPr>
        <a:xfrm>
          <a:off x="4105275" y="2971800"/>
          <a:ext cx="942975"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10/21
キャンセル</a:t>
          </a:r>
        </a:p>
      </xdr:txBody>
    </xdr:sp>
    <xdr:clientData/>
  </xdr:twoCellAnchor>
  <xdr:twoCellAnchor>
    <xdr:from>
      <xdr:col>8</xdr:col>
      <xdr:colOff>285750</xdr:colOff>
      <xdr:row>8</xdr:row>
      <xdr:rowOff>76200</xdr:rowOff>
    </xdr:from>
    <xdr:to>
      <xdr:col>9</xdr:col>
      <xdr:colOff>381000</xdr:colOff>
      <xdr:row>11</xdr:row>
      <xdr:rowOff>19050</xdr:rowOff>
    </xdr:to>
    <xdr:sp>
      <xdr:nvSpPr>
        <xdr:cNvPr id="5" name="TextBox 8"/>
        <xdr:cNvSpPr txBox="1">
          <a:spLocks noChangeArrowheads="1"/>
        </xdr:cNvSpPr>
      </xdr:nvSpPr>
      <xdr:spPr>
        <a:xfrm>
          <a:off x="5591175" y="1447800"/>
          <a:ext cx="78105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10/22
561pips</a:t>
          </a:r>
        </a:p>
      </xdr:txBody>
    </xdr:sp>
    <xdr:clientData/>
  </xdr:twoCellAnchor>
  <xdr:twoCellAnchor>
    <xdr:from>
      <xdr:col>19</xdr:col>
      <xdr:colOff>590550</xdr:colOff>
      <xdr:row>32</xdr:row>
      <xdr:rowOff>9525</xdr:rowOff>
    </xdr:from>
    <xdr:to>
      <xdr:col>20</xdr:col>
      <xdr:colOff>533400</xdr:colOff>
      <xdr:row>34</xdr:row>
      <xdr:rowOff>104775</xdr:rowOff>
    </xdr:to>
    <xdr:sp>
      <xdr:nvSpPr>
        <xdr:cNvPr id="6" name="TextBox 9"/>
        <xdr:cNvSpPr txBox="1">
          <a:spLocks noChangeArrowheads="1"/>
        </xdr:cNvSpPr>
      </xdr:nvSpPr>
      <xdr:spPr>
        <a:xfrm>
          <a:off x="13439775" y="5495925"/>
          <a:ext cx="62865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11/1623pips</a:t>
          </a:r>
        </a:p>
      </xdr:txBody>
    </xdr:sp>
    <xdr:clientData/>
  </xdr:twoCellAnchor>
  <xdr:twoCellAnchor>
    <xdr:from>
      <xdr:col>3</xdr:col>
      <xdr:colOff>647700</xdr:colOff>
      <xdr:row>14</xdr:row>
      <xdr:rowOff>38100</xdr:rowOff>
    </xdr:from>
    <xdr:to>
      <xdr:col>3</xdr:col>
      <xdr:colOff>647700</xdr:colOff>
      <xdr:row>17</xdr:row>
      <xdr:rowOff>95250</xdr:rowOff>
    </xdr:to>
    <xdr:sp>
      <xdr:nvSpPr>
        <xdr:cNvPr id="7" name="Line 10"/>
        <xdr:cNvSpPr>
          <a:spLocks/>
        </xdr:cNvSpPr>
      </xdr:nvSpPr>
      <xdr:spPr>
        <a:xfrm flipV="1">
          <a:off x="2524125" y="2438400"/>
          <a:ext cx="0" cy="57150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15</xdr:row>
      <xdr:rowOff>28575</xdr:rowOff>
    </xdr:from>
    <xdr:to>
      <xdr:col>7</xdr:col>
      <xdr:colOff>542925</xdr:colOff>
      <xdr:row>17</xdr:row>
      <xdr:rowOff>104775</xdr:rowOff>
    </xdr:to>
    <xdr:sp>
      <xdr:nvSpPr>
        <xdr:cNvPr id="8" name="Line 11"/>
        <xdr:cNvSpPr>
          <a:spLocks/>
        </xdr:cNvSpPr>
      </xdr:nvSpPr>
      <xdr:spPr>
        <a:xfrm flipV="1">
          <a:off x="4848225" y="2600325"/>
          <a:ext cx="314325" cy="41910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10</xdr:row>
      <xdr:rowOff>152400</xdr:rowOff>
    </xdr:from>
    <xdr:to>
      <xdr:col>8</xdr:col>
      <xdr:colOff>361950</xdr:colOff>
      <xdr:row>13</xdr:row>
      <xdr:rowOff>76200</xdr:rowOff>
    </xdr:to>
    <xdr:sp>
      <xdr:nvSpPr>
        <xdr:cNvPr id="9" name="Line 12"/>
        <xdr:cNvSpPr>
          <a:spLocks/>
        </xdr:cNvSpPr>
      </xdr:nvSpPr>
      <xdr:spPr>
        <a:xfrm flipH="1">
          <a:off x="5543550" y="1866900"/>
          <a:ext cx="123825" cy="43815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542925</xdr:colOff>
      <xdr:row>34</xdr:row>
      <xdr:rowOff>76200</xdr:rowOff>
    </xdr:from>
    <xdr:to>
      <xdr:col>19</xdr:col>
      <xdr:colOff>657225</xdr:colOff>
      <xdr:row>37</xdr:row>
      <xdr:rowOff>85725</xdr:rowOff>
    </xdr:to>
    <xdr:sp>
      <xdr:nvSpPr>
        <xdr:cNvPr id="10" name="Line 13"/>
        <xdr:cNvSpPr>
          <a:spLocks/>
        </xdr:cNvSpPr>
      </xdr:nvSpPr>
      <xdr:spPr>
        <a:xfrm flipH="1">
          <a:off x="13392150" y="5905500"/>
          <a:ext cx="114300" cy="523875"/>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30</xdr:row>
      <xdr:rowOff>95250</xdr:rowOff>
    </xdr:from>
    <xdr:to>
      <xdr:col>4</xdr:col>
      <xdr:colOff>533400</xdr:colOff>
      <xdr:row>32</xdr:row>
      <xdr:rowOff>142875</xdr:rowOff>
    </xdr:to>
    <xdr:sp>
      <xdr:nvSpPr>
        <xdr:cNvPr id="11" name="TextBox 14"/>
        <xdr:cNvSpPr txBox="1">
          <a:spLocks noChangeArrowheads="1"/>
        </xdr:cNvSpPr>
      </xdr:nvSpPr>
      <xdr:spPr>
        <a:xfrm>
          <a:off x="2009775" y="5238750"/>
          <a:ext cx="10858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ＭＳ Ｐゴシック"/>
              <a:ea typeface="ＭＳ Ｐゴシック"/>
              <a:cs typeface="ＭＳ Ｐゴシック"/>
            </a:rPr>
            <a:t>２０１５</a:t>
          </a:r>
        </a:p>
      </xdr:txBody>
    </xdr:sp>
    <xdr:clientData/>
  </xdr:twoCellAnchor>
  <xdr:twoCellAnchor>
    <xdr:from>
      <xdr:col>4</xdr:col>
      <xdr:colOff>19050</xdr:colOff>
      <xdr:row>74</xdr:row>
      <xdr:rowOff>0</xdr:rowOff>
    </xdr:from>
    <xdr:to>
      <xdr:col>4</xdr:col>
      <xdr:colOff>666750</xdr:colOff>
      <xdr:row>76</xdr:row>
      <xdr:rowOff>95250</xdr:rowOff>
    </xdr:to>
    <xdr:sp>
      <xdr:nvSpPr>
        <xdr:cNvPr id="12" name="TextBox 15"/>
        <xdr:cNvSpPr txBox="1">
          <a:spLocks noChangeArrowheads="1"/>
        </xdr:cNvSpPr>
      </xdr:nvSpPr>
      <xdr:spPr>
        <a:xfrm>
          <a:off x="2581275" y="12687300"/>
          <a:ext cx="64770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11/13
16pips</a:t>
          </a:r>
        </a:p>
      </xdr:txBody>
    </xdr:sp>
    <xdr:clientData/>
  </xdr:twoCellAnchor>
  <xdr:twoCellAnchor>
    <xdr:from>
      <xdr:col>10</xdr:col>
      <xdr:colOff>447675</xdr:colOff>
      <xdr:row>67</xdr:row>
      <xdr:rowOff>19050</xdr:rowOff>
    </xdr:from>
    <xdr:to>
      <xdr:col>12</xdr:col>
      <xdr:colOff>28575</xdr:colOff>
      <xdr:row>69</xdr:row>
      <xdr:rowOff>142875</xdr:rowOff>
    </xdr:to>
    <xdr:sp>
      <xdr:nvSpPr>
        <xdr:cNvPr id="13" name="TextBox 16"/>
        <xdr:cNvSpPr txBox="1">
          <a:spLocks noChangeArrowheads="1"/>
        </xdr:cNvSpPr>
      </xdr:nvSpPr>
      <xdr:spPr>
        <a:xfrm>
          <a:off x="7124700" y="11506200"/>
          <a:ext cx="952500"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11/29
キャンセル</a:t>
          </a:r>
        </a:p>
      </xdr:txBody>
    </xdr:sp>
    <xdr:clientData/>
  </xdr:twoCellAnchor>
  <xdr:twoCellAnchor>
    <xdr:from>
      <xdr:col>12</xdr:col>
      <xdr:colOff>571500</xdr:colOff>
      <xdr:row>67</xdr:row>
      <xdr:rowOff>38100</xdr:rowOff>
    </xdr:from>
    <xdr:to>
      <xdr:col>13</xdr:col>
      <xdr:colOff>523875</xdr:colOff>
      <xdr:row>69</xdr:row>
      <xdr:rowOff>152400</xdr:rowOff>
    </xdr:to>
    <xdr:sp>
      <xdr:nvSpPr>
        <xdr:cNvPr id="14" name="TextBox 17"/>
        <xdr:cNvSpPr txBox="1">
          <a:spLocks noChangeArrowheads="1"/>
        </xdr:cNvSpPr>
      </xdr:nvSpPr>
      <xdr:spPr>
        <a:xfrm>
          <a:off x="8620125" y="11525250"/>
          <a:ext cx="6381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12/4
損切り</a:t>
          </a:r>
        </a:p>
      </xdr:txBody>
    </xdr:sp>
    <xdr:clientData/>
  </xdr:twoCellAnchor>
  <xdr:twoCellAnchor>
    <xdr:from>
      <xdr:col>14</xdr:col>
      <xdr:colOff>85725</xdr:colOff>
      <xdr:row>81</xdr:row>
      <xdr:rowOff>95250</xdr:rowOff>
    </xdr:from>
    <xdr:to>
      <xdr:col>15</xdr:col>
      <xdr:colOff>190500</xdr:colOff>
      <xdr:row>84</xdr:row>
      <xdr:rowOff>57150</xdr:rowOff>
    </xdr:to>
    <xdr:sp>
      <xdr:nvSpPr>
        <xdr:cNvPr id="15" name="TextBox 18"/>
        <xdr:cNvSpPr txBox="1">
          <a:spLocks noChangeArrowheads="1"/>
        </xdr:cNvSpPr>
      </xdr:nvSpPr>
      <xdr:spPr>
        <a:xfrm>
          <a:off x="9505950" y="13982700"/>
          <a:ext cx="79057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12/5
143pips</a:t>
          </a:r>
        </a:p>
      </xdr:txBody>
    </xdr:sp>
    <xdr:clientData/>
  </xdr:twoCellAnchor>
  <xdr:twoCellAnchor>
    <xdr:from>
      <xdr:col>17</xdr:col>
      <xdr:colOff>419100</xdr:colOff>
      <xdr:row>58</xdr:row>
      <xdr:rowOff>85725</xdr:rowOff>
    </xdr:from>
    <xdr:to>
      <xdr:col>18</xdr:col>
      <xdr:colOff>428625</xdr:colOff>
      <xdr:row>60</xdr:row>
      <xdr:rowOff>161925</xdr:rowOff>
    </xdr:to>
    <xdr:sp>
      <xdr:nvSpPr>
        <xdr:cNvPr id="16" name="TextBox 19"/>
        <xdr:cNvSpPr txBox="1">
          <a:spLocks noChangeArrowheads="1"/>
        </xdr:cNvSpPr>
      </xdr:nvSpPr>
      <xdr:spPr>
        <a:xfrm>
          <a:off x="11896725" y="10029825"/>
          <a:ext cx="6953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12/13
損切り</a:t>
          </a:r>
        </a:p>
      </xdr:txBody>
    </xdr:sp>
    <xdr:clientData/>
  </xdr:twoCellAnchor>
  <xdr:twoCellAnchor>
    <xdr:from>
      <xdr:col>19</xdr:col>
      <xdr:colOff>28575</xdr:colOff>
      <xdr:row>67</xdr:row>
      <xdr:rowOff>85725</xdr:rowOff>
    </xdr:from>
    <xdr:to>
      <xdr:col>20</xdr:col>
      <xdr:colOff>9525</xdr:colOff>
      <xdr:row>70</xdr:row>
      <xdr:rowOff>0</xdr:rowOff>
    </xdr:to>
    <xdr:sp>
      <xdr:nvSpPr>
        <xdr:cNvPr id="17" name="TextBox 20"/>
        <xdr:cNvSpPr txBox="1">
          <a:spLocks noChangeArrowheads="1"/>
        </xdr:cNvSpPr>
      </xdr:nvSpPr>
      <xdr:spPr>
        <a:xfrm>
          <a:off x="12877800" y="11572875"/>
          <a:ext cx="6667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12/17
損切り</a:t>
          </a:r>
        </a:p>
      </xdr:txBody>
    </xdr:sp>
    <xdr:clientData/>
  </xdr:twoCellAnchor>
  <xdr:twoCellAnchor>
    <xdr:from>
      <xdr:col>4</xdr:col>
      <xdr:colOff>238125</xdr:colOff>
      <xdr:row>76</xdr:row>
      <xdr:rowOff>76200</xdr:rowOff>
    </xdr:from>
    <xdr:to>
      <xdr:col>4</xdr:col>
      <xdr:colOff>276225</xdr:colOff>
      <xdr:row>81</xdr:row>
      <xdr:rowOff>0</xdr:rowOff>
    </xdr:to>
    <xdr:sp>
      <xdr:nvSpPr>
        <xdr:cNvPr id="18" name="Line 21"/>
        <xdr:cNvSpPr>
          <a:spLocks/>
        </xdr:cNvSpPr>
      </xdr:nvSpPr>
      <xdr:spPr>
        <a:xfrm>
          <a:off x="2800350" y="13106400"/>
          <a:ext cx="38100" cy="78105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69</xdr:row>
      <xdr:rowOff>114300</xdr:rowOff>
    </xdr:from>
    <xdr:to>
      <xdr:col>11</xdr:col>
      <xdr:colOff>485775</xdr:colOff>
      <xdr:row>72</xdr:row>
      <xdr:rowOff>19050</xdr:rowOff>
    </xdr:to>
    <xdr:sp>
      <xdr:nvSpPr>
        <xdr:cNvPr id="19" name="Line 22"/>
        <xdr:cNvSpPr>
          <a:spLocks/>
        </xdr:cNvSpPr>
      </xdr:nvSpPr>
      <xdr:spPr>
        <a:xfrm>
          <a:off x="7839075" y="11944350"/>
          <a:ext cx="9525" cy="41910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381000</xdr:colOff>
      <xdr:row>69</xdr:row>
      <xdr:rowOff>133350</xdr:rowOff>
    </xdr:from>
    <xdr:to>
      <xdr:col>13</xdr:col>
      <xdr:colOff>409575</xdr:colOff>
      <xdr:row>74</xdr:row>
      <xdr:rowOff>47625</xdr:rowOff>
    </xdr:to>
    <xdr:sp>
      <xdr:nvSpPr>
        <xdr:cNvPr id="20" name="Line 23"/>
        <xdr:cNvSpPr>
          <a:spLocks/>
        </xdr:cNvSpPr>
      </xdr:nvSpPr>
      <xdr:spPr>
        <a:xfrm>
          <a:off x="9115425" y="11963400"/>
          <a:ext cx="28575" cy="771525"/>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228600</xdr:colOff>
      <xdr:row>78</xdr:row>
      <xdr:rowOff>142875</xdr:rowOff>
    </xdr:from>
    <xdr:to>
      <xdr:col>14</xdr:col>
      <xdr:colOff>238125</xdr:colOff>
      <xdr:row>81</xdr:row>
      <xdr:rowOff>133350</xdr:rowOff>
    </xdr:to>
    <xdr:sp>
      <xdr:nvSpPr>
        <xdr:cNvPr id="21" name="Line 24"/>
        <xdr:cNvSpPr>
          <a:spLocks/>
        </xdr:cNvSpPr>
      </xdr:nvSpPr>
      <xdr:spPr>
        <a:xfrm flipH="1" flipV="1">
          <a:off x="9648825" y="13515975"/>
          <a:ext cx="9525" cy="504825"/>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657225</xdr:colOff>
      <xdr:row>60</xdr:row>
      <xdr:rowOff>123825</xdr:rowOff>
    </xdr:from>
    <xdr:to>
      <xdr:col>18</xdr:col>
      <xdr:colOff>0</xdr:colOff>
      <xdr:row>62</xdr:row>
      <xdr:rowOff>85725</xdr:rowOff>
    </xdr:to>
    <xdr:sp>
      <xdr:nvSpPr>
        <xdr:cNvPr id="22" name="Line 25"/>
        <xdr:cNvSpPr>
          <a:spLocks/>
        </xdr:cNvSpPr>
      </xdr:nvSpPr>
      <xdr:spPr>
        <a:xfrm>
          <a:off x="12134850" y="10410825"/>
          <a:ext cx="28575" cy="30480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65</xdr:row>
      <xdr:rowOff>0</xdr:rowOff>
    </xdr:from>
    <xdr:to>
      <xdr:col>19</xdr:col>
      <xdr:colOff>171450</xdr:colOff>
      <xdr:row>67</xdr:row>
      <xdr:rowOff>114300</xdr:rowOff>
    </xdr:to>
    <xdr:sp>
      <xdr:nvSpPr>
        <xdr:cNvPr id="23" name="Line 26"/>
        <xdr:cNvSpPr>
          <a:spLocks/>
        </xdr:cNvSpPr>
      </xdr:nvSpPr>
      <xdr:spPr>
        <a:xfrm flipH="1" flipV="1">
          <a:off x="12877800" y="11144250"/>
          <a:ext cx="142875" cy="45720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63</xdr:row>
      <xdr:rowOff>38100</xdr:rowOff>
    </xdr:from>
    <xdr:to>
      <xdr:col>5</xdr:col>
      <xdr:colOff>276225</xdr:colOff>
      <xdr:row>65</xdr:row>
      <xdr:rowOff>85725</xdr:rowOff>
    </xdr:to>
    <xdr:sp>
      <xdr:nvSpPr>
        <xdr:cNvPr id="24" name="TextBox 27"/>
        <xdr:cNvSpPr txBox="1">
          <a:spLocks noChangeArrowheads="1"/>
        </xdr:cNvSpPr>
      </xdr:nvSpPr>
      <xdr:spPr>
        <a:xfrm>
          <a:off x="2486025" y="10839450"/>
          <a:ext cx="103822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ＭＳ Ｐゴシック"/>
              <a:ea typeface="ＭＳ Ｐゴシック"/>
              <a:cs typeface="ＭＳ Ｐゴシック"/>
            </a:rPr>
            <a:t>２０１３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2:U109"/>
  <sheetViews>
    <sheetView tabSelected="1" zoomScale="115" zoomScaleNormal="115" zoomScalePageLayoutView="0" workbookViewId="0" topLeftCell="A1">
      <pane ySplit="8" topLeftCell="BM85" activePane="bottomLeft" state="frozen"/>
      <selection pane="topLeft" activeCell="A1" sqref="A1"/>
      <selection pane="bottomLeft" activeCell="A1" sqref="A1"/>
    </sheetView>
  </sheetViews>
  <sheetFormatPr defaultColWidth="9.00390625" defaultRowHeight="13.5"/>
  <cols>
    <col min="1" max="1" width="2.875" style="0" customWidth="1"/>
    <col min="2" max="18" width="6.625" style="0" customWidth="1"/>
    <col min="22" max="22" width="10.875" style="23" bestFit="1" customWidth="1"/>
  </cols>
  <sheetData>
    <row r="2" spans="2:20" ht="13.5">
      <c r="B2" s="56" t="s">
        <v>5</v>
      </c>
      <c r="C2" s="56"/>
      <c r="D2" s="59" t="s">
        <v>47</v>
      </c>
      <c r="E2" s="59"/>
      <c r="F2" s="56" t="s">
        <v>6</v>
      </c>
      <c r="G2" s="56"/>
      <c r="H2" s="59" t="s">
        <v>48</v>
      </c>
      <c r="I2" s="59"/>
      <c r="J2" s="56" t="s">
        <v>7</v>
      </c>
      <c r="K2" s="56"/>
      <c r="L2" s="60">
        <f>C9</f>
        <v>1000000</v>
      </c>
      <c r="M2" s="59"/>
      <c r="N2" s="56" t="s">
        <v>8</v>
      </c>
      <c r="O2" s="56"/>
      <c r="P2" s="60">
        <f>C108+R108</f>
        <v>1469262.7045053374</v>
      </c>
      <c r="Q2" s="59"/>
      <c r="R2" s="1"/>
      <c r="S2" s="1"/>
      <c r="T2" s="1"/>
    </row>
    <row r="3" spans="2:19" ht="57" customHeight="1">
      <c r="B3" s="56" t="s">
        <v>9</v>
      </c>
      <c r="C3" s="56"/>
      <c r="D3" s="62" t="s">
        <v>38</v>
      </c>
      <c r="E3" s="62"/>
      <c r="F3" s="62"/>
      <c r="G3" s="62"/>
      <c r="H3" s="62"/>
      <c r="I3" s="62"/>
      <c r="J3" s="56" t="s">
        <v>10</v>
      </c>
      <c r="K3" s="56"/>
      <c r="L3" s="62" t="s">
        <v>35</v>
      </c>
      <c r="M3" s="36"/>
      <c r="N3" s="36"/>
      <c r="O3" s="36"/>
      <c r="P3" s="36"/>
      <c r="Q3" s="36"/>
      <c r="R3" s="1"/>
      <c r="S3" s="1"/>
    </row>
    <row r="4" spans="2:20" ht="13.5">
      <c r="B4" s="56" t="s">
        <v>11</v>
      </c>
      <c r="C4" s="56"/>
      <c r="D4" s="37">
        <f>SUM($R$9:$S$993)</f>
        <v>469262.7045053376</v>
      </c>
      <c r="E4" s="37"/>
      <c r="F4" s="56" t="s">
        <v>12</v>
      </c>
      <c r="G4" s="56"/>
      <c r="H4" s="38">
        <f>SUM($T$9:$U$108)</f>
        <v>1131.0000000000034</v>
      </c>
      <c r="I4" s="59"/>
      <c r="J4" s="61" t="s">
        <v>13</v>
      </c>
      <c r="K4" s="61"/>
      <c r="L4" s="60">
        <f>+R103</f>
        <v>765701.1749598172</v>
      </c>
      <c r="M4" s="60"/>
      <c r="N4" s="61" t="s">
        <v>14</v>
      </c>
      <c r="O4" s="61"/>
      <c r="P4" s="37">
        <f>+R105</f>
        <v>-45545.366314878076</v>
      </c>
      <c r="Q4" s="37"/>
      <c r="R4" s="1"/>
      <c r="S4" s="1"/>
      <c r="T4" s="1"/>
    </row>
    <row r="5" spans="2:20" ht="13.5">
      <c r="B5" s="22" t="s">
        <v>15</v>
      </c>
      <c r="C5" s="2">
        <f>COUNTIF($R$9:$R$990,"&gt;0")</f>
        <v>22</v>
      </c>
      <c r="D5" s="21" t="s">
        <v>16</v>
      </c>
      <c r="E5" s="16">
        <f>COUNTIF($R$9:$R$990,"&lt;0")</f>
        <v>55</v>
      </c>
      <c r="F5" s="21" t="s">
        <v>17</v>
      </c>
      <c r="G5" s="2">
        <f>COUNTIF($R$9:$R$990,"=0")</f>
        <v>23</v>
      </c>
      <c r="H5" s="21" t="s">
        <v>18</v>
      </c>
      <c r="I5" s="3">
        <f>C5/SUM(C5,E5,G5)</f>
        <v>0.22</v>
      </c>
      <c r="J5" s="55" t="s">
        <v>19</v>
      </c>
      <c r="K5" s="56"/>
      <c r="L5" s="57">
        <v>2</v>
      </c>
      <c r="M5" s="58"/>
      <c r="N5" s="18" t="s">
        <v>20</v>
      </c>
      <c r="O5" s="9"/>
      <c r="P5" s="57">
        <v>7</v>
      </c>
      <c r="Q5" s="58"/>
      <c r="R5" s="1"/>
      <c r="S5" s="1"/>
      <c r="T5" s="1"/>
    </row>
    <row r="6" spans="2:20" ht="13.5">
      <c r="B6" s="11"/>
      <c r="C6" s="14"/>
      <c r="D6" s="15"/>
      <c r="E6" s="12"/>
      <c r="F6" s="11"/>
      <c r="G6" s="12"/>
      <c r="H6" s="11"/>
      <c r="I6" s="17"/>
      <c r="J6" s="11"/>
      <c r="K6" s="11"/>
      <c r="L6" s="12"/>
      <c r="M6" s="12"/>
      <c r="N6" s="13"/>
      <c r="O6" s="13"/>
      <c r="P6" s="10"/>
      <c r="Q6" s="7"/>
      <c r="R6" s="1"/>
      <c r="S6" s="1"/>
      <c r="T6" s="1"/>
    </row>
    <row r="7" spans="2:21" ht="13.5">
      <c r="B7" s="63" t="s">
        <v>21</v>
      </c>
      <c r="C7" s="64" t="s">
        <v>22</v>
      </c>
      <c r="D7" s="65"/>
      <c r="E7" s="68" t="s">
        <v>23</v>
      </c>
      <c r="F7" s="69"/>
      <c r="G7" s="69"/>
      <c r="H7" s="69"/>
      <c r="I7" s="48"/>
      <c r="J7" s="43" t="s">
        <v>24</v>
      </c>
      <c r="K7" s="44"/>
      <c r="L7" s="45"/>
      <c r="M7" s="52" t="s">
        <v>25</v>
      </c>
      <c r="N7" s="53" t="s">
        <v>26</v>
      </c>
      <c r="O7" s="54"/>
      <c r="P7" s="54"/>
      <c r="Q7" s="51"/>
      <c r="R7" s="46" t="s">
        <v>27</v>
      </c>
      <c r="S7" s="46"/>
      <c r="T7" s="46"/>
      <c r="U7" s="46"/>
    </row>
    <row r="8" spans="2:21" ht="13.5">
      <c r="B8" s="61"/>
      <c r="C8" s="66"/>
      <c r="D8" s="67"/>
      <c r="E8" s="19" t="s">
        <v>28</v>
      </c>
      <c r="F8" s="19" t="s">
        <v>29</v>
      </c>
      <c r="G8" s="19" t="s">
        <v>30</v>
      </c>
      <c r="H8" s="47" t="s">
        <v>31</v>
      </c>
      <c r="I8" s="48"/>
      <c r="J8" s="4" t="s">
        <v>32</v>
      </c>
      <c r="K8" s="49" t="s">
        <v>33</v>
      </c>
      <c r="L8" s="45"/>
      <c r="M8" s="52"/>
      <c r="N8" s="5" t="s">
        <v>28</v>
      </c>
      <c r="O8" s="5" t="s">
        <v>29</v>
      </c>
      <c r="P8" s="50" t="s">
        <v>31</v>
      </c>
      <c r="Q8" s="51"/>
      <c r="R8" s="46" t="s">
        <v>34</v>
      </c>
      <c r="S8" s="46"/>
      <c r="T8" s="46" t="s">
        <v>32</v>
      </c>
      <c r="U8" s="46"/>
    </row>
    <row r="9" spans="2:21" ht="13.5">
      <c r="B9" s="20">
        <v>1</v>
      </c>
      <c r="C9" s="39">
        <v>1000000</v>
      </c>
      <c r="D9" s="39"/>
      <c r="E9" s="20">
        <v>2011</v>
      </c>
      <c r="F9" s="8">
        <v>42380</v>
      </c>
      <c r="G9" s="20" t="s">
        <v>3</v>
      </c>
      <c r="H9" s="40">
        <v>1.2913</v>
      </c>
      <c r="I9" s="40"/>
      <c r="J9" s="20">
        <v>68</v>
      </c>
      <c r="K9" s="39">
        <f>IF(F9="","",C9*0.03)</f>
        <v>30000</v>
      </c>
      <c r="L9" s="39"/>
      <c r="M9" s="6">
        <f>IF(J9="","",(K9/J9)/1000)</f>
        <v>0.4411764705882353</v>
      </c>
      <c r="N9" s="20">
        <v>2011</v>
      </c>
      <c r="O9" s="8">
        <v>42383</v>
      </c>
      <c r="P9" s="40">
        <v>1.2981</v>
      </c>
      <c r="Q9" s="40"/>
      <c r="R9" s="41">
        <f>IF(O9="","",(IF(G9="売",H9-P9,P9-H9))*M9*10000000)</f>
        <v>-30000.00000000061</v>
      </c>
      <c r="S9" s="41"/>
      <c r="T9" s="42">
        <f>IF(O9="","",IF(R9&lt;0,J9*(-1),IF(G9="買",(P9-H9)*10000,(H9-P9)*10000)))</f>
        <v>-68</v>
      </c>
      <c r="U9" s="42"/>
    </row>
    <row r="10" spans="2:21" ht="13.5">
      <c r="B10" s="20">
        <v>2</v>
      </c>
      <c r="C10" s="39">
        <f aca="true" t="shared" si="0" ref="C10:C73">IF(R9="","",C9+R9)</f>
        <v>969999.9999999994</v>
      </c>
      <c r="D10" s="39"/>
      <c r="E10" s="20">
        <v>2011</v>
      </c>
      <c r="F10" s="8">
        <v>42407</v>
      </c>
      <c r="G10" s="20" t="s">
        <v>3</v>
      </c>
      <c r="H10" s="40">
        <v>1.3574</v>
      </c>
      <c r="I10" s="40"/>
      <c r="J10" s="20">
        <v>25</v>
      </c>
      <c r="K10" s="39">
        <f>IF(F10="","",C10*0.05)</f>
        <v>48499.99999999997</v>
      </c>
      <c r="L10" s="39"/>
      <c r="M10" s="6">
        <f aca="true" t="shared" si="1" ref="M10:M73">IF(J10="","",(K10/J10)/1000)</f>
        <v>1.9399999999999988</v>
      </c>
      <c r="N10" s="20">
        <v>2011</v>
      </c>
      <c r="O10" s="8">
        <v>42407</v>
      </c>
      <c r="P10" s="40">
        <v>1.3574</v>
      </c>
      <c r="Q10" s="40"/>
      <c r="R10" s="41">
        <f aca="true" t="shared" si="2" ref="R10:R73">IF(O10="","",(IF(G10="売",H10-P10,P10-H10))*M10*10000000)</f>
        <v>0</v>
      </c>
      <c r="S10" s="41"/>
      <c r="T10" s="42">
        <f aca="true" t="shared" si="3" ref="T10:T73">IF(O10="","",IF(R10&lt;0,J10*(-1),IF(G10="買",(P10-H10)*10000,(H10-P10)*10000)))</f>
        <v>0</v>
      </c>
      <c r="U10" s="42"/>
    </row>
    <row r="11" spans="2:21" ht="13.5">
      <c r="B11" s="20">
        <v>3</v>
      </c>
      <c r="C11" s="39">
        <f t="shared" si="0"/>
        <v>969999.9999999994</v>
      </c>
      <c r="D11" s="39"/>
      <c r="E11" s="20">
        <v>2011</v>
      </c>
      <c r="F11" s="8">
        <v>42430</v>
      </c>
      <c r="G11" s="20" t="s">
        <v>4</v>
      </c>
      <c r="H11" s="40">
        <v>1.3844</v>
      </c>
      <c r="I11" s="40"/>
      <c r="J11" s="20">
        <v>39</v>
      </c>
      <c r="K11" s="39">
        <f aca="true" t="shared" si="4" ref="K11:K72">IF(F11="","",C11*0.03)</f>
        <v>29099.99999999998</v>
      </c>
      <c r="L11" s="39"/>
      <c r="M11" s="6">
        <f t="shared" si="1"/>
        <v>0.7461538461538457</v>
      </c>
      <c r="N11" s="20">
        <v>2011</v>
      </c>
      <c r="O11" s="8">
        <v>42430</v>
      </c>
      <c r="P11" s="40">
        <v>1.3805</v>
      </c>
      <c r="Q11" s="40"/>
      <c r="R11" s="41">
        <f t="shared" si="2"/>
        <v>-29100.000000000095</v>
      </c>
      <c r="S11" s="41"/>
      <c r="T11" s="42">
        <f t="shared" si="3"/>
        <v>-39</v>
      </c>
      <c r="U11" s="42"/>
    </row>
    <row r="12" spans="2:21" ht="13.5">
      <c r="B12" s="20">
        <v>4</v>
      </c>
      <c r="C12" s="39">
        <f t="shared" si="0"/>
        <v>940899.9999999993</v>
      </c>
      <c r="D12" s="39"/>
      <c r="E12" s="20">
        <v>2011</v>
      </c>
      <c r="F12" s="8">
        <v>42445</v>
      </c>
      <c r="G12" s="20" t="s">
        <v>3</v>
      </c>
      <c r="H12" s="40">
        <v>1.3886</v>
      </c>
      <c r="I12" s="40"/>
      <c r="J12" s="20">
        <v>81</v>
      </c>
      <c r="K12" s="39">
        <f t="shared" si="4"/>
        <v>28226.999999999978</v>
      </c>
      <c r="L12" s="39"/>
      <c r="M12" s="6">
        <f t="shared" si="1"/>
        <v>0.3484814814814812</v>
      </c>
      <c r="N12" s="20">
        <v>2011</v>
      </c>
      <c r="O12" s="8">
        <v>42446</v>
      </c>
      <c r="P12" s="40">
        <v>1.3967</v>
      </c>
      <c r="Q12" s="40"/>
      <c r="R12" s="41">
        <f t="shared" si="2"/>
        <v>-28226.999999999967</v>
      </c>
      <c r="S12" s="41"/>
      <c r="T12" s="42">
        <f t="shared" si="3"/>
        <v>-81</v>
      </c>
      <c r="U12" s="42"/>
    </row>
    <row r="13" spans="2:21" ht="13.5">
      <c r="B13" s="20">
        <v>5</v>
      </c>
      <c r="C13" s="39">
        <f t="shared" si="0"/>
        <v>912672.9999999993</v>
      </c>
      <c r="D13" s="39"/>
      <c r="E13" s="20">
        <v>2011</v>
      </c>
      <c r="F13" s="8">
        <v>42453</v>
      </c>
      <c r="G13" s="20" t="s">
        <v>4</v>
      </c>
      <c r="H13" s="40">
        <v>1.4186</v>
      </c>
      <c r="I13" s="40"/>
      <c r="J13" s="20">
        <v>21</v>
      </c>
      <c r="K13" s="39">
        <f t="shared" si="4"/>
        <v>27380.189999999977</v>
      </c>
      <c r="L13" s="39"/>
      <c r="M13" s="6">
        <f t="shared" si="1"/>
        <v>1.3038185714285704</v>
      </c>
      <c r="N13" s="20">
        <v>2011</v>
      </c>
      <c r="O13" s="8">
        <v>42454</v>
      </c>
      <c r="P13" s="40">
        <v>1.4165</v>
      </c>
      <c r="Q13" s="40"/>
      <c r="R13" s="41">
        <f t="shared" si="2"/>
        <v>-27380.189999999857</v>
      </c>
      <c r="S13" s="41"/>
      <c r="T13" s="42">
        <f t="shared" si="3"/>
        <v>-21</v>
      </c>
      <c r="U13" s="42"/>
    </row>
    <row r="14" spans="2:21" ht="13.5">
      <c r="B14" s="20">
        <v>6</v>
      </c>
      <c r="C14" s="39">
        <f t="shared" si="0"/>
        <v>885292.8099999995</v>
      </c>
      <c r="D14" s="39"/>
      <c r="E14" s="20">
        <v>2011</v>
      </c>
      <c r="F14" s="8">
        <v>42457</v>
      </c>
      <c r="G14" s="20" t="s">
        <v>3</v>
      </c>
      <c r="H14" s="40">
        <v>1.4079</v>
      </c>
      <c r="I14" s="40"/>
      <c r="J14" s="20">
        <v>19</v>
      </c>
      <c r="K14" s="39">
        <f t="shared" si="4"/>
        <v>26558.784299999985</v>
      </c>
      <c r="L14" s="39"/>
      <c r="M14" s="6">
        <f t="shared" si="1"/>
        <v>1.3978307526315783</v>
      </c>
      <c r="N14" s="20">
        <v>2011</v>
      </c>
      <c r="O14" s="8">
        <v>42458</v>
      </c>
      <c r="P14" s="40">
        <v>1.4098</v>
      </c>
      <c r="Q14" s="40"/>
      <c r="R14" s="41">
        <f t="shared" si="2"/>
        <v>-26558.784300000163</v>
      </c>
      <c r="S14" s="41"/>
      <c r="T14" s="42">
        <f t="shared" si="3"/>
        <v>-19</v>
      </c>
      <c r="U14" s="42"/>
    </row>
    <row r="15" spans="2:21" ht="13.5">
      <c r="B15" s="20">
        <v>7</v>
      </c>
      <c r="C15" s="39">
        <f t="shared" si="0"/>
        <v>858734.0256999993</v>
      </c>
      <c r="D15" s="39"/>
      <c r="E15" s="20">
        <v>2011</v>
      </c>
      <c r="F15" s="8">
        <v>42472</v>
      </c>
      <c r="G15" s="20" t="s">
        <v>4</v>
      </c>
      <c r="H15" s="40">
        <v>1.451</v>
      </c>
      <c r="I15" s="40"/>
      <c r="J15" s="20">
        <v>73</v>
      </c>
      <c r="K15" s="39">
        <f t="shared" si="4"/>
        <v>25762.020770999978</v>
      </c>
      <c r="L15" s="39"/>
      <c r="M15" s="6">
        <f t="shared" si="1"/>
        <v>0.3529043941232874</v>
      </c>
      <c r="N15" s="20">
        <v>2011</v>
      </c>
      <c r="O15" s="8">
        <v>42473</v>
      </c>
      <c r="P15" s="40">
        <v>1.4437</v>
      </c>
      <c r="Q15" s="40"/>
      <c r="R15" s="41">
        <f t="shared" si="2"/>
        <v>-25762.02077100028</v>
      </c>
      <c r="S15" s="41"/>
      <c r="T15" s="42">
        <f t="shared" si="3"/>
        <v>-73</v>
      </c>
      <c r="U15" s="42"/>
    </row>
    <row r="16" spans="2:21" ht="13.5">
      <c r="B16" s="20">
        <v>8</v>
      </c>
      <c r="C16" s="39">
        <f t="shared" si="0"/>
        <v>832972.004928999</v>
      </c>
      <c r="D16" s="39"/>
      <c r="E16" s="20">
        <v>2011</v>
      </c>
      <c r="F16" s="8">
        <v>42485</v>
      </c>
      <c r="G16" s="20" t="s">
        <v>4</v>
      </c>
      <c r="H16" s="40">
        <v>1.4582</v>
      </c>
      <c r="I16" s="40"/>
      <c r="J16" s="20">
        <v>43</v>
      </c>
      <c r="K16" s="39">
        <f t="shared" si="4"/>
        <v>24989.16014786997</v>
      </c>
      <c r="L16" s="39"/>
      <c r="M16" s="6">
        <f t="shared" si="1"/>
        <v>0.58114325925279</v>
      </c>
      <c r="N16" s="20">
        <v>2011</v>
      </c>
      <c r="O16" s="8">
        <v>42486</v>
      </c>
      <c r="P16" s="40">
        <v>1.4539</v>
      </c>
      <c r="Q16" s="40"/>
      <c r="R16" s="41">
        <f t="shared" si="2"/>
        <v>-24989.160147869796</v>
      </c>
      <c r="S16" s="41"/>
      <c r="T16" s="42">
        <f t="shared" si="3"/>
        <v>-43</v>
      </c>
      <c r="U16" s="42"/>
    </row>
    <row r="17" spans="2:21" ht="13.5">
      <c r="B17" s="20">
        <v>9</v>
      </c>
      <c r="C17" s="39">
        <f t="shared" si="0"/>
        <v>807982.8447811292</v>
      </c>
      <c r="D17" s="39"/>
      <c r="E17" s="20">
        <v>2011</v>
      </c>
      <c r="F17" s="8">
        <v>42500</v>
      </c>
      <c r="G17" s="20" t="s">
        <v>3</v>
      </c>
      <c r="H17" s="40">
        <v>1.4321</v>
      </c>
      <c r="I17" s="40"/>
      <c r="J17" s="20">
        <v>73</v>
      </c>
      <c r="K17" s="39">
        <f t="shared" si="4"/>
        <v>24239.485343433873</v>
      </c>
      <c r="L17" s="39"/>
      <c r="M17" s="6">
        <f t="shared" si="1"/>
        <v>0.332047744430601</v>
      </c>
      <c r="N17" s="20">
        <v>2011</v>
      </c>
      <c r="O17" s="8">
        <v>42497</v>
      </c>
      <c r="P17" s="40">
        <v>1.4321</v>
      </c>
      <c r="Q17" s="40"/>
      <c r="R17" s="41">
        <f t="shared" si="2"/>
        <v>0</v>
      </c>
      <c r="S17" s="41"/>
      <c r="T17" s="42">
        <f t="shared" si="3"/>
        <v>0</v>
      </c>
      <c r="U17" s="42"/>
    </row>
    <row r="18" spans="2:21" ht="13.5">
      <c r="B18" s="20">
        <v>10</v>
      </c>
      <c r="C18" s="39">
        <f t="shared" si="0"/>
        <v>807982.8447811292</v>
      </c>
      <c r="D18" s="39"/>
      <c r="E18" s="20">
        <v>2011</v>
      </c>
      <c r="F18" s="8">
        <v>42509</v>
      </c>
      <c r="G18" s="20" t="s">
        <v>4</v>
      </c>
      <c r="H18" s="40">
        <v>1.4279</v>
      </c>
      <c r="I18" s="40"/>
      <c r="J18" s="20">
        <v>73</v>
      </c>
      <c r="K18" s="39">
        <f t="shared" si="4"/>
        <v>24239.485343433873</v>
      </c>
      <c r="L18" s="39"/>
      <c r="M18" s="6">
        <f t="shared" si="1"/>
        <v>0.332047744430601</v>
      </c>
      <c r="N18" s="20">
        <v>2011</v>
      </c>
      <c r="O18" s="8">
        <v>42510</v>
      </c>
      <c r="P18" s="40">
        <v>1.4206</v>
      </c>
      <c r="Q18" s="40"/>
      <c r="R18" s="41">
        <f t="shared" si="2"/>
        <v>-24239.48534343341</v>
      </c>
      <c r="S18" s="41"/>
      <c r="T18" s="42">
        <f t="shared" si="3"/>
        <v>-73</v>
      </c>
      <c r="U18" s="42"/>
    </row>
    <row r="19" spans="2:21" ht="13.5">
      <c r="B19" s="20">
        <v>11</v>
      </c>
      <c r="C19" s="39">
        <f t="shared" si="0"/>
        <v>783743.3594376957</v>
      </c>
      <c r="D19" s="39"/>
      <c r="E19" s="20">
        <v>2011</v>
      </c>
      <c r="F19" s="8">
        <v>42545</v>
      </c>
      <c r="G19" s="20" t="s">
        <v>3</v>
      </c>
      <c r="H19" s="40">
        <v>1.4247</v>
      </c>
      <c r="I19" s="40"/>
      <c r="J19" s="20">
        <v>22</v>
      </c>
      <c r="K19" s="39">
        <f t="shared" si="4"/>
        <v>23512.30078313087</v>
      </c>
      <c r="L19" s="39"/>
      <c r="M19" s="6">
        <f t="shared" si="1"/>
        <v>1.068740944687767</v>
      </c>
      <c r="N19" s="20">
        <v>2011</v>
      </c>
      <c r="O19" s="8">
        <v>42545</v>
      </c>
      <c r="P19" s="40">
        <v>1.4271</v>
      </c>
      <c r="Q19" s="40"/>
      <c r="R19" s="41">
        <f t="shared" si="2"/>
        <v>-25649.782672505953</v>
      </c>
      <c r="S19" s="41"/>
      <c r="T19" s="42">
        <f t="shared" si="3"/>
        <v>-22</v>
      </c>
      <c r="U19" s="42"/>
    </row>
    <row r="20" spans="2:21" ht="13.5">
      <c r="B20" s="20">
        <v>12</v>
      </c>
      <c r="C20" s="39">
        <f t="shared" si="0"/>
        <v>758093.5767651898</v>
      </c>
      <c r="D20" s="39"/>
      <c r="E20" s="20">
        <v>2011</v>
      </c>
      <c r="F20" s="8">
        <v>42564</v>
      </c>
      <c r="G20" s="20" t="s">
        <v>3</v>
      </c>
      <c r="H20" s="40">
        <v>1.3951</v>
      </c>
      <c r="I20" s="40"/>
      <c r="J20" s="20">
        <v>86</v>
      </c>
      <c r="K20" s="39">
        <f t="shared" si="4"/>
        <v>22742.80730295569</v>
      </c>
      <c r="L20" s="39"/>
      <c r="M20" s="6">
        <f t="shared" si="1"/>
        <v>0.2644512477087871</v>
      </c>
      <c r="N20" s="20">
        <v>2011</v>
      </c>
      <c r="O20" s="8">
        <v>42564</v>
      </c>
      <c r="P20" s="40">
        <v>1.3951</v>
      </c>
      <c r="Q20" s="40"/>
      <c r="R20" s="41">
        <f t="shared" si="2"/>
        <v>0</v>
      </c>
      <c r="S20" s="41"/>
      <c r="T20" s="42">
        <f t="shared" si="3"/>
        <v>0</v>
      </c>
      <c r="U20" s="42"/>
    </row>
    <row r="21" spans="2:21" ht="13.5">
      <c r="B21" s="20">
        <v>13</v>
      </c>
      <c r="C21" s="39">
        <f t="shared" si="0"/>
        <v>758093.5767651898</v>
      </c>
      <c r="D21" s="39"/>
      <c r="E21" s="20">
        <v>2011</v>
      </c>
      <c r="F21" s="8">
        <v>42576</v>
      </c>
      <c r="G21" s="20" t="s">
        <v>4</v>
      </c>
      <c r="H21" s="40">
        <v>1.4401</v>
      </c>
      <c r="I21" s="40"/>
      <c r="J21" s="20">
        <v>44</v>
      </c>
      <c r="K21" s="39">
        <f t="shared" si="4"/>
        <v>22742.80730295569</v>
      </c>
      <c r="L21" s="39"/>
      <c r="M21" s="6">
        <f t="shared" si="1"/>
        <v>0.516881984158084</v>
      </c>
      <c r="N21" s="20">
        <v>2011</v>
      </c>
      <c r="O21" s="8">
        <v>42576</v>
      </c>
      <c r="P21" s="40">
        <v>1.4357</v>
      </c>
      <c r="Q21" s="40"/>
      <c r="R21" s="41">
        <f t="shared" si="2"/>
        <v>-22742.807302955483</v>
      </c>
      <c r="S21" s="41"/>
      <c r="T21" s="42">
        <f t="shared" si="3"/>
        <v>-44</v>
      </c>
      <c r="U21" s="42"/>
    </row>
    <row r="22" spans="2:21" ht="13.5">
      <c r="B22" s="20">
        <v>14</v>
      </c>
      <c r="C22" s="39">
        <f t="shared" si="0"/>
        <v>735350.7694622342</v>
      </c>
      <c r="D22" s="39"/>
      <c r="E22" s="20">
        <v>2011</v>
      </c>
      <c r="F22" s="8">
        <v>42580</v>
      </c>
      <c r="G22" s="20" t="s">
        <v>3</v>
      </c>
      <c r="H22" s="40">
        <v>1.4281</v>
      </c>
      <c r="I22" s="40"/>
      <c r="J22" s="20">
        <v>82</v>
      </c>
      <c r="K22" s="39">
        <f t="shared" si="4"/>
        <v>22060.523083867025</v>
      </c>
      <c r="L22" s="39"/>
      <c r="M22" s="6">
        <f t="shared" si="1"/>
        <v>0.26903076931545156</v>
      </c>
      <c r="N22" s="20">
        <v>2011</v>
      </c>
      <c r="O22" s="8">
        <v>42580</v>
      </c>
      <c r="P22" s="40">
        <v>1.4363</v>
      </c>
      <c r="Q22" s="40"/>
      <c r="R22" s="41">
        <f t="shared" si="2"/>
        <v>-22060.523083866985</v>
      </c>
      <c r="S22" s="41"/>
      <c r="T22" s="42">
        <f t="shared" si="3"/>
        <v>-82</v>
      </c>
      <c r="U22" s="42"/>
    </row>
    <row r="23" spans="2:21" ht="13.5">
      <c r="B23" s="20">
        <v>15</v>
      </c>
      <c r="C23" s="39">
        <f t="shared" si="0"/>
        <v>713290.2463783672</v>
      </c>
      <c r="D23" s="39"/>
      <c r="E23" s="20">
        <v>2011</v>
      </c>
      <c r="F23" s="8">
        <v>42593</v>
      </c>
      <c r="G23" s="20" t="s">
        <v>3</v>
      </c>
      <c r="H23" s="40">
        <v>1.418</v>
      </c>
      <c r="I23" s="40"/>
      <c r="J23" s="20">
        <v>111</v>
      </c>
      <c r="K23" s="39">
        <f t="shared" si="4"/>
        <v>21398.707391351014</v>
      </c>
      <c r="L23" s="39"/>
      <c r="M23" s="6">
        <f t="shared" si="1"/>
        <v>0.19278114766982896</v>
      </c>
      <c r="N23" s="20">
        <v>2011</v>
      </c>
      <c r="O23" s="8">
        <v>42594</v>
      </c>
      <c r="P23" s="40">
        <v>1.4291</v>
      </c>
      <c r="Q23" s="40"/>
      <c r="R23" s="41">
        <f t="shared" si="2"/>
        <v>-21398.70739135123</v>
      </c>
      <c r="S23" s="41"/>
      <c r="T23" s="42">
        <f t="shared" si="3"/>
        <v>-111</v>
      </c>
      <c r="U23" s="42"/>
    </row>
    <row r="24" spans="2:21" ht="13.5">
      <c r="B24" s="20">
        <v>16</v>
      </c>
      <c r="C24" s="39">
        <f t="shared" si="0"/>
        <v>691891.538987016</v>
      </c>
      <c r="D24" s="39"/>
      <c r="E24" s="20">
        <v>2011</v>
      </c>
      <c r="F24" s="8">
        <v>42595</v>
      </c>
      <c r="G24" s="20" t="s">
        <v>3</v>
      </c>
      <c r="H24" s="40">
        <v>1.4418</v>
      </c>
      <c r="I24" s="40"/>
      <c r="J24" s="20">
        <v>51</v>
      </c>
      <c r="K24" s="39">
        <f t="shared" si="4"/>
        <v>20756.746169610476</v>
      </c>
      <c r="L24" s="39"/>
      <c r="M24" s="6">
        <f t="shared" si="1"/>
        <v>0.40699502293353873</v>
      </c>
      <c r="N24" s="20">
        <v>2011</v>
      </c>
      <c r="O24" s="8">
        <v>42625</v>
      </c>
      <c r="P24" s="40">
        <v>1.369</v>
      </c>
      <c r="Q24" s="40"/>
      <c r="R24" s="41">
        <f t="shared" si="2"/>
        <v>296292.3766956161</v>
      </c>
      <c r="S24" s="41"/>
      <c r="T24" s="42">
        <f t="shared" si="3"/>
        <v>727.9999999999998</v>
      </c>
      <c r="U24" s="42"/>
    </row>
    <row r="25" spans="2:21" ht="13.5">
      <c r="B25" s="20">
        <v>17</v>
      </c>
      <c r="C25" s="39">
        <f t="shared" si="0"/>
        <v>988183.915682632</v>
      </c>
      <c r="D25" s="39"/>
      <c r="E25" s="20">
        <v>2011</v>
      </c>
      <c r="F25" s="8">
        <v>42636</v>
      </c>
      <c r="G25" s="20" t="s">
        <v>3</v>
      </c>
      <c r="H25" s="40">
        <v>1.348</v>
      </c>
      <c r="I25" s="40"/>
      <c r="J25" s="20">
        <v>79</v>
      </c>
      <c r="K25" s="39">
        <f t="shared" si="4"/>
        <v>29645.51747047896</v>
      </c>
      <c r="L25" s="39"/>
      <c r="M25" s="6">
        <f t="shared" si="1"/>
        <v>0.37525971481618936</v>
      </c>
      <c r="N25" s="20">
        <v>2011</v>
      </c>
      <c r="O25" s="8">
        <v>42640</v>
      </c>
      <c r="P25" s="40">
        <v>1.3559</v>
      </c>
      <c r="Q25" s="40"/>
      <c r="R25" s="41">
        <f t="shared" si="2"/>
        <v>-29645.51747047903</v>
      </c>
      <c r="S25" s="41"/>
      <c r="T25" s="42">
        <f t="shared" si="3"/>
        <v>-79</v>
      </c>
      <c r="U25" s="42"/>
    </row>
    <row r="26" spans="2:21" ht="13.5">
      <c r="B26" s="20">
        <v>18</v>
      </c>
      <c r="C26" s="39">
        <f t="shared" si="0"/>
        <v>958538.398212153</v>
      </c>
      <c r="D26" s="39"/>
      <c r="E26" s="20">
        <v>2011</v>
      </c>
      <c r="F26" s="8">
        <v>42649</v>
      </c>
      <c r="G26" s="20" t="s">
        <v>4</v>
      </c>
      <c r="H26" s="40">
        <v>1.3367</v>
      </c>
      <c r="I26" s="40"/>
      <c r="J26" s="20">
        <v>126</v>
      </c>
      <c r="K26" s="39">
        <f t="shared" si="4"/>
        <v>28756.15194636459</v>
      </c>
      <c r="L26" s="39"/>
      <c r="M26" s="6">
        <f t="shared" si="1"/>
        <v>0.22822342814575072</v>
      </c>
      <c r="N26" s="20">
        <v>2011</v>
      </c>
      <c r="O26" s="8">
        <v>42661</v>
      </c>
      <c r="P26" s="40">
        <v>1.3724</v>
      </c>
      <c r="Q26" s="40"/>
      <c r="R26" s="41">
        <f t="shared" si="2"/>
        <v>81475.76384803317</v>
      </c>
      <c r="S26" s="41"/>
      <c r="T26" s="42">
        <f t="shared" si="3"/>
        <v>357.0000000000006</v>
      </c>
      <c r="U26" s="42"/>
    </row>
    <row r="27" spans="2:21" ht="13.5">
      <c r="B27" s="20">
        <v>19</v>
      </c>
      <c r="C27" s="39">
        <f t="shared" si="0"/>
        <v>1040014.1620601862</v>
      </c>
      <c r="D27" s="39"/>
      <c r="E27" s="20">
        <v>2011</v>
      </c>
      <c r="F27" s="8">
        <v>42661</v>
      </c>
      <c r="G27" s="20" t="s">
        <v>3</v>
      </c>
      <c r="H27" s="40">
        <v>1.3727</v>
      </c>
      <c r="I27" s="40"/>
      <c r="J27" s="20">
        <v>89</v>
      </c>
      <c r="K27" s="39">
        <f t="shared" si="4"/>
        <v>31200.424861805583</v>
      </c>
      <c r="L27" s="39"/>
      <c r="M27" s="6">
        <f t="shared" si="1"/>
        <v>0.3505665714809616</v>
      </c>
      <c r="N27" s="20">
        <v>2011</v>
      </c>
      <c r="O27" s="8">
        <v>42662</v>
      </c>
      <c r="P27" s="40">
        <v>1.3816</v>
      </c>
      <c r="Q27" s="40"/>
      <c r="R27" s="41">
        <f t="shared" si="2"/>
        <v>-31200.42486180526</v>
      </c>
      <c r="S27" s="41"/>
      <c r="T27" s="42">
        <f t="shared" si="3"/>
        <v>-89</v>
      </c>
      <c r="U27" s="42"/>
    </row>
    <row r="28" spans="2:21" ht="13.5">
      <c r="B28" s="20">
        <v>20</v>
      </c>
      <c r="C28" s="39">
        <f t="shared" si="0"/>
        <v>1008813.7371983809</v>
      </c>
      <c r="D28" s="39"/>
      <c r="E28" s="20">
        <v>2011</v>
      </c>
      <c r="F28" s="8">
        <v>42664</v>
      </c>
      <c r="G28" s="20" t="s">
        <v>4</v>
      </c>
      <c r="H28" s="40">
        <v>1.3798</v>
      </c>
      <c r="I28" s="40"/>
      <c r="J28" s="20">
        <v>94</v>
      </c>
      <c r="K28" s="39">
        <f t="shared" si="4"/>
        <v>30264.412115951425</v>
      </c>
      <c r="L28" s="39"/>
      <c r="M28" s="6">
        <f t="shared" si="1"/>
        <v>0.32196183102075987</v>
      </c>
      <c r="N28" s="20">
        <v>2011</v>
      </c>
      <c r="O28" s="8">
        <v>42669</v>
      </c>
      <c r="P28" s="40">
        <v>1.3822</v>
      </c>
      <c r="Q28" s="40"/>
      <c r="R28" s="41">
        <f t="shared" si="2"/>
        <v>7727.083944498816</v>
      </c>
      <c r="S28" s="41"/>
      <c r="T28" s="42">
        <f t="shared" si="3"/>
        <v>24.000000000001798</v>
      </c>
      <c r="U28" s="42"/>
    </row>
    <row r="29" spans="2:21" ht="13.5">
      <c r="B29" s="20">
        <v>21</v>
      </c>
      <c r="C29" s="39">
        <f t="shared" si="0"/>
        <v>1016540.8211428797</v>
      </c>
      <c r="D29" s="39"/>
      <c r="E29" s="20">
        <v>2011</v>
      </c>
      <c r="F29" s="8">
        <v>42678</v>
      </c>
      <c r="G29" s="20" t="s">
        <v>4</v>
      </c>
      <c r="H29" s="40">
        <v>1.3799</v>
      </c>
      <c r="I29" s="40"/>
      <c r="J29" s="20">
        <v>40</v>
      </c>
      <c r="K29" s="39">
        <f t="shared" si="4"/>
        <v>30496.224634286387</v>
      </c>
      <c r="L29" s="39"/>
      <c r="M29" s="6">
        <f t="shared" si="1"/>
        <v>0.7624056158571597</v>
      </c>
      <c r="N29" s="20">
        <v>2011</v>
      </c>
      <c r="O29" s="8">
        <v>42681</v>
      </c>
      <c r="P29" s="40">
        <v>1.3759</v>
      </c>
      <c r="Q29" s="40"/>
      <c r="R29" s="41">
        <f t="shared" si="2"/>
        <v>-30496.224634286416</v>
      </c>
      <c r="S29" s="41"/>
      <c r="T29" s="42">
        <f t="shared" si="3"/>
        <v>-40</v>
      </c>
      <c r="U29" s="42"/>
    </row>
    <row r="30" spans="2:21" ht="13.5">
      <c r="B30" s="20">
        <v>22</v>
      </c>
      <c r="C30" s="39">
        <f t="shared" si="0"/>
        <v>986044.5965085933</v>
      </c>
      <c r="D30" s="39"/>
      <c r="E30" s="20">
        <v>2011</v>
      </c>
      <c r="F30" s="8">
        <v>42682</v>
      </c>
      <c r="G30" s="20" t="s">
        <v>4</v>
      </c>
      <c r="H30" s="40">
        <v>1.3846</v>
      </c>
      <c r="I30" s="40"/>
      <c r="J30" s="20">
        <v>80</v>
      </c>
      <c r="K30" s="39">
        <f t="shared" si="4"/>
        <v>29581.3378952578</v>
      </c>
      <c r="L30" s="39"/>
      <c r="M30" s="6">
        <f t="shared" si="1"/>
        <v>0.3697667236907225</v>
      </c>
      <c r="N30" s="20">
        <v>2011</v>
      </c>
      <c r="O30" s="8">
        <v>42683</v>
      </c>
      <c r="P30" s="40">
        <v>1.3766</v>
      </c>
      <c r="Q30" s="40"/>
      <c r="R30" s="41">
        <f t="shared" si="2"/>
        <v>-29581.337895257828</v>
      </c>
      <c r="S30" s="41"/>
      <c r="T30" s="42">
        <f t="shared" si="3"/>
        <v>-80</v>
      </c>
      <c r="U30" s="42"/>
    </row>
    <row r="31" spans="2:21" ht="13.5">
      <c r="B31" s="20">
        <v>23</v>
      </c>
      <c r="C31" s="39">
        <f t="shared" si="0"/>
        <v>956463.2586133354</v>
      </c>
      <c r="D31" s="39"/>
      <c r="E31" s="20">
        <v>2011</v>
      </c>
      <c r="F31" s="8">
        <v>42684</v>
      </c>
      <c r="G31" s="20" t="s">
        <v>3</v>
      </c>
      <c r="H31" s="40">
        <v>1.3565</v>
      </c>
      <c r="I31" s="40"/>
      <c r="J31" s="20">
        <v>87</v>
      </c>
      <c r="K31" s="39">
        <f t="shared" si="4"/>
        <v>28693.89775840006</v>
      </c>
      <c r="L31" s="39"/>
      <c r="M31" s="6">
        <f t="shared" si="1"/>
        <v>0.32981491676321906</v>
      </c>
      <c r="N31" s="20">
        <v>2011</v>
      </c>
      <c r="O31" s="8">
        <v>42685</v>
      </c>
      <c r="P31" s="40">
        <v>1.3652</v>
      </c>
      <c r="Q31" s="40"/>
      <c r="R31" s="41">
        <f t="shared" si="2"/>
        <v>-28693.897758399824</v>
      </c>
      <c r="S31" s="41"/>
      <c r="T31" s="42">
        <f t="shared" si="3"/>
        <v>-87</v>
      </c>
      <c r="U31" s="42"/>
    </row>
    <row r="32" spans="2:21" ht="13.5">
      <c r="B32" s="20">
        <v>24</v>
      </c>
      <c r="C32" s="39">
        <f t="shared" si="0"/>
        <v>927769.3608549356</v>
      </c>
      <c r="D32" s="39"/>
      <c r="E32" s="20">
        <v>2011</v>
      </c>
      <c r="F32" s="8">
        <v>42698</v>
      </c>
      <c r="G32" s="20" t="s">
        <v>3</v>
      </c>
      <c r="H32" s="40">
        <v>1.3276</v>
      </c>
      <c r="I32" s="40"/>
      <c r="J32" s="20">
        <v>58</v>
      </c>
      <c r="K32" s="39">
        <f t="shared" si="4"/>
        <v>27833.080825648067</v>
      </c>
      <c r="L32" s="39"/>
      <c r="M32" s="6">
        <f t="shared" si="1"/>
        <v>0.47988070389048393</v>
      </c>
      <c r="N32" s="20">
        <v>2011</v>
      </c>
      <c r="O32" s="8">
        <v>42702</v>
      </c>
      <c r="P32" s="40">
        <v>1.3221</v>
      </c>
      <c r="Q32" s="40"/>
      <c r="R32" s="41">
        <f t="shared" si="2"/>
        <v>26393.43871397584</v>
      </c>
      <c r="S32" s="41"/>
      <c r="T32" s="42">
        <f t="shared" si="3"/>
        <v>54.99999999999838</v>
      </c>
      <c r="U32" s="42"/>
    </row>
    <row r="33" spans="2:21" ht="13.5">
      <c r="B33" s="20">
        <v>25</v>
      </c>
      <c r="C33" s="39">
        <f t="shared" si="0"/>
        <v>954162.7995689114</v>
      </c>
      <c r="D33" s="39"/>
      <c r="E33" s="20">
        <v>2011</v>
      </c>
      <c r="F33" s="8">
        <v>42706</v>
      </c>
      <c r="G33" s="20" t="s">
        <v>4</v>
      </c>
      <c r="H33" s="40">
        <v>1.3471</v>
      </c>
      <c r="I33" s="40"/>
      <c r="J33" s="20">
        <v>23</v>
      </c>
      <c r="K33" s="39">
        <f t="shared" si="4"/>
        <v>28624.883987067344</v>
      </c>
      <c r="L33" s="39"/>
      <c r="M33" s="6">
        <f t="shared" si="1"/>
        <v>1.244560173350754</v>
      </c>
      <c r="N33" s="20">
        <v>2011</v>
      </c>
      <c r="O33" s="8">
        <v>42706</v>
      </c>
      <c r="P33" s="40">
        <v>1.3471</v>
      </c>
      <c r="Q33" s="40"/>
      <c r="R33" s="41">
        <f t="shared" si="2"/>
        <v>0</v>
      </c>
      <c r="S33" s="41"/>
      <c r="T33" s="42">
        <f t="shared" si="3"/>
        <v>0</v>
      </c>
      <c r="U33" s="42"/>
    </row>
    <row r="34" spans="2:21" ht="13.5">
      <c r="B34" s="20">
        <v>26</v>
      </c>
      <c r="C34" s="39">
        <f t="shared" si="0"/>
        <v>954162.7995689114</v>
      </c>
      <c r="D34" s="39"/>
      <c r="E34" s="20">
        <v>2011</v>
      </c>
      <c r="F34" s="8">
        <v>42724</v>
      </c>
      <c r="G34" s="20" t="s">
        <v>3</v>
      </c>
      <c r="H34" s="40">
        <v>1.2995</v>
      </c>
      <c r="I34" s="40"/>
      <c r="J34" s="20">
        <v>20</v>
      </c>
      <c r="K34" s="39">
        <f t="shared" si="4"/>
        <v>28624.883987067344</v>
      </c>
      <c r="L34" s="39"/>
      <c r="M34" s="6">
        <f t="shared" si="1"/>
        <v>1.431244199353367</v>
      </c>
      <c r="N34" s="20">
        <v>2011</v>
      </c>
      <c r="O34" s="8">
        <v>42724</v>
      </c>
      <c r="P34" s="40">
        <v>1.2995</v>
      </c>
      <c r="Q34" s="40"/>
      <c r="R34" s="41">
        <f t="shared" si="2"/>
        <v>0</v>
      </c>
      <c r="S34" s="41"/>
      <c r="T34" s="42">
        <f t="shared" si="3"/>
        <v>0</v>
      </c>
      <c r="U34" s="42"/>
    </row>
    <row r="35" spans="2:21" ht="13.5">
      <c r="B35" s="20">
        <v>27</v>
      </c>
      <c r="C35" s="39">
        <f t="shared" si="0"/>
        <v>954162.7995689114</v>
      </c>
      <c r="D35" s="39"/>
      <c r="E35" s="20">
        <v>2012</v>
      </c>
      <c r="F35" s="8">
        <v>42379</v>
      </c>
      <c r="G35" s="20" t="s">
        <v>4</v>
      </c>
      <c r="H35" s="40">
        <v>1.2809</v>
      </c>
      <c r="I35" s="40"/>
      <c r="J35" s="20">
        <v>67</v>
      </c>
      <c r="K35" s="39">
        <f t="shared" si="4"/>
        <v>28624.883987067344</v>
      </c>
      <c r="L35" s="39"/>
      <c r="M35" s="6">
        <f t="shared" si="1"/>
        <v>0.42723707443384096</v>
      </c>
      <c r="N35" s="20">
        <v>2012</v>
      </c>
      <c r="O35" s="8">
        <v>42380</v>
      </c>
      <c r="P35" s="40">
        <v>1.2742</v>
      </c>
      <c r="Q35" s="40"/>
      <c r="R35" s="41">
        <f t="shared" si="2"/>
        <v>-28624.883987067038</v>
      </c>
      <c r="S35" s="41"/>
      <c r="T35" s="42">
        <f t="shared" si="3"/>
        <v>-67</v>
      </c>
      <c r="U35" s="42"/>
    </row>
    <row r="36" spans="2:21" ht="13.5">
      <c r="B36" s="20">
        <v>28</v>
      </c>
      <c r="C36" s="39">
        <f t="shared" si="0"/>
        <v>925537.9155818444</v>
      </c>
      <c r="D36" s="39"/>
      <c r="E36" s="20">
        <v>2012</v>
      </c>
      <c r="F36" s="8">
        <v>1827</v>
      </c>
      <c r="G36" s="20" t="s">
        <v>4</v>
      </c>
      <c r="H36" s="40">
        <v>1.3111</v>
      </c>
      <c r="I36" s="40"/>
      <c r="J36" s="20">
        <v>34</v>
      </c>
      <c r="K36" s="39">
        <f t="shared" si="4"/>
        <v>27766.13746745533</v>
      </c>
      <c r="L36" s="39"/>
      <c r="M36" s="6">
        <f t="shared" si="1"/>
        <v>0.8166511019839803</v>
      </c>
      <c r="N36" s="20">
        <v>2012</v>
      </c>
      <c r="O36" s="8">
        <v>42399</v>
      </c>
      <c r="P36" s="40">
        <v>1.3077</v>
      </c>
      <c r="Q36" s="40"/>
      <c r="R36" s="41">
        <f t="shared" si="2"/>
        <v>-27766.137467454082</v>
      </c>
      <c r="S36" s="41"/>
      <c r="T36" s="42">
        <f t="shared" si="3"/>
        <v>-34</v>
      </c>
      <c r="U36" s="42"/>
    </row>
    <row r="37" spans="2:21" ht="13.5">
      <c r="B37" s="20">
        <v>29</v>
      </c>
      <c r="C37" s="39">
        <f t="shared" si="0"/>
        <v>897771.7781143903</v>
      </c>
      <c r="D37" s="39"/>
      <c r="E37" s="20">
        <v>2012</v>
      </c>
      <c r="F37" s="8">
        <v>42402</v>
      </c>
      <c r="G37" s="20" t="s">
        <v>4</v>
      </c>
      <c r="H37" s="40">
        <v>1.3151</v>
      </c>
      <c r="I37" s="40"/>
      <c r="J37" s="20">
        <v>67</v>
      </c>
      <c r="K37" s="39">
        <f t="shared" si="4"/>
        <v>26933.15334343171</v>
      </c>
      <c r="L37" s="39"/>
      <c r="M37" s="6">
        <f t="shared" si="1"/>
        <v>0.4019873633348016</v>
      </c>
      <c r="N37" s="20">
        <v>2012</v>
      </c>
      <c r="O37" s="8">
        <v>42403</v>
      </c>
      <c r="P37" s="40">
        <v>1.3084</v>
      </c>
      <c r="Q37" s="40"/>
      <c r="R37" s="41">
        <f t="shared" si="2"/>
        <v>-26933.153343431422</v>
      </c>
      <c r="S37" s="41"/>
      <c r="T37" s="42">
        <f t="shared" si="3"/>
        <v>-67</v>
      </c>
      <c r="U37" s="42"/>
    </row>
    <row r="38" spans="2:21" ht="13.5">
      <c r="B38" s="20">
        <v>30</v>
      </c>
      <c r="C38" s="39">
        <f t="shared" si="0"/>
        <v>870838.6247709589</v>
      </c>
      <c r="D38" s="39"/>
      <c r="E38" s="20">
        <v>2012</v>
      </c>
      <c r="F38" s="8">
        <v>42409</v>
      </c>
      <c r="G38" s="20" t="s">
        <v>4</v>
      </c>
      <c r="H38" s="40">
        <v>1.3266</v>
      </c>
      <c r="I38" s="40"/>
      <c r="J38" s="20">
        <v>53</v>
      </c>
      <c r="K38" s="39">
        <f t="shared" si="4"/>
        <v>26125.158743128766</v>
      </c>
      <c r="L38" s="39"/>
      <c r="M38" s="6">
        <f t="shared" si="1"/>
        <v>0.49292752345525975</v>
      </c>
      <c r="N38" s="20">
        <v>2012</v>
      </c>
      <c r="O38" s="8">
        <v>42410</v>
      </c>
      <c r="P38" s="40">
        <v>1.3213</v>
      </c>
      <c r="Q38" s="40"/>
      <c r="R38" s="41">
        <f t="shared" si="2"/>
        <v>-26125.158743129174</v>
      </c>
      <c r="S38" s="41"/>
      <c r="T38" s="42">
        <f t="shared" si="3"/>
        <v>-53</v>
      </c>
      <c r="U38" s="42"/>
    </row>
    <row r="39" spans="2:21" ht="13.5">
      <c r="B39" s="20">
        <v>31</v>
      </c>
      <c r="C39" s="39">
        <f t="shared" si="0"/>
        <v>844713.4660278297</v>
      </c>
      <c r="D39" s="39"/>
      <c r="E39" s="20">
        <v>2012</v>
      </c>
      <c r="F39" s="8">
        <v>42451</v>
      </c>
      <c r="G39" s="20" t="s">
        <v>4</v>
      </c>
      <c r="H39" s="40">
        <v>1.3248</v>
      </c>
      <c r="I39" s="40"/>
      <c r="J39" s="20">
        <v>35</v>
      </c>
      <c r="K39" s="39">
        <f t="shared" si="4"/>
        <v>25341.40398083489</v>
      </c>
      <c r="L39" s="39"/>
      <c r="M39" s="6">
        <f t="shared" si="1"/>
        <v>0.7240401137381397</v>
      </c>
      <c r="N39" s="20">
        <v>2012</v>
      </c>
      <c r="O39" s="8">
        <v>42451</v>
      </c>
      <c r="P39" s="40">
        <v>1.3213</v>
      </c>
      <c r="Q39" s="40"/>
      <c r="R39" s="41">
        <f t="shared" si="2"/>
        <v>-25341.40398083531</v>
      </c>
      <c r="S39" s="41"/>
      <c r="T39" s="42">
        <f t="shared" si="3"/>
        <v>-35</v>
      </c>
      <c r="U39" s="42"/>
    </row>
    <row r="40" spans="2:21" ht="13.5">
      <c r="B40" s="20">
        <v>32</v>
      </c>
      <c r="C40" s="39">
        <f t="shared" si="0"/>
        <v>819372.0620469943</v>
      </c>
      <c r="D40" s="39"/>
      <c r="E40" s="20">
        <v>2012</v>
      </c>
      <c r="F40" s="8">
        <v>42452</v>
      </c>
      <c r="G40" s="20" t="s">
        <v>3</v>
      </c>
      <c r="H40" s="40">
        <v>1.3193</v>
      </c>
      <c r="I40" s="40"/>
      <c r="J40" s="20">
        <v>17</v>
      </c>
      <c r="K40" s="39">
        <f t="shared" si="4"/>
        <v>24581.16186140983</v>
      </c>
      <c r="L40" s="39"/>
      <c r="M40" s="6">
        <f t="shared" si="1"/>
        <v>1.44595069772999</v>
      </c>
      <c r="N40" s="20">
        <v>2012</v>
      </c>
      <c r="O40" s="8">
        <v>42452</v>
      </c>
      <c r="P40" s="40">
        <v>1.321</v>
      </c>
      <c r="Q40" s="40"/>
      <c r="R40" s="41">
        <f t="shared" si="2"/>
        <v>-24581.16186141033</v>
      </c>
      <c r="S40" s="41"/>
      <c r="T40" s="42">
        <f t="shared" si="3"/>
        <v>-17</v>
      </c>
      <c r="U40" s="42"/>
    </row>
    <row r="41" spans="2:21" ht="13.5">
      <c r="B41" s="20">
        <v>33</v>
      </c>
      <c r="C41" s="39">
        <f t="shared" si="0"/>
        <v>794790.900185584</v>
      </c>
      <c r="D41" s="39"/>
      <c r="E41" s="20">
        <v>2012</v>
      </c>
      <c r="F41" s="8">
        <v>42471</v>
      </c>
      <c r="G41" s="20" t="s">
        <v>3</v>
      </c>
      <c r="H41" s="40">
        <v>1.3092</v>
      </c>
      <c r="I41" s="40"/>
      <c r="J41" s="20">
        <v>18</v>
      </c>
      <c r="K41" s="39">
        <f t="shared" si="4"/>
        <v>23843.727005567518</v>
      </c>
      <c r="L41" s="39"/>
      <c r="M41" s="6">
        <f t="shared" si="1"/>
        <v>1.3246515003093067</v>
      </c>
      <c r="N41" s="20">
        <v>2012</v>
      </c>
      <c r="O41" s="8">
        <v>42473</v>
      </c>
      <c r="P41" s="40">
        <v>1.311</v>
      </c>
      <c r="Q41" s="40"/>
      <c r="R41" s="41">
        <f t="shared" si="2"/>
        <v>-23843.72700556784</v>
      </c>
      <c r="S41" s="41"/>
      <c r="T41" s="42">
        <f t="shared" si="3"/>
        <v>-18</v>
      </c>
      <c r="U41" s="42"/>
    </row>
    <row r="42" spans="2:21" ht="13.5">
      <c r="B42" s="20">
        <v>34</v>
      </c>
      <c r="C42" s="39">
        <f t="shared" si="0"/>
        <v>770947.1731800161</v>
      </c>
      <c r="D42" s="39"/>
      <c r="E42" s="20">
        <v>2012</v>
      </c>
      <c r="F42" s="8">
        <v>42479</v>
      </c>
      <c r="G42" s="20" t="s">
        <v>4</v>
      </c>
      <c r="H42" s="40">
        <v>1.3147</v>
      </c>
      <c r="I42" s="40"/>
      <c r="J42" s="20">
        <v>79</v>
      </c>
      <c r="K42" s="39">
        <f t="shared" si="4"/>
        <v>23128.41519540048</v>
      </c>
      <c r="L42" s="39"/>
      <c r="M42" s="6">
        <f t="shared" si="1"/>
        <v>0.29276474930886687</v>
      </c>
      <c r="N42" s="20">
        <v>2012</v>
      </c>
      <c r="O42" s="8">
        <v>42487</v>
      </c>
      <c r="P42" s="40">
        <v>1.3173</v>
      </c>
      <c r="Q42" s="40"/>
      <c r="R42" s="41">
        <f t="shared" si="2"/>
        <v>7611.883482030351</v>
      </c>
      <c r="S42" s="41"/>
      <c r="T42" s="42">
        <f t="shared" si="3"/>
        <v>25.999999999999357</v>
      </c>
      <c r="U42" s="42"/>
    </row>
    <row r="43" spans="2:21" ht="13.5">
      <c r="B43" s="20">
        <v>35</v>
      </c>
      <c r="C43" s="39">
        <f t="shared" si="0"/>
        <v>778559.0566620465</v>
      </c>
      <c r="D43" s="39"/>
      <c r="E43" s="20">
        <v>2012</v>
      </c>
      <c r="F43" s="8">
        <v>42514</v>
      </c>
      <c r="G43" s="20" t="s">
        <v>3</v>
      </c>
      <c r="H43" s="40">
        <v>1.2524</v>
      </c>
      <c r="I43" s="40"/>
      <c r="J43" s="20">
        <v>83</v>
      </c>
      <c r="K43" s="39">
        <f t="shared" si="4"/>
        <v>23356.771699861394</v>
      </c>
      <c r="L43" s="39"/>
      <c r="M43" s="6">
        <f t="shared" si="1"/>
        <v>0.2814068879501373</v>
      </c>
      <c r="N43" s="20">
        <v>2012</v>
      </c>
      <c r="O43" s="8">
        <v>42518</v>
      </c>
      <c r="P43" s="40">
        <v>1.2607</v>
      </c>
      <c r="Q43" s="40"/>
      <c r="R43" s="41">
        <f t="shared" si="2"/>
        <v>-23356.771699861325</v>
      </c>
      <c r="S43" s="41"/>
      <c r="T43" s="42">
        <f t="shared" si="3"/>
        <v>-83</v>
      </c>
      <c r="U43" s="42"/>
    </row>
    <row r="44" spans="2:21" ht="13.5">
      <c r="B44" s="20">
        <v>36</v>
      </c>
      <c r="C44" s="39">
        <f t="shared" si="0"/>
        <v>755202.2849621852</v>
      </c>
      <c r="D44" s="39"/>
      <c r="E44" s="20">
        <v>2012</v>
      </c>
      <c r="F44" s="8">
        <v>42519</v>
      </c>
      <c r="G44" s="20" t="s">
        <v>3</v>
      </c>
      <c r="H44" s="40">
        <v>1.252</v>
      </c>
      <c r="I44" s="40"/>
      <c r="J44" s="20">
        <v>54</v>
      </c>
      <c r="K44" s="39">
        <f t="shared" si="4"/>
        <v>22656.068548865554</v>
      </c>
      <c r="L44" s="39"/>
      <c r="M44" s="6">
        <f t="shared" si="1"/>
        <v>0.41955682497899177</v>
      </c>
      <c r="N44" s="20">
        <v>2012</v>
      </c>
      <c r="O44" s="8">
        <v>42522</v>
      </c>
      <c r="P44" s="40">
        <v>1.2429</v>
      </c>
      <c r="Q44" s="40"/>
      <c r="R44" s="41">
        <f t="shared" si="2"/>
        <v>38179.671073088706</v>
      </c>
      <c r="S44" s="41"/>
      <c r="T44" s="42">
        <f t="shared" si="3"/>
        <v>91.00000000000108</v>
      </c>
      <c r="U44" s="42"/>
    </row>
    <row r="45" spans="2:21" ht="13.5">
      <c r="B45" s="20">
        <v>37</v>
      </c>
      <c r="C45" s="39">
        <f t="shared" si="0"/>
        <v>793381.9560352738</v>
      </c>
      <c r="D45" s="39"/>
      <c r="E45" s="20">
        <v>2012</v>
      </c>
      <c r="F45" s="8">
        <v>42527</v>
      </c>
      <c r="G45" s="20" t="s">
        <v>4</v>
      </c>
      <c r="H45" s="40">
        <v>1.2517</v>
      </c>
      <c r="I45" s="40"/>
      <c r="J45" s="20">
        <v>77</v>
      </c>
      <c r="K45" s="39">
        <f t="shared" si="4"/>
        <v>23801.458681058215</v>
      </c>
      <c r="L45" s="39"/>
      <c r="M45" s="6">
        <f t="shared" si="1"/>
        <v>0.30910985300075605</v>
      </c>
      <c r="N45" s="20">
        <v>2012</v>
      </c>
      <c r="O45" s="8">
        <v>42529</v>
      </c>
      <c r="P45" s="40">
        <v>1.2539</v>
      </c>
      <c r="Q45" s="40"/>
      <c r="R45" s="41">
        <f t="shared" si="2"/>
        <v>6800.41676601657</v>
      </c>
      <c r="S45" s="41"/>
      <c r="T45" s="42">
        <f t="shared" si="3"/>
        <v>21.999999999999797</v>
      </c>
      <c r="U45" s="42"/>
    </row>
    <row r="46" spans="2:21" ht="13.5">
      <c r="B46" s="20">
        <v>38</v>
      </c>
      <c r="C46" s="39">
        <f t="shared" si="0"/>
        <v>800182.3728012905</v>
      </c>
      <c r="D46" s="39"/>
      <c r="E46" s="20">
        <v>2012</v>
      </c>
      <c r="F46" s="8">
        <v>42541</v>
      </c>
      <c r="G46" s="20" t="s">
        <v>4</v>
      </c>
      <c r="H46" s="40">
        <v>1.2715</v>
      </c>
      <c r="I46" s="40"/>
      <c r="J46" s="20">
        <v>65</v>
      </c>
      <c r="K46" s="39">
        <f t="shared" si="4"/>
        <v>24005.471184038714</v>
      </c>
      <c r="L46" s="39"/>
      <c r="M46" s="6">
        <f t="shared" si="1"/>
        <v>0.3693149412929033</v>
      </c>
      <c r="N46" s="20">
        <v>2012</v>
      </c>
      <c r="O46" s="8">
        <v>42541</v>
      </c>
      <c r="P46" s="40">
        <v>1.2715</v>
      </c>
      <c r="Q46" s="40"/>
      <c r="R46" s="41">
        <f t="shared" si="2"/>
        <v>0</v>
      </c>
      <c r="S46" s="41"/>
      <c r="T46" s="42">
        <f t="shared" si="3"/>
        <v>0</v>
      </c>
      <c r="U46" s="42"/>
    </row>
    <row r="47" spans="2:21" ht="13.5">
      <c r="B47" s="20">
        <v>39</v>
      </c>
      <c r="C47" s="39">
        <f t="shared" si="0"/>
        <v>800182.3728012905</v>
      </c>
      <c r="D47" s="39"/>
      <c r="E47" s="20">
        <v>2012</v>
      </c>
      <c r="F47" s="8">
        <v>42568</v>
      </c>
      <c r="G47" s="20" t="s">
        <v>4</v>
      </c>
      <c r="H47" s="40">
        <v>1.228</v>
      </c>
      <c r="I47" s="40"/>
      <c r="J47" s="20">
        <v>92</v>
      </c>
      <c r="K47" s="39">
        <f t="shared" si="4"/>
        <v>24005.471184038714</v>
      </c>
      <c r="L47" s="39"/>
      <c r="M47" s="6">
        <f t="shared" si="1"/>
        <v>0.2609290346091165</v>
      </c>
      <c r="N47" s="20">
        <v>2012</v>
      </c>
      <c r="O47" s="8">
        <v>42571</v>
      </c>
      <c r="P47" s="40">
        <v>1.2216</v>
      </c>
      <c r="Q47" s="40"/>
      <c r="R47" s="41">
        <f t="shared" si="2"/>
        <v>-16699.458214983355</v>
      </c>
      <c r="S47" s="41"/>
      <c r="T47" s="42">
        <f t="shared" si="3"/>
        <v>-92</v>
      </c>
      <c r="U47" s="42"/>
    </row>
    <row r="48" spans="2:21" ht="13.5">
      <c r="B48" s="20">
        <v>40</v>
      </c>
      <c r="C48" s="39">
        <f t="shared" si="0"/>
        <v>783482.9145863071</v>
      </c>
      <c r="D48" s="39"/>
      <c r="E48" s="20">
        <v>2012</v>
      </c>
      <c r="F48" s="8">
        <v>42574</v>
      </c>
      <c r="G48" s="20" t="s">
        <v>37</v>
      </c>
      <c r="H48" s="40">
        <v>1.2107</v>
      </c>
      <c r="I48" s="40"/>
      <c r="J48" s="20">
        <v>35</v>
      </c>
      <c r="K48" s="39">
        <f t="shared" si="4"/>
        <v>23504.487437589214</v>
      </c>
      <c r="L48" s="39"/>
      <c r="M48" s="6">
        <f t="shared" si="1"/>
        <v>0.6715567839311204</v>
      </c>
      <c r="N48" s="20">
        <v>2012</v>
      </c>
      <c r="O48" s="8">
        <v>42576</v>
      </c>
      <c r="P48" s="40">
        <v>1.2142</v>
      </c>
      <c r="Q48" s="40"/>
      <c r="R48" s="41">
        <f t="shared" si="2"/>
        <v>-23504.487437588115</v>
      </c>
      <c r="S48" s="41"/>
      <c r="T48" s="42">
        <f t="shared" si="3"/>
        <v>-35</v>
      </c>
      <c r="U48" s="42"/>
    </row>
    <row r="49" spans="2:21" ht="13.5">
      <c r="B49" s="20">
        <v>41</v>
      </c>
      <c r="C49" s="39">
        <f t="shared" si="0"/>
        <v>759978.427148719</v>
      </c>
      <c r="D49" s="39"/>
      <c r="E49" s="20">
        <v>2012</v>
      </c>
      <c r="F49" s="8">
        <v>42578</v>
      </c>
      <c r="G49" s="20" t="s">
        <v>4</v>
      </c>
      <c r="H49" s="40">
        <v>1.2324</v>
      </c>
      <c r="I49" s="40"/>
      <c r="J49" s="20">
        <v>45</v>
      </c>
      <c r="K49" s="39">
        <f t="shared" si="4"/>
        <v>22799.352814461567</v>
      </c>
      <c r="L49" s="39"/>
      <c r="M49" s="6">
        <f t="shared" si="1"/>
        <v>0.5066522847658126</v>
      </c>
      <c r="N49" s="20">
        <v>2012</v>
      </c>
      <c r="O49" s="8">
        <v>42578</v>
      </c>
      <c r="P49" s="40">
        <v>1.2324</v>
      </c>
      <c r="Q49" s="40"/>
      <c r="R49" s="41">
        <f t="shared" si="2"/>
        <v>0</v>
      </c>
      <c r="S49" s="41"/>
      <c r="T49" s="42">
        <f t="shared" si="3"/>
        <v>0</v>
      </c>
      <c r="U49" s="42"/>
    </row>
    <row r="50" spans="2:21" ht="13.5">
      <c r="B50" s="20">
        <v>42</v>
      </c>
      <c r="C50" s="39">
        <f t="shared" si="0"/>
        <v>759978.427148719</v>
      </c>
      <c r="D50" s="39"/>
      <c r="E50" s="20">
        <v>2012</v>
      </c>
      <c r="F50" s="8">
        <v>42583</v>
      </c>
      <c r="G50" s="20" t="s">
        <v>4</v>
      </c>
      <c r="H50" s="40">
        <v>1.232</v>
      </c>
      <c r="I50" s="40"/>
      <c r="J50" s="20">
        <v>35</v>
      </c>
      <c r="K50" s="39">
        <f t="shared" si="4"/>
        <v>22799.352814461567</v>
      </c>
      <c r="L50" s="39"/>
      <c r="M50" s="6">
        <f t="shared" si="1"/>
        <v>0.6514100804131876</v>
      </c>
      <c r="N50" s="20">
        <v>2012</v>
      </c>
      <c r="O50" s="8">
        <v>42583</v>
      </c>
      <c r="P50" s="40">
        <v>1.2284</v>
      </c>
      <c r="Q50" s="40"/>
      <c r="R50" s="41">
        <f t="shared" si="2"/>
        <v>-23450.76289487506</v>
      </c>
      <c r="S50" s="41"/>
      <c r="T50" s="42">
        <f t="shared" si="3"/>
        <v>-35</v>
      </c>
      <c r="U50" s="42"/>
    </row>
    <row r="51" spans="2:21" ht="13.5">
      <c r="B51" s="20">
        <v>43</v>
      </c>
      <c r="C51" s="39">
        <f t="shared" si="0"/>
        <v>736527.664253844</v>
      </c>
      <c r="D51" s="39"/>
      <c r="E51" s="20">
        <v>2012</v>
      </c>
      <c r="F51" s="8">
        <v>42595</v>
      </c>
      <c r="G51" s="20" t="s">
        <v>3</v>
      </c>
      <c r="H51" s="40">
        <v>1.2281</v>
      </c>
      <c r="I51" s="40"/>
      <c r="J51" s="20">
        <v>21</v>
      </c>
      <c r="K51" s="39">
        <f t="shared" si="4"/>
        <v>22095.82992761532</v>
      </c>
      <c r="L51" s="39"/>
      <c r="M51" s="6">
        <f t="shared" si="1"/>
        <v>1.0521823775054913</v>
      </c>
      <c r="N51" s="20">
        <v>2012</v>
      </c>
      <c r="O51" s="8">
        <v>42595</v>
      </c>
      <c r="P51" s="40">
        <v>1.2302</v>
      </c>
      <c r="Q51" s="40"/>
      <c r="R51" s="41">
        <f t="shared" si="2"/>
        <v>-22095.829927615217</v>
      </c>
      <c r="S51" s="41"/>
      <c r="T51" s="42">
        <f t="shared" si="3"/>
        <v>-21</v>
      </c>
      <c r="U51" s="42"/>
    </row>
    <row r="52" spans="2:21" ht="13.5">
      <c r="B52" s="20">
        <v>44</v>
      </c>
      <c r="C52" s="39">
        <f t="shared" si="0"/>
        <v>714431.8343262287</v>
      </c>
      <c r="D52" s="39"/>
      <c r="E52" s="20">
        <v>2012</v>
      </c>
      <c r="F52" s="8">
        <v>42604</v>
      </c>
      <c r="G52" s="20" t="s">
        <v>4</v>
      </c>
      <c r="H52" s="40">
        <v>1.2483</v>
      </c>
      <c r="I52" s="40"/>
      <c r="J52" s="20">
        <v>53</v>
      </c>
      <c r="K52" s="39">
        <f t="shared" si="4"/>
        <v>21432.95502978686</v>
      </c>
      <c r="L52" s="39"/>
      <c r="M52" s="6">
        <f t="shared" si="1"/>
        <v>0.4043953779205068</v>
      </c>
      <c r="N52" s="20">
        <v>2012</v>
      </c>
      <c r="O52" s="8">
        <v>42630</v>
      </c>
      <c r="P52" s="40">
        <v>1.3096</v>
      </c>
      <c r="Q52" s="40"/>
      <c r="R52" s="41">
        <f t="shared" si="2"/>
        <v>247894.3666652712</v>
      </c>
      <c r="S52" s="41"/>
      <c r="T52" s="42">
        <f t="shared" si="3"/>
        <v>613.0000000000014</v>
      </c>
      <c r="U52" s="42"/>
    </row>
    <row r="53" spans="2:21" ht="13.5">
      <c r="B53" s="20">
        <v>45</v>
      </c>
      <c r="C53" s="39">
        <f t="shared" si="0"/>
        <v>962326.2009914999</v>
      </c>
      <c r="D53" s="39"/>
      <c r="E53" s="20">
        <v>2012</v>
      </c>
      <c r="F53" s="8">
        <v>42634</v>
      </c>
      <c r="G53" s="20" t="s">
        <v>4</v>
      </c>
      <c r="H53" s="40">
        <v>1.3044</v>
      </c>
      <c r="I53" s="40"/>
      <c r="J53" s="20">
        <v>79</v>
      </c>
      <c r="K53" s="39">
        <f t="shared" si="4"/>
        <v>28869.786029745</v>
      </c>
      <c r="L53" s="39"/>
      <c r="M53" s="6">
        <f t="shared" si="1"/>
        <v>0.365440329490443</v>
      </c>
      <c r="N53" s="20">
        <v>2012</v>
      </c>
      <c r="O53" s="8">
        <v>42634</v>
      </c>
      <c r="P53" s="40">
        <v>1.3044</v>
      </c>
      <c r="Q53" s="40"/>
      <c r="R53" s="41">
        <f t="shared" si="2"/>
        <v>0</v>
      </c>
      <c r="S53" s="41"/>
      <c r="T53" s="42">
        <f t="shared" si="3"/>
        <v>0</v>
      </c>
      <c r="U53" s="42"/>
    </row>
    <row r="54" spans="2:21" ht="13.5">
      <c r="B54" s="20">
        <v>46</v>
      </c>
      <c r="C54" s="39">
        <f t="shared" si="0"/>
        <v>962326.2009914999</v>
      </c>
      <c r="D54" s="39"/>
      <c r="E54" s="20">
        <v>2012</v>
      </c>
      <c r="F54" s="8">
        <v>42689</v>
      </c>
      <c r="G54" s="20" t="s">
        <v>4</v>
      </c>
      <c r="H54" s="40">
        <v>1.2739</v>
      </c>
      <c r="I54" s="40"/>
      <c r="J54" s="20">
        <v>23</v>
      </c>
      <c r="K54" s="39">
        <f t="shared" si="4"/>
        <v>28869.786029745</v>
      </c>
      <c r="L54" s="39"/>
      <c r="M54" s="6">
        <f t="shared" si="1"/>
        <v>1.2552080882497825</v>
      </c>
      <c r="N54" s="20">
        <v>2012</v>
      </c>
      <c r="O54" s="8">
        <v>42690</v>
      </c>
      <c r="P54" s="40">
        <v>1.2716</v>
      </c>
      <c r="Q54" s="40"/>
      <c r="R54" s="41">
        <f t="shared" si="2"/>
        <v>-28869.786029744602</v>
      </c>
      <c r="S54" s="41"/>
      <c r="T54" s="42">
        <f t="shared" si="3"/>
        <v>-23</v>
      </c>
      <c r="U54" s="42"/>
    </row>
    <row r="55" spans="2:21" ht="13.5">
      <c r="B55" s="20">
        <v>47</v>
      </c>
      <c r="C55" s="39">
        <f t="shared" si="0"/>
        <v>933456.4149617553</v>
      </c>
      <c r="D55" s="39"/>
      <c r="E55" s="20">
        <v>2013</v>
      </c>
      <c r="F55" s="8">
        <v>42385</v>
      </c>
      <c r="G55" s="20" t="s">
        <v>3</v>
      </c>
      <c r="H55" s="40">
        <v>1.3256</v>
      </c>
      <c r="I55" s="40"/>
      <c r="J55" s="20">
        <v>68</v>
      </c>
      <c r="K55" s="39">
        <f t="shared" si="4"/>
        <v>28003.692448852657</v>
      </c>
      <c r="L55" s="39"/>
      <c r="M55" s="6">
        <f t="shared" si="1"/>
        <v>0.41181900660077436</v>
      </c>
      <c r="N55" s="20">
        <v>2013</v>
      </c>
      <c r="O55" s="8">
        <v>42385</v>
      </c>
      <c r="P55" s="40">
        <v>1.3256</v>
      </c>
      <c r="Q55" s="40"/>
      <c r="R55" s="41">
        <f t="shared" si="2"/>
        <v>0</v>
      </c>
      <c r="S55" s="41"/>
      <c r="T55" s="42">
        <f t="shared" si="3"/>
        <v>0</v>
      </c>
      <c r="U55" s="42"/>
    </row>
    <row r="56" spans="2:21" ht="13.5">
      <c r="B56" s="20">
        <v>48</v>
      </c>
      <c r="C56" s="39">
        <f t="shared" si="0"/>
        <v>933456.4149617553</v>
      </c>
      <c r="D56" s="39"/>
      <c r="E56" s="20">
        <v>2013</v>
      </c>
      <c r="F56" s="8">
        <v>42391</v>
      </c>
      <c r="G56" s="20" t="s">
        <v>3</v>
      </c>
      <c r="H56" s="40">
        <v>1.3303</v>
      </c>
      <c r="I56" s="40"/>
      <c r="J56" s="20">
        <v>64</v>
      </c>
      <c r="K56" s="39">
        <f t="shared" si="4"/>
        <v>28003.692448852657</v>
      </c>
      <c r="L56" s="39"/>
      <c r="M56" s="6">
        <f t="shared" si="1"/>
        <v>0.43755769451332277</v>
      </c>
      <c r="N56" s="20">
        <v>2013</v>
      </c>
      <c r="O56" s="8">
        <v>42393</v>
      </c>
      <c r="P56" s="40">
        <v>1.3367</v>
      </c>
      <c r="Q56" s="40"/>
      <c r="R56" s="41">
        <f t="shared" si="2"/>
        <v>-28003.69244885249</v>
      </c>
      <c r="S56" s="41"/>
      <c r="T56" s="42">
        <f t="shared" si="3"/>
        <v>-64</v>
      </c>
      <c r="U56" s="42"/>
    </row>
    <row r="57" spans="2:21" ht="13.5">
      <c r="B57" s="20">
        <v>49</v>
      </c>
      <c r="C57" s="39">
        <f t="shared" si="0"/>
        <v>905452.7225129028</v>
      </c>
      <c r="D57" s="39"/>
      <c r="E57" s="20">
        <v>2013</v>
      </c>
      <c r="F57" s="8">
        <v>42397</v>
      </c>
      <c r="G57" s="20" t="s">
        <v>4</v>
      </c>
      <c r="H57" s="40">
        <v>1.3459</v>
      </c>
      <c r="I57" s="40"/>
      <c r="J57" s="20">
        <v>35</v>
      </c>
      <c r="K57" s="39">
        <f t="shared" si="4"/>
        <v>27163.581675387082</v>
      </c>
      <c r="L57" s="39"/>
      <c r="M57" s="6">
        <f t="shared" si="1"/>
        <v>0.776102333582488</v>
      </c>
      <c r="N57" s="20">
        <v>2013</v>
      </c>
      <c r="O57" s="8">
        <v>42398</v>
      </c>
      <c r="P57" s="40">
        <v>1.3424</v>
      </c>
      <c r="Q57" s="40"/>
      <c r="R57" s="41">
        <f t="shared" si="2"/>
        <v>-27163.581675387537</v>
      </c>
      <c r="S57" s="41"/>
      <c r="T57" s="42">
        <f t="shared" si="3"/>
        <v>-35</v>
      </c>
      <c r="U57" s="42"/>
    </row>
    <row r="58" spans="2:21" ht="13.5">
      <c r="B58" s="20">
        <v>50</v>
      </c>
      <c r="C58" s="39">
        <f t="shared" si="0"/>
        <v>878289.1408375152</v>
      </c>
      <c r="D58" s="39"/>
      <c r="E58" s="20">
        <v>2013</v>
      </c>
      <c r="F58" s="8" t="s">
        <v>49</v>
      </c>
      <c r="G58" s="20" t="s">
        <v>4</v>
      </c>
      <c r="H58" s="40">
        <v>1.357</v>
      </c>
      <c r="I58" s="40"/>
      <c r="J58" s="20">
        <v>29</v>
      </c>
      <c r="K58" s="39">
        <f t="shared" si="4"/>
        <v>26348.674225125455</v>
      </c>
      <c r="L58" s="39"/>
      <c r="M58" s="6">
        <f t="shared" si="1"/>
        <v>0.908574973280188</v>
      </c>
      <c r="N58" s="20">
        <v>2013</v>
      </c>
      <c r="O58" s="8">
        <v>42404</v>
      </c>
      <c r="P58" s="40">
        <v>1.3541</v>
      </c>
      <c r="Q58" s="40"/>
      <c r="R58" s="41">
        <f t="shared" si="2"/>
        <v>-26348.674225124567</v>
      </c>
      <c r="S58" s="41"/>
      <c r="T58" s="42">
        <f t="shared" si="3"/>
        <v>-29</v>
      </c>
      <c r="U58" s="42"/>
    </row>
    <row r="59" spans="2:21" ht="13.5">
      <c r="B59" s="20">
        <v>51</v>
      </c>
      <c r="C59" s="39">
        <f t="shared" si="0"/>
        <v>851940.4666123907</v>
      </c>
      <c r="D59" s="39"/>
      <c r="E59" s="20">
        <v>2013</v>
      </c>
      <c r="F59" s="8">
        <v>42405</v>
      </c>
      <c r="G59" s="20" t="s">
        <v>3</v>
      </c>
      <c r="H59" s="40">
        <v>1.3508</v>
      </c>
      <c r="I59" s="40"/>
      <c r="J59" s="20">
        <v>60</v>
      </c>
      <c r="K59" s="39">
        <f t="shared" si="4"/>
        <v>25558.21399837172</v>
      </c>
      <c r="L59" s="39"/>
      <c r="M59" s="6">
        <f t="shared" si="1"/>
        <v>0.4259702333061953</v>
      </c>
      <c r="N59" s="20">
        <v>2013</v>
      </c>
      <c r="O59" s="8">
        <v>42405</v>
      </c>
      <c r="P59" s="40">
        <v>1.3508</v>
      </c>
      <c r="Q59" s="40"/>
      <c r="R59" s="41">
        <f t="shared" si="2"/>
        <v>0</v>
      </c>
      <c r="S59" s="41"/>
      <c r="T59" s="42">
        <f t="shared" si="3"/>
        <v>0</v>
      </c>
      <c r="U59" s="42"/>
    </row>
    <row r="60" spans="2:21" ht="13.5">
      <c r="B60" s="20">
        <v>52</v>
      </c>
      <c r="C60" s="39">
        <f t="shared" si="0"/>
        <v>851940.4666123907</v>
      </c>
      <c r="D60" s="39"/>
      <c r="E60" s="20">
        <v>2013</v>
      </c>
      <c r="F60" s="8">
        <v>42533</v>
      </c>
      <c r="G60" s="20" t="s">
        <v>4</v>
      </c>
      <c r="H60" s="40">
        <v>1.3298</v>
      </c>
      <c r="I60" s="40"/>
      <c r="J60" s="20">
        <v>32</v>
      </c>
      <c r="K60" s="39">
        <f t="shared" si="4"/>
        <v>25558.21399837172</v>
      </c>
      <c r="L60" s="39"/>
      <c r="M60" s="6">
        <f t="shared" si="1"/>
        <v>0.7986941874491162</v>
      </c>
      <c r="N60" s="20">
        <v>2013</v>
      </c>
      <c r="O60" s="8">
        <v>42540</v>
      </c>
      <c r="P60" s="40">
        <v>1.3326</v>
      </c>
      <c r="Q60" s="40"/>
      <c r="R60" s="41">
        <f t="shared" si="2"/>
        <v>22363.437248574566</v>
      </c>
      <c r="S60" s="41"/>
      <c r="T60" s="42">
        <f t="shared" si="3"/>
        <v>27.999999999999137</v>
      </c>
      <c r="U60" s="42"/>
    </row>
    <row r="61" spans="2:21" ht="13.5">
      <c r="B61" s="20">
        <v>53</v>
      </c>
      <c r="C61" s="39">
        <f t="shared" si="0"/>
        <v>874303.9038609653</v>
      </c>
      <c r="D61" s="39"/>
      <c r="E61" s="20">
        <v>2013</v>
      </c>
      <c r="F61" s="8">
        <v>42594</v>
      </c>
      <c r="G61" s="20" t="s">
        <v>3</v>
      </c>
      <c r="H61" s="40">
        <v>1.332</v>
      </c>
      <c r="I61" s="40"/>
      <c r="J61" s="20">
        <v>24</v>
      </c>
      <c r="K61" s="39">
        <f t="shared" si="4"/>
        <v>26229.117115828958</v>
      </c>
      <c r="L61" s="39"/>
      <c r="M61" s="6">
        <f t="shared" si="1"/>
        <v>1.0928798798262067</v>
      </c>
      <c r="N61" s="20">
        <v>2013</v>
      </c>
      <c r="O61" s="8">
        <v>42597</v>
      </c>
      <c r="P61" s="40">
        <v>1.3311</v>
      </c>
      <c r="Q61" s="40"/>
      <c r="R61" s="41">
        <f t="shared" si="2"/>
        <v>9835.918918437204</v>
      </c>
      <c r="S61" s="41"/>
      <c r="T61" s="42">
        <f t="shared" si="3"/>
        <v>9.00000000000123</v>
      </c>
      <c r="U61" s="42"/>
    </row>
    <row r="62" spans="2:21" ht="13.5">
      <c r="B62" s="20">
        <v>54</v>
      </c>
      <c r="C62" s="39">
        <f t="shared" si="0"/>
        <v>884139.8227794025</v>
      </c>
      <c r="D62" s="39"/>
      <c r="E62" s="20">
        <v>2013</v>
      </c>
      <c r="F62" s="8">
        <v>42618</v>
      </c>
      <c r="G62" s="20" t="s">
        <v>3</v>
      </c>
      <c r="H62" s="40">
        <v>1.3164</v>
      </c>
      <c r="I62" s="40"/>
      <c r="J62" s="20">
        <v>30</v>
      </c>
      <c r="K62" s="39">
        <f t="shared" si="4"/>
        <v>26524.194683382073</v>
      </c>
      <c r="L62" s="39"/>
      <c r="M62" s="6">
        <f t="shared" si="1"/>
        <v>0.8841398227794024</v>
      </c>
      <c r="N62" s="20">
        <v>2013</v>
      </c>
      <c r="O62" s="8">
        <v>42618</v>
      </c>
      <c r="P62" s="40">
        <v>1.3194</v>
      </c>
      <c r="Q62" s="40"/>
      <c r="R62" s="41">
        <f t="shared" si="2"/>
        <v>-26524.194683381113</v>
      </c>
      <c r="S62" s="41"/>
      <c r="T62" s="42">
        <f t="shared" si="3"/>
        <v>-30</v>
      </c>
      <c r="U62" s="42"/>
    </row>
    <row r="63" spans="2:21" ht="13.5">
      <c r="B63" s="20">
        <v>55</v>
      </c>
      <c r="C63" s="39">
        <f t="shared" si="0"/>
        <v>857615.6280960214</v>
      </c>
      <c r="D63" s="39"/>
      <c r="E63" s="20">
        <v>2013</v>
      </c>
      <c r="F63" s="8">
        <v>42637</v>
      </c>
      <c r="G63" s="20" t="s">
        <v>3</v>
      </c>
      <c r="H63" s="40">
        <v>1.3491</v>
      </c>
      <c r="I63" s="40"/>
      <c r="J63" s="20">
        <v>28</v>
      </c>
      <c r="K63" s="39">
        <f t="shared" si="4"/>
        <v>25728.46884288064</v>
      </c>
      <c r="L63" s="39"/>
      <c r="M63" s="6">
        <f t="shared" si="1"/>
        <v>0.9188738872457372</v>
      </c>
      <c r="N63" s="20">
        <v>2013</v>
      </c>
      <c r="O63" s="8">
        <v>42638</v>
      </c>
      <c r="P63" s="40">
        <v>1.3519</v>
      </c>
      <c r="Q63" s="40"/>
      <c r="R63" s="41">
        <f t="shared" si="2"/>
        <v>-25728.468842881888</v>
      </c>
      <c r="S63" s="41"/>
      <c r="T63" s="42">
        <f t="shared" si="3"/>
        <v>-28</v>
      </c>
      <c r="U63" s="42"/>
    </row>
    <row r="64" spans="2:21" ht="13.5">
      <c r="B64" s="20">
        <v>56</v>
      </c>
      <c r="C64" s="39">
        <f t="shared" si="0"/>
        <v>831887.1592531395</v>
      </c>
      <c r="D64" s="39"/>
      <c r="E64" s="20">
        <v>2013</v>
      </c>
      <c r="F64" s="8">
        <v>42671</v>
      </c>
      <c r="G64" s="20" t="s">
        <v>3</v>
      </c>
      <c r="H64" s="40">
        <v>1.3782</v>
      </c>
      <c r="I64" s="40"/>
      <c r="J64" s="20">
        <v>27</v>
      </c>
      <c r="K64" s="39">
        <f t="shared" si="4"/>
        <v>24956.614777594186</v>
      </c>
      <c r="L64" s="39"/>
      <c r="M64" s="6">
        <f t="shared" si="1"/>
        <v>0.9243190658368217</v>
      </c>
      <c r="N64" s="20">
        <v>2013</v>
      </c>
      <c r="O64" s="8">
        <v>42672</v>
      </c>
      <c r="P64" s="40">
        <v>1.3809</v>
      </c>
      <c r="Q64" s="40"/>
      <c r="R64" s="41">
        <f t="shared" si="2"/>
        <v>-24956.614777593488</v>
      </c>
      <c r="S64" s="41"/>
      <c r="T64" s="42">
        <f t="shared" si="3"/>
        <v>-27</v>
      </c>
      <c r="U64" s="42"/>
    </row>
    <row r="65" spans="2:21" ht="13.5">
      <c r="B65" s="20">
        <v>57</v>
      </c>
      <c r="C65" s="39">
        <f t="shared" si="0"/>
        <v>806930.544475546</v>
      </c>
      <c r="D65" s="39"/>
      <c r="E65" s="20">
        <v>2013</v>
      </c>
      <c r="F65" s="8">
        <v>42672</v>
      </c>
      <c r="G65" s="20" t="s">
        <v>3</v>
      </c>
      <c r="H65" s="40">
        <v>1.3739</v>
      </c>
      <c r="I65" s="40"/>
      <c r="J65" s="20">
        <v>74</v>
      </c>
      <c r="K65" s="39">
        <f t="shared" si="4"/>
        <v>24207.916334266378</v>
      </c>
      <c r="L65" s="39"/>
      <c r="M65" s="6">
        <f t="shared" si="1"/>
        <v>0.3271340045171132</v>
      </c>
      <c r="N65" s="20">
        <v>2013</v>
      </c>
      <c r="O65" s="8">
        <v>42680</v>
      </c>
      <c r="P65" s="40">
        <v>1.3524</v>
      </c>
      <c r="Q65" s="40"/>
      <c r="R65" s="41">
        <f t="shared" si="2"/>
        <v>70333.81097117886</v>
      </c>
      <c r="S65" s="41"/>
      <c r="T65" s="42">
        <f t="shared" si="3"/>
        <v>214.99999999999852</v>
      </c>
      <c r="U65" s="42"/>
    </row>
    <row r="66" spans="2:21" ht="13.5">
      <c r="B66" s="20">
        <v>58</v>
      </c>
      <c r="C66" s="39">
        <f t="shared" si="0"/>
        <v>877264.3554467248</v>
      </c>
      <c r="D66" s="39"/>
      <c r="E66" s="20">
        <v>2013</v>
      </c>
      <c r="F66" s="8">
        <v>42687</v>
      </c>
      <c r="G66" s="20" t="s">
        <v>4</v>
      </c>
      <c r="H66" s="40">
        <v>1.3469</v>
      </c>
      <c r="I66" s="40"/>
      <c r="J66" s="20">
        <v>80</v>
      </c>
      <c r="K66" s="39">
        <f t="shared" si="4"/>
        <v>26317.930663401745</v>
      </c>
      <c r="L66" s="39"/>
      <c r="M66" s="6">
        <f t="shared" si="1"/>
        <v>0.3289741332925218</v>
      </c>
      <c r="N66" s="20">
        <v>2013</v>
      </c>
      <c r="O66" s="8">
        <v>42694</v>
      </c>
      <c r="P66" s="40">
        <v>1.3487</v>
      </c>
      <c r="Q66" s="40"/>
      <c r="R66" s="41">
        <f t="shared" si="2"/>
        <v>5921.53439926547</v>
      </c>
      <c r="S66" s="41"/>
      <c r="T66" s="42">
        <f t="shared" si="3"/>
        <v>18.000000000000238</v>
      </c>
      <c r="U66" s="42"/>
    </row>
    <row r="67" spans="2:21" ht="13.5">
      <c r="B67" s="20">
        <v>59</v>
      </c>
      <c r="C67" s="39">
        <f t="shared" si="0"/>
        <v>883185.8898459902</v>
      </c>
      <c r="D67" s="39"/>
      <c r="E67" s="20">
        <v>2013</v>
      </c>
      <c r="F67" s="8">
        <v>42703</v>
      </c>
      <c r="G67" s="20" t="s">
        <v>4</v>
      </c>
      <c r="H67" s="40">
        <v>1.3621</v>
      </c>
      <c r="I67" s="40"/>
      <c r="J67" s="20">
        <v>26</v>
      </c>
      <c r="K67" s="39">
        <f t="shared" si="4"/>
        <v>26495.576695379707</v>
      </c>
      <c r="L67" s="39"/>
      <c r="M67" s="6">
        <f t="shared" si="1"/>
        <v>1.0190606421299888</v>
      </c>
      <c r="N67" s="20">
        <v>2013</v>
      </c>
      <c r="O67" s="8">
        <v>42703</v>
      </c>
      <c r="P67" s="40">
        <v>1.3621</v>
      </c>
      <c r="Q67" s="40"/>
      <c r="R67" s="41">
        <f t="shared" si="2"/>
        <v>0</v>
      </c>
      <c r="S67" s="41"/>
      <c r="T67" s="42">
        <f t="shared" si="3"/>
        <v>0</v>
      </c>
      <c r="U67" s="42"/>
    </row>
    <row r="68" spans="2:21" ht="13.5">
      <c r="B68" s="20">
        <v>60</v>
      </c>
      <c r="C68" s="39">
        <f t="shared" si="0"/>
        <v>883185.8898459902</v>
      </c>
      <c r="D68" s="39"/>
      <c r="E68" s="20">
        <v>2013</v>
      </c>
      <c r="F68" s="8">
        <v>42708</v>
      </c>
      <c r="G68" s="20" t="s">
        <v>4</v>
      </c>
      <c r="H68" s="40">
        <v>1.3591</v>
      </c>
      <c r="I68" s="40"/>
      <c r="J68" s="20">
        <v>24</v>
      </c>
      <c r="K68" s="39">
        <f t="shared" si="4"/>
        <v>26495.576695379707</v>
      </c>
      <c r="L68" s="39"/>
      <c r="M68" s="6">
        <f t="shared" si="1"/>
        <v>1.1039823623074878</v>
      </c>
      <c r="N68" s="20">
        <v>2013</v>
      </c>
      <c r="O68" s="8">
        <v>42708</v>
      </c>
      <c r="P68" s="40">
        <v>1.3567</v>
      </c>
      <c r="Q68" s="40"/>
      <c r="R68" s="41">
        <f t="shared" si="2"/>
        <v>-26495.57669537924</v>
      </c>
      <c r="S68" s="41"/>
      <c r="T68" s="42">
        <f t="shared" si="3"/>
        <v>-24</v>
      </c>
      <c r="U68" s="42"/>
    </row>
    <row r="69" spans="2:21" ht="13.5">
      <c r="B69" s="20">
        <v>61</v>
      </c>
      <c r="C69" s="39">
        <f t="shared" si="0"/>
        <v>856690.313150611</v>
      </c>
      <c r="D69" s="39"/>
      <c r="E69" s="20">
        <v>2013</v>
      </c>
      <c r="F69" s="8">
        <v>42709</v>
      </c>
      <c r="G69" s="20" t="s">
        <v>4</v>
      </c>
      <c r="H69" s="40">
        <v>1.3597</v>
      </c>
      <c r="I69" s="40"/>
      <c r="J69" s="20">
        <v>55</v>
      </c>
      <c r="K69" s="39">
        <f t="shared" si="4"/>
        <v>25700.70939451833</v>
      </c>
      <c r="L69" s="39"/>
      <c r="M69" s="6">
        <f t="shared" si="1"/>
        <v>0.4672856253548787</v>
      </c>
      <c r="N69" s="20">
        <v>2013</v>
      </c>
      <c r="O69" s="8">
        <v>42716</v>
      </c>
      <c r="P69" s="40">
        <v>1.374</v>
      </c>
      <c r="Q69" s="40"/>
      <c r="R69" s="41">
        <f t="shared" si="2"/>
        <v>66821.8444257486</v>
      </c>
      <c r="S69" s="41"/>
      <c r="T69" s="42">
        <f t="shared" si="3"/>
        <v>143.00000000000202</v>
      </c>
      <c r="U69" s="42"/>
    </row>
    <row r="70" spans="2:21" ht="13.5">
      <c r="B70" s="20">
        <v>62</v>
      </c>
      <c r="C70" s="39">
        <f t="shared" si="0"/>
        <v>923512.1575763596</v>
      </c>
      <c r="D70" s="39"/>
      <c r="E70" s="20">
        <v>2013</v>
      </c>
      <c r="F70" s="8">
        <v>42717</v>
      </c>
      <c r="G70" s="20" t="s">
        <v>3</v>
      </c>
      <c r="H70" s="40">
        <v>1.3747</v>
      </c>
      <c r="I70" s="40"/>
      <c r="J70" s="20">
        <v>22</v>
      </c>
      <c r="K70" s="39">
        <f t="shared" si="4"/>
        <v>27705.364727290787</v>
      </c>
      <c r="L70" s="39"/>
      <c r="M70" s="6">
        <f t="shared" si="1"/>
        <v>1.2593347603313993</v>
      </c>
      <c r="N70" s="20">
        <v>2013</v>
      </c>
      <c r="O70" s="8">
        <v>42720</v>
      </c>
      <c r="P70" s="40">
        <v>1.3769</v>
      </c>
      <c r="Q70" s="40"/>
      <c r="R70" s="41">
        <f t="shared" si="2"/>
        <v>-27705.36472729053</v>
      </c>
      <c r="S70" s="41"/>
      <c r="T70" s="42">
        <f t="shared" si="3"/>
        <v>-22</v>
      </c>
      <c r="U70" s="42"/>
    </row>
    <row r="71" spans="2:21" ht="13.5">
      <c r="B71" s="20">
        <v>63</v>
      </c>
      <c r="C71" s="39">
        <f t="shared" si="0"/>
        <v>895806.792849069</v>
      </c>
      <c r="D71" s="39"/>
      <c r="E71" s="20">
        <v>2013</v>
      </c>
      <c r="F71" s="8">
        <v>42721</v>
      </c>
      <c r="G71" s="20" t="s">
        <v>4</v>
      </c>
      <c r="H71" s="40">
        <v>1.3762</v>
      </c>
      <c r="I71" s="40"/>
      <c r="J71" s="20">
        <v>11</v>
      </c>
      <c r="K71" s="39">
        <f t="shared" si="4"/>
        <v>26874.20378547207</v>
      </c>
      <c r="L71" s="39"/>
      <c r="M71" s="6">
        <f t="shared" si="1"/>
        <v>2.4431094350429152</v>
      </c>
      <c r="N71" s="20">
        <v>2013</v>
      </c>
      <c r="O71" s="8">
        <v>42721</v>
      </c>
      <c r="P71" s="40">
        <v>1.3751</v>
      </c>
      <c r="Q71" s="40"/>
      <c r="R71" s="41">
        <f t="shared" si="2"/>
        <v>-26874.203785474532</v>
      </c>
      <c r="S71" s="41"/>
      <c r="T71" s="42">
        <f t="shared" si="3"/>
        <v>-11</v>
      </c>
      <c r="U71" s="42"/>
    </row>
    <row r="72" spans="2:21" ht="13.5">
      <c r="B72" s="20">
        <v>64</v>
      </c>
      <c r="C72" s="39">
        <f t="shared" si="0"/>
        <v>868932.5890635945</v>
      </c>
      <c r="D72" s="39"/>
      <c r="E72" s="20">
        <v>2014</v>
      </c>
      <c r="F72" s="8">
        <v>42376</v>
      </c>
      <c r="G72" s="20" t="s">
        <v>4</v>
      </c>
      <c r="H72" s="40">
        <v>1.3639</v>
      </c>
      <c r="I72" s="40"/>
      <c r="J72" s="20">
        <v>43</v>
      </c>
      <c r="K72" s="39">
        <f t="shared" si="4"/>
        <v>26067.977671907833</v>
      </c>
      <c r="L72" s="39"/>
      <c r="M72" s="6">
        <f t="shared" si="1"/>
        <v>0.6062320388815775</v>
      </c>
      <c r="N72" s="20">
        <v>2014</v>
      </c>
      <c r="O72" s="8">
        <v>42376</v>
      </c>
      <c r="P72" s="40">
        <v>1.3639</v>
      </c>
      <c r="Q72" s="40"/>
      <c r="R72" s="41">
        <f t="shared" si="2"/>
        <v>0</v>
      </c>
      <c r="S72" s="41"/>
      <c r="T72" s="42">
        <f t="shared" si="3"/>
        <v>0</v>
      </c>
      <c r="U72" s="42"/>
    </row>
    <row r="73" spans="2:21" ht="13.5">
      <c r="B73" s="20">
        <v>65</v>
      </c>
      <c r="C73" s="39">
        <f t="shared" si="0"/>
        <v>868932.5890635945</v>
      </c>
      <c r="D73" s="39"/>
      <c r="E73" s="20">
        <v>2014</v>
      </c>
      <c r="F73" s="8">
        <v>42392</v>
      </c>
      <c r="G73" s="20" t="s">
        <v>3</v>
      </c>
      <c r="H73" s="40">
        <v>1.3537</v>
      </c>
      <c r="I73" s="40"/>
      <c r="J73" s="20">
        <v>19</v>
      </c>
      <c r="K73" s="39">
        <f aca="true" t="shared" si="5" ref="K73:K108">IF(F73="","",C73*0.03)</f>
        <v>26067.977671907833</v>
      </c>
      <c r="L73" s="39"/>
      <c r="M73" s="6">
        <f t="shared" si="1"/>
        <v>1.3719988248372545</v>
      </c>
      <c r="N73" s="20">
        <v>2014</v>
      </c>
      <c r="O73" s="8">
        <v>1.23</v>
      </c>
      <c r="P73" s="40">
        <v>1.3537</v>
      </c>
      <c r="Q73" s="40"/>
      <c r="R73" s="41">
        <f t="shared" si="2"/>
        <v>0</v>
      </c>
      <c r="S73" s="41"/>
      <c r="T73" s="42">
        <f t="shared" si="3"/>
        <v>0</v>
      </c>
      <c r="U73" s="42"/>
    </row>
    <row r="74" spans="2:21" ht="13.5">
      <c r="B74" s="20">
        <v>66</v>
      </c>
      <c r="C74" s="39">
        <f aca="true" t="shared" si="6" ref="C74:C108">IF(R73="","",C73+R73)</f>
        <v>868932.5890635945</v>
      </c>
      <c r="D74" s="39"/>
      <c r="E74" s="20">
        <v>2014</v>
      </c>
      <c r="F74" s="8">
        <v>42425</v>
      </c>
      <c r="G74" s="20" t="s">
        <v>4</v>
      </c>
      <c r="H74" s="40">
        <v>1.3766</v>
      </c>
      <c r="I74" s="40"/>
      <c r="J74" s="20">
        <v>51</v>
      </c>
      <c r="K74" s="39">
        <f t="shared" si="5"/>
        <v>26067.977671907833</v>
      </c>
      <c r="L74" s="39"/>
      <c r="M74" s="6">
        <f aca="true" t="shared" si="7" ref="M74:M108">IF(J74="","",(K74/J74)/1000)</f>
        <v>0.511136817096232</v>
      </c>
      <c r="N74" s="20">
        <v>2014</v>
      </c>
      <c r="O74" s="8">
        <v>2825</v>
      </c>
      <c r="P74" s="40">
        <v>1.3766</v>
      </c>
      <c r="Q74" s="40"/>
      <c r="R74" s="41">
        <f aca="true" t="shared" si="8" ref="R74:R108">IF(O74="","",(IF(G74="売",H74-P74,P74-H74))*M74*10000000)</f>
        <v>0</v>
      </c>
      <c r="S74" s="41"/>
      <c r="T74" s="42">
        <f aca="true" t="shared" si="9" ref="T74:T108">IF(O74="","",IF(R74&lt;0,J74*(-1),IF(G74="買",(P74-H74)*10000,(H74-P74)*10000)))</f>
        <v>0</v>
      </c>
      <c r="U74" s="42"/>
    </row>
    <row r="75" spans="2:21" ht="13.5">
      <c r="B75" s="20">
        <v>67</v>
      </c>
      <c r="C75" s="39">
        <f t="shared" si="6"/>
        <v>868932.5890635945</v>
      </c>
      <c r="D75" s="39"/>
      <c r="E75" s="20">
        <v>2014</v>
      </c>
      <c r="F75" s="8">
        <v>42440</v>
      </c>
      <c r="G75" s="20" t="s">
        <v>3</v>
      </c>
      <c r="H75" s="40">
        <v>1.3856</v>
      </c>
      <c r="I75" s="40"/>
      <c r="J75" s="20">
        <v>20</v>
      </c>
      <c r="K75" s="39">
        <f t="shared" si="5"/>
        <v>26067.977671907833</v>
      </c>
      <c r="L75" s="39"/>
      <c r="M75" s="6">
        <f t="shared" si="7"/>
        <v>1.3033988835953916</v>
      </c>
      <c r="N75" s="20">
        <v>2014</v>
      </c>
      <c r="O75" s="8">
        <v>42441</v>
      </c>
      <c r="P75" s="40">
        <v>1.3876</v>
      </c>
      <c r="Q75" s="40"/>
      <c r="R75" s="41">
        <f t="shared" si="8"/>
        <v>-26067.977671907855</v>
      </c>
      <c r="S75" s="41"/>
      <c r="T75" s="42">
        <f t="shared" si="9"/>
        <v>-20</v>
      </c>
      <c r="U75" s="42"/>
    </row>
    <row r="76" spans="2:21" ht="13.5">
      <c r="B76" s="20">
        <v>68</v>
      </c>
      <c r="C76" s="39">
        <f t="shared" si="6"/>
        <v>842864.6113916866</v>
      </c>
      <c r="D76" s="39"/>
      <c r="E76" s="20">
        <v>2014</v>
      </c>
      <c r="F76" s="8">
        <v>42446</v>
      </c>
      <c r="G76" s="20" t="s">
        <v>4</v>
      </c>
      <c r="H76" s="40">
        <v>1.3905</v>
      </c>
      <c r="I76" s="40"/>
      <c r="J76" s="20">
        <v>27</v>
      </c>
      <c r="K76" s="39">
        <f t="shared" si="5"/>
        <v>25285.938341750596</v>
      </c>
      <c r="L76" s="39"/>
      <c r="M76" s="6">
        <f t="shared" si="7"/>
        <v>0.9365162348796517</v>
      </c>
      <c r="N76" s="20">
        <v>2014</v>
      </c>
      <c r="O76" s="8">
        <v>42448</v>
      </c>
      <c r="P76" s="40">
        <v>1.3878</v>
      </c>
      <c r="Q76" s="40"/>
      <c r="R76" s="41">
        <f t="shared" si="8"/>
        <v>-25285.93834175197</v>
      </c>
      <c r="S76" s="41"/>
      <c r="T76" s="42">
        <f t="shared" si="9"/>
        <v>-27</v>
      </c>
      <c r="U76" s="42"/>
    </row>
    <row r="77" spans="2:21" ht="13.5">
      <c r="B77" s="20">
        <v>69</v>
      </c>
      <c r="C77" s="39">
        <f t="shared" si="6"/>
        <v>817578.6730499347</v>
      </c>
      <c r="D77" s="39"/>
      <c r="E77" s="20">
        <v>2014</v>
      </c>
      <c r="F77" s="8">
        <v>42455</v>
      </c>
      <c r="G77" s="20" t="s">
        <v>3</v>
      </c>
      <c r="H77" s="40">
        <v>1.3776</v>
      </c>
      <c r="I77" s="40"/>
      <c r="J77" s="20">
        <v>25</v>
      </c>
      <c r="K77" s="39">
        <f t="shared" si="5"/>
        <v>24527.36019149804</v>
      </c>
      <c r="L77" s="39"/>
      <c r="M77" s="6">
        <f t="shared" si="7"/>
        <v>0.9810944076599215</v>
      </c>
      <c r="N77" s="20">
        <v>2014</v>
      </c>
      <c r="O77" s="8">
        <v>42460</v>
      </c>
      <c r="P77" s="40">
        <v>1.3772</v>
      </c>
      <c r="Q77" s="40"/>
      <c r="R77" s="41">
        <f t="shared" si="8"/>
        <v>3924.3776306392538</v>
      </c>
      <c r="S77" s="41"/>
      <c r="T77" s="42">
        <f t="shared" si="9"/>
        <v>3.9999999999995595</v>
      </c>
      <c r="U77" s="42"/>
    </row>
    <row r="78" spans="2:21" ht="13.5">
      <c r="B78" s="20">
        <v>70</v>
      </c>
      <c r="C78" s="39">
        <f t="shared" si="6"/>
        <v>821503.0506805739</v>
      </c>
      <c r="D78" s="39"/>
      <c r="E78" s="20">
        <v>2014</v>
      </c>
      <c r="F78" s="8">
        <v>42509</v>
      </c>
      <c r="G78" s="20" t="s">
        <v>3</v>
      </c>
      <c r="H78" s="40">
        <v>1.3699</v>
      </c>
      <c r="I78" s="40"/>
      <c r="J78" s="20">
        <v>11</v>
      </c>
      <c r="K78" s="39">
        <f t="shared" si="5"/>
        <v>24645.091520417216</v>
      </c>
      <c r="L78" s="39"/>
      <c r="M78" s="6">
        <f t="shared" si="7"/>
        <v>2.240462865492474</v>
      </c>
      <c r="N78" s="20">
        <v>2014</v>
      </c>
      <c r="O78" s="8">
        <v>42509</v>
      </c>
      <c r="P78" s="40">
        <v>1.3699</v>
      </c>
      <c r="Q78" s="40"/>
      <c r="R78" s="41">
        <f t="shared" si="8"/>
        <v>0</v>
      </c>
      <c r="S78" s="41"/>
      <c r="T78" s="42">
        <f t="shared" si="9"/>
        <v>0</v>
      </c>
      <c r="U78" s="42"/>
    </row>
    <row r="79" spans="2:21" ht="13.5">
      <c r="B79" s="20">
        <v>71</v>
      </c>
      <c r="C79" s="39">
        <f t="shared" si="6"/>
        <v>821503.0506805739</v>
      </c>
      <c r="D79" s="39"/>
      <c r="E79" s="20">
        <v>2014</v>
      </c>
      <c r="F79" s="8">
        <v>42516</v>
      </c>
      <c r="G79" s="20" t="s">
        <v>3</v>
      </c>
      <c r="H79" s="40">
        <v>1.3614</v>
      </c>
      <c r="I79" s="40"/>
      <c r="J79" s="20">
        <v>26</v>
      </c>
      <c r="K79" s="39">
        <f t="shared" si="5"/>
        <v>24645.091520417216</v>
      </c>
      <c r="L79" s="39"/>
      <c r="M79" s="6">
        <f t="shared" si="7"/>
        <v>0.9478881354006621</v>
      </c>
      <c r="N79" s="20">
        <v>2014</v>
      </c>
      <c r="O79" s="8">
        <v>42516</v>
      </c>
      <c r="P79" s="40">
        <v>1.3614</v>
      </c>
      <c r="Q79" s="40"/>
      <c r="R79" s="41">
        <f t="shared" si="8"/>
        <v>0</v>
      </c>
      <c r="S79" s="41"/>
      <c r="T79" s="42">
        <f t="shared" si="9"/>
        <v>0</v>
      </c>
      <c r="U79" s="42"/>
    </row>
    <row r="80" spans="2:21" ht="13.5">
      <c r="B80" s="20">
        <v>72</v>
      </c>
      <c r="C80" s="39">
        <f t="shared" si="6"/>
        <v>821503.0506805739</v>
      </c>
      <c r="D80" s="39"/>
      <c r="E80" s="20">
        <v>2014</v>
      </c>
      <c r="F80" s="8">
        <v>42565</v>
      </c>
      <c r="G80" s="20" t="s">
        <v>3</v>
      </c>
      <c r="H80" s="40">
        <v>1.3598</v>
      </c>
      <c r="I80" s="40"/>
      <c r="J80" s="20">
        <v>8</v>
      </c>
      <c r="K80" s="39">
        <f t="shared" si="5"/>
        <v>24645.091520417216</v>
      </c>
      <c r="L80" s="39"/>
      <c r="M80" s="6">
        <f t="shared" si="7"/>
        <v>3.080636440052152</v>
      </c>
      <c r="N80" s="20">
        <v>2014</v>
      </c>
      <c r="O80" s="8">
        <v>42565</v>
      </c>
      <c r="P80" s="40">
        <v>1.3598</v>
      </c>
      <c r="Q80" s="40"/>
      <c r="R80" s="41">
        <f t="shared" si="8"/>
        <v>0</v>
      </c>
      <c r="S80" s="41"/>
      <c r="T80" s="42">
        <f t="shared" si="9"/>
        <v>0</v>
      </c>
      <c r="U80" s="42"/>
    </row>
    <row r="81" spans="2:21" ht="13.5">
      <c r="B81" s="20">
        <v>73</v>
      </c>
      <c r="C81" s="39">
        <f t="shared" si="6"/>
        <v>821503.0506805739</v>
      </c>
      <c r="D81" s="39"/>
      <c r="E81" s="20">
        <v>2014</v>
      </c>
      <c r="F81" s="8">
        <v>42615</v>
      </c>
      <c r="G81" s="20" t="s">
        <v>3</v>
      </c>
      <c r="H81" s="40">
        <v>1.3114</v>
      </c>
      <c r="I81" s="40"/>
      <c r="J81" s="20">
        <v>22</v>
      </c>
      <c r="K81" s="39">
        <f t="shared" si="5"/>
        <v>24645.091520417216</v>
      </c>
      <c r="L81" s="39"/>
      <c r="M81" s="6">
        <f t="shared" si="7"/>
        <v>1.120231432746237</v>
      </c>
      <c r="N81" s="20">
        <v>2014</v>
      </c>
      <c r="O81" s="8">
        <v>42616</v>
      </c>
      <c r="P81" s="40">
        <v>1.3136</v>
      </c>
      <c r="Q81" s="40"/>
      <c r="R81" s="41">
        <f t="shared" si="8"/>
        <v>-24645.09152041948</v>
      </c>
      <c r="S81" s="41"/>
      <c r="T81" s="42">
        <f t="shared" si="9"/>
        <v>-22</v>
      </c>
      <c r="U81" s="42"/>
    </row>
    <row r="82" spans="2:21" ht="13.5">
      <c r="B82" s="20">
        <v>74</v>
      </c>
      <c r="C82" s="39">
        <f t="shared" si="6"/>
        <v>796857.9591601545</v>
      </c>
      <c r="D82" s="39"/>
      <c r="E82" s="20">
        <v>2014</v>
      </c>
      <c r="F82" s="8">
        <v>42636</v>
      </c>
      <c r="G82" s="20" t="s">
        <v>3</v>
      </c>
      <c r="H82" s="40">
        <v>1.2846</v>
      </c>
      <c r="I82" s="40"/>
      <c r="J82" s="20">
        <v>13</v>
      </c>
      <c r="K82" s="39">
        <f t="shared" si="5"/>
        <v>23905.73877480463</v>
      </c>
      <c r="L82" s="39"/>
      <c r="M82" s="6">
        <f t="shared" si="7"/>
        <v>1.8389029826772794</v>
      </c>
      <c r="N82" s="20">
        <v>2014</v>
      </c>
      <c r="O82" s="8">
        <v>42637</v>
      </c>
      <c r="P82" s="40">
        <v>1.2859</v>
      </c>
      <c r="Q82" s="40"/>
      <c r="R82" s="41">
        <f t="shared" si="8"/>
        <v>-23905.738774806083</v>
      </c>
      <c r="S82" s="41"/>
      <c r="T82" s="42">
        <f t="shared" si="9"/>
        <v>-13</v>
      </c>
      <c r="U82" s="42"/>
    </row>
    <row r="83" spans="2:21" ht="13.5">
      <c r="B83" s="20">
        <v>75</v>
      </c>
      <c r="C83" s="39">
        <f t="shared" si="6"/>
        <v>772952.2203853484</v>
      </c>
      <c r="D83" s="39"/>
      <c r="E83" s="20">
        <v>2014</v>
      </c>
      <c r="F83" s="8">
        <v>42666</v>
      </c>
      <c r="G83" s="20" t="s">
        <v>3</v>
      </c>
      <c r="H83" s="40">
        <v>1.2637</v>
      </c>
      <c r="I83" s="40"/>
      <c r="J83" s="20">
        <v>26</v>
      </c>
      <c r="K83" s="39">
        <f t="shared" si="5"/>
        <v>23188.56661156045</v>
      </c>
      <c r="L83" s="39"/>
      <c r="M83" s="6">
        <f t="shared" si="7"/>
        <v>0.8918679465984789</v>
      </c>
      <c r="N83" s="20">
        <v>2014</v>
      </c>
      <c r="O83" s="8">
        <v>42666</v>
      </c>
      <c r="P83" s="40">
        <v>1.2637</v>
      </c>
      <c r="Q83" s="40"/>
      <c r="R83" s="41">
        <f t="shared" si="8"/>
        <v>0</v>
      </c>
      <c r="S83" s="41"/>
      <c r="T83" s="42">
        <f t="shared" si="9"/>
        <v>0</v>
      </c>
      <c r="U83" s="42"/>
    </row>
    <row r="84" spans="2:21" ht="13.5">
      <c r="B84" s="20">
        <v>76</v>
      </c>
      <c r="C84" s="39">
        <f t="shared" si="6"/>
        <v>772952.2203853484</v>
      </c>
      <c r="D84" s="39"/>
      <c r="E84" s="20">
        <v>2014</v>
      </c>
      <c r="F84" s="8">
        <v>42714</v>
      </c>
      <c r="G84" s="20" t="s">
        <v>4</v>
      </c>
      <c r="H84" s="40">
        <v>1.2397</v>
      </c>
      <c r="I84" s="40"/>
      <c r="J84" s="20">
        <v>32</v>
      </c>
      <c r="K84" s="39">
        <f t="shared" si="5"/>
        <v>23188.56661156045</v>
      </c>
      <c r="L84" s="39"/>
      <c r="M84" s="6">
        <f t="shared" si="7"/>
        <v>0.7246427066112641</v>
      </c>
      <c r="N84" s="20">
        <v>2014</v>
      </c>
      <c r="O84" s="8">
        <v>42721</v>
      </c>
      <c r="P84" s="40">
        <v>1.2414</v>
      </c>
      <c r="Q84" s="40"/>
      <c r="R84" s="41">
        <f t="shared" si="8"/>
        <v>12318.926012391741</v>
      </c>
      <c r="S84" s="41"/>
      <c r="T84" s="42">
        <f t="shared" si="9"/>
        <v>17.000000000000348</v>
      </c>
      <c r="U84" s="42"/>
    </row>
    <row r="85" spans="2:21" ht="13.5">
      <c r="B85" s="20">
        <v>77</v>
      </c>
      <c r="C85" s="39">
        <f t="shared" si="6"/>
        <v>785271.1463977401</v>
      </c>
      <c r="D85" s="39"/>
      <c r="E85" s="20">
        <v>2014</v>
      </c>
      <c r="F85" s="8">
        <v>42733</v>
      </c>
      <c r="G85" s="20" t="s">
        <v>4</v>
      </c>
      <c r="H85" s="40">
        <v>1.2214</v>
      </c>
      <c r="I85" s="40"/>
      <c r="J85" s="20">
        <v>29</v>
      </c>
      <c r="K85" s="39">
        <f t="shared" si="5"/>
        <v>23558.134391932203</v>
      </c>
      <c r="L85" s="39"/>
      <c r="M85" s="6">
        <f t="shared" si="7"/>
        <v>0.8123494617907656</v>
      </c>
      <c r="N85" s="20">
        <v>2014</v>
      </c>
      <c r="O85" s="8">
        <v>42733</v>
      </c>
      <c r="P85" s="40">
        <v>1.2214</v>
      </c>
      <c r="Q85" s="40"/>
      <c r="R85" s="41">
        <f t="shared" si="8"/>
        <v>0</v>
      </c>
      <c r="S85" s="41"/>
      <c r="T85" s="42">
        <f t="shared" si="9"/>
        <v>0</v>
      </c>
      <c r="U85" s="42"/>
    </row>
    <row r="86" spans="2:21" ht="13.5">
      <c r="B86" s="20">
        <v>78</v>
      </c>
      <c r="C86" s="39">
        <f t="shared" si="6"/>
        <v>785271.1463977401</v>
      </c>
      <c r="D86" s="39"/>
      <c r="E86" s="20">
        <v>2015</v>
      </c>
      <c r="F86" s="8">
        <v>42397</v>
      </c>
      <c r="G86" s="20" t="s">
        <v>4</v>
      </c>
      <c r="H86" s="40">
        <v>1.1362</v>
      </c>
      <c r="I86" s="40"/>
      <c r="J86" s="20">
        <v>56</v>
      </c>
      <c r="K86" s="39">
        <f t="shared" si="5"/>
        <v>23558.134391932203</v>
      </c>
      <c r="L86" s="39"/>
      <c r="M86" s="6">
        <f t="shared" si="7"/>
        <v>0.42068097128450366</v>
      </c>
      <c r="N86" s="20">
        <v>2015</v>
      </c>
      <c r="O86" s="8">
        <v>42397</v>
      </c>
      <c r="P86" s="40">
        <v>1.1306</v>
      </c>
      <c r="Q86" s="40"/>
      <c r="R86" s="41">
        <f t="shared" si="8"/>
        <v>-23558.134391932414</v>
      </c>
      <c r="S86" s="41"/>
      <c r="T86" s="42">
        <f t="shared" si="9"/>
        <v>-56</v>
      </c>
      <c r="U86" s="42"/>
    </row>
    <row r="87" spans="2:21" ht="13.5">
      <c r="B87" s="20">
        <v>79</v>
      </c>
      <c r="C87" s="39">
        <f t="shared" si="6"/>
        <v>761713.0120058077</v>
      </c>
      <c r="D87" s="39"/>
      <c r="E87" s="20">
        <v>2015</v>
      </c>
      <c r="F87" s="8">
        <v>42399</v>
      </c>
      <c r="G87" s="20" t="s">
        <v>3</v>
      </c>
      <c r="H87" s="40">
        <v>1.1278</v>
      </c>
      <c r="I87" s="40"/>
      <c r="J87" s="20">
        <v>37</v>
      </c>
      <c r="K87" s="39">
        <f t="shared" si="5"/>
        <v>22851.39036017423</v>
      </c>
      <c r="L87" s="39"/>
      <c r="M87" s="6">
        <f t="shared" si="7"/>
        <v>0.6176051448695737</v>
      </c>
      <c r="N87" s="20">
        <v>2015</v>
      </c>
      <c r="O87" s="8">
        <v>42399</v>
      </c>
      <c r="P87" s="40">
        <v>1.1278</v>
      </c>
      <c r="Q87" s="40"/>
      <c r="R87" s="41">
        <f t="shared" si="8"/>
        <v>0</v>
      </c>
      <c r="S87" s="41"/>
      <c r="T87" s="42">
        <f t="shared" si="9"/>
        <v>0</v>
      </c>
      <c r="U87" s="42"/>
    </row>
    <row r="88" spans="2:21" ht="13.5">
      <c r="B88" s="20">
        <v>80</v>
      </c>
      <c r="C88" s="39">
        <f t="shared" si="6"/>
        <v>761713.0120058077</v>
      </c>
      <c r="D88" s="39"/>
      <c r="E88" s="20">
        <v>2015</v>
      </c>
      <c r="F88" s="8">
        <v>42409</v>
      </c>
      <c r="G88" s="20" t="s">
        <v>3</v>
      </c>
      <c r="H88" s="40">
        <v>1.1317</v>
      </c>
      <c r="I88" s="40"/>
      <c r="J88" s="20">
        <v>37</v>
      </c>
      <c r="K88" s="39">
        <f t="shared" si="5"/>
        <v>22851.39036017423</v>
      </c>
      <c r="L88" s="39"/>
      <c r="M88" s="6">
        <f t="shared" si="7"/>
        <v>0.6176051448695737</v>
      </c>
      <c r="N88" s="20">
        <v>2015</v>
      </c>
      <c r="O88" s="8">
        <v>42412</v>
      </c>
      <c r="P88" s="40">
        <v>1.1354</v>
      </c>
      <c r="Q88" s="40"/>
      <c r="R88" s="41">
        <f t="shared" si="8"/>
        <v>-22851.390360174453</v>
      </c>
      <c r="S88" s="41"/>
      <c r="T88" s="42">
        <f t="shared" si="9"/>
        <v>-37</v>
      </c>
      <c r="U88" s="42"/>
    </row>
    <row r="89" spans="2:21" ht="13.5">
      <c r="B89" s="20">
        <v>81</v>
      </c>
      <c r="C89" s="39">
        <f t="shared" si="6"/>
        <v>738861.6216456332</v>
      </c>
      <c r="D89" s="39"/>
      <c r="E89" s="20">
        <v>2015</v>
      </c>
      <c r="F89" s="8">
        <v>42419</v>
      </c>
      <c r="G89" s="20" t="s">
        <v>3</v>
      </c>
      <c r="H89" s="40">
        <v>1.1365</v>
      </c>
      <c r="I89" s="40"/>
      <c r="J89" s="20">
        <v>31</v>
      </c>
      <c r="K89" s="39">
        <f t="shared" si="5"/>
        <v>22165.848649368996</v>
      </c>
      <c r="L89" s="39"/>
      <c r="M89" s="6">
        <f t="shared" si="7"/>
        <v>0.7150273757860967</v>
      </c>
      <c r="N89" s="20">
        <v>2015</v>
      </c>
      <c r="O89" s="8">
        <v>42420</v>
      </c>
      <c r="P89" s="40">
        <v>1.1396</v>
      </c>
      <c r="Q89" s="40"/>
      <c r="R89" s="41">
        <f t="shared" si="8"/>
        <v>-22165.84864936814</v>
      </c>
      <c r="S89" s="41"/>
      <c r="T89" s="42">
        <f t="shared" si="9"/>
        <v>-31</v>
      </c>
      <c r="U89" s="42"/>
    </row>
    <row r="90" spans="2:21" ht="13.5">
      <c r="B90" s="20">
        <v>82</v>
      </c>
      <c r="C90" s="39">
        <f t="shared" si="6"/>
        <v>716695.7729962651</v>
      </c>
      <c r="D90" s="39"/>
      <c r="E90" s="20">
        <v>2015</v>
      </c>
      <c r="F90" s="8">
        <v>42423</v>
      </c>
      <c r="G90" s="20" t="s">
        <v>3</v>
      </c>
      <c r="H90" s="40">
        <v>1.1326</v>
      </c>
      <c r="I90" s="40"/>
      <c r="J90" s="20">
        <v>25</v>
      </c>
      <c r="K90" s="39">
        <f t="shared" si="5"/>
        <v>21500.873189887952</v>
      </c>
      <c r="L90" s="39"/>
      <c r="M90" s="6">
        <f t="shared" si="7"/>
        <v>0.860034927595518</v>
      </c>
      <c r="N90" s="20">
        <v>2015</v>
      </c>
      <c r="O90" s="8">
        <v>42424</v>
      </c>
      <c r="P90" s="40">
        <v>1.1351</v>
      </c>
      <c r="Q90" s="40"/>
      <c r="R90" s="41">
        <f t="shared" si="8"/>
        <v>-21500.873189887494</v>
      </c>
      <c r="S90" s="41"/>
      <c r="T90" s="42">
        <f t="shared" si="9"/>
        <v>-25</v>
      </c>
      <c r="U90" s="42"/>
    </row>
    <row r="91" spans="2:21" ht="13.5">
      <c r="B91" s="20">
        <v>83</v>
      </c>
      <c r="C91" s="39">
        <f t="shared" si="6"/>
        <v>695194.8998063776</v>
      </c>
      <c r="D91" s="39"/>
      <c r="E91" s="20">
        <v>2015</v>
      </c>
      <c r="F91" s="8">
        <v>42434</v>
      </c>
      <c r="G91" s="20" t="s">
        <v>3</v>
      </c>
      <c r="H91" s="40">
        <v>1.1026</v>
      </c>
      <c r="I91" s="40"/>
      <c r="J91" s="20">
        <v>88</v>
      </c>
      <c r="K91" s="39">
        <f t="shared" si="5"/>
        <v>20855.846994191328</v>
      </c>
      <c r="L91" s="39"/>
      <c r="M91" s="6">
        <f t="shared" si="7"/>
        <v>0.23699826129762872</v>
      </c>
      <c r="N91" s="20">
        <v>2015</v>
      </c>
      <c r="O91" s="8">
        <v>42447</v>
      </c>
      <c r="P91" s="40">
        <v>1.0683</v>
      </c>
      <c r="Q91" s="40"/>
      <c r="R91" s="41">
        <f t="shared" si="8"/>
        <v>81290.40362508665</v>
      </c>
      <c r="S91" s="41"/>
      <c r="T91" s="42">
        <f t="shared" si="9"/>
        <v>343</v>
      </c>
      <c r="U91" s="42"/>
    </row>
    <row r="92" spans="2:21" ht="13.5">
      <c r="B92" s="20">
        <v>84</v>
      </c>
      <c r="C92" s="39">
        <f t="shared" si="6"/>
        <v>776485.3034314642</v>
      </c>
      <c r="D92" s="39"/>
      <c r="E92" s="20">
        <v>2015</v>
      </c>
      <c r="F92" s="8">
        <v>42482</v>
      </c>
      <c r="G92" s="20" t="s">
        <v>3</v>
      </c>
      <c r="H92" s="40">
        <v>1.0721</v>
      </c>
      <c r="I92" s="40"/>
      <c r="J92" s="20">
        <v>21</v>
      </c>
      <c r="K92" s="39">
        <f t="shared" si="5"/>
        <v>23294.559102943927</v>
      </c>
      <c r="L92" s="39"/>
      <c r="M92" s="6">
        <f t="shared" si="7"/>
        <v>1.1092647191878062</v>
      </c>
      <c r="N92" s="20">
        <v>2015</v>
      </c>
      <c r="O92" s="8">
        <v>42483</v>
      </c>
      <c r="P92" s="40">
        <v>1.0742</v>
      </c>
      <c r="Q92" s="40"/>
      <c r="R92" s="41">
        <f t="shared" si="8"/>
        <v>-23294.559102943826</v>
      </c>
      <c r="S92" s="41"/>
      <c r="T92" s="42">
        <f t="shared" si="9"/>
        <v>-21</v>
      </c>
      <c r="U92" s="42"/>
    </row>
    <row r="93" spans="2:21" ht="13.5">
      <c r="B93" s="20">
        <v>85</v>
      </c>
      <c r="C93" s="39">
        <f t="shared" si="6"/>
        <v>753190.7443285204</v>
      </c>
      <c r="D93" s="39"/>
      <c r="E93" s="20">
        <v>2015</v>
      </c>
      <c r="F93" s="8">
        <v>42524</v>
      </c>
      <c r="G93" s="20" t="s">
        <v>4</v>
      </c>
      <c r="H93" s="40">
        <v>1.1078</v>
      </c>
      <c r="I93" s="40"/>
      <c r="J93" s="20">
        <v>63</v>
      </c>
      <c r="K93" s="39">
        <f t="shared" si="5"/>
        <v>22595.72232985561</v>
      </c>
      <c r="L93" s="39"/>
      <c r="M93" s="6">
        <f t="shared" si="7"/>
        <v>0.3586622592040573</v>
      </c>
      <c r="N93" s="20">
        <v>2015</v>
      </c>
      <c r="O93" s="8">
        <v>42525</v>
      </c>
      <c r="P93" s="40">
        <v>1.123</v>
      </c>
      <c r="Q93" s="40"/>
      <c r="R93" s="41">
        <f t="shared" si="8"/>
        <v>54516.663399017074</v>
      </c>
      <c r="S93" s="41"/>
      <c r="T93" s="42">
        <f t="shared" si="9"/>
        <v>152.00000000000102</v>
      </c>
      <c r="U93" s="42"/>
    </row>
    <row r="94" spans="2:21" ht="13.5">
      <c r="B94" s="20">
        <v>86</v>
      </c>
      <c r="C94" s="39">
        <f t="shared" si="6"/>
        <v>807707.4077275374</v>
      </c>
      <c r="D94" s="39"/>
      <c r="E94" s="20">
        <v>2015</v>
      </c>
      <c r="F94" s="8">
        <v>42529</v>
      </c>
      <c r="G94" s="20" t="s">
        <v>3</v>
      </c>
      <c r="H94" s="40">
        <v>1.1177</v>
      </c>
      <c r="I94" s="40"/>
      <c r="J94" s="20">
        <v>41</v>
      </c>
      <c r="K94" s="39">
        <f t="shared" si="5"/>
        <v>24231.222231826123</v>
      </c>
      <c r="L94" s="39"/>
      <c r="M94" s="6">
        <f t="shared" si="7"/>
        <v>0.591005420288442</v>
      </c>
      <c r="N94" s="20">
        <v>2015</v>
      </c>
      <c r="O94" s="8">
        <v>42529</v>
      </c>
      <c r="P94" s="40">
        <v>1.1177</v>
      </c>
      <c r="Q94" s="40"/>
      <c r="R94" s="41">
        <f t="shared" si="8"/>
        <v>0</v>
      </c>
      <c r="S94" s="41"/>
      <c r="T94" s="42">
        <f t="shared" si="9"/>
        <v>0</v>
      </c>
      <c r="U94" s="42"/>
    </row>
    <row r="95" spans="2:21" ht="13.5">
      <c r="B95" s="20">
        <v>87</v>
      </c>
      <c r="C95" s="39">
        <f t="shared" si="6"/>
        <v>807707.4077275374</v>
      </c>
      <c r="D95" s="39"/>
      <c r="E95" s="20">
        <v>2015</v>
      </c>
      <c r="F95" s="8">
        <v>42531</v>
      </c>
      <c r="G95" s="20" t="s">
        <v>4</v>
      </c>
      <c r="H95" s="40">
        <v>1.1302</v>
      </c>
      <c r="I95" s="40"/>
      <c r="J95" s="20">
        <v>27</v>
      </c>
      <c r="K95" s="39">
        <f t="shared" si="5"/>
        <v>24231.222231826123</v>
      </c>
      <c r="L95" s="39"/>
      <c r="M95" s="6">
        <f t="shared" si="7"/>
        <v>0.8974526752528194</v>
      </c>
      <c r="N95" s="20">
        <v>2015</v>
      </c>
      <c r="O95" s="8">
        <v>42531</v>
      </c>
      <c r="P95" s="40">
        <v>1.1275</v>
      </c>
      <c r="Q95" s="40"/>
      <c r="R95" s="41">
        <f t="shared" si="8"/>
        <v>-24231.222231827436</v>
      </c>
      <c r="S95" s="41"/>
      <c r="T95" s="42">
        <f t="shared" si="9"/>
        <v>-27</v>
      </c>
      <c r="U95" s="42"/>
    </row>
    <row r="96" spans="2:21" ht="13.5">
      <c r="B96" s="20">
        <v>88</v>
      </c>
      <c r="C96" s="39">
        <f t="shared" si="6"/>
        <v>783476.18549571</v>
      </c>
      <c r="D96" s="39"/>
      <c r="E96" s="20">
        <v>2015</v>
      </c>
      <c r="F96" s="8">
        <v>42538</v>
      </c>
      <c r="G96" s="20" t="s">
        <v>4</v>
      </c>
      <c r="H96" s="40">
        <v>1.1277</v>
      </c>
      <c r="I96" s="40"/>
      <c r="J96" s="20">
        <v>53</v>
      </c>
      <c r="K96" s="39">
        <f t="shared" si="5"/>
        <v>23504.285564871298</v>
      </c>
      <c r="L96" s="39"/>
      <c r="M96" s="6">
        <f t="shared" si="7"/>
        <v>0.44347708612964715</v>
      </c>
      <c r="N96" s="20">
        <v>2015</v>
      </c>
      <c r="O96" s="8">
        <v>42538</v>
      </c>
      <c r="P96" s="40">
        <v>1.1224</v>
      </c>
      <c r="Q96" s="40"/>
      <c r="R96" s="41">
        <f t="shared" si="8"/>
        <v>-23504.285564870683</v>
      </c>
      <c r="S96" s="41"/>
      <c r="T96" s="42">
        <f t="shared" si="9"/>
        <v>-53</v>
      </c>
      <c r="U96" s="42"/>
    </row>
    <row r="97" spans="2:21" ht="13.5">
      <c r="B97" s="20">
        <v>89</v>
      </c>
      <c r="C97" s="39">
        <f t="shared" si="6"/>
        <v>759971.8999308393</v>
      </c>
      <c r="D97" s="39"/>
      <c r="E97" s="20">
        <v>2015</v>
      </c>
      <c r="F97" s="8">
        <v>42588</v>
      </c>
      <c r="G97" s="20" t="s">
        <v>3</v>
      </c>
      <c r="H97" s="40">
        <v>1.0873</v>
      </c>
      <c r="I97" s="40"/>
      <c r="J97" s="20">
        <v>46</v>
      </c>
      <c r="K97" s="39">
        <f t="shared" si="5"/>
        <v>22799.15699792518</v>
      </c>
      <c r="L97" s="39"/>
      <c r="M97" s="6">
        <f t="shared" si="7"/>
        <v>0.4956338477809822</v>
      </c>
      <c r="N97" s="20">
        <v>2015</v>
      </c>
      <c r="O97" s="8">
        <v>42588</v>
      </c>
      <c r="P97" s="40">
        <v>1.0919</v>
      </c>
      <c r="Q97" s="40"/>
      <c r="R97" s="41">
        <f t="shared" si="8"/>
        <v>-22799.15699792597</v>
      </c>
      <c r="S97" s="41"/>
      <c r="T97" s="42">
        <f t="shared" si="9"/>
        <v>-46</v>
      </c>
      <c r="U97" s="42"/>
    </row>
    <row r="98" spans="2:21" ht="13.5">
      <c r="B98" s="20">
        <v>90</v>
      </c>
      <c r="C98" s="39">
        <f t="shared" si="6"/>
        <v>737172.7429329134</v>
      </c>
      <c r="D98" s="39"/>
      <c r="E98" s="20">
        <v>2015</v>
      </c>
      <c r="F98" s="8">
        <v>42596</v>
      </c>
      <c r="G98" s="20" t="s">
        <v>4</v>
      </c>
      <c r="H98" s="40">
        <v>1.1159</v>
      </c>
      <c r="I98" s="40"/>
      <c r="J98" s="20">
        <v>22</v>
      </c>
      <c r="K98" s="39">
        <f t="shared" si="5"/>
        <v>22115.1822879874</v>
      </c>
      <c r="L98" s="39"/>
      <c r="M98" s="6">
        <f t="shared" si="7"/>
        <v>1.0052355585448818</v>
      </c>
      <c r="N98" s="20">
        <v>2015</v>
      </c>
      <c r="O98" s="8">
        <v>42596</v>
      </c>
      <c r="P98" s="40">
        <v>1.1137</v>
      </c>
      <c r="Q98" s="40"/>
      <c r="R98" s="41">
        <f t="shared" si="8"/>
        <v>-22115.182287987194</v>
      </c>
      <c r="S98" s="41"/>
      <c r="T98" s="42">
        <f t="shared" si="9"/>
        <v>-22</v>
      </c>
      <c r="U98" s="42"/>
    </row>
    <row r="99" spans="2:21" ht="13.5">
      <c r="B99" s="20">
        <v>91</v>
      </c>
      <c r="C99" s="39">
        <f t="shared" si="6"/>
        <v>715057.5606449262</v>
      </c>
      <c r="D99" s="39"/>
      <c r="E99" s="20">
        <v>2015</v>
      </c>
      <c r="F99" s="8">
        <v>42613</v>
      </c>
      <c r="G99" s="20" t="s">
        <v>3</v>
      </c>
      <c r="H99" s="40">
        <v>1.1203</v>
      </c>
      <c r="I99" s="40"/>
      <c r="J99" s="20">
        <v>36</v>
      </c>
      <c r="K99" s="39">
        <f t="shared" si="5"/>
        <v>21451.726819347783</v>
      </c>
      <c r="L99" s="39"/>
      <c r="M99" s="6">
        <f t="shared" si="7"/>
        <v>0.5958813005374384</v>
      </c>
      <c r="N99" s="20">
        <v>2015</v>
      </c>
      <c r="O99" s="8">
        <v>42613</v>
      </c>
      <c r="P99" s="40">
        <v>1.1203</v>
      </c>
      <c r="Q99" s="40"/>
      <c r="R99" s="41">
        <f t="shared" si="8"/>
        <v>0</v>
      </c>
      <c r="S99" s="41"/>
      <c r="T99" s="42">
        <f t="shared" si="9"/>
        <v>0</v>
      </c>
      <c r="U99" s="42"/>
    </row>
    <row r="100" spans="2:21" ht="13.5">
      <c r="B100" s="20">
        <v>92</v>
      </c>
      <c r="C100" s="39">
        <f t="shared" si="6"/>
        <v>715057.5606449262</v>
      </c>
      <c r="D100" s="39"/>
      <c r="E100" s="20">
        <v>2015</v>
      </c>
      <c r="F100" s="8">
        <v>42615</v>
      </c>
      <c r="G100" s="20" t="s">
        <v>4</v>
      </c>
      <c r="H100" s="40">
        <v>1.1291</v>
      </c>
      <c r="I100" s="40"/>
      <c r="J100" s="20">
        <v>49</v>
      </c>
      <c r="K100" s="39">
        <f t="shared" si="5"/>
        <v>21451.726819347783</v>
      </c>
      <c r="L100" s="39"/>
      <c r="M100" s="6">
        <f t="shared" si="7"/>
        <v>0.43779034325199556</v>
      </c>
      <c r="N100" s="20">
        <v>2015</v>
      </c>
      <c r="O100" s="8">
        <v>42616</v>
      </c>
      <c r="P100" s="40">
        <v>1.1242</v>
      </c>
      <c r="Q100" s="40"/>
      <c r="R100" s="41">
        <f t="shared" si="8"/>
        <v>-21451.726819347365</v>
      </c>
      <c r="S100" s="41"/>
      <c r="T100" s="42">
        <f t="shared" si="9"/>
        <v>-49</v>
      </c>
      <c r="U100" s="42"/>
    </row>
    <row r="101" spans="2:21" ht="13.5">
      <c r="B101" s="20">
        <v>93</v>
      </c>
      <c r="C101" s="39">
        <f t="shared" si="6"/>
        <v>693605.8338255788</v>
      </c>
      <c r="D101" s="39"/>
      <c r="E101" s="20">
        <v>2015</v>
      </c>
      <c r="F101" s="8">
        <v>42656</v>
      </c>
      <c r="G101" s="20" t="s">
        <v>4</v>
      </c>
      <c r="H101" s="40">
        <v>1.1395</v>
      </c>
      <c r="I101" s="40"/>
      <c r="J101" s="20">
        <v>40</v>
      </c>
      <c r="K101" s="39">
        <f t="shared" si="5"/>
        <v>20808.175014767363</v>
      </c>
      <c r="L101" s="39"/>
      <c r="M101" s="6">
        <f t="shared" si="7"/>
        <v>0.5202043753691841</v>
      </c>
      <c r="N101" s="20">
        <v>2015</v>
      </c>
      <c r="O101" s="8">
        <v>42658</v>
      </c>
      <c r="P101" s="40">
        <v>1.1461</v>
      </c>
      <c r="Q101" s="40"/>
      <c r="R101" s="41">
        <f t="shared" si="8"/>
        <v>34333.48877436583</v>
      </c>
      <c r="S101" s="41"/>
      <c r="T101" s="42">
        <f t="shared" si="9"/>
        <v>65.99999999999939</v>
      </c>
      <c r="U101" s="42"/>
    </row>
    <row r="102" spans="2:21" ht="13.5">
      <c r="B102" s="20">
        <v>94</v>
      </c>
      <c r="C102" s="39">
        <f t="shared" si="6"/>
        <v>727939.3225999447</v>
      </c>
      <c r="D102" s="39"/>
      <c r="E102" s="20">
        <v>2015</v>
      </c>
      <c r="F102" s="8">
        <v>42664</v>
      </c>
      <c r="G102" s="20" t="s">
        <v>4</v>
      </c>
      <c r="H102" s="40">
        <v>1.1363</v>
      </c>
      <c r="I102" s="40"/>
      <c r="J102" s="20">
        <v>29</v>
      </c>
      <c r="K102" s="39">
        <f t="shared" si="5"/>
        <v>21838.179677998338</v>
      </c>
      <c r="L102" s="39"/>
      <c r="M102" s="6">
        <f t="shared" si="7"/>
        <v>0.7530406785516668</v>
      </c>
      <c r="N102" s="20">
        <v>2015</v>
      </c>
      <c r="O102" s="8">
        <v>42664</v>
      </c>
      <c r="P102" s="40">
        <v>1.1363</v>
      </c>
      <c r="Q102" s="40"/>
      <c r="R102" s="41">
        <f t="shared" si="8"/>
        <v>0</v>
      </c>
      <c r="S102" s="41"/>
      <c r="T102" s="42">
        <f t="shared" si="9"/>
        <v>0</v>
      </c>
      <c r="U102" s="42"/>
    </row>
    <row r="103" spans="2:21" ht="13.5">
      <c r="B103" s="20">
        <v>95</v>
      </c>
      <c r="C103" s="39">
        <f t="shared" si="6"/>
        <v>727939.3225999447</v>
      </c>
      <c r="D103" s="39"/>
      <c r="E103" s="20">
        <v>2015</v>
      </c>
      <c r="F103" s="8">
        <v>42665</v>
      </c>
      <c r="G103" s="20" t="s">
        <v>3</v>
      </c>
      <c r="H103" s="40">
        <v>1.1334</v>
      </c>
      <c r="I103" s="40"/>
      <c r="J103" s="20">
        <v>16</v>
      </c>
      <c r="K103" s="39">
        <f t="shared" si="5"/>
        <v>21838.179677998338</v>
      </c>
      <c r="L103" s="39"/>
      <c r="M103" s="6">
        <f t="shared" si="7"/>
        <v>1.364886229874896</v>
      </c>
      <c r="N103" s="20">
        <v>2015</v>
      </c>
      <c r="O103" s="8">
        <v>42686</v>
      </c>
      <c r="P103" s="40">
        <v>1.0773</v>
      </c>
      <c r="Q103" s="40"/>
      <c r="R103" s="41">
        <f t="shared" si="8"/>
        <v>765701.1749598172</v>
      </c>
      <c r="S103" s="41"/>
      <c r="T103" s="42">
        <f t="shared" si="9"/>
        <v>561.0000000000003</v>
      </c>
      <c r="U103" s="42"/>
    </row>
    <row r="104" spans="2:21" ht="13.5">
      <c r="B104" s="20">
        <v>96</v>
      </c>
      <c r="C104" s="39">
        <f t="shared" si="6"/>
        <v>1493640.4975597619</v>
      </c>
      <c r="D104" s="39"/>
      <c r="E104" s="20">
        <v>2015</v>
      </c>
      <c r="F104" s="8">
        <v>42690</v>
      </c>
      <c r="G104" s="20" t="s">
        <v>3</v>
      </c>
      <c r="H104" s="40">
        <v>1.0715</v>
      </c>
      <c r="I104" s="40"/>
      <c r="J104" s="20">
        <v>42</v>
      </c>
      <c r="K104" s="39">
        <f t="shared" si="5"/>
        <v>44809.214926792854</v>
      </c>
      <c r="L104" s="39"/>
      <c r="M104" s="6">
        <f t="shared" si="7"/>
        <v>1.066886069685544</v>
      </c>
      <c r="N104" s="20">
        <v>2015</v>
      </c>
      <c r="O104" s="8">
        <v>42693</v>
      </c>
      <c r="P104" s="40">
        <v>1.0692</v>
      </c>
      <c r="Q104" s="40"/>
      <c r="R104" s="41">
        <f t="shared" si="8"/>
        <v>24538.379602767178</v>
      </c>
      <c r="S104" s="41"/>
      <c r="T104" s="42">
        <f t="shared" si="9"/>
        <v>22.999999999999687</v>
      </c>
      <c r="U104" s="42"/>
    </row>
    <row r="105" spans="2:21" ht="13.5">
      <c r="B105" s="20">
        <v>97</v>
      </c>
      <c r="C105" s="39">
        <f t="shared" si="6"/>
        <v>1518178.8771625292</v>
      </c>
      <c r="D105" s="39"/>
      <c r="E105" s="20">
        <v>2015</v>
      </c>
      <c r="F105" s="8">
        <v>42708</v>
      </c>
      <c r="G105" s="20" t="s">
        <v>4</v>
      </c>
      <c r="H105" s="40">
        <v>1.0878</v>
      </c>
      <c r="I105" s="40"/>
      <c r="J105" s="20">
        <v>28</v>
      </c>
      <c r="K105" s="39">
        <f t="shared" si="5"/>
        <v>45545.36631487587</v>
      </c>
      <c r="L105" s="39"/>
      <c r="M105" s="6">
        <f t="shared" si="7"/>
        <v>1.6266202255312812</v>
      </c>
      <c r="N105" s="20">
        <v>2015</v>
      </c>
      <c r="O105" s="8">
        <v>42708</v>
      </c>
      <c r="P105" s="40">
        <v>1.085</v>
      </c>
      <c r="Q105" s="40"/>
      <c r="R105" s="41">
        <f t="shared" si="8"/>
        <v>-45545.366314878076</v>
      </c>
      <c r="S105" s="41"/>
      <c r="T105" s="42">
        <f t="shared" si="9"/>
        <v>-28</v>
      </c>
      <c r="U105" s="42"/>
    </row>
    <row r="106" spans="2:21" ht="13.5">
      <c r="B106" s="20">
        <v>98</v>
      </c>
      <c r="C106" s="39">
        <f t="shared" si="6"/>
        <v>1472633.5108476512</v>
      </c>
      <c r="D106" s="39"/>
      <c r="E106" s="20">
        <v>2015</v>
      </c>
      <c r="F106" s="8">
        <v>42712</v>
      </c>
      <c r="G106" s="20" t="s">
        <v>4</v>
      </c>
      <c r="H106" s="40">
        <v>1.0899</v>
      </c>
      <c r="I106" s="40"/>
      <c r="J106" s="20">
        <v>34</v>
      </c>
      <c r="K106" s="39">
        <f t="shared" si="5"/>
        <v>44179.005325429534</v>
      </c>
      <c r="L106" s="39"/>
      <c r="M106" s="6">
        <f t="shared" si="7"/>
        <v>1.2993825095714568</v>
      </c>
      <c r="N106" s="20">
        <v>2015</v>
      </c>
      <c r="O106" s="8">
        <v>42719</v>
      </c>
      <c r="P106" s="40">
        <v>1.0926</v>
      </c>
      <c r="Q106" s="40"/>
      <c r="R106" s="41">
        <f t="shared" si="8"/>
        <v>35083.32775842836</v>
      </c>
      <c r="S106" s="41"/>
      <c r="T106" s="42">
        <f t="shared" si="9"/>
        <v>26.999999999999247</v>
      </c>
      <c r="U106" s="42"/>
    </row>
    <row r="107" spans="2:21" ht="13.5">
      <c r="B107" s="20">
        <v>99</v>
      </c>
      <c r="C107" s="39">
        <f t="shared" si="6"/>
        <v>1507716.8386060796</v>
      </c>
      <c r="D107" s="39"/>
      <c r="E107" s="20">
        <v>2015</v>
      </c>
      <c r="F107" s="8">
        <v>42720</v>
      </c>
      <c r="G107" s="20" t="s">
        <v>3</v>
      </c>
      <c r="H107" s="40">
        <v>1.0887</v>
      </c>
      <c r="I107" s="40"/>
      <c r="J107" s="20">
        <v>123</v>
      </c>
      <c r="K107" s="39">
        <f t="shared" si="5"/>
        <v>45231.50515818239</v>
      </c>
      <c r="L107" s="39"/>
      <c r="M107" s="6">
        <f t="shared" si="7"/>
        <v>0.36773581429416574</v>
      </c>
      <c r="N107" s="20">
        <v>2015</v>
      </c>
      <c r="O107" s="8">
        <v>42722</v>
      </c>
      <c r="P107" s="40">
        <v>1.0868</v>
      </c>
      <c r="Q107" s="40"/>
      <c r="R107" s="41">
        <f t="shared" si="8"/>
        <v>6986.980471589197</v>
      </c>
      <c r="S107" s="41"/>
      <c r="T107" s="42">
        <f t="shared" si="9"/>
        <v>19.000000000000128</v>
      </c>
      <c r="U107" s="42"/>
    </row>
    <row r="108" spans="2:21" ht="13.5">
      <c r="B108" s="20">
        <v>100</v>
      </c>
      <c r="C108" s="39">
        <f t="shared" si="6"/>
        <v>1514703.8190776687</v>
      </c>
      <c r="D108" s="39"/>
      <c r="E108" s="20">
        <v>2015</v>
      </c>
      <c r="F108" s="8">
        <v>42722</v>
      </c>
      <c r="G108" s="20" t="s">
        <v>3</v>
      </c>
      <c r="H108" s="40">
        <v>1.0814</v>
      </c>
      <c r="I108" s="40"/>
      <c r="J108" s="20">
        <v>32</v>
      </c>
      <c r="K108" s="39">
        <f t="shared" si="5"/>
        <v>45441.11457233006</v>
      </c>
      <c r="L108" s="39"/>
      <c r="M108" s="6">
        <f t="shared" si="7"/>
        <v>1.4200348303853143</v>
      </c>
      <c r="N108" s="20">
        <v>2015</v>
      </c>
      <c r="O108" s="8">
        <v>42722</v>
      </c>
      <c r="P108" s="40">
        <v>1.0846</v>
      </c>
      <c r="Q108" s="40"/>
      <c r="R108" s="41">
        <f t="shared" si="8"/>
        <v>-45441.11457233136</v>
      </c>
      <c r="S108" s="41"/>
      <c r="T108" s="42">
        <f t="shared" si="9"/>
        <v>-32</v>
      </c>
      <c r="U108" s="42"/>
    </row>
    <row r="109" spans="2:18" ht="13.5">
      <c r="B109" s="1"/>
      <c r="C109" s="39">
        <f>IF(R108="","",C108+R108)</f>
        <v>1469262.7045053374</v>
      </c>
      <c r="D109" s="39"/>
      <c r="E109" s="1"/>
      <c r="F109" s="1"/>
      <c r="G109" s="1"/>
      <c r="H109" s="1"/>
      <c r="I109" s="1"/>
      <c r="J109" s="1"/>
      <c r="K109" s="1"/>
      <c r="L109" s="1"/>
      <c r="M109" s="1"/>
      <c r="N109" s="1"/>
      <c r="O109" s="1"/>
      <c r="P109" s="1"/>
      <c r="Q109" s="1"/>
      <c r="R109" s="1"/>
    </row>
  </sheetData>
  <sheetProtection/>
  <mergeCells count="636">
    <mergeCell ref="C109:D109"/>
    <mergeCell ref="B2:C2"/>
    <mergeCell ref="D2:E2"/>
    <mergeCell ref="B3:C3"/>
    <mergeCell ref="D3:I3"/>
    <mergeCell ref="B7:B8"/>
    <mergeCell ref="C7:D8"/>
    <mergeCell ref="E7:I7"/>
    <mergeCell ref="C12:D12"/>
    <mergeCell ref="H12:I12"/>
    <mergeCell ref="J3:K3"/>
    <mergeCell ref="L3:Q3"/>
    <mergeCell ref="B4:C4"/>
    <mergeCell ref="D4:E4"/>
    <mergeCell ref="F4:G4"/>
    <mergeCell ref="H4:I4"/>
    <mergeCell ref="L4:M4"/>
    <mergeCell ref="N4:O4"/>
    <mergeCell ref="P4:Q4"/>
    <mergeCell ref="J5:K5"/>
    <mergeCell ref="L5:M5"/>
    <mergeCell ref="P5:Q5"/>
    <mergeCell ref="F2:G2"/>
    <mergeCell ref="H2:I2"/>
    <mergeCell ref="J2:K2"/>
    <mergeCell ref="L2:M2"/>
    <mergeCell ref="N2:O2"/>
    <mergeCell ref="P2:Q2"/>
    <mergeCell ref="J4:K4"/>
    <mergeCell ref="J7:L7"/>
    <mergeCell ref="R7:U7"/>
    <mergeCell ref="H8:I8"/>
    <mergeCell ref="K8:L8"/>
    <mergeCell ref="P8:Q8"/>
    <mergeCell ref="R8:S8"/>
    <mergeCell ref="T8:U8"/>
    <mergeCell ref="M7:M8"/>
    <mergeCell ref="N7:Q7"/>
    <mergeCell ref="R9:S9"/>
    <mergeCell ref="T9:U9"/>
    <mergeCell ref="C10:D10"/>
    <mergeCell ref="H10:I10"/>
    <mergeCell ref="C9:D9"/>
    <mergeCell ref="H9:I9"/>
    <mergeCell ref="K9:L9"/>
    <mergeCell ref="P9:Q9"/>
    <mergeCell ref="K10:L10"/>
    <mergeCell ref="P10:Q10"/>
    <mergeCell ref="R10:S10"/>
    <mergeCell ref="T10:U10"/>
    <mergeCell ref="C11:D11"/>
    <mergeCell ref="H11:I11"/>
    <mergeCell ref="K11:L11"/>
    <mergeCell ref="P11:Q11"/>
    <mergeCell ref="R11:S11"/>
    <mergeCell ref="T11:U11"/>
    <mergeCell ref="K12:L12"/>
    <mergeCell ref="P12:Q12"/>
    <mergeCell ref="R13:S13"/>
    <mergeCell ref="T13:U13"/>
    <mergeCell ref="K13:L13"/>
    <mergeCell ref="P13:Q13"/>
    <mergeCell ref="R12:S12"/>
    <mergeCell ref="T12:U12"/>
    <mergeCell ref="C14:D14"/>
    <mergeCell ref="H14:I14"/>
    <mergeCell ref="C13:D13"/>
    <mergeCell ref="H13:I13"/>
    <mergeCell ref="K14:L14"/>
    <mergeCell ref="P14:Q14"/>
    <mergeCell ref="R16:S16"/>
    <mergeCell ref="T16:U16"/>
    <mergeCell ref="R15:S15"/>
    <mergeCell ref="T15:U15"/>
    <mergeCell ref="R14:S14"/>
    <mergeCell ref="T14:U14"/>
    <mergeCell ref="C15:D15"/>
    <mergeCell ref="H15:I15"/>
    <mergeCell ref="K15:L15"/>
    <mergeCell ref="P15:Q15"/>
    <mergeCell ref="C16:D16"/>
    <mergeCell ref="H16:I16"/>
    <mergeCell ref="K16:L16"/>
    <mergeCell ref="P16:Q16"/>
    <mergeCell ref="R17:S17"/>
    <mergeCell ref="T17:U17"/>
    <mergeCell ref="C18:D18"/>
    <mergeCell ref="H18:I18"/>
    <mergeCell ref="C17:D17"/>
    <mergeCell ref="H17:I17"/>
    <mergeCell ref="K17:L17"/>
    <mergeCell ref="P17:Q17"/>
    <mergeCell ref="K18:L18"/>
    <mergeCell ref="P18:Q18"/>
    <mergeCell ref="R20:S20"/>
    <mergeCell ref="T20:U20"/>
    <mergeCell ref="R19:S19"/>
    <mergeCell ref="T19:U19"/>
    <mergeCell ref="R18:S18"/>
    <mergeCell ref="T18:U18"/>
    <mergeCell ref="C19:D19"/>
    <mergeCell ref="H19:I19"/>
    <mergeCell ref="K19:L19"/>
    <mergeCell ref="P19:Q19"/>
    <mergeCell ref="C20:D20"/>
    <mergeCell ref="H20:I20"/>
    <mergeCell ref="K20:L20"/>
    <mergeCell ref="P20:Q20"/>
    <mergeCell ref="R21:S21"/>
    <mergeCell ref="T21:U21"/>
    <mergeCell ref="C22:D22"/>
    <mergeCell ref="H22:I22"/>
    <mergeCell ref="C21:D21"/>
    <mergeCell ref="H21:I21"/>
    <mergeCell ref="K21:L21"/>
    <mergeCell ref="P21:Q21"/>
    <mergeCell ref="K22:L22"/>
    <mergeCell ref="P22:Q22"/>
    <mergeCell ref="R24:S24"/>
    <mergeCell ref="T24:U24"/>
    <mergeCell ref="R23:S23"/>
    <mergeCell ref="T23:U23"/>
    <mergeCell ref="R22:S22"/>
    <mergeCell ref="T22:U22"/>
    <mergeCell ref="C23:D23"/>
    <mergeCell ref="H23:I23"/>
    <mergeCell ref="K23:L23"/>
    <mergeCell ref="P23:Q23"/>
    <mergeCell ref="C24:D24"/>
    <mergeCell ref="H24:I24"/>
    <mergeCell ref="K24:L24"/>
    <mergeCell ref="P24:Q24"/>
    <mergeCell ref="R25:S25"/>
    <mergeCell ref="T25:U25"/>
    <mergeCell ref="C26:D26"/>
    <mergeCell ref="H26:I26"/>
    <mergeCell ref="C25:D25"/>
    <mergeCell ref="H25:I25"/>
    <mergeCell ref="K25:L25"/>
    <mergeCell ref="P25:Q25"/>
    <mergeCell ref="K26:L26"/>
    <mergeCell ref="P26:Q26"/>
    <mergeCell ref="R28:S28"/>
    <mergeCell ref="T28:U28"/>
    <mergeCell ref="R27:S27"/>
    <mergeCell ref="T27:U27"/>
    <mergeCell ref="R26:S26"/>
    <mergeCell ref="T26:U26"/>
    <mergeCell ref="C27:D27"/>
    <mergeCell ref="H27:I27"/>
    <mergeCell ref="K27:L27"/>
    <mergeCell ref="P27:Q27"/>
    <mergeCell ref="C28:D28"/>
    <mergeCell ref="H28:I28"/>
    <mergeCell ref="K28:L28"/>
    <mergeCell ref="P28:Q28"/>
    <mergeCell ref="R29:S29"/>
    <mergeCell ref="T29:U29"/>
    <mergeCell ref="C30:D30"/>
    <mergeCell ref="H30:I30"/>
    <mergeCell ref="C29:D29"/>
    <mergeCell ref="H29:I29"/>
    <mergeCell ref="K29:L29"/>
    <mergeCell ref="P29:Q29"/>
    <mergeCell ref="K30:L30"/>
    <mergeCell ref="P30:Q30"/>
    <mergeCell ref="R32:S32"/>
    <mergeCell ref="T32:U32"/>
    <mergeCell ref="R31:S31"/>
    <mergeCell ref="T31:U31"/>
    <mergeCell ref="R30:S30"/>
    <mergeCell ref="T30:U30"/>
    <mergeCell ref="C31:D31"/>
    <mergeCell ref="H31:I31"/>
    <mergeCell ref="K31:L31"/>
    <mergeCell ref="P31:Q31"/>
    <mergeCell ref="C32:D32"/>
    <mergeCell ref="H32:I32"/>
    <mergeCell ref="K32:L32"/>
    <mergeCell ref="P32:Q32"/>
    <mergeCell ref="R33:S33"/>
    <mergeCell ref="T33:U33"/>
    <mergeCell ref="C34:D34"/>
    <mergeCell ref="H34:I34"/>
    <mergeCell ref="C33:D33"/>
    <mergeCell ref="H33:I33"/>
    <mergeCell ref="K33:L33"/>
    <mergeCell ref="P33:Q33"/>
    <mergeCell ref="K34:L34"/>
    <mergeCell ref="P34:Q34"/>
    <mergeCell ref="R36:S36"/>
    <mergeCell ref="T36:U36"/>
    <mergeCell ref="R35:S35"/>
    <mergeCell ref="T35:U35"/>
    <mergeCell ref="R34:S34"/>
    <mergeCell ref="T34:U34"/>
    <mergeCell ref="C35:D35"/>
    <mergeCell ref="H35:I35"/>
    <mergeCell ref="K35:L35"/>
    <mergeCell ref="P35:Q35"/>
    <mergeCell ref="C36:D36"/>
    <mergeCell ref="H36:I36"/>
    <mergeCell ref="K36:L36"/>
    <mergeCell ref="P36:Q36"/>
    <mergeCell ref="R37:S37"/>
    <mergeCell ref="T37:U37"/>
    <mergeCell ref="C38:D38"/>
    <mergeCell ref="H38:I38"/>
    <mergeCell ref="C37:D37"/>
    <mergeCell ref="H37:I37"/>
    <mergeCell ref="K37:L37"/>
    <mergeCell ref="P37:Q37"/>
    <mergeCell ref="K38:L38"/>
    <mergeCell ref="P38:Q38"/>
    <mergeCell ref="R40:S40"/>
    <mergeCell ref="T40:U40"/>
    <mergeCell ref="R39:S39"/>
    <mergeCell ref="T39:U39"/>
    <mergeCell ref="R38:S38"/>
    <mergeCell ref="T38:U38"/>
    <mergeCell ref="C39:D39"/>
    <mergeCell ref="H39:I39"/>
    <mergeCell ref="K39:L39"/>
    <mergeCell ref="P39:Q39"/>
    <mergeCell ref="C40:D40"/>
    <mergeCell ref="H40:I40"/>
    <mergeCell ref="K40:L40"/>
    <mergeCell ref="P40:Q40"/>
    <mergeCell ref="R41:S41"/>
    <mergeCell ref="T41:U41"/>
    <mergeCell ref="C42:D42"/>
    <mergeCell ref="H42:I42"/>
    <mergeCell ref="C41:D41"/>
    <mergeCell ref="H41:I41"/>
    <mergeCell ref="K41:L41"/>
    <mergeCell ref="P41:Q41"/>
    <mergeCell ref="K42:L42"/>
    <mergeCell ref="P42:Q42"/>
    <mergeCell ref="R44:S44"/>
    <mergeCell ref="T44:U44"/>
    <mergeCell ref="R43:S43"/>
    <mergeCell ref="T43:U43"/>
    <mergeCell ref="R42:S42"/>
    <mergeCell ref="T42:U42"/>
    <mergeCell ref="C43:D43"/>
    <mergeCell ref="H43:I43"/>
    <mergeCell ref="K43:L43"/>
    <mergeCell ref="P43:Q43"/>
    <mergeCell ref="C44:D44"/>
    <mergeCell ref="H44:I44"/>
    <mergeCell ref="K44:L44"/>
    <mergeCell ref="P44:Q44"/>
    <mergeCell ref="R45:S45"/>
    <mergeCell ref="T45:U45"/>
    <mergeCell ref="C46:D46"/>
    <mergeCell ref="H46:I46"/>
    <mergeCell ref="C45:D45"/>
    <mergeCell ref="H45:I45"/>
    <mergeCell ref="K45:L45"/>
    <mergeCell ref="P45:Q45"/>
    <mergeCell ref="K46:L46"/>
    <mergeCell ref="P46:Q46"/>
    <mergeCell ref="R48:S48"/>
    <mergeCell ref="T48:U48"/>
    <mergeCell ref="R47:S47"/>
    <mergeCell ref="T47:U47"/>
    <mergeCell ref="R46:S46"/>
    <mergeCell ref="T46:U46"/>
    <mergeCell ref="C47:D47"/>
    <mergeCell ref="H47:I47"/>
    <mergeCell ref="K47:L47"/>
    <mergeCell ref="P47:Q47"/>
    <mergeCell ref="C48:D48"/>
    <mergeCell ref="H48:I48"/>
    <mergeCell ref="K48:L48"/>
    <mergeCell ref="P48:Q48"/>
    <mergeCell ref="R49:S49"/>
    <mergeCell ref="T49:U49"/>
    <mergeCell ref="C50:D50"/>
    <mergeCell ref="H50:I50"/>
    <mergeCell ref="C49:D49"/>
    <mergeCell ref="H49:I49"/>
    <mergeCell ref="K49:L49"/>
    <mergeCell ref="P49:Q49"/>
    <mergeCell ref="K50:L50"/>
    <mergeCell ref="P50:Q50"/>
    <mergeCell ref="R52:S52"/>
    <mergeCell ref="T52:U52"/>
    <mergeCell ref="R51:S51"/>
    <mergeCell ref="T51:U51"/>
    <mergeCell ref="R50:S50"/>
    <mergeCell ref="T50:U50"/>
    <mergeCell ref="C51:D51"/>
    <mergeCell ref="H51:I51"/>
    <mergeCell ref="K51:L51"/>
    <mergeCell ref="P51:Q51"/>
    <mergeCell ref="C52:D52"/>
    <mergeCell ref="H52:I52"/>
    <mergeCell ref="K52:L52"/>
    <mergeCell ref="P52:Q52"/>
    <mergeCell ref="R53:S53"/>
    <mergeCell ref="T53:U53"/>
    <mergeCell ref="C54:D54"/>
    <mergeCell ref="H54:I54"/>
    <mergeCell ref="C53:D53"/>
    <mergeCell ref="H53:I53"/>
    <mergeCell ref="K53:L53"/>
    <mergeCell ref="P53:Q53"/>
    <mergeCell ref="K54:L54"/>
    <mergeCell ref="P54:Q54"/>
    <mergeCell ref="R56:S56"/>
    <mergeCell ref="T56:U56"/>
    <mergeCell ref="R55:S55"/>
    <mergeCell ref="T55:U55"/>
    <mergeCell ref="R54:S54"/>
    <mergeCell ref="T54:U54"/>
    <mergeCell ref="C55:D55"/>
    <mergeCell ref="H55:I55"/>
    <mergeCell ref="K55:L55"/>
    <mergeCell ref="P55:Q55"/>
    <mergeCell ref="C56:D56"/>
    <mergeCell ref="H56:I56"/>
    <mergeCell ref="K56:L56"/>
    <mergeCell ref="P56:Q56"/>
    <mergeCell ref="R57:S57"/>
    <mergeCell ref="T57:U57"/>
    <mergeCell ref="C58:D58"/>
    <mergeCell ref="H58:I58"/>
    <mergeCell ref="C57:D57"/>
    <mergeCell ref="H57:I57"/>
    <mergeCell ref="K57:L57"/>
    <mergeCell ref="P57:Q57"/>
    <mergeCell ref="K58:L58"/>
    <mergeCell ref="P58:Q58"/>
    <mergeCell ref="R60:S60"/>
    <mergeCell ref="T60:U60"/>
    <mergeCell ref="R59:S59"/>
    <mergeCell ref="T59:U59"/>
    <mergeCell ref="R58:S58"/>
    <mergeCell ref="T58:U58"/>
    <mergeCell ref="C59:D59"/>
    <mergeCell ref="H59:I59"/>
    <mergeCell ref="K59:L59"/>
    <mergeCell ref="P59:Q59"/>
    <mergeCell ref="C60:D60"/>
    <mergeCell ref="H60:I60"/>
    <mergeCell ref="K60:L60"/>
    <mergeCell ref="P60:Q60"/>
    <mergeCell ref="R61:S61"/>
    <mergeCell ref="T61:U61"/>
    <mergeCell ref="C62:D62"/>
    <mergeCell ref="H62:I62"/>
    <mergeCell ref="C61:D61"/>
    <mergeCell ref="H61:I61"/>
    <mergeCell ref="K61:L61"/>
    <mergeCell ref="P61:Q61"/>
    <mergeCell ref="K62:L62"/>
    <mergeCell ref="P62:Q62"/>
    <mergeCell ref="R64:S64"/>
    <mergeCell ref="T64:U64"/>
    <mergeCell ref="R63:S63"/>
    <mergeCell ref="T63:U63"/>
    <mergeCell ref="R62:S62"/>
    <mergeCell ref="T62:U62"/>
    <mergeCell ref="C63:D63"/>
    <mergeCell ref="H63:I63"/>
    <mergeCell ref="K63:L63"/>
    <mergeCell ref="P63:Q63"/>
    <mergeCell ref="C64:D64"/>
    <mergeCell ref="H64:I64"/>
    <mergeCell ref="K64:L64"/>
    <mergeCell ref="P64:Q64"/>
    <mergeCell ref="R65:S65"/>
    <mergeCell ref="T65:U65"/>
    <mergeCell ref="C66:D66"/>
    <mergeCell ref="H66:I66"/>
    <mergeCell ref="C65:D65"/>
    <mergeCell ref="H65:I65"/>
    <mergeCell ref="K65:L65"/>
    <mergeCell ref="P65:Q65"/>
    <mergeCell ref="K66:L66"/>
    <mergeCell ref="P66:Q66"/>
    <mergeCell ref="R68:S68"/>
    <mergeCell ref="T68:U68"/>
    <mergeCell ref="R67:S67"/>
    <mergeCell ref="T67:U67"/>
    <mergeCell ref="R66:S66"/>
    <mergeCell ref="T66:U66"/>
    <mergeCell ref="C67:D67"/>
    <mergeCell ref="H67:I67"/>
    <mergeCell ref="K67:L67"/>
    <mergeCell ref="P67:Q67"/>
    <mergeCell ref="C68:D68"/>
    <mergeCell ref="H68:I68"/>
    <mergeCell ref="K68:L68"/>
    <mergeCell ref="P68:Q68"/>
    <mergeCell ref="R69:S69"/>
    <mergeCell ref="T69:U69"/>
    <mergeCell ref="C70:D70"/>
    <mergeCell ref="H70:I70"/>
    <mergeCell ref="C69:D69"/>
    <mergeCell ref="H69:I69"/>
    <mergeCell ref="K69:L69"/>
    <mergeCell ref="P69:Q69"/>
    <mergeCell ref="K70:L70"/>
    <mergeCell ref="P70:Q70"/>
    <mergeCell ref="R72:S72"/>
    <mergeCell ref="T72:U72"/>
    <mergeCell ref="R71:S71"/>
    <mergeCell ref="T71:U71"/>
    <mergeCell ref="R70:S70"/>
    <mergeCell ref="T70:U70"/>
    <mergeCell ref="C71:D71"/>
    <mergeCell ref="H71:I71"/>
    <mergeCell ref="K71:L71"/>
    <mergeCell ref="P71:Q71"/>
    <mergeCell ref="C72:D72"/>
    <mergeCell ref="H72:I72"/>
    <mergeCell ref="K72:L72"/>
    <mergeCell ref="P72:Q72"/>
    <mergeCell ref="R73:S73"/>
    <mergeCell ref="T73:U73"/>
    <mergeCell ref="C74:D74"/>
    <mergeCell ref="H74:I74"/>
    <mergeCell ref="C73:D73"/>
    <mergeCell ref="H73:I73"/>
    <mergeCell ref="K73:L73"/>
    <mergeCell ref="P73:Q73"/>
    <mergeCell ref="K74:L74"/>
    <mergeCell ref="P74:Q74"/>
    <mergeCell ref="R76:S76"/>
    <mergeCell ref="T76:U76"/>
    <mergeCell ref="R75:S75"/>
    <mergeCell ref="T75:U75"/>
    <mergeCell ref="R74:S74"/>
    <mergeCell ref="T74:U74"/>
    <mergeCell ref="C75:D75"/>
    <mergeCell ref="H75:I75"/>
    <mergeCell ref="K75:L75"/>
    <mergeCell ref="P75:Q75"/>
    <mergeCell ref="C76:D76"/>
    <mergeCell ref="H76:I76"/>
    <mergeCell ref="K76:L76"/>
    <mergeCell ref="P76:Q76"/>
    <mergeCell ref="R77:S77"/>
    <mergeCell ref="T77:U77"/>
    <mergeCell ref="C78:D78"/>
    <mergeCell ref="H78:I78"/>
    <mergeCell ref="C77:D77"/>
    <mergeCell ref="H77:I77"/>
    <mergeCell ref="K77:L77"/>
    <mergeCell ref="P77:Q77"/>
    <mergeCell ref="K78:L78"/>
    <mergeCell ref="P78:Q78"/>
    <mergeCell ref="R80:S80"/>
    <mergeCell ref="T80:U80"/>
    <mergeCell ref="R79:S79"/>
    <mergeCell ref="T79:U79"/>
    <mergeCell ref="R78:S78"/>
    <mergeCell ref="T78:U78"/>
    <mergeCell ref="C79:D79"/>
    <mergeCell ref="H79:I79"/>
    <mergeCell ref="K79:L79"/>
    <mergeCell ref="P79:Q79"/>
    <mergeCell ref="C80:D80"/>
    <mergeCell ref="H80:I80"/>
    <mergeCell ref="K80:L80"/>
    <mergeCell ref="P80:Q80"/>
    <mergeCell ref="R81:S81"/>
    <mergeCell ref="T81:U81"/>
    <mergeCell ref="C82:D82"/>
    <mergeCell ref="H82:I82"/>
    <mergeCell ref="C81:D81"/>
    <mergeCell ref="H81:I81"/>
    <mergeCell ref="K81:L81"/>
    <mergeCell ref="P81:Q81"/>
    <mergeCell ref="K82:L82"/>
    <mergeCell ref="P82:Q82"/>
    <mergeCell ref="R84:S84"/>
    <mergeCell ref="T84:U84"/>
    <mergeCell ref="R83:S83"/>
    <mergeCell ref="T83:U83"/>
    <mergeCell ref="R82:S82"/>
    <mergeCell ref="T82:U82"/>
    <mergeCell ref="C83:D83"/>
    <mergeCell ref="H83:I83"/>
    <mergeCell ref="K83:L83"/>
    <mergeCell ref="P83:Q83"/>
    <mergeCell ref="C84:D84"/>
    <mergeCell ref="H84:I84"/>
    <mergeCell ref="K84:L84"/>
    <mergeCell ref="P84:Q84"/>
    <mergeCell ref="R85:S85"/>
    <mergeCell ref="T85:U85"/>
    <mergeCell ref="C86:D86"/>
    <mergeCell ref="H86:I86"/>
    <mergeCell ref="C85:D85"/>
    <mergeCell ref="H85:I85"/>
    <mergeCell ref="K85:L85"/>
    <mergeCell ref="P85:Q85"/>
    <mergeCell ref="K86:L86"/>
    <mergeCell ref="P86:Q86"/>
    <mergeCell ref="R88:S88"/>
    <mergeCell ref="T88:U88"/>
    <mergeCell ref="R87:S87"/>
    <mergeCell ref="T87:U87"/>
    <mergeCell ref="R86:S86"/>
    <mergeCell ref="T86:U86"/>
    <mergeCell ref="C87:D87"/>
    <mergeCell ref="H87:I87"/>
    <mergeCell ref="K87:L87"/>
    <mergeCell ref="P87:Q87"/>
    <mergeCell ref="C88:D88"/>
    <mergeCell ref="H88:I88"/>
    <mergeCell ref="K88:L88"/>
    <mergeCell ref="P88:Q88"/>
    <mergeCell ref="R89:S89"/>
    <mergeCell ref="T89:U89"/>
    <mergeCell ref="C90:D90"/>
    <mergeCell ref="H90:I90"/>
    <mergeCell ref="C89:D89"/>
    <mergeCell ref="H89:I89"/>
    <mergeCell ref="K89:L89"/>
    <mergeCell ref="P89:Q89"/>
    <mergeCell ref="K90:L90"/>
    <mergeCell ref="P90:Q90"/>
    <mergeCell ref="R92:S92"/>
    <mergeCell ref="T92:U92"/>
    <mergeCell ref="R91:S91"/>
    <mergeCell ref="T91:U91"/>
    <mergeCell ref="R90:S90"/>
    <mergeCell ref="T90:U90"/>
    <mergeCell ref="C91:D91"/>
    <mergeCell ref="H91:I91"/>
    <mergeCell ref="K91:L91"/>
    <mergeCell ref="P91:Q91"/>
    <mergeCell ref="C92:D92"/>
    <mergeCell ref="H92:I92"/>
    <mergeCell ref="K92:L92"/>
    <mergeCell ref="P92:Q92"/>
    <mergeCell ref="R93:S93"/>
    <mergeCell ref="T93:U93"/>
    <mergeCell ref="C94:D94"/>
    <mergeCell ref="H94:I94"/>
    <mergeCell ref="C93:D93"/>
    <mergeCell ref="H93:I93"/>
    <mergeCell ref="K93:L93"/>
    <mergeCell ref="P93:Q93"/>
    <mergeCell ref="K94:L94"/>
    <mergeCell ref="P94:Q94"/>
    <mergeCell ref="R96:S96"/>
    <mergeCell ref="T96:U96"/>
    <mergeCell ref="R95:S95"/>
    <mergeCell ref="T95:U95"/>
    <mergeCell ref="R94:S94"/>
    <mergeCell ref="T94:U94"/>
    <mergeCell ref="C95:D95"/>
    <mergeCell ref="H95:I95"/>
    <mergeCell ref="K95:L95"/>
    <mergeCell ref="P95:Q95"/>
    <mergeCell ref="C96:D96"/>
    <mergeCell ref="H96:I96"/>
    <mergeCell ref="K96:L96"/>
    <mergeCell ref="P96:Q96"/>
    <mergeCell ref="R97:S97"/>
    <mergeCell ref="T97:U97"/>
    <mergeCell ref="C98:D98"/>
    <mergeCell ref="H98:I98"/>
    <mergeCell ref="C97:D97"/>
    <mergeCell ref="H97:I97"/>
    <mergeCell ref="K97:L97"/>
    <mergeCell ref="P97:Q97"/>
    <mergeCell ref="K98:L98"/>
    <mergeCell ref="P98:Q98"/>
    <mergeCell ref="R100:S100"/>
    <mergeCell ref="T100:U100"/>
    <mergeCell ref="R99:S99"/>
    <mergeCell ref="T99:U99"/>
    <mergeCell ref="R98:S98"/>
    <mergeCell ref="T98:U98"/>
    <mergeCell ref="C99:D99"/>
    <mergeCell ref="H99:I99"/>
    <mergeCell ref="K99:L99"/>
    <mergeCell ref="P99:Q99"/>
    <mergeCell ref="C100:D100"/>
    <mergeCell ref="H100:I100"/>
    <mergeCell ref="K100:L100"/>
    <mergeCell ref="P100:Q100"/>
    <mergeCell ref="R101:S101"/>
    <mergeCell ref="T101:U101"/>
    <mergeCell ref="C102:D102"/>
    <mergeCell ref="H102:I102"/>
    <mergeCell ref="C101:D101"/>
    <mergeCell ref="H101:I101"/>
    <mergeCell ref="K101:L101"/>
    <mergeCell ref="P101:Q101"/>
    <mergeCell ref="K102:L102"/>
    <mergeCell ref="P102:Q102"/>
    <mergeCell ref="R104:S104"/>
    <mergeCell ref="T104:U104"/>
    <mergeCell ref="R103:S103"/>
    <mergeCell ref="T103:U103"/>
    <mergeCell ref="R102:S102"/>
    <mergeCell ref="T102:U102"/>
    <mergeCell ref="C103:D103"/>
    <mergeCell ref="H103:I103"/>
    <mergeCell ref="K103:L103"/>
    <mergeCell ref="P103:Q103"/>
    <mergeCell ref="C104:D104"/>
    <mergeCell ref="H104:I104"/>
    <mergeCell ref="K104:L104"/>
    <mergeCell ref="P104:Q104"/>
    <mergeCell ref="R105:S105"/>
    <mergeCell ref="T105:U105"/>
    <mergeCell ref="C106:D106"/>
    <mergeCell ref="H106:I106"/>
    <mergeCell ref="C105:D105"/>
    <mergeCell ref="H105:I105"/>
    <mergeCell ref="K105:L105"/>
    <mergeCell ref="P105:Q105"/>
    <mergeCell ref="K106:L106"/>
    <mergeCell ref="P106:Q106"/>
    <mergeCell ref="R108:S108"/>
    <mergeCell ref="T108:U108"/>
    <mergeCell ref="R107:S107"/>
    <mergeCell ref="T107:U107"/>
    <mergeCell ref="R106:S106"/>
    <mergeCell ref="T106:U106"/>
    <mergeCell ref="C107:D107"/>
    <mergeCell ref="H107:I107"/>
    <mergeCell ref="K107:L107"/>
    <mergeCell ref="P107:Q107"/>
    <mergeCell ref="C108:D108"/>
    <mergeCell ref="H108:I108"/>
    <mergeCell ref="K108:L108"/>
    <mergeCell ref="P108:Q108"/>
  </mergeCells>
  <conditionalFormatting sqref="G46">
    <cfRule type="cellIs" priority="1" dxfId="1" operator="equal" stopIfTrue="1">
      <formula>"買"</formula>
    </cfRule>
    <cfRule type="cellIs" priority="2" dxfId="0" operator="equal" stopIfTrue="1">
      <formula>"売"</formula>
    </cfRule>
  </conditionalFormatting>
  <conditionalFormatting sqref="G9:G11 G14:G45 G47:G108">
    <cfRule type="cellIs" priority="7" dxfId="1" operator="equal" stopIfTrue="1">
      <formula>"買"</formula>
    </cfRule>
    <cfRule type="cellIs" priority="8" dxfId="0" operator="equal" stopIfTrue="1">
      <formula>"売"</formula>
    </cfRule>
  </conditionalFormatting>
  <conditionalFormatting sqref="G12">
    <cfRule type="cellIs" priority="5" dxfId="1" operator="equal" stopIfTrue="1">
      <formula>"買"</formula>
    </cfRule>
    <cfRule type="cellIs" priority="6" dxfId="0" operator="equal" stopIfTrue="1">
      <formula>"売"</formula>
    </cfRule>
  </conditionalFormatting>
  <conditionalFormatting sqref="G13">
    <cfRule type="cellIs" priority="3" dxfId="1" operator="equal" stopIfTrue="1">
      <formula>"買"</formula>
    </cfRule>
    <cfRule type="cellIs" priority="4" dxfId="0" operator="equal" stopIfTrue="1">
      <formula>"売"</formula>
    </cfRule>
  </conditionalFormatting>
  <dataValidations count="1">
    <dataValidation type="list" allowBlank="1" showInputMessage="1" showErrorMessage="1" sqref="G9:G108">
      <formula1>"買,売"</formula1>
    </dataValidation>
  </dataValidations>
  <printOptions/>
  <pageMargins left="0.1968503937007874" right="0.11811023622047245" top="0.38" bottom="0.31496062992125984"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29">
      <selection activeCell="A1" sqref="A1"/>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J29"/>
  <sheetViews>
    <sheetView zoomScale="145" zoomScaleNormal="145" zoomScaleSheetLayoutView="100" zoomScalePageLayoutView="0" workbookViewId="0" topLeftCell="A4">
      <selection activeCell="A22" sqref="A22:J29"/>
    </sheetView>
  </sheetViews>
  <sheetFormatPr defaultColWidth="9.00390625" defaultRowHeight="13.5"/>
  <sheetData>
    <row r="1" ht="13.5">
      <c r="A1" t="s">
        <v>0</v>
      </c>
    </row>
    <row r="2" spans="1:10" ht="13.5">
      <c r="A2" s="70" t="s">
        <v>50</v>
      </c>
      <c r="B2" s="71"/>
      <c r="C2" s="71"/>
      <c r="D2" s="71"/>
      <c r="E2" s="71"/>
      <c r="F2" s="71"/>
      <c r="G2" s="71"/>
      <c r="H2" s="71"/>
      <c r="I2" s="71"/>
      <c r="J2" s="71"/>
    </row>
    <row r="3" spans="1:10" ht="13.5">
      <c r="A3" s="71"/>
      <c r="B3" s="71"/>
      <c r="C3" s="71"/>
      <c r="D3" s="71"/>
      <c r="E3" s="71"/>
      <c r="F3" s="71"/>
      <c r="G3" s="71"/>
      <c r="H3" s="71"/>
      <c r="I3" s="71"/>
      <c r="J3" s="71"/>
    </row>
    <row r="4" spans="1:10" ht="13.5">
      <c r="A4" s="71"/>
      <c r="B4" s="71"/>
      <c r="C4" s="71"/>
      <c r="D4" s="71"/>
      <c r="E4" s="71"/>
      <c r="F4" s="71"/>
      <c r="G4" s="71"/>
      <c r="H4" s="71"/>
      <c r="I4" s="71"/>
      <c r="J4" s="71"/>
    </row>
    <row r="5" spans="1:10" ht="13.5">
      <c r="A5" s="71"/>
      <c r="B5" s="71"/>
      <c r="C5" s="71"/>
      <c r="D5" s="71"/>
      <c r="E5" s="71"/>
      <c r="F5" s="71"/>
      <c r="G5" s="71"/>
      <c r="H5" s="71"/>
      <c r="I5" s="71"/>
      <c r="J5" s="71"/>
    </row>
    <row r="6" spans="1:10" ht="13.5">
      <c r="A6" s="71"/>
      <c r="B6" s="71"/>
      <c r="C6" s="71"/>
      <c r="D6" s="71"/>
      <c r="E6" s="71"/>
      <c r="F6" s="71"/>
      <c r="G6" s="71"/>
      <c r="H6" s="71"/>
      <c r="I6" s="71"/>
      <c r="J6" s="71"/>
    </row>
    <row r="7" spans="1:10" ht="13.5">
      <c r="A7" s="71"/>
      <c r="B7" s="71"/>
      <c r="C7" s="71"/>
      <c r="D7" s="71"/>
      <c r="E7" s="71"/>
      <c r="F7" s="71"/>
      <c r="G7" s="71"/>
      <c r="H7" s="71"/>
      <c r="I7" s="71"/>
      <c r="J7" s="71"/>
    </row>
    <row r="8" spans="1:10" ht="13.5">
      <c r="A8" s="71"/>
      <c r="B8" s="71"/>
      <c r="C8" s="71"/>
      <c r="D8" s="71"/>
      <c r="E8" s="71"/>
      <c r="F8" s="71"/>
      <c r="G8" s="71"/>
      <c r="H8" s="71"/>
      <c r="I8" s="71"/>
      <c r="J8" s="71"/>
    </row>
    <row r="9" spans="1:10" ht="13.5">
      <c r="A9" s="71"/>
      <c r="B9" s="71"/>
      <c r="C9" s="71"/>
      <c r="D9" s="71"/>
      <c r="E9" s="71"/>
      <c r="F9" s="71"/>
      <c r="G9" s="71"/>
      <c r="H9" s="71"/>
      <c r="I9" s="71"/>
      <c r="J9" s="71"/>
    </row>
    <row r="11" ht="13.5">
      <c r="A11" t="s">
        <v>1</v>
      </c>
    </row>
    <row r="12" spans="1:10" ht="13.5">
      <c r="A12" s="73" t="s">
        <v>52</v>
      </c>
      <c r="B12" s="72"/>
      <c r="C12" s="72"/>
      <c r="D12" s="72"/>
      <c r="E12" s="72"/>
      <c r="F12" s="72"/>
      <c r="G12" s="72"/>
      <c r="H12" s="72"/>
      <c r="I12" s="72"/>
      <c r="J12" s="72"/>
    </row>
    <row r="13" spans="1:10" ht="13.5">
      <c r="A13" s="72"/>
      <c r="B13" s="72"/>
      <c r="C13" s="72"/>
      <c r="D13" s="72"/>
      <c r="E13" s="72"/>
      <c r="F13" s="72"/>
      <c r="G13" s="72"/>
      <c r="H13" s="72"/>
      <c r="I13" s="72"/>
      <c r="J13" s="72"/>
    </row>
    <row r="14" spans="1:10" ht="13.5">
      <c r="A14" s="72"/>
      <c r="B14" s="72"/>
      <c r="C14" s="72"/>
      <c r="D14" s="72"/>
      <c r="E14" s="72"/>
      <c r="F14" s="72"/>
      <c r="G14" s="72"/>
      <c r="H14" s="72"/>
      <c r="I14" s="72"/>
      <c r="J14" s="72"/>
    </row>
    <row r="15" spans="1:10" ht="13.5">
      <c r="A15" s="72"/>
      <c r="B15" s="72"/>
      <c r="C15" s="72"/>
      <c r="D15" s="72"/>
      <c r="E15" s="72"/>
      <c r="F15" s="72"/>
      <c r="G15" s="72"/>
      <c r="H15" s="72"/>
      <c r="I15" s="72"/>
      <c r="J15" s="72"/>
    </row>
    <row r="16" spans="1:10" ht="13.5">
      <c r="A16" s="72"/>
      <c r="B16" s="72"/>
      <c r="C16" s="72"/>
      <c r="D16" s="72"/>
      <c r="E16" s="72"/>
      <c r="F16" s="72"/>
      <c r="G16" s="72"/>
      <c r="H16" s="72"/>
      <c r="I16" s="72"/>
      <c r="J16" s="72"/>
    </row>
    <row r="17" spans="1:10" ht="13.5">
      <c r="A17" s="72"/>
      <c r="B17" s="72"/>
      <c r="C17" s="72"/>
      <c r="D17" s="72"/>
      <c r="E17" s="72"/>
      <c r="F17" s="72"/>
      <c r="G17" s="72"/>
      <c r="H17" s="72"/>
      <c r="I17" s="72"/>
      <c r="J17" s="72"/>
    </row>
    <row r="18" spans="1:10" ht="13.5">
      <c r="A18" s="72"/>
      <c r="B18" s="72"/>
      <c r="C18" s="72"/>
      <c r="D18" s="72"/>
      <c r="E18" s="72"/>
      <c r="F18" s="72"/>
      <c r="G18" s="72"/>
      <c r="H18" s="72"/>
      <c r="I18" s="72"/>
      <c r="J18" s="72"/>
    </row>
    <row r="19" spans="1:10" ht="13.5">
      <c r="A19" s="72"/>
      <c r="B19" s="72"/>
      <c r="C19" s="72"/>
      <c r="D19" s="72"/>
      <c r="E19" s="72"/>
      <c r="F19" s="72"/>
      <c r="G19" s="72"/>
      <c r="H19" s="72"/>
      <c r="I19" s="72"/>
      <c r="J19" s="72"/>
    </row>
    <row r="21" ht="13.5">
      <c r="A21" t="s">
        <v>2</v>
      </c>
    </row>
    <row r="22" spans="1:10" ht="13.5">
      <c r="A22" s="73" t="s">
        <v>51</v>
      </c>
      <c r="B22" s="73"/>
      <c r="C22" s="73"/>
      <c r="D22" s="73"/>
      <c r="E22" s="73"/>
      <c r="F22" s="73"/>
      <c r="G22" s="73"/>
      <c r="H22" s="73"/>
      <c r="I22" s="73"/>
      <c r="J22" s="73"/>
    </row>
    <row r="23" spans="1:10" ht="13.5">
      <c r="A23" s="73"/>
      <c r="B23" s="73"/>
      <c r="C23" s="73"/>
      <c r="D23" s="73"/>
      <c r="E23" s="73"/>
      <c r="F23" s="73"/>
      <c r="G23" s="73"/>
      <c r="H23" s="73"/>
      <c r="I23" s="73"/>
      <c r="J23" s="73"/>
    </row>
    <row r="24" spans="1:10" ht="13.5">
      <c r="A24" s="73"/>
      <c r="B24" s="73"/>
      <c r="C24" s="73"/>
      <c r="D24" s="73"/>
      <c r="E24" s="73"/>
      <c r="F24" s="73"/>
      <c r="G24" s="73"/>
      <c r="H24" s="73"/>
      <c r="I24" s="73"/>
      <c r="J24" s="73"/>
    </row>
    <row r="25" spans="1:10" ht="13.5">
      <c r="A25" s="73"/>
      <c r="B25" s="73"/>
      <c r="C25" s="73"/>
      <c r="D25" s="73"/>
      <c r="E25" s="73"/>
      <c r="F25" s="73"/>
      <c r="G25" s="73"/>
      <c r="H25" s="73"/>
      <c r="I25" s="73"/>
      <c r="J25" s="73"/>
    </row>
    <row r="26" spans="1:10" ht="13.5">
      <c r="A26" s="73"/>
      <c r="B26" s="73"/>
      <c r="C26" s="73"/>
      <c r="D26" s="73"/>
      <c r="E26" s="73"/>
      <c r="F26" s="73"/>
      <c r="G26" s="73"/>
      <c r="H26" s="73"/>
      <c r="I26" s="73"/>
      <c r="J26" s="73"/>
    </row>
    <row r="27" spans="1:10" ht="13.5">
      <c r="A27" s="73"/>
      <c r="B27" s="73"/>
      <c r="C27" s="73"/>
      <c r="D27" s="73"/>
      <c r="E27" s="73"/>
      <c r="F27" s="73"/>
      <c r="G27" s="73"/>
      <c r="H27" s="73"/>
      <c r="I27" s="73"/>
      <c r="J27" s="73"/>
    </row>
    <row r="28" spans="1:10" ht="13.5">
      <c r="A28" s="73"/>
      <c r="B28" s="73"/>
      <c r="C28" s="73"/>
      <c r="D28" s="73"/>
      <c r="E28" s="73"/>
      <c r="F28" s="73"/>
      <c r="G28" s="73"/>
      <c r="H28" s="73"/>
      <c r="I28" s="73"/>
      <c r="J28" s="73"/>
    </row>
    <row r="29" spans="1:10" ht="13.5">
      <c r="A29" s="73"/>
      <c r="B29" s="73"/>
      <c r="C29" s="73"/>
      <c r="D29" s="73"/>
      <c r="E29" s="73"/>
      <c r="F29" s="73"/>
      <c r="G29" s="73"/>
      <c r="H29" s="73"/>
      <c r="I29" s="73"/>
      <c r="J29" s="73"/>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codeName="Sheet4"/>
  <dimension ref="B2:I12"/>
  <sheetViews>
    <sheetView zoomScaleSheetLayoutView="100" zoomScalePageLayoutView="0" workbookViewId="0" topLeftCell="A1">
      <selection activeCell="I8" sqref="I8"/>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53</v>
      </c>
      <c r="D5" s="29">
        <v>51</v>
      </c>
      <c r="E5" s="33">
        <v>42481</v>
      </c>
      <c r="F5" s="29"/>
      <c r="H5" s="29"/>
      <c r="I5" s="33"/>
    </row>
    <row r="6" spans="2:9" ht="17.25">
      <c r="B6" s="28" t="s">
        <v>43</v>
      </c>
      <c r="C6" s="29" t="s">
        <v>54</v>
      </c>
      <c r="D6" s="29"/>
      <c r="E6" s="33"/>
      <c r="F6" s="29">
        <v>100</v>
      </c>
      <c r="G6" s="33">
        <v>42486</v>
      </c>
      <c r="H6" s="29"/>
      <c r="I6" s="34"/>
    </row>
    <row r="7" spans="2:9" ht="17.25">
      <c r="B7" s="28" t="s">
        <v>43</v>
      </c>
      <c r="C7" s="29"/>
      <c r="D7" s="29"/>
      <c r="E7" s="34"/>
      <c r="F7" s="29"/>
      <c r="G7" s="34"/>
      <c r="H7" s="29"/>
      <c r="I7" s="34"/>
    </row>
    <row r="8" spans="2:9" ht="17.25">
      <c r="B8" s="28" t="s">
        <v>43</v>
      </c>
      <c r="C8" s="29"/>
      <c r="D8" s="29"/>
      <c r="E8" s="34"/>
      <c r="F8" s="29"/>
      <c r="G8" s="34"/>
      <c r="H8" s="29"/>
      <c r="I8" s="33"/>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codeName="Sheet5"/>
  <dimension ref="B2:U109"/>
  <sheetViews>
    <sheetView zoomScale="115" zoomScaleNormal="115" zoomScalePageLayoutView="0" workbookViewId="0" topLeftCell="A1">
      <pane ySplit="8" topLeftCell="BM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23" bestFit="1" customWidth="1"/>
  </cols>
  <sheetData>
    <row r="2" spans="2:20" ht="13.5">
      <c r="B2" s="56" t="s">
        <v>5</v>
      </c>
      <c r="C2" s="56"/>
      <c r="D2" s="59"/>
      <c r="E2" s="59"/>
      <c r="F2" s="56" t="s">
        <v>6</v>
      </c>
      <c r="G2" s="56"/>
      <c r="H2" s="59" t="s">
        <v>36</v>
      </c>
      <c r="I2" s="59"/>
      <c r="J2" s="56" t="s">
        <v>7</v>
      </c>
      <c r="K2" s="56"/>
      <c r="L2" s="60">
        <f>C9</f>
        <v>1000000</v>
      </c>
      <c r="M2" s="59"/>
      <c r="N2" s="56" t="s">
        <v>8</v>
      </c>
      <c r="O2" s="56"/>
      <c r="P2" s="60" t="e">
        <f>C108+R108</f>
        <v>#VALUE!</v>
      </c>
      <c r="Q2" s="59"/>
      <c r="R2" s="1"/>
      <c r="S2" s="1"/>
      <c r="T2" s="1"/>
    </row>
    <row r="3" spans="2:19" ht="57" customHeight="1">
      <c r="B3" s="56" t="s">
        <v>9</v>
      </c>
      <c r="C3" s="56"/>
      <c r="D3" s="62" t="s">
        <v>38</v>
      </c>
      <c r="E3" s="62"/>
      <c r="F3" s="62"/>
      <c r="G3" s="62"/>
      <c r="H3" s="62"/>
      <c r="I3" s="62"/>
      <c r="J3" s="56" t="s">
        <v>10</v>
      </c>
      <c r="K3" s="56"/>
      <c r="L3" s="62" t="s">
        <v>35</v>
      </c>
      <c r="M3" s="36"/>
      <c r="N3" s="36"/>
      <c r="O3" s="36"/>
      <c r="P3" s="36"/>
      <c r="Q3" s="36"/>
      <c r="R3" s="1"/>
      <c r="S3" s="1"/>
    </row>
    <row r="4" spans="2:20" ht="13.5">
      <c r="B4" s="56" t="s">
        <v>11</v>
      </c>
      <c r="C4" s="56"/>
      <c r="D4" s="37">
        <f>SUM($R$9:$S$993)</f>
        <v>-29947.368421052488</v>
      </c>
      <c r="E4" s="37"/>
      <c r="F4" s="56" t="s">
        <v>12</v>
      </c>
      <c r="G4" s="56"/>
      <c r="H4" s="38">
        <f>SUM($T$9:$U$108)</f>
        <v>-57</v>
      </c>
      <c r="I4" s="59"/>
      <c r="J4" s="61" t="s">
        <v>13</v>
      </c>
      <c r="K4" s="61"/>
      <c r="L4" s="60">
        <f>MAX($C$9:$D$990)-C9</f>
        <v>0</v>
      </c>
      <c r="M4" s="60"/>
      <c r="N4" s="61" t="s">
        <v>14</v>
      </c>
      <c r="O4" s="61"/>
      <c r="P4" s="37">
        <f>MIN($C$9:$D$990)-C9</f>
        <v>-29947.368421052466</v>
      </c>
      <c r="Q4" s="37"/>
      <c r="R4" s="1"/>
      <c r="S4" s="1"/>
      <c r="T4" s="1"/>
    </row>
    <row r="5" spans="2:20" ht="13.5">
      <c r="B5" s="22" t="s">
        <v>15</v>
      </c>
      <c r="C5" s="2">
        <f>COUNTIF($R$9:$R$990,"&gt;0")</f>
        <v>0</v>
      </c>
      <c r="D5" s="21" t="s">
        <v>16</v>
      </c>
      <c r="E5" s="16">
        <f>COUNTIF($R$9:$R$990,"&lt;0")</f>
        <v>1</v>
      </c>
      <c r="F5" s="21" t="s">
        <v>17</v>
      </c>
      <c r="G5" s="2">
        <f>COUNTIF($R$9:$R$990,"=0")</f>
        <v>0</v>
      </c>
      <c r="H5" s="21" t="s">
        <v>18</v>
      </c>
      <c r="I5" s="3">
        <f>C5/SUM(C5,E5,G5)</f>
        <v>0</v>
      </c>
      <c r="J5" s="55" t="s">
        <v>19</v>
      </c>
      <c r="K5" s="56"/>
      <c r="L5" s="57"/>
      <c r="M5" s="58"/>
      <c r="N5" s="18" t="s">
        <v>20</v>
      </c>
      <c r="O5" s="9"/>
      <c r="P5" s="57"/>
      <c r="Q5" s="58"/>
      <c r="R5" s="1"/>
      <c r="S5" s="1"/>
      <c r="T5" s="1"/>
    </row>
    <row r="6" spans="2:20" ht="13.5">
      <c r="B6" s="11"/>
      <c r="C6" s="14"/>
      <c r="D6" s="15"/>
      <c r="E6" s="12"/>
      <c r="F6" s="11"/>
      <c r="G6" s="12"/>
      <c r="H6" s="11"/>
      <c r="I6" s="17"/>
      <c r="J6" s="11"/>
      <c r="K6" s="11"/>
      <c r="L6" s="12"/>
      <c r="M6" s="12"/>
      <c r="N6" s="13"/>
      <c r="O6" s="13"/>
      <c r="P6" s="10"/>
      <c r="Q6" s="7"/>
      <c r="R6" s="1"/>
      <c r="S6" s="1"/>
      <c r="T6" s="1"/>
    </row>
    <row r="7" spans="2:21" ht="13.5">
      <c r="B7" s="63" t="s">
        <v>21</v>
      </c>
      <c r="C7" s="64" t="s">
        <v>22</v>
      </c>
      <c r="D7" s="65"/>
      <c r="E7" s="68" t="s">
        <v>23</v>
      </c>
      <c r="F7" s="69"/>
      <c r="G7" s="69"/>
      <c r="H7" s="69"/>
      <c r="I7" s="48"/>
      <c r="J7" s="43" t="s">
        <v>24</v>
      </c>
      <c r="K7" s="44"/>
      <c r="L7" s="45"/>
      <c r="M7" s="52" t="s">
        <v>25</v>
      </c>
      <c r="N7" s="53" t="s">
        <v>26</v>
      </c>
      <c r="O7" s="54"/>
      <c r="P7" s="54"/>
      <c r="Q7" s="51"/>
      <c r="R7" s="46" t="s">
        <v>27</v>
      </c>
      <c r="S7" s="46"/>
      <c r="T7" s="46"/>
      <c r="U7" s="46"/>
    </row>
    <row r="8" spans="2:21" ht="13.5">
      <c r="B8" s="61"/>
      <c r="C8" s="66"/>
      <c r="D8" s="67"/>
      <c r="E8" s="19" t="s">
        <v>28</v>
      </c>
      <c r="F8" s="19" t="s">
        <v>29</v>
      </c>
      <c r="G8" s="19" t="s">
        <v>30</v>
      </c>
      <c r="H8" s="47" t="s">
        <v>31</v>
      </c>
      <c r="I8" s="48"/>
      <c r="J8" s="4" t="s">
        <v>32</v>
      </c>
      <c r="K8" s="49" t="s">
        <v>33</v>
      </c>
      <c r="L8" s="45"/>
      <c r="M8" s="52"/>
      <c r="N8" s="5" t="s">
        <v>28</v>
      </c>
      <c r="O8" s="5" t="s">
        <v>29</v>
      </c>
      <c r="P8" s="50" t="s">
        <v>31</v>
      </c>
      <c r="Q8" s="51"/>
      <c r="R8" s="46" t="s">
        <v>34</v>
      </c>
      <c r="S8" s="46"/>
      <c r="T8" s="46" t="s">
        <v>32</v>
      </c>
      <c r="U8" s="46"/>
    </row>
    <row r="9" spans="2:21" ht="13.5">
      <c r="B9" s="20">
        <v>1</v>
      </c>
      <c r="C9" s="39">
        <v>1000000</v>
      </c>
      <c r="D9" s="39"/>
      <c r="E9" s="20">
        <v>2001</v>
      </c>
      <c r="F9" s="8">
        <v>42111</v>
      </c>
      <c r="G9" s="20" t="s">
        <v>4</v>
      </c>
      <c r="H9" s="40">
        <v>1.43829</v>
      </c>
      <c r="I9" s="40"/>
      <c r="J9" s="20">
        <v>57</v>
      </c>
      <c r="K9" s="39">
        <f aca="true" t="shared" si="0" ref="K9:K72">IF(F9="","",C9*0.03)</f>
        <v>30000</v>
      </c>
      <c r="L9" s="39"/>
      <c r="M9" s="6">
        <f>IF(J9="","",(K9/J9)/1000)</f>
        <v>0.5263157894736842</v>
      </c>
      <c r="N9" s="20">
        <v>2001</v>
      </c>
      <c r="O9" s="8">
        <v>42111</v>
      </c>
      <c r="P9" s="40">
        <v>1.4326</v>
      </c>
      <c r="Q9" s="40"/>
      <c r="R9" s="41">
        <f>IF(O9="","",(IF(G9="売",H9-P9,P9-H9))*M9*10000000)</f>
        <v>-29947.368421052488</v>
      </c>
      <c r="S9" s="41"/>
      <c r="T9" s="42">
        <f>IF(O9="","",IF(R9&lt;0,J9*(-1),IF(G9="買",(P9-H9)*10000,(H9-P9)*10000)))</f>
        <v>-57</v>
      </c>
      <c r="U9" s="42"/>
    </row>
    <row r="10" spans="2:21" ht="13.5">
      <c r="B10" s="20">
        <v>2</v>
      </c>
      <c r="C10" s="39">
        <f aca="true" t="shared" si="1" ref="C10:C73">IF(R9="","",C9+R9)</f>
        <v>970052.6315789475</v>
      </c>
      <c r="D10" s="39"/>
      <c r="E10" s="20"/>
      <c r="F10" s="8"/>
      <c r="G10" s="20" t="s">
        <v>4</v>
      </c>
      <c r="H10" s="40"/>
      <c r="I10" s="40"/>
      <c r="J10" s="20"/>
      <c r="K10" s="39">
        <f t="shared" si="0"/>
      </c>
      <c r="L10" s="39"/>
      <c r="M10" s="6">
        <f aca="true" t="shared" si="2" ref="M10:M73">IF(J10="","",(K10/J10)/1000)</f>
      </c>
      <c r="N10" s="20"/>
      <c r="O10" s="8"/>
      <c r="P10" s="40"/>
      <c r="Q10" s="40"/>
      <c r="R10" s="41">
        <f aca="true" t="shared" si="3" ref="R10:R73">IF(O10="","",(IF(G10="売",H10-P10,P10-H10))*M10*10000000)</f>
      </c>
      <c r="S10" s="41"/>
      <c r="T10" s="42">
        <f aca="true" t="shared" si="4" ref="T10:T73">IF(O10="","",IF(R10&lt;0,J10*(-1),IF(G10="買",(P10-H10)*10000,(H10-P10)*10000)))</f>
      </c>
      <c r="U10" s="42"/>
    </row>
    <row r="11" spans="2:21" ht="13.5">
      <c r="B11" s="20">
        <v>3</v>
      </c>
      <c r="C11" s="39">
        <f t="shared" si="1"/>
      </c>
      <c r="D11" s="39"/>
      <c r="E11" s="20"/>
      <c r="F11" s="8"/>
      <c r="G11" s="20" t="s">
        <v>4</v>
      </c>
      <c r="H11" s="40"/>
      <c r="I11" s="40"/>
      <c r="J11" s="20"/>
      <c r="K11" s="39">
        <f t="shared" si="0"/>
      </c>
      <c r="L11" s="39"/>
      <c r="M11" s="6">
        <f t="shared" si="2"/>
      </c>
      <c r="N11" s="20"/>
      <c r="O11" s="8"/>
      <c r="P11" s="40"/>
      <c r="Q11" s="40"/>
      <c r="R11" s="41">
        <f t="shared" si="3"/>
      </c>
      <c r="S11" s="41"/>
      <c r="T11" s="42">
        <f t="shared" si="4"/>
      </c>
      <c r="U11" s="42"/>
    </row>
    <row r="12" spans="2:21" ht="13.5">
      <c r="B12" s="20">
        <v>4</v>
      </c>
      <c r="C12" s="39">
        <f t="shared" si="1"/>
      </c>
      <c r="D12" s="39"/>
      <c r="E12" s="20"/>
      <c r="F12" s="8"/>
      <c r="G12" s="20" t="s">
        <v>3</v>
      </c>
      <c r="H12" s="40"/>
      <c r="I12" s="40"/>
      <c r="J12" s="20"/>
      <c r="K12" s="39">
        <f t="shared" si="0"/>
      </c>
      <c r="L12" s="39"/>
      <c r="M12" s="6">
        <f t="shared" si="2"/>
      </c>
      <c r="N12" s="20"/>
      <c r="O12" s="8"/>
      <c r="P12" s="40"/>
      <c r="Q12" s="40"/>
      <c r="R12" s="41">
        <f t="shared" si="3"/>
      </c>
      <c r="S12" s="41"/>
      <c r="T12" s="42">
        <f t="shared" si="4"/>
      </c>
      <c r="U12" s="42"/>
    </row>
    <row r="13" spans="2:21" ht="13.5">
      <c r="B13" s="20">
        <v>5</v>
      </c>
      <c r="C13" s="39">
        <f t="shared" si="1"/>
      </c>
      <c r="D13" s="39"/>
      <c r="E13" s="20"/>
      <c r="F13" s="8"/>
      <c r="G13" s="20" t="s">
        <v>3</v>
      </c>
      <c r="H13" s="40"/>
      <c r="I13" s="40"/>
      <c r="J13" s="20"/>
      <c r="K13" s="39">
        <f t="shared" si="0"/>
      </c>
      <c r="L13" s="39"/>
      <c r="M13" s="6">
        <f t="shared" si="2"/>
      </c>
      <c r="N13" s="20"/>
      <c r="O13" s="8"/>
      <c r="P13" s="40"/>
      <c r="Q13" s="40"/>
      <c r="R13" s="41">
        <f t="shared" si="3"/>
      </c>
      <c r="S13" s="41"/>
      <c r="T13" s="42">
        <f t="shared" si="4"/>
      </c>
      <c r="U13" s="42"/>
    </row>
    <row r="14" spans="2:21" ht="13.5">
      <c r="B14" s="20">
        <v>6</v>
      </c>
      <c r="C14" s="39">
        <f t="shared" si="1"/>
      </c>
      <c r="D14" s="39"/>
      <c r="E14" s="20"/>
      <c r="F14" s="8"/>
      <c r="G14" s="20" t="s">
        <v>4</v>
      </c>
      <c r="H14" s="40"/>
      <c r="I14" s="40"/>
      <c r="J14" s="20"/>
      <c r="K14" s="39">
        <f t="shared" si="0"/>
      </c>
      <c r="L14" s="39"/>
      <c r="M14" s="6">
        <f t="shared" si="2"/>
      </c>
      <c r="N14" s="20"/>
      <c r="O14" s="8"/>
      <c r="P14" s="40"/>
      <c r="Q14" s="40"/>
      <c r="R14" s="41">
        <f t="shared" si="3"/>
      </c>
      <c r="S14" s="41"/>
      <c r="T14" s="42">
        <f t="shared" si="4"/>
      </c>
      <c r="U14" s="42"/>
    </row>
    <row r="15" spans="2:21" ht="13.5">
      <c r="B15" s="20">
        <v>7</v>
      </c>
      <c r="C15" s="39">
        <f t="shared" si="1"/>
      </c>
      <c r="D15" s="39"/>
      <c r="E15" s="20"/>
      <c r="F15" s="8"/>
      <c r="G15" s="20" t="s">
        <v>4</v>
      </c>
      <c r="H15" s="40"/>
      <c r="I15" s="40"/>
      <c r="J15" s="20"/>
      <c r="K15" s="39">
        <f t="shared" si="0"/>
      </c>
      <c r="L15" s="39"/>
      <c r="M15" s="6">
        <f t="shared" si="2"/>
      </c>
      <c r="N15" s="20"/>
      <c r="O15" s="8"/>
      <c r="P15" s="40"/>
      <c r="Q15" s="40"/>
      <c r="R15" s="41">
        <f t="shared" si="3"/>
      </c>
      <c r="S15" s="41"/>
      <c r="T15" s="42">
        <f t="shared" si="4"/>
      </c>
      <c r="U15" s="42"/>
    </row>
    <row r="16" spans="2:21" ht="13.5">
      <c r="B16" s="20">
        <v>8</v>
      </c>
      <c r="C16" s="39">
        <f t="shared" si="1"/>
      </c>
      <c r="D16" s="39"/>
      <c r="E16" s="20"/>
      <c r="F16" s="8"/>
      <c r="G16" s="20" t="s">
        <v>4</v>
      </c>
      <c r="H16" s="40"/>
      <c r="I16" s="40"/>
      <c r="J16" s="20"/>
      <c r="K16" s="39">
        <f t="shared" si="0"/>
      </c>
      <c r="L16" s="39"/>
      <c r="M16" s="6">
        <f t="shared" si="2"/>
      </c>
      <c r="N16" s="20"/>
      <c r="O16" s="8"/>
      <c r="P16" s="40"/>
      <c r="Q16" s="40"/>
      <c r="R16" s="41">
        <f t="shared" si="3"/>
      </c>
      <c r="S16" s="41"/>
      <c r="T16" s="42">
        <f t="shared" si="4"/>
      </c>
      <c r="U16" s="42"/>
    </row>
    <row r="17" spans="2:21" ht="13.5">
      <c r="B17" s="20">
        <v>9</v>
      </c>
      <c r="C17" s="39">
        <f t="shared" si="1"/>
      </c>
      <c r="D17" s="39"/>
      <c r="E17" s="20"/>
      <c r="F17" s="8"/>
      <c r="G17" s="20" t="s">
        <v>4</v>
      </c>
      <c r="H17" s="40"/>
      <c r="I17" s="40"/>
      <c r="J17" s="20"/>
      <c r="K17" s="39">
        <f t="shared" si="0"/>
      </c>
      <c r="L17" s="39"/>
      <c r="M17" s="6">
        <f t="shared" si="2"/>
      </c>
      <c r="N17" s="20"/>
      <c r="O17" s="8"/>
      <c r="P17" s="40"/>
      <c r="Q17" s="40"/>
      <c r="R17" s="41">
        <f t="shared" si="3"/>
      </c>
      <c r="S17" s="41"/>
      <c r="T17" s="42">
        <f t="shared" si="4"/>
      </c>
      <c r="U17" s="42"/>
    </row>
    <row r="18" spans="2:21" ht="13.5">
      <c r="B18" s="20">
        <v>10</v>
      </c>
      <c r="C18" s="39">
        <f t="shared" si="1"/>
      </c>
      <c r="D18" s="39"/>
      <c r="E18" s="20"/>
      <c r="F18" s="8"/>
      <c r="G18" s="20" t="s">
        <v>4</v>
      </c>
      <c r="H18" s="40"/>
      <c r="I18" s="40"/>
      <c r="J18" s="20"/>
      <c r="K18" s="39">
        <f t="shared" si="0"/>
      </c>
      <c r="L18" s="39"/>
      <c r="M18" s="6">
        <f t="shared" si="2"/>
      </c>
      <c r="N18" s="20"/>
      <c r="O18" s="8"/>
      <c r="P18" s="40"/>
      <c r="Q18" s="40"/>
      <c r="R18" s="41">
        <f t="shared" si="3"/>
      </c>
      <c r="S18" s="41"/>
      <c r="T18" s="42">
        <f t="shared" si="4"/>
      </c>
      <c r="U18" s="42"/>
    </row>
    <row r="19" spans="2:21" ht="13.5">
      <c r="B19" s="20">
        <v>11</v>
      </c>
      <c r="C19" s="39">
        <f t="shared" si="1"/>
      </c>
      <c r="D19" s="39"/>
      <c r="E19" s="20"/>
      <c r="F19" s="8"/>
      <c r="G19" s="20" t="s">
        <v>4</v>
      </c>
      <c r="H19" s="40"/>
      <c r="I19" s="40"/>
      <c r="J19" s="20"/>
      <c r="K19" s="39">
        <f t="shared" si="0"/>
      </c>
      <c r="L19" s="39"/>
      <c r="M19" s="6">
        <f t="shared" si="2"/>
      </c>
      <c r="N19" s="20"/>
      <c r="O19" s="8"/>
      <c r="P19" s="40"/>
      <c r="Q19" s="40"/>
      <c r="R19" s="41">
        <f t="shared" si="3"/>
      </c>
      <c r="S19" s="41"/>
      <c r="T19" s="42">
        <f t="shared" si="4"/>
      </c>
      <c r="U19" s="42"/>
    </row>
    <row r="20" spans="2:21" ht="13.5">
      <c r="B20" s="20">
        <v>12</v>
      </c>
      <c r="C20" s="39">
        <f t="shared" si="1"/>
      </c>
      <c r="D20" s="39"/>
      <c r="E20" s="20"/>
      <c r="F20" s="8"/>
      <c r="G20" s="20" t="s">
        <v>4</v>
      </c>
      <c r="H20" s="40"/>
      <c r="I20" s="40"/>
      <c r="J20" s="20"/>
      <c r="K20" s="39">
        <f t="shared" si="0"/>
      </c>
      <c r="L20" s="39"/>
      <c r="M20" s="6">
        <f t="shared" si="2"/>
      </c>
      <c r="N20" s="20"/>
      <c r="O20" s="8"/>
      <c r="P20" s="40"/>
      <c r="Q20" s="40"/>
      <c r="R20" s="41">
        <f t="shared" si="3"/>
      </c>
      <c r="S20" s="41"/>
      <c r="T20" s="42">
        <f t="shared" si="4"/>
      </c>
      <c r="U20" s="42"/>
    </row>
    <row r="21" spans="2:21" ht="13.5">
      <c r="B21" s="20">
        <v>13</v>
      </c>
      <c r="C21" s="39">
        <f t="shared" si="1"/>
      </c>
      <c r="D21" s="39"/>
      <c r="E21" s="20"/>
      <c r="F21" s="8"/>
      <c r="G21" s="20" t="s">
        <v>4</v>
      </c>
      <c r="H21" s="40"/>
      <c r="I21" s="40"/>
      <c r="J21" s="20"/>
      <c r="K21" s="39">
        <f t="shared" si="0"/>
      </c>
      <c r="L21" s="39"/>
      <c r="M21" s="6">
        <f t="shared" si="2"/>
      </c>
      <c r="N21" s="20"/>
      <c r="O21" s="8"/>
      <c r="P21" s="40"/>
      <c r="Q21" s="40"/>
      <c r="R21" s="41">
        <f t="shared" si="3"/>
      </c>
      <c r="S21" s="41"/>
      <c r="T21" s="42">
        <f t="shared" si="4"/>
      </c>
      <c r="U21" s="42"/>
    </row>
    <row r="22" spans="2:21" ht="13.5">
      <c r="B22" s="20">
        <v>14</v>
      </c>
      <c r="C22" s="39">
        <f t="shared" si="1"/>
      </c>
      <c r="D22" s="39"/>
      <c r="E22" s="20"/>
      <c r="F22" s="8"/>
      <c r="G22" s="20" t="s">
        <v>3</v>
      </c>
      <c r="H22" s="40"/>
      <c r="I22" s="40"/>
      <c r="J22" s="20"/>
      <c r="K22" s="39">
        <f t="shared" si="0"/>
      </c>
      <c r="L22" s="39"/>
      <c r="M22" s="6">
        <f t="shared" si="2"/>
      </c>
      <c r="N22" s="20"/>
      <c r="O22" s="8"/>
      <c r="P22" s="40"/>
      <c r="Q22" s="40"/>
      <c r="R22" s="41">
        <f t="shared" si="3"/>
      </c>
      <c r="S22" s="41"/>
      <c r="T22" s="42">
        <f t="shared" si="4"/>
      </c>
      <c r="U22" s="42"/>
    </row>
    <row r="23" spans="2:21" ht="13.5">
      <c r="B23" s="20">
        <v>15</v>
      </c>
      <c r="C23" s="39">
        <f t="shared" si="1"/>
      </c>
      <c r="D23" s="39"/>
      <c r="E23" s="20"/>
      <c r="F23" s="8"/>
      <c r="G23" s="20" t="s">
        <v>4</v>
      </c>
      <c r="H23" s="40"/>
      <c r="I23" s="40"/>
      <c r="J23" s="20"/>
      <c r="K23" s="39">
        <f t="shared" si="0"/>
      </c>
      <c r="L23" s="39"/>
      <c r="M23" s="6">
        <f t="shared" si="2"/>
      </c>
      <c r="N23" s="20"/>
      <c r="O23" s="8"/>
      <c r="P23" s="40"/>
      <c r="Q23" s="40"/>
      <c r="R23" s="41">
        <f t="shared" si="3"/>
      </c>
      <c r="S23" s="41"/>
      <c r="T23" s="42">
        <f t="shared" si="4"/>
      </c>
      <c r="U23" s="42"/>
    </row>
    <row r="24" spans="2:21" ht="13.5">
      <c r="B24" s="20">
        <v>16</v>
      </c>
      <c r="C24" s="39">
        <f t="shared" si="1"/>
      </c>
      <c r="D24" s="39"/>
      <c r="E24" s="20"/>
      <c r="F24" s="8"/>
      <c r="G24" s="20" t="s">
        <v>4</v>
      </c>
      <c r="H24" s="40"/>
      <c r="I24" s="40"/>
      <c r="J24" s="20"/>
      <c r="K24" s="39">
        <f t="shared" si="0"/>
      </c>
      <c r="L24" s="39"/>
      <c r="M24" s="6">
        <f t="shared" si="2"/>
      </c>
      <c r="N24" s="20"/>
      <c r="O24" s="8"/>
      <c r="P24" s="40"/>
      <c r="Q24" s="40"/>
      <c r="R24" s="41">
        <f t="shared" si="3"/>
      </c>
      <c r="S24" s="41"/>
      <c r="T24" s="42">
        <f t="shared" si="4"/>
      </c>
      <c r="U24" s="42"/>
    </row>
    <row r="25" spans="2:21" ht="13.5">
      <c r="B25" s="20">
        <v>17</v>
      </c>
      <c r="C25" s="39">
        <f t="shared" si="1"/>
      </c>
      <c r="D25" s="39"/>
      <c r="E25" s="20"/>
      <c r="F25" s="8"/>
      <c r="G25" s="20" t="s">
        <v>4</v>
      </c>
      <c r="H25" s="40"/>
      <c r="I25" s="40"/>
      <c r="J25" s="20"/>
      <c r="K25" s="39">
        <f t="shared" si="0"/>
      </c>
      <c r="L25" s="39"/>
      <c r="M25" s="6">
        <f t="shared" si="2"/>
      </c>
      <c r="N25" s="20"/>
      <c r="O25" s="8"/>
      <c r="P25" s="40"/>
      <c r="Q25" s="40"/>
      <c r="R25" s="41">
        <f t="shared" si="3"/>
      </c>
      <c r="S25" s="41"/>
      <c r="T25" s="42">
        <f t="shared" si="4"/>
      </c>
      <c r="U25" s="42"/>
    </row>
    <row r="26" spans="2:21" ht="13.5">
      <c r="B26" s="20">
        <v>18</v>
      </c>
      <c r="C26" s="39">
        <f t="shared" si="1"/>
      </c>
      <c r="D26" s="39"/>
      <c r="E26" s="20"/>
      <c r="F26" s="8"/>
      <c r="G26" s="20" t="s">
        <v>4</v>
      </c>
      <c r="H26" s="40"/>
      <c r="I26" s="40"/>
      <c r="J26" s="20"/>
      <c r="K26" s="39">
        <f t="shared" si="0"/>
      </c>
      <c r="L26" s="39"/>
      <c r="M26" s="6">
        <f t="shared" si="2"/>
      </c>
      <c r="N26" s="20"/>
      <c r="O26" s="8"/>
      <c r="P26" s="40"/>
      <c r="Q26" s="40"/>
      <c r="R26" s="41">
        <f t="shared" si="3"/>
      </c>
      <c r="S26" s="41"/>
      <c r="T26" s="42">
        <f t="shared" si="4"/>
      </c>
      <c r="U26" s="42"/>
    </row>
    <row r="27" spans="2:21" ht="13.5">
      <c r="B27" s="20">
        <v>19</v>
      </c>
      <c r="C27" s="39">
        <f t="shared" si="1"/>
      </c>
      <c r="D27" s="39"/>
      <c r="E27" s="20"/>
      <c r="F27" s="8"/>
      <c r="G27" s="20" t="s">
        <v>3</v>
      </c>
      <c r="H27" s="40"/>
      <c r="I27" s="40"/>
      <c r="J27" s="20"/>
      <c r="K27" s="39">
        <f t="shared" si="0"/>
      </c>
      <c r="L27" s="39"/>
      <c r="M27" s="6">
        <f t="shared" si="2"/>
      </c>
      <c r="N27" s="20"/>
      <c r="O27" s="8"/>
      <c r="P27" s="40"/>
      <c r="Q27" s="40"/>
      <c r="R27" s="41">
        <f t="shared" si="3"/>
      </c>
      <c r="S27" s="41"/>
      <c r="T27" s="42">
        <f t="shared" si="4"/>
      </c>
      <c r="U27" s="42"/>
    </row>
    <row r="28" spans="2:21" ht="13.5">
      <c r="B28" s="20">
        <v>20</v>
      </c>
      <c r="C28" s="39">
        <f t="shared" si="1"/>
      </c>
      <c r="D28" s="39"/>
      <c r="E28" s="20"/>
      <c r="F28" s="8"/>
      <c r="G28" s="20" t="s">
        <v>4</v>
      </c>
      <c r="H28" s="40"/>
      <c r="I28" s="40"/>
      <c r="J28" s="20"/>
      <c r="K28" s="39">
        <f t="shared" si="0"/>
      </c>
      <c r="L28" s="39"/>
      <c r="M28" s="6">
        <f t="shared" si="2"/>
      </c>
      <c r="N28" s="20"/>
      <c r="O28" s="8"/>
      <c r="P28" s="40"/>
      <c r="Q28" s="40"/>
      <c r="R28" s="41">
        <f t="shared" si="3"/>
      </c>
      <c r="S28" s="41"/>
      <c r="T28" s="42">
        <f t="shared" si="4"/>
      </c>
      <c r="U28" s="42"/>
    </row>
    <row r="29" spans="2:21" ht="13.5">
      <c r="B29" s="20">
        <v>21</v>
      </c>
      <c r="C29" s="39">
        <f t="shared" si="1"/>
      </c>
      <c r="D29" s="39"/>
      <c r="E29" s="20"/>
      <c r="F29" s="8"/>
      <c r="G29" s="20" t="s">
        <v>3</v>
      </c>
      <c r="H29" s="40"/>
      <c r="I29" s="40"/>
      <c r="J29" s="20"/>
      <c r="K29" s="39">
        <f t="shared" si="0"/>
      </c>
      <c r="L29" s="39"/>
      <c r="M29" s="6">
        <f t="shared" si="2"/>
      </c>
      <c r="N29" s="20"/>
      <c r="O29" s="8"/>
      <c r="P29" s="40"/>
      <c r="Q29" s="40"/>
      <c r="R29" s="41">
        <f t="shared" si="3"/>
      </c>
      <c r="S29" s="41"/>
      <c r="T29" s="42">
        <f t="shared" si="4"/>
      </c>
      <c r="U29" s="42"/>
    </row>
    <row r="30" spans="2:21" ht="13.5">
      <c r="B30" s="20">
        <v>22</v>
      </c>
      <c r="C30" s="39">
        <f t="shared" si="1"/>
      </c>
      <c r="D30" s="39"/>
      <c r="E30" s="20"/>
      <c r="F30" s="8"/>
      <c r="G30" s="20" t="s">
        <v>3</v>
      </c>
      <c r="H30" s="40"/>
      <c r="I30" s="40"/>
      <c r="J30" s="20"/>
      <c r="K30" s="39">
        <f t="shared" si="0"/>
      </c>
      <c r="L30" s="39"/>
      <c r="M30" s="6">
        <f t="shared" si="2"/>
      </c>
      <c r="N30" s="20"/>
      <c r="O30" s="8"/>
      <c r="P30" s="40"/>
      <c r="Q30" s="40"/>
      <c r="R30" s="41">
        <f t="shared" si="3"/>
      </c>
      <c r="S30" s="41"/>
      <c r="T30" s="42">
        <f t="shared" si="4"/>
      </c>
      <c r="U30" s="42"/>
    </row>
    <row r="31" spans="2:21" ht="13.5">
      <c r="B31" s="20">
        <v>23</v>
      </c>
      <c r="C31" s="39">
        <f t="shared" si="1"/>
      </c>
      <c r="D31" s="39"/>
      <c r="E31" s="20"/>
      <c r="F31" s="8"/>
      <c r="G31" s="20" t="s">
        <v>3</v>
      </c>
      <c r="H31" s="40"/>
      <c r="I31" s="40"/>
      <c r="J31" s="20"/>
      <c r="K31" s="39">
        <f t="shared" si="0"/>
      </c>
      <c r="L31" s="39"/>
      <c r="M31" s="6">
        <f t="shared" si="2"/>
      </c>
      <c r="N31" s="20"/>
      <c r="O31" s="8"/>
      <c r="P31" s="40"/>
      <c r="Q31" s="40"/>
      <c r="R31" s="41">
        <f t="shared" si="3"/>
      </c>
      <c r="S31" s="41"/>
      <c r="T31" s="42">
        <f t="shared" si="4"/>
      </c>
      <c r="U31" s="42"/>
    </row>
    <row r="32" spans="2:21" ht="13.5">
      <c r="B32" s="20">
        <v>24</v>
      </c>
      <c r="C32" s="39">
        <f t="shared" si="1"/>
      </c>
      <c r="D32" s="39"/>
      <c r="E32" s="20"/>
      <c r="F32" s="8"/>
      <c r="G32" s="20" t="s">
        <v>3</v>
      </c>
      <c r="H32" s="40"/>
      <c r="I32" s="40"/>
      <c r="J32" s="20"/>
      <c r="K32" s="39">
        <f t="shared" si="0"/>
      </c>
      <c r="L32" s="39"/>
      <c r="M32" s="6">
        <f t="shared" si="2"/>
      </c>
      <c r="N32" s="20"/>
      <c r="O32" s="8"/>
      <c r="P32" s="40"/>
      <c r="Q32" s="40"/>
      <c r="R32" s="41">
        <f t="shared" si="3"/>
      </c>
      <c r="S32" s="41"/>
      <c r="T32" s="42">
        <f t="shared" si="4"/>
      </c>
      <c r="U32" s="42"/>
    </row>
    <row r="33" spans="2:21" ht="13.5">
      <c r="B33" s="20">
        <v>25</v>
      </c>
      <c r="C33" s="39">
        <f t="shared" si="1"/>
      </c>
      <c r="D33" s="39"/>
      <c r="E33" s="20"/>
      <c r="F33" s="8"/>
      <c r="G33" s="20" t="s">
        <v>4</v>
      </c>
      <c r="H33" s="40"/>
      <c r="I33" s="40"/>
      <c r="J33" s="20"/>
      <c r="K33" s="39">
        <f t="shared" si="0"/>
      </c>
      <c r="L33" s="39"/>
      <c r="M33" s="6">
        <f t="shared" si="2"/>
      </c>
      <c r="N33" s="20"/>
      <c r="O33" s="8"/>
      <c r="P33" s="40"/>
      <c r="Q33" s="40"/>
      <c r="R33" s="41">
        <f t="shared" si="3"/>
      </c>
      <c r="S33" s="41"/>
      <c r="T33" s="42">
        <f t="shared" si="4"/>
      </c>
      <c r="U33" s="42"/>
    </row>
    <row r="34" spans="2:21" ht="13.5">
      <c r="B34" s="20">
        <v>26</v>
      </c>
      <c r="C34" s="39">
        <f t="shared" si="1"/>
      </c>
      <c r="D34" s="39"/>
      <c r="E34" s="20"/>
      <c r="F34" s="8"/>
      <c r="G34" s="20" t="s">
        <v>3</v>
      </c>
      <c r="H34" s="40"/>
      <c r="I34" s="40"/>
      <c r="J34" s="20"/>
      <c r="K34" s="39">
        <f t="shared" si="0"/>
      </c>
      <c r="L34" s="39"/>
      <c r="M34" s="6">
        <f t="shared" si="2"/>
      </c>
      <c r="N34" s="20"/>
      <c r="O34" s="8"/>
      <c r="P34" s="40"/>
      <c r="Q34" s="40"/>
      <c r="R34" s="41">
        <f t="shared" si="3"/>
      </c>
      <c r="S34" s="41"/>
      <c r="T34" s="42">
        <f t="shared" si="4"/>
      </c>
      <c r="U34" s="42"/>
    </row>
    <row r="35" spans="2:21" ht="13.5">
      <c r="B35" s="20">
        <v>27</v>
      </c>
      <c r="C35" s="39">
        <f t="shared" si="1"/>
      </c>
      <c r="D35" s="39"/>
      <c r="E35" s="20"/>
      <c r="F35" s="8"/>
      <c r="G35" s="20" t="s">
        <v>3</v>
      </c>
      <c r="H35" s="40"/>
      <c r="I35" s="40"/>
      <c r="J35" s="20"/>
      <c r="K35" s="39">
        <f t="shared" si="0"/>
      </c>
      <c r="L35" s="39"/>
      <c r="M35" s="6">
        <f t="shared" si="2"/>
      </c>
      <c r="N35" s="20"/>
      <c r="O35" s="8"/>
      <c r="P35" s="40"/>
      <c r="Q35" s="40"/>
      <c r="R35" s="41">
        <f t="shared" si="3"/>
      </c>
      <c r="S35" s="41"/>
      <c r="T35" s="42">
        <f t="shared" si="4"/>
      </c>
      <c r="U35" s="42"/>
    </row>
    <row r="36" spans="2:21" ht="13.5">
      <c r="B36" s="20">
        <v>28</v>
      </c>
      <c r="C36" s="39">
        <f t="shared" si="1"/>
      </c>
      <c r="D36" s="39"/>
      <c r="E36" s="20"/>
      <c r="F36" s="8"/>
      <c r="G36" s="20" t="s">
        <v>3</v>
      </c>
      <c r="H36" s="40"/>
      <c r="I36" s="40"/>
      <c r="J36" s="20"/>
      <c r="K36" s="39">
        <f t="shared" si="0"/>
      </c>
      <c r="L36" s="39"/>
      <c r="M36" s="6">
        <f t="shared" si="2"/>
      </c>
      <c r="N36" s="20"/>
      <c r="O36" s="8"/>
      <c r="P36" s="40"/>
      <c r="Q36" s="40"/>
      <c r="R36" s="41">
        <f t="shared" si="3"/>
      </c>
      <c r="S36" s="41"/>
      <c r="T36" s="42">
        <f t="shared" si="4"/>
      </c>
      <c r="U36" s="42"/>
    </row>
    <row r="37" spans="2:21" ht="13.5">
      <c r="B37" s="20">
        <v>29</v>
      </c>
      <c r="C37" s="39">
        <f t="shared" si="1"/>
      </c>
      <c r="D37" s="39"/>
      <c r="E37" s="20"/>
      <c r="F37" s="8"/>
      <c r="G37" s="20" t="s">
        <v>3</v>
      </c>
      <c r="H37" s="40"/>
      <c r="I37" s="40"/>
      <c r="J37" s="20"/>
      <c r="K37" s="39">
        <f t="shared" si="0"/>
      </c>
      <c r="L37" s="39"/>
      <c r="M37" s="6">
        <f t="shared" si="2"/>
      </c>
      <c r="N37" s="20"/>
      <c r="O37" s="8"/>
      <c r="P37" s="40"/>
      <c r="Q37" s="40"/>
      <c r="R37" s="41">
        <f t="shared" si="3"/>
      </c>
      <c r="S37" s="41"/>
      <c r="T37" s="42">
        <f t="shared" si="4"/>
      </c>
      <c r="U37" s="42"/>
    </row>
    <row r="38" spans="2:21" ht="13.5">
      <c r="B38" s="20">
        <v>30</v>
      </c>
      <c r="C38" s="39">
        <f t="shared" si="1"/>
      </c>
      <c r="D38" s="39"/>
      <c r="E38" s="20"/>
      <c r="F38" s="8"/>
      <c r="G38" s="20" t="s">
        <v>4</v>
      </c>
      <c r="H38" s="40"/>
      <c r="I38" s="40"/>
      <c r="J38" s="20"/>
      <c r="K38" s="39">
        <f t="shared" si="0"/>
      </c>
      <c r="L38" s="39"/>
      <c r="M38" s="6">
        <f t="shared" si="2"/>
      </c>
      <c r="N38" s="20"/>
      <c r="O38" s="8"/>
      <c r="P38" s="40"/>
      <c r="Q38" s="40"/>
      <c r="R38" s="41">
        <f t="shared" si="3"/>
      </c>
      <c r="S38" s="41"/>
      <c r="T38" s="42">
        <f t="shared" si="4"/>
      </c>
      <c r="U38" s="42"/>
    </row>
    <row r="39" spans="2:21" ht="13.5">
      <c r="B39" s="20">
        <v>31</v>
      </c>
      <c r="C39" s="39">
        <f t="shared" si="1"/>
      </c>
      <c r="D39" s="39"/>
      <c r="E39" s="20"/>
      <c r="F39" s="8"/>
      <c r="G39" s="20" t="s">
        <v>4</v>
      </c>
      <c r="H39" s="40"/>
      <c r="I39" s="40"/>
      <c r="J39" s="20"/>
      <c r="K39" s="39">
        <f t="shared" si="0"/>
      </c>
      <c r="L39" s="39"/>
      <c r="M39" s="6">
        <f t="shared" si="2"/>
      </c>
      <c r="N39" s="20"/>
      <c r="O39" s="8"/>
      <c r="P39" s="40"/>
      <c r="Q39" s="40"/>
      <c r="R39" s="41">
        <f t="shared" si="3"/>
      </c>
      <c r="S39" s="41"/>
      <c r="T39" s="42">
        <f t="shared" si="4"/>
      </c>
      <c r="U39" s="42"/>
    </row>
    <row r="40" spans="2:21" ht="13.5">
      <c r="B40" s="20">
        <v>32</v>
      </c>
      <c r="C40" s="39">
        <f t="shared" si="1"/>
      </c>
      <c r="D40" s="39"/>
      <c r="E40" s="20"/>
      <c r="F40" s="8"/>
      <c r="G40" s="20" t="s">
        <v>4</v>
      </c>
      <c r="H40" s="40"/>
      <c r="I40" s="40"/>
      <c r="J40" s="20"/>
      <c r="K40" s="39">
        <f t="shared" si="0"/>
      </c>
      <c r="L40" s="39"/>
      <c r="M40" s="6">
        <f t="shared" si="2"/>
      </c>
      <c r="N40" s="20"/>
      <c r="O40" s="8"/>
      <c r="P40" s="40"/>
      <c r="Q40" s="40"/>
      <c r="R40" s="41">
        <f t="shared" si="3"/>
      </c>
      <c r="S40" s="41"/>
      <c r="T40" s="42">
        <f t="shared" si="4"/>
      </c>
      <c r="U40" s="42"/>
    </row>
    <row r="41" spans="2:21" ht="13.5">
      <c r="B41" s="20">
        <v>33</v>
      </c>
      <c r="C41" s="39">
        <f t="shared" si="1"/>
      </c>
      <c r="D41" s="39"/>
      <c r="E41" s="20"/>
      <c r="F41" s="8"/>
      <c r="G41" s="20" t="s">
        <v>3</v>
      </c>
      <c r="H41" s="40"/>
      <c r="I41" s="40"/>
      <c r="J41" s="20"/>
      <c r="K41" s="39">
        <f t="shared" si="0"/>
      </c>
      <c r="L41" s="39"/>
      <c r="M41" s="6">
        <f t="shared" si="2"/>
      </c>
      <c r="N41" s="20"/>
      <c r="O41" s="8"/>
      <c r="P41" s="40"/>
      <c r="Q41" s="40"/>
      <c r="R41" s="41">
        <f t="shared" si="3"/>
      </c>
      <c r="S41" s="41"/>
      <c r="T41" s="42">
        <f t="shared" si="4"/>
      </c>
      <c r="U41" s="42"/>
    </row>
    <row r="42" spans="2:21" ht="13.5">
      <c r="B42" s="20">
        <v>34</v>
      </c>
      <c r="C42" s="39">
        <f t="shared" si="1"/>
      </c>
      <c r="D42" s="39"/>
      <c r="E42" s="20"/>
      <c r="F42" s="8"/>
      <c r="G42" s="20" t="s">
        <v>4</v>
      </c>
      <c r="H42" s="40"/>
      <c r="I42" s="40"/>
      <c r="J42" s="20"/>
      <c r="K42" s="39">
        <f t="shared" si="0"/>
      </c>
      <c r="L42" s="39"/>
      <c r="M42" s="6">
        <f t="shared" si="2"/>
      </c>
      <c r="N42" s="20"/>
      <c r="O42" s="8"/>
      <c r="P42" s="40"/>
      <c r="Q42" s="40"/>
      <c r="R42" s="41">
        <f t="shared" si="3"/>
      </c>
      <c r="S42" s="41"/>
      <c r="T42" s="42">
        <f t="shared" si="4"/>
      </c>
      <c r="U42" s="42"/>
    </row>
    <row r="43" spans="2:21" ht="13.5">
      <c r="B43" s="20">
        <v>35</v>
      </c>
      <c r="C43" s="39">
        <f t="shared" si="1"/>
      </c>
      <c r="D43" s="39"/>
      <c r="E43" s="20"/>
      <c r="F43" s="8"/>
      <c r="G43" s="20" t="s">
        <v>3</v>
      </c>
      <c r="H43" s="40"/>
      <c r="I43" s="40"/>
      <c r="J43" s="20"/>
      <c r="K43" s="39">
        <f t="shared" si="0"/>
      </c>
      <c r="L43" s="39"/>
      <c r="M43" s="6">
        <f t="shared" si="2"/>
      </c>
      <c r="N43" s="20"/>
      <c r="O43" s="8"/>
      <c r="P43" s="40"/>
      <c r="Q43" s="40"/>
      <c r="R43" s="41">
        <f t="shared" si="3"/>
      </c>
      <c r="S43" s="41"/>
      <c r="T43" s="42">
        <f t="shared" si="4"/>
      </c>
      <c r="U43" s="42"/>
    </row>
    <row r="44" spans="2:21" ht="13.5">
      <c r="B44" s="20">
        <v>36</v>
      </c>
      <c r="C44" s="39">
        <f t="shared" si="1"/>
      </c>
      <c r="D44" s="39"/>
      <c r="E44" s="20"/>
      <c r="F44" s="8"/>
      <c r="G44" s="20" t="s">
        <v>4</v>
      </c>
      <c r="H44" s="40"/>
      <c r="I44" s="40"/>
      <c r="J44" s="20"/>
      <c r="K44" s="39">
        <f t="shared" si="0"/>
      </c>
      <c r="L44" s="39"/>
      <c r="M44" s="6">
        <f t="shared" si="2"/>
      </c>
      <c r="N44" s="20"/>
      <c r="O44" s="8"/>
      <c r="P44" s="40"/>
      <c r="Q44" s="40"/>
      <c r="R44" s="41">
        <f t="shared" si="3"/>
      </c>
      <c r="S44" s="41"/>
      <c r="T44" s="42">
        <f t="shared" si="4"/>
      </c>
      <c r="U44" s="42"/>
    </row>
    <row r="45" spans="2:21" ht="13.5">
      <c r="B45" s="20">
        <v>37</v>
      </c>
      <c r="C45" s="39">
        <f t="shared" si="1"/>
      </c>
      <c r="D45" s="39"/>
      <c r="E45" s="20"/>
      <c r="F45" s="8"/>
      <c r="G45" s="20" t="s">
        <v>3</v>
      </c>
      <c r="H45" s="40"/>
      <c r="I45" s="40"/>
      <c r="J45" s="20"/>
      <c r="K45" s="39">
        <f t="shared" si="0"/>
      </c>
      <c r="L45" s="39"/>
      <c r="M45" s="6">
        <f t="shared" si="2"/>
      </c>
      <c r="N45" s="20"/>
      <c r="O45" s="8"/>
      <c r="P45" s="40"/>
      <c r="Q45" s="40"/>
      <c r="R45" s="41">
        <f t="shared" si="3"/>
      </c>
      <c r="S45" s="41"/>
      <c r="T45" s="42">
        <f t="shared" si="4"/>
      </c>
      <c r="U45" s="42"/>
    </row>
    <row r="46" spans="2:21" ht="13.5">
      <c r="B46" s="20">
        <v>38</v>
      </c>
      <c r="C46" s="39">
        <f t="shared" si="1"/>
      </c>
      <c r="D46" s="39"/>
      <c r="E46" s="20"/>
      <c r="F46" s="8"/>
      <c r="G46" s="20" t="s">
        <v>4</v>
      </c>
      <c r="H46" s="40"/>
      <c r="I46" s="40"/>
      <c r="J46" s="20"/>
      <c r="K46" s="39">
        <f t="shared" si="0"/>
      </c>
      <c r="L46" s="39"/>
      <c r="M46" s="6">
        <f t="shared" si="2"/>
      </c>
      <c r="N46" s="20"/>
      <c r="O46" s="8"/>
      <c r="P46" s="40"/>
      <c r="Q46" s="40"/>
      <c r="R46" s="41">
        <f t="shared" si="3"/>
      </c>
      <c r="S46" s="41"/>
      <c r="T46" s="42">
        <f t="shared" si="4"/>
      </c>
      <c r="U46" s="42"/>
    </row>
    <row r="47" spans="2:21" ht="13.5">
      <c r="B47" s="20">
        <v>39</v>
      </c>
      <c r="C47" s="39">
        <f t="shared" si="1"/>
      </c>
      <c r="D47" s="39"/>
      <c r="E47" s="20"/>
      <c r="F47" s="8"/>
      <c r="G47" s="20" t="s">
        <v>4</v>
      </c>
      <c r="H47" s="40"/>
      <c r="I47" s="40"/>
      <c r="J47" s="20"/>
      <c r="K47" s="39">
        <f t="shared" si="0"/>
      </c>
      <c r="L47" s="39"/>
      <c r="M47" s="6">
        <f t="shared" si="2"/>
      </c>
      <c r="N47" s="20"/>
      <c r="O47" s="8"/>
      <c r="P47" s="40"/>
      <c r="Q47" s="40"/>
      <c r="R47" s="41">
        <f t="shared" si="3"/>
      </c>
      <c r="S47" s="41"/>
      <c r="T47" s="42">
        <f t="shared" si="4"/>
      </c>
      <c r="U47" s="42"/>
    </row>
    <row r="48" spans="2:21" ht="13.5">
      <c r="B48" s="20">
        <v>40</v>
      </c>
      <c r="C48" s="39">
        <f t="shared" si="1"/>
      </c>
      <c r="D48" s="39"/>
      <c r="E48" s="20"/>
      <c r="F48" s="8"/>
      <c r="G48" s="20" t="s">
        <v>37</v>
      </c>
      <c r="H48" s="40"/>
      <c r="I48" s="40"/>
      <c r="J48" s="20"/>
      <c r="K48" s="39">
        <f t="shared" si="0"/>
      </c>
      <c r="L48" s="39"/>
      <c r="M48" s="6">
        <f t="shared" si="2"/>
      </c>
      <c r="N48" s="20"/>
      <c r="O48" s="8"/>
      <c r="P48" s="40"/>
      <c r="Q48" s="40"/>
      <c r="R48" s="41">
        <f t="shared" si="3"/>
      </c>
      <c r="S48" s="41"/>
      <c r="T48" s="42">
        <f t="shared" si="4"/>
      </c>
      <c r="U48" s="42"/>
    </row>
    <row r="49" spans="2:21" ht="13.5">
      <c r="B49" s="20">
        <v>41</v>
      </c>
      <c r="C49" s="39">
        <f t="shared" si="1"/>
      </c>
      <c r="D49" s="39"/>
      <c r="E49" s="20"/>
      <c r="F49" s="8"/>
      <c r="G49" s="20" t="s">
        <v>4</v>
      </c>
      <c r="H49" s="40"/>
      <c r="I49" s="40"/>
      <c r="J49" s="20"/>
      <c r="K49" s="39">
        <f t="shared" si="0"/>
      </c>
      <c r="L49" s="39"/>
      <c r="M49" s="6">
        <f t="shared" si="2"/>
      </c>
      <c r="N49" s="20"/>
      <c r="O49" s="8"/>
      <c r="P49" s="40"/>
      <c r="Q49" s="40"/>
      <c r="R49" s="41">
        <f t="shared" si="3"/>
      </c>
      <c r="S49" s="41"/>
      <c r="T49" s="42">
        <f t="shared" si="4"/>
      </c>
      <c r="U49" s="42"/>
    </row>
    <row r="50" spans="2:21" ht="13.5">
      <c r="B50" s="20">
        <v>42</v>
      </c>
      <c r="C50" s="39">
        <f t="shared" si="1"/>
      </c>
      <c r="D50" s="39"/>
      <c r="E50" s="20"/>
      <c r="F50" s="8"/>
      <c r="G50" s="20" t="s">
        <v>4</v>
      </c>
      <c r="H50" s="40"/>
      <c r="I50" s="40"/>
      <c r="J50" s="20"/>
      <c r="K50" s="39">
        <f t="shared" si="0"/>
      </c>
      <c r="L50" s="39"/>
      <c r="M50" s="6">
        <f t="shared" si="2"/>
      </c>
      <c r="N50" s="20"/>
      <c r="O50" s="8"/>
      <c r="P50" s="40"/>
      <c r="Q50" s="40"/>
      <c r="R50" s="41">
        <f t="shared" si="3"/>
      </c>
      <c r="S50" s="41"/>
      <c r="T50" s="42">
        <f t="shared" si="4"/>
      </c>
      <c r="U50" s="42"/>
    </row>
    <row r="51" spans="2:21" ht="13.5">
      <c r="B51" s="20">
        <v>43</v>
      </c>
      <c r="C51" s="39">
        <f t="shared" si="1"/>
      </c>
      <c r="D51" s="39"/>
      <c r="E51" s="20"/>
      <c r="F51" s="8"/>
      <c r="G51" s="20" t="s">
        <v>3</v>
      </c>
      <c r="H51" s="40"/>
      <c r="I51" s="40"/>
      <c r="J51" s="20"/>
      <c r="K51" s="39">
        <f t="shared" si="0"/>
      </c>
      <c r="L51" s="39"/>
      <c r="M51" s="6">
        <f t="shared" si="2"/>
      </c>
      <c r="N51" s="20"/>
      <c r="O51" s="8"/>
      <c r="P51" s="40"/>
      <c r="Q51" s="40"/>
      <c r="R51" s="41">
        <f t="shared" si="3"/>
      </c>
      <c r="S51" s="41"/>
      <c r="T51" s="42">
        <f t="shared" si="4"/>
      </c>
      <c r="U51" s="42"/>
    </row>
    <row r="52" spans="2:21" ht="13.5">
      <c r="B52" s="20">
        <v>44</v>
      </c>
      <c r="C52" s="39">
        <f t="shared" si="1"/>
      </c>
      <c r="D52" s="39"/>
      <c r="E52" s="20"/>
      <c r="F52" s="8"/>
      <c r="G52" s="20" t="s">
        <v>3</v>
      </c>
      <c r="H52" s="40"/>
      <c r="I52" s="40"/>
      <c r="J52" s="20"/>
      <c r="K52" s="39">
        <f t="shared" si="0"/>
      </c>
      <c r="L52" s="39"/>
      <c r="M52" s="6">
        <f t="shared" si="2"/>
      </c>
      <c r="N52" s="20"/>
      <c r="O52" s="8"/>
      <c r="P52" s="40"/>
      <c r="Q52" s="40"/>
      <c r="R52" s="41">
        <f t="shared" si="3"/>
      </c>
      <c r="S52" s="41"/>
      <c r="T52" s="42">
        <f t="shared" si="4"/>
      </c>
      <c r="U52" s="42"/>
    </row>
    <row r="53" spans="2:21" ht="13.5">
      <c r="B53" s="20">
        <v>45</v>
      </c>
      <c r="C53" s="39">
        <f t="shared" si="1"/>
      </c>
      <c r="D53" s="39"/>
      <c r="E53" s="20"/>
      <c r="F53" s="8"/>
      <c r="G53" s="20" t="s">
        <v>4</v>
      </c>
      <c r="H53" s="40"/>
      <c r="I53" s="40"/>
      <c r="J53" s="20"/>
      <c r="K53" s="39">
        <f t="shared" si="0"/>
      </c>
      <c r="L53" s="39"/>
      <c r="M53" s="6">
        <f t="shared" si="2"/>
      </c>
      <c r="N53" s="20"/>
      <c r="O53" s="8"/>
      <c r="P53" s="40"/>
      <c r="Q53" s="40"/>
      <c r="R53" s="41">
        <f t="shared" si="3"/>
      </c>
      <c r="S53" s="41"/>
      <c r="T53" s="42">
        <f t="shared" si="4"/>
      </c>
      <c r="U53" s="42"/>
    </row>
    <row r="54" spans="2:21" ht="13.5">
      <c r="B54" s="20">
        <v>46</v>
      </c>
      <c r="C54" s="39">
        <f t="shared" si="1"/>
      </c>
      <c r="D54" s="39"/>
      <c r="E54" s="20"/>
      <c r="F54" s="8"/>
      <c r="G54" s="20" t="s">
        <v>4</v>
      </c>
      <c r="H54" s="40"/>
      <c r="I54" s="40"/>
      <c r="J54" s="20"/>
      <c r="K54" s="39">
        <f t="shared" si="0"/>
      </c>
      <c r="L54" s="39"/>
      <c r="M54" s="6">
        <f t="shared" si="2"/>
      </c>
      <c r="N54" s="20"/>
      <c r="O54" s="8"/>
      <c r="P54" s="40"/>
      <c r="Q54" s="40"/>
      <c r="R54" s="41">
        <f t="shared" si="3"/>
      </c>
      <c r="S54" s="41"/>
      <c r="T54" s="42">
        <f t="shared" si="4"/>
      </c>
      <c r="U54" s="42"/>
    </row>
    <row r="55" spans="2:21" ht="13.5">
      <c r="B55" s="20">
        <v>47</v>
      </c>
      <c r="C55" s="39">
        <f t="shared" si="1"/>
      </c>
      <c r="D55" s="39"/>
      <c r="E55" s="20"/>
      <c r="F55" s="8"/>
      <c r="G55" s="20" t="s">
        <v>3</v>
      </c>
      <c r="H55" s="40"/>
      <c r="I55" s="40"/>
      <c r="J55" s="20"/>
      <c r="K55" s="39">
        <f t="shared" si="0"/>
      </c>
      <c r="L55" s="39"/>
      <c r="M55" s="6">
        <f t="shared" si="2"/>
      </c>
      <c r="N55" s="20"/>
      <c r="O55" s="8"/>
      <c r="P55" s="40"/>
      <c r="Q55" s="40"/>
      <c r="R55" s="41">
        <f t="shared" si="3"/>
      </c>
      <c r="S55" s="41"/>
      <c r="T55" s="42">
        <f t="shared" si="4"/>
      </c>
      <c r="U55" s="42"/>
    </row>
    <row r="56" spans="2:21" ht="13.5">
      <c r="B56" s="20">
        <v>48</v>
      </c>
      <c r="C56" s="39">
        <f t="shared" si="1"/>
      </c>
      <c r="D56" s="39"/>
      <c r="E56" s="20"/>
      <c r="F56" s="8"/>
      <c r="G56" s="20" t="s">
        <v>3</v>
      </c>
      <c r="H56" s="40"/>
      <c r="I56" s="40"/>
      <c r="J56" s="20"/>
      <c r="K56" s="39">
        <f t="shared" si="0"/>
      </c>
      <c r="L56" s="39"/>
      <c r="M56" s="6">
        <f t="shared" si="2"/>
      </c>
      <c r="N56" s="20"/>
      <c r="O56" s="8"/>
      <c r="P56" s="40"/>
      <c r="Q56" s="40"/>
      <c r="R56" s="41">
        <f t="shared" si="3"/>
      </c>
      <c r="S56" s="41"/>
      <c r="T56" s="42">
        <f t="shared" si="4"/>
      </c>
      <c r="U56" s="42"/>
    </row>
    <row r="57" spans="2:21" ht="13.5">
      <c r="B57" s="20">
        <v>49</v>
      </c>
      <c r="C57" s="39">
        <f t="shared" si="1"/>
      </c>
      <c r="D57" s="39"/>
      <c r="E57" s="20"/>
      <c r="F57" s="8"/>
      <c r="G57" s="20" t="s">
        <v>3</v>
      </c>
      <c r="H57" s="40"/>
      <c r="I57" s="40"/>
      <c r="J57" s="20"/>
      <c r="K57" s="39">
        <f t="shared" si="0"/>
      </c>
      <c r="L57" s="39"/>
      <c r="M57" s="6">
        <f t="shared" si="2"/>
      </c>
      <c r="N57" s="20"/>
      <c r="O57" s="8"/>
      <c r="P57" s="40"/>
      <c r="Q57" s="40"/>
      <c r="R57" s="41">
        <f t="shared" si="3"/>
      </c>
      <c r="S57" s="41"/>
      <c r="T57" s="42">
        <f t="shared" si="4"/>
      </c>
      <c r="U57" s="42"/>
    </row>
    <row r="58" spans="2:21" ht="13.5">
      <c r="B58" s="20">
        <v>50</v>
      </c>
      <c r="C58" s="39">
        <f t="shared" si="1"/>
      </c>
      <c r="D58" s="39"/>
      <c r="E58" s="20"/>
      <c r="F58" s="8"/>
      <c r="G58" s="20" t="s">
        <v>3</v>
      </c>
      <c r="H58" s="40"/>
      <c r="I58" s="40"/>
      <c r="J58" s="20"/>
      <c r="K58" s="39">
        <f t="shared" si="0"/>
      </c>
      <c r="L58" s="39"/>
      <c r="M58" s="6">
        <f t="shared" si="2"/>
      </c>
      <c r="N58" s="20"/>
      <c r="O58" s="8"/>
      <c r="P58" s="40"/>
      <c r="Q58" s="40"/>
      <c r="R58" s="41">
        <f t="shared" si="3"/>
      </c>
      <c r="S58" s="41"/>
      <c r="T58" s="42">
        <f t="shared" si="4"/>
      </c>
      <c r="U58" s="42"/>
    </row>
    <row r="59" spans="2:21" ht="13.5">
      <c r="B59" s="20">
        <v>51</v>
      </c>
      <c r="C59" s="39">
        <f t="shared" si="1"/>
      </c>
      <c r="D59" s="39"/>
      <c r="E59" s="20"/>
      <c r="F59" s="8"/>
      <c r="G59" s="20" t="s">
        <v>3</v>
      </c>
      <c r="H59" s="40"/>
      <c r="I59" s="40"/>
      <c r="J59" s="20"/>
      <c r="K59" s="39">
        <f t="shared" si="0"/>
      </c>
      <c r="L59" s="39"/>
      <c r="M59" s="6">
        <f t="shared" si="2"/>
      </c>
      <c r="N59" s="20"/>
      <c r="O59" s="8"/>
      <c r="P59" s="40"/>
      <c r="Q59" s="40"/>
      <c r="R59" s="41">
        <f t="shared" si="3"/>
      </c>
      <c r="S59" s="41"/>
      <c r="T59" s="42">
        <f t="shared" si="4"/>
      </c>
      <c r="U59" s="42"/>
    </row>
    <row r="60" spans="2:21" ht="13.5">
      <c r="B60" s="20">
        <v>52</v>
      </c>
      <c r="C60" s="39">
        <f t="shared" si="1"/>
      </c>
      <c r="D60" s="39"/>
      <c r="E60" s="20"/>
      <c r="F60" s="8"/>
      <c r="G60" s="20" t="s">
        <v>3</v>
      </c>
      <c r="H60" s="40"/>
      <c r="I60" s="40"/>
      <c r="J60" s="20"/>
      <c r="K60" s="39">
        <f t="shared" si="0"/>
      </c>
      <c r="L60" s="39"/>
      <c r="M60" s="6">
        <f t="shared" si="2"/>
      </c>
      <c r="N60" s="20"/>
      <c r="O60" s="8"/>
      <c r="P60" s="40"/>
      <c r="Q60" s="40"/>
      <c r="R60" s="41">
        <f t="shared" si="3"/>
      </c>
      <c r="S60" s="41"/>
      <c r="T60" s="42">
        <f t="shared" si="4"/>
      </c>
      <c r="U60" s="42"/>
    </row>
    <row r="61" spans="2:21" ht="13.5">
      <c r="B61" s="20">
        <v>53</v>
      </c>
      <c r="C61" s="39">
        <f t="shared" si="1"/>
      </c>
      <c r="D61" s="39"/>
      <c r="E61" s="20"/>
      <c r="F61" s="8"/>
      <c r="G61" s="20" t="s">
        <v>3</v>
      </c>
      <c r="H61" s="40"/>
      <c r="I61" s="40"/>
      <c r="J61" s="20"/>
      <c r="K61" s="39">
        <f t="shared" si="0"/>
      </c>
      <c r="L61" s="39"/>
      <c r="M61" s="6">
        <f t="shared" si="2"/>
      </c>
      <c r="N61" s="20"/>
      <c r="O61" s="8"/>
      <c r="P61" s="40"/>
      <c r="Q61" s="40"/>
      <c r="R61" s="41">
        <f t="shared" si="3"/>
      </c>
      <c r="S61" s="41"/>
      <c r="T61" s="42">
        <f t="shared" si="4"/>
      </c>
      <c r="U61" s="42"/>
    </row>
    <row r="62" spans="2:21" ht="13.5">
      <c r="B62" s="20">
        <v>54</v>
      </c>
      <c r="C62" s="39">
        <f t="shared" si="1"/>
      </c>
      <c r="D62" s="39"/>
      <c r="E62" s="20"/>
      <c r="F62" s="8"/>
      <c r="G62" s="20" t="s">
        <v>3</v>
      </c>
      <c r="H62" s="40"/>
      <c r="I62" s="40"/>
      <c r="J62" s="20"/>
      <c r="K62" s="39">
        <f t="shared" si="0"/>
      </c>
      <c r="L62" s="39"/>
      <c r="M62" s="6">
        <f t="shared" si="2"/>
      </c>
      <c r="N62" s="20"/>
      <c r="O62" s="8"/>
      <c r="P62" s="40"/>
      <c r="Q62" s="40"/>
      <c r="R62" s="41">
        <f t="shared" si="3"/>
      </c>
      <c r="S62" s="41"/>
      <c r="T62" s="42">
        <f t="shared" si="4"/>
      </c>
      <c r="U62" s="42"/>
    </row>
    <row r="63" spans="2:21" ht="13.5">
      <c r="B63" s="20">
        <v>55</v>
      </c>
      <c r="C63" s="39">
        <f t="shared" si="1"/>
      </c>
      <c r="D63" s="39"/>
      <c r="E63" s="20"/>
      <c r="F63" s="8"/>
      <c r="G63" s="20" t="s">
        <v>4</v>
      </c>
      <c r="H63" s="40"/>
      <c r="I63" s="40"/>
      <c r="J63" s="20"/>
      <c r="K63" s="39">
        <f t="shared" si="0"/>
      </c>
      <c r="L63" s="39"/>
      <c r="M63" s="6">
        <f t="shared" si="2"/>
      </c>
      <c r="N63" s="20"/>
      <c r="O63" s="8"/>
      <c r="P63" s="40"/>
      <c r="Q63" s="40"/>
      <c r="R63" s="41">
        <f t="shared" si="3"/>
      </c>
      <c r="S63" s="41"/>
      <c r="T63" s="42">
        <f t="shared" si="4"/>
      </c>
      <c r="U63" s="42"/>
    </row>
    <row r="64" spans="2:21" ht="13.5">
      <c r="B64" s="20">
        <v>56</v>
      </c>
      <c r="C64" s="39">
        <f t="shared" si="1"/>
      </c>
      <c r="D64" s="39"/>
      <c r="E64" s="20"/>
      <c r="F64" s="8"/>
      <c r="G64" s="20" t="s">
        <v>3</v>
      </c>
      <c r="H64" s="40"/>
      <c r="I64" s="40"/>
      <c r="J64" s="20"/>
      <c r="K64" s="39">
        <f t="shared" si="0"/>
      </c>
      <c r="L64" s="39"/>
      <c r="M64" s="6">
        <f t="shared" si="2"/>
      </c>
      <c r="N64" s="20"/>
      <c r="O64" s="8"/>
      <c r="P64" s="40"/>
      <c r="Q64" s="40"/>
      <c r="R64" s="41">
        <f t="shared" si="3"/>
      </c>
      <c r="S64" s="41"/>
      <c r="T64" s="42">
        <f t="shared" si="4"/>
      </c>
      <c r="U64" s="42"/>
    </row>
    <row r="65" spans="2:21" ht="13.5">
      <c r="B65" s="20">
        <v>57</v>
      </c>
      <c r="C65" s="39">
        <f t="shared" si="1"/>
      </c>
      <c r="D65" s="39"/>
      <c r="E65" s="20"/>
      <c r="F65" s="8"/>
      <c r="G65" s="20" t="s">
        <v>3</v>
      </c>
      <c r="H65" s="40"/>
      <c r="I65" s="40"/>
      <c r="J65" s="20"/>
      <c r="K65" s="39">
        <f t="shared" si="0"/>
      </c>
      <c r="L65" s="39"/>
      <c r="M65" s="6">
        <f t="shared" si="2"/>
      </c>
      <c r="N65" s="20"/>
      <c r="O65" s="8"/>
      <c r="P65" s="40"/>
      <c r="Q65" s="40"/>
      <c r="R65" s="41">
        <f t="shared" si="3"/>
      </c>
      <c r="S65" s="41"/>
      <c r="T65" s="42">
        <f t="shared" si="4"/>
      </c>
      <c r="U65" s="42"/>
    </row>
    <row r="66" spans="2:21" ht="13.5">
      <c r="B66" s="20">
        <v>58</v>
      </c>
      <c r="C66" s="39">
        <f t="shared" si="1"/>
      </c>
      <c r="D66" s="39"/>
      <c r="E66" s="20"/>
      <c r="F66" s="8"/>
      <c r="G66" s="20" t="s">
        <v>3</v>
      </c>
      <c r="H66" s="40"/>
      <c r="I66" s="40"/>
      <c r="J66" s="20"/>
      <c r="K66" s="39">
        <f t="shared" si="0"/>
      </c>
      <c r="L66" s="39"/>
      <c r="M66" s="6">
        <f t="shared" si="2"/>
      </c>
      <c r="N66" s="20"/>
      <c r="O66" s="8"/>
      <c r="P66" s="40"/>
      <c r="Q66" s="40"/>
      <c r="R66" s="41">
        <f t="shared" si="3"/>
      </c>
      <c r="S66" s="41"/>
      <c r="T66" s="42">
        <f t="shared" si="4"/>
      </c>
      <c r="U66" s="42"/>
    </row>
    <row r="67" spans="2:21" ht="13.5">
      <c r="B67" s="20">
        <v>59</v>
      </c>
      <c r="C67" s="39">
        <f t="shared" si="1"/>
      </c>
      <c r="D67" s="39"/>
      <c r="E67" s="20"/>
      <c r="F67" s="8"/>
      <c r="G67" s="20" t="s">
        <v>3</v>
      </c>
      <c r="H67" s="40"/>
      <c r="I67" s="40"/>
      <c r="J67" s="20"/>
      <c r="K67" s="39">
        <f t="shared" si="0"/>
      </c>
      <c r="L67" s="39"/>
      <c r="M67" s="6">
        <f t="shared" si="2"/>
      </c>
      <c r="N67" s="20"/>
      <c r="O67" s="8"/>
      <c r="P67" s="40"/>
      <c r="Q67" s="40"/>
      <c r="R67" s="41">
        <f t="shared" si="3"/>
      </c>
      <c r="S67" s="41"/>
      <c r="T67" s="42">
        <f t="shared" si="4"/>
      </c>
      <c r="U67" s="42"/>
    </row>
    <row r="68" spans="2:21" ht="13.5">
      <c r="B68" s="20">
        <v>60</v>
      </c>
      <c r="C68" s="39">
        <f t="shared" si="1"/>
      </c>
      <c r="D68" s="39"/>
      <c r="E68" s="20"/>
      <c r="F68" s="8"/>
      <c r="G68" s="20" t="s">
        <v>4</v>
      </c>
      <c r="H68" s="40"/>
      <c r="I68" s="40"/>
      <c r="J68" s="20"/>
      <c r="K68" s="39">
        <f t="shared" si="0"/>
      </c>
      <c r="L68" s="39"/>
      <c r="M68" s="6">
        <f t="shared" si="2"/>
      </c>
      <c r="N68" s="20"/>
      <c r="O68" s="8"/>
      <c r="P68" s="40"/>
      <c r="Q68" s="40"/>
      <c r="R68" s="41">
        <f t="shared" si="3"/>
      </c>
      <c r="S68" s="41"/>
      <c r="T68" s="42">
        <f t="shared" si="4"/>
      </c>
      <c r="U68" s="42"/>
    </row>
    <row r="69" spans="2:21" ht="13.5">
      <c r="B69" s="20">
        <v>61</v>
      </c>
      <c r="C69" s="39">
        <f t="shared" si="1"/>
      </c>
      <c r="D69" s="39"/>
      <c r="E69" s="20"/>
      <c r="F69" s="8"/>
      <c r="G69" s="20" t="s">
        <v>4</v>
      </c>
      <c r="H69" s="40"/>
      <c r="I69" s="40"/>
      <c r="J69" s="20"/>
      <c r="K69" s="39">
        <f t="shared" si="0"/>
      </c>
      <c r="L69" s="39"/>
      <c r="M69" s="6">
        <f t="shared" si="2"/>
      </c>
      <c r="N69" s="20"/>
      <c r="O69" s="8"/>
      <c r="P69" s="40"/>
      <c r="Q69" s="40"/>
      <c r="R69" s="41">
        <f t="shared" si="3"/>
      </c>
      <c r="S69" s="41"/>
      <c r="T69" s="42">
        <f t="shared" si="4"/>
      </c>
      <c r="U69" s="42"/>
    </row>
    <row r="70" spans="2:21" ht="13.5">
      <c r="B70" s="20">
        <v>62</v>
      </c>
      <c r="C70" s="39">
        <f t="shared" si="1"/>
      </c>
      <c r="D70" s="39"/>
      <c r="E70" s="20"/>
      <c r="F70" s="8"/>
      <c r="G70" s="20" t="s">
        <v>3</v>
      </c>
      <c r="H70" s="40"/>
      <c r="I70" s="40"/>
      <c r="J70" s="20"/>
      <c r="K70" s="39">
        <f t="shared" si="0"/>
      </c>
      <c r="L70" s="39"/>
      <c r="M70" s="6">
        <f t="shared" si="2"/>
      </c>
      <c r="N70" s="20"/>
      <c r="O70" s="8"/>
      <c r="P70" s="40"/>
      <c r="Q70" s="40"/>
      <c r="R70" s="41">
        <f t="shared" si="3"/>
      </c>
      <c r="S70" s="41"/>
      <c r="T70" s="42">
        <f t="shared" si="4"/>
      </c>
      <c r="U70" s="42"/>
    </row>
    <row r="71" spans="2:21" ht="13.5">
      <c r="B71" s="20">
        <v>63</v>
      </c>
      <c r="C71" s="39">
        <f t="shared" si="1"/>
      </c>
      <c r="D71" s="39"/>
      <c r="E71" s="20"/>
      <c r="F71" s="8"/>
      <c r="G71" s="20" t="s">
        <v>4</v>
      </c>
      <c r="H71" s="40"/>
      <c r="I71" s="40"/>
      <c r="J71" s="20"/>
      <c r="K71" s="39">
        <f t="shared" si="0"/>
      </c>
      <c r="L71" s="39"/>
      <c r="M71" s="6">
        <f t="shared" si="2"/>
      </c>
      <c r="N71" s="20"/>
      <c r="O71" s="8"/>
      <c r="P71" s="40"/>
      <c r="Q71" s="40"/>
      <c r="R71" s="41">
        <f t="shared" si="3"/>
      </c>
      <c r="S71" s="41"/>
      <c r="T71" s="42">
        <f t="shared" si="4"/>
      </c>
      <c r="U71" s="42"/>
    </row>
    <row r="72" spans="2:21" ht="13.5">
      <c r="B72" s="20">
        <v>64</v>
      </c>
      <c r="C72" s="39">
        <f t="shared" si="1"/>
      </c>
      <c r="D72" s="39"/>
      <c r="E72" s="20"/>
      <c r="F72" s="8"/>
      <c r="G72" s="20" t="s">
        <v>3</v>
      </c>
      <c r="H72" s="40"/>
      <c r="I72" s="40"/>
      <c r="J72" s="20"/>
      <c r="K72" s="39">
        <f t="shared" si="0"/>
      </c>
      <c r="L72" s="39"/>
      <c r="M72" s="6">
        <f t="shared" si="2"/>
      </c>
      <c r="N72" s="20"/>
      <c r="O72" s="8"/>
      <c r="P72" s="40"/>
      <c r="Q72" s="40"/>
      <c r="R72" s="41">
        <f t="shared" si="3"/>
      </c>
      <c r="S72" s="41"/>
      <c r="T72" s="42">
        <f t="shared" si="4"/>
      </c>
      <c r="U72" s="42"/>
    </row>
    <row r="73" spans="2:21" ht="13.5">
      <c r="B73" s="20">
        <v>65</v>
      </c>
      <c r="C73" s="39">
        <f t="shared" si="1"/>
      </c>
      <c r="D73" s="39"/>
      <c r="E73" s="20"/>
      <c r="F73" s="8"/>
      <c r="G73" s="20" t="s">
        <v>4</v>
      </c>
      <c r="H73" s="40"/>
      <c r="I73" s="40"/>
      <c r="J73" s="20"/>
      <c r="K73" s="39">
        <f aca="true" t="shared" si="5" ref="K73:K108">IF(F73="","",C73*0.03)</f>
      </c>
      <c r="L73" s="39"/>
      <c r="M73" s="6">
        <f t="shared" si="2"/>
      </c>
      <c r="N73" s="20"/>
      <c r="O73" s="8"/>
      <c r="P73" s="40"/>
      <c r="Q73" s="40"/>
      <c r="R73" s="41">
        <f t="shared" si="3"/>
      </c>
      <c r="S73" s="41"/>
      <c r="T73" s="42">
        <f t="shared" si="4"/>
      </c>
      <c r="U73" s="42"/>
    </row>
    <row r="74" spans="2:21" ht="13.5">
      <c r="B74" s="20">
        <v>66</v>
      </c>
      <c r="C74" s="39">
        <f aca="true" t="shared" si="6" ref="C74:C108">IF(R73="","",C73+R73)</f>
      </c>
      <c r="D74" s="39"/>
      <c r="E74" s="20"/>
      <c r="F74" s="8"/>
      <c r="G74" s="20" t="s">
        <v>4</v>
      </c>
      <c r="H74" s="40"/>
      <c r="I74" s="40"/>
      <c r="J74" s="20"/>
      <c r="K74" s="39">
        <f t="shared" si="5"/>
      </c>
      <c r="L74" s="39"/>
      <c r="M74" s="6">
        <f aca="true" t="shared" si="7" ref="M74:M108">IF(J74="","",(K74/J74)/1000)</f>
      </c>
      <c r="N74" s="20"/>
      <c r="O74" s="8"/>
      <c r="P74" s="40"/>
      <c r="Q74" s="40"/>
      <c r="R74" s="41">
        <f aca="true" t="shared" si="8" ref="R74:R108">IF(O74="","",(IF(G74="売",H74-P74,P74-H74))*M74*10000000)</f>
      </c>
      <c r="S74" s="41"/>
      <c r="T74" s="42">
        <f aca="true" t="shared" si="9" ref="T74:T108">IF(O74="","",IF(R74&lt;0,J74*(-1),IF(G74="買",(P74-H74)*10000,(H74-P74)*10000)))</f>
      </c>
      <c r="U74" s="42"/>
    </row>
    <row r="75" spans="2:21" ht="13.5">
      <c r="B75" s="20">
        <v>67</v>
      </c>
      <c r="C75" s="39">
        <f t="shared" si="6"/>
      </c>
      <c r="D75" s="39"/>
      <c r="E75" s="20"/>
      <c r="F75" s="8"/>
      <c r="G75" s="20" t="s">
        <v>3</v>
      </c>
      <c r="H75" s="40"/>
      <c r="I75" s="40"/>
      <c r="J75" s="20"/>
      <c r="K75" s="39">
        <f t="shared" si="5"/>
      </c>
      <c r="L75" s="39"/>
      <c r="M75" s="6">
        <f t="shared" si="7"/>
      </c>
      <c r="N75" s="20"/>
      <c r="O75" s="8"/>
      <c r="P75" s="40"/>
      <c r="Q75" s="40"/>
      <c r="R75" s="41">
        <f t="shared" si="8"/>
      </c>
      <c r="S75" s="41"/>
      <c r="T75" s="42">
        <f t="shared" si="9"/>
      </c>
      <c r="U75" s="42"/>
    </row>
    <row r="76" spans="2:21" ht="13.5">
      <c r="B76" s="20">
        <v>68</v>
      </c>
      <c r="C76" s="39">
        <f t="shared" si="6"/>
      </c>
      <c r="D76" s="39"/>
      <c r="E76" s="20"/>
      <c r="F76" s="8"/>
      <c r="G76" s="20" t="s">
        <v>3</v>
      </c>
      <c r="H76" s="40"/>
      <c r="I76" s="40"/>
      <c r="J76" s="20"/>
      <c r="K76" s="39">
        <f t="shared" si="5"/>
      </c>
      <c r="L76" s="39"/>
      <c r="M76" s="6">
        <f t="shared" si="7"/>
      </c>
      <c r="N76" s="20"/>
      <c r="O76" s="8"/>
      <c r="P76" s="40"/>
      <c r="Q76" s="40"/>
      <c r="R76" s="41">
        <f t="shared" si="8"/>
      </c>
      <c r="S76" s="41"/>
      <c r="T76" s="42">
        <f t="shared" si="9"/>
      </c>
      <c r="U76" s="42"/>
    </row>
    <row r="77" spans="2:21" ht="13.5">
      <c r="B77" s="20">
        <v>69</v>
      </c>
      <c r="C77" s="39">
        <f t="shared" si="6"/>
      </c>
      <c r="D77" s="39"/>
      <c r="E77" s="20"/>
      <c r="F77" s="8"/>
      <c r="G77" s="20" t="s">
        <v>3</v>
      </c>
      <c r="H77" s="40"/>
      <c r="I77" s="40"/>
      <c r="J77" s="20"/>
      <c r="K77" s="39">
        <f t="shared" si="5"/>
      </c>
      <c r="L77" s="39"/>
      <c r="M77" s="6">
        <f t="shared" si="7"/>
      </c>
      <c r="N77" s="20"/>
      <c r="O77" s="8"/>
      <c r="P77" s="40"/>
      <c r="Q77" s="40"/>
      <c r="R77" s="41">
        <f t="shared" si="8"/>
      </c>
      <c r="S77" s="41"/>
      <c r="T77" s="42">
        <f t="shared" si="9"/>
      </c>
      <c r="U77" s="42"/>
    </row>
    <row r="78" spans="2:21" ht="13.5">
      <c r="B78" s="20">
        <v>70</v>
      </c>
      <c r="C78" s="39">
        <f t="shared" si="6"/>
      </c>
      <c r="D78" s="39"/>
      <c r="E78" s="20"/>
      <c r="F78" s="8"/>
      <c r="G78" s="20" t="s">
        <v>4</v>
      </c>
      <c r="H78" s="40"/>
      <c r="I78" s="40"/>
      <c r="J78" s="20"/>
      <c r="K78" s="39">
        <f t="shared" si="5"/>
      </c>
      <c r="L78" s="39"/>
      <c r="M78" s="6">
        <f t="shared" si="7"/>
      </c>
      <c r="N78" s="20"/>
      <c r="O78" s="8"/>
      <c r="P78" s="40"/>
      <c r="Q78" s="40"/>
      <c r="R78" s="41">
        <f t="shared" si="8"/>
      </c>
      <c r="S78" s="41"/>
      <c r="T78" s="42">
        <f t="shared" si="9"/>
      </c>
      <c r="U78" s="42"/>
    </row>
    <row r="79" spans="2:21" ht="13.5">
      <c r="B79" s="20">
        <v>71</v>
      </c>
      <c r="C79" s="39">
        <f t="shared" si="6"/>
      </c>
      <c r="D79" s="39"/>
      <c r="E79" s="20"/>
      <c r="F79" s="8"/>
      <c r="G79" s="20" t="s">
        <v>3</v>
      </c>
      <c r="H79" s="40"/>
      <c r="I79" s="40"/>
      <c r="J79" s="20"/>
      <c r="K79" s="39">
        <f t="shared" si="5"/>
      </c>
      <c r="L79" s="39"/>
      <c r="M79" s="6">
        <f t="shared" si="7"/>
      </c>
      <c r="N79" s="20"/>
      <c r="O79" s="8"/>
      <c r="P79" s="40"/>
      <c r="Q79" s="40"/>
      <c r="R79" s="41">
        <f t="shared" si="8"/>
      </c>
      <c r="S79" s="41"/>
      <c r="T79" s="42">
        <f t="shared" si="9"/>
      </c>
      <c r="U79" s="42"/>
    </row>
    <row r="80" spans="2:21" ht="13.5">
      <c r="B80" s="20">
        <v>72</v>
      </c>
      <c r="C80" s="39">
        <f t="shared" si="6"/>
      </c>
      <c r="D80" s="39"/>
      <c r="E80" s="20"/>
      <c r="F80" s="8"/>
      <c r="G80" s="20" t="s">
        <v>4</v>
      </c>
      <c r="H80" s="40"/>
      <c r="I80" s="40"/>
      <c r="J80" s="20"/>
      <c r="K80" s="39">
        <f t="shared" si="5"/>
      </c>
      <c r="L80" s="39"/>
      <c r="M80" s="6">
        <f t="shared" si="7"/>
      </c>
      <c r="N80" s="20"/>
      <c r="O80" s="8"/>
      <c r="P80" s="40"/>
      <c r="Q80" s="40"/>
      <c r="R80" s="41">
        <f t="shared" si="8"/>
      </c>
      <c r="S80" s="41"/>
      <c r="T80" s="42">
        <f t="shared" si="9"/>
      </c>
      <c r="U80" s="42"/>
    </row>
    <row r="81" spans="2:21" ht="13.5">
      <c r="B81" s="20">
        <v>73</v>
      </c>
      <c r="C81" s="39">
        <f t="shared" si="6"/>
      </c>
      <c r="D81" s="39"/>
      <c r="E81" s="20"/>
      <c r="F81" s="8"/>
      <c r="G81" s="20" t="s">
        <v>3</v>
      </c>
      <c r="H81" s="40"/>
      <c r="I81" s="40"/>
      <c r="J81" s="20"/>
      <c r="K81" s="39">
        <f t="shared" si="5"/>
      </c>
      <c r="L81" s="39"/>
      <c r="M81" s="6">
        <f t="shared" si="7"/>
      </c>
      <c r="N81" s="20"/>
      <c r="O81" s="8"/>
      <c r="P81" s="40"/>
      <c r="Q81" s="40"/>
      <c r="R81" s="41">
        <f t="shared" si="8"/>
      </c>
      <c r="S81" s="41"/>
      <c r="T81" s="42">
        <f t="shared" si="9"/>
      </c>
      <c r="U81" s="42"/>
    </row>
    <row r="82" spans="2:21" ht="13.5">
      <c r="B82" s="20">
        <v>74</v>
      </c>
      <c r="C82" s="39">
        <f t="shared" si="6"/>
      </c>
      <c r="D82" s="39"/>
      <c r="E82" s="20"/>
      <c r="F82" s="8"/>
      <c r="G82" s="20" t="s">
        <v>3</v>
      </c>
      <c r="H82" s="40"/>
      <c r="I82" s="40"/>
      <c r="J82" s="20"/>
      <c r="K82" s="39">
        <f t="shared" si="5"/>
      </c>
      <c r="L82" s="39"/>
      <c r="M82" s="6">
        <f t="shared" si="7"/>
      </c>
      <c r="N82" s="20"/>
      <c r="O82" s="8"/>
      <c r="P82" s="40"/>
      <c r="Q82" s="40"/>
      <c r="R82" s="41">
        <f t="shared" si="8"/>
      </c>
      <c r="S82" s="41"/>
      <c r="T82" s="42">
        <f t="shared" si="9"/>
      </c>
      <c r="U82" s="42"/>
    </row>
    <row r="83" spans="2:21" ht="13.5">
      <c r="B83" s="20">
        <v>75</v>
      </c>
      <c r="C83" s="39">
        <f t="shared" si="6"/>
      </c>
      <c r="D83" s="39"/>
      <c r="E83" s="20"/>
      <c r="F83" s="8"/>
      <c r="G83" s="20" t="s">
        <v>3</v>
      </c>
      <c r="H83" s="40"/>
      <c r="I83" s="40"/>
      <c r="J83" s="20"/>
      <c r="K83" s="39">
        <f t="shared" si="5"/>
      </c>
      <c r="L83" s="39"/>
      <c r="M83" s="6">
        <f t="shared" si="7"/>
      </c>
      <c r="N83" s="20"/>
      <c r="O83" s="8"/>
      <c r="P83" s="40"/>
      <c r="Q83" s="40"/>
      <c r="R83" s="41">
        <f t="shared" si="8"/>
      </c>
      <c r="S83" s="41"/>
      <c r="T83" s="42">
        <f t="shared" si="9"/>
      </c>
      <c r="U83" s="42"/>
    </row>
    <row r="84" spans="2:21" ht="13.5">
      <c r="B84" s="20">
        <v>76</v>
      </c>
      <c r="C84" s="39">
        <f t="shared" si="6"/>
      </c>
      <c r="D84" s="39"/>
      <c r="E84" s="20"/>
      <c r="F84" s="8"/>
      <c r="G84" s="20" t="s">
        <v>3</v>
      </c>
      <c r="H84" s="40"/>
      <c r="I84" s="40"/>
      <c r="J84" s="20"/>
      <c r="K84" s="39">
        <f t="shared" si="5"/>
      </c>
      <c r="L84" s="39"/>
      <c r="M84" s="6">
        <f t="shared" si="7"/>
      </c>
      <c r="N84" s="20"/>
      <c r="O84" s="8"/>
      <c r="P84" s="40"/>
      <c r="Q84" s="40"/>
      <c r="R84" s="41">
        <f t="shared" si="8"/>
      </c>
      <c r="S84" s="41"/>
      <c r="T84" s="42">
        <f t="shared" si="9"/>
      </c>
      <c r="U84" s="42"/>
    </row>
    <row r="85" spans="2:21" ht="13.5">
      <c r="B85" s="20">
        <v>77</v>
      </c>
      <c r="C85" s="39">
        <f t="shared" si="6"/>
      </c>
      <c r="D85" s="39"/>
      <c r="E85" s="20"/>
      <c r="F85" s="8"/>
      <c r="G85" s="20" t="s">
        <v>4</v>
      </c>
      <c r="H85" s="40"/>
      <c r="I85" s="40"/>
      <c r="J85" s="20"/>
      <c r="K85" s="39">
        <f t="shared" si="5"/>
      </c>
      <c r="L85" s="39"/>
      <c r="M85" s="6">
        <f t="shared" si="7"/>
      </c>
      <c r="N85" s="20"/>
      <c r="O85" s="8"/>
      <c r="P85" s="40"/>
      <c r="Q85" s="40"/>
      <c r="R85" s="41">
        <f t="shared" si="8"/>
      </c>
      <c r="S85" s="41"/>
      <c r="T85" s="42">
        <f t="shared" si="9"/>
      </c>
      <c r="U85" s="42"/>
    </row>
    <row r="86" spans="2:21" ht="13.5">
      <c r="B86" s="20">
        <v>78</v>
      </c>
      <c r="C86" s="39">
        <f t="shared" si="6"/>
      </c>
      <c r="D86" s="39"/>
      <c r="E86" s="20"/>
      <c r="F86" s="8"/>
      <c r="G86" s="20" t="s">
        <v>3</v>
      </c>
      <c r="H86" s="40"/>
      <c r="I86" s="40"/>
      <c r="J86" s="20"/>
      <c r="K86" s="39">
        <f t="shared" si="5"/>
      </c>
      <c r="L86" s="39"/>
      <c r="M86" s="6">
        <f t="shared" si="7"/>
      </c>
      <c r="N86" s="20"/>
      <c r="O86" s="8"/>
      <c r="P86" s="40"/>
      <c r="Q86" s="40"/>
      <c r="R86" s="41">
        <f t="shared" si="8"/>
      </c>
      <c r="S86" s="41"/>
      <c r="T86" s="42">
        <f t="shared" si="9"/>
      </c>
      <c r="U86" s="42"/>
    </row>
    <row r="87" spans="2:21" ht="13.5">
      <c r="B87" s="20">
        <v>79</v>
      </c>
      <c r="C87" s="39">
        <f t="shared" si="6"/>
      </c>
      <c r="D87" s="39"/>
      <c r="E87" s="20"/>
      <c r="F87" s="8"/>
      <c r="G87" s="20" t="s">
        <v>4</v>
      </c>
      <c r="H87" s="40"/>
      <c r="I87" s="40"/>
      <c r="J87" s="20"/>
      <c r="K87" s="39">
        <f t="shared" si="5"/>
      </c>
      <c r="L87" s="39"/>
      <c r="M87" s="6">
        <f t="shared" si="7"/>
      </c>
      <c r="N87" s="20"/>
      <c r="O87" s="8"/>
      <c r="P87" s="40"/>
      <c r="Q87" s="40"/>
      <c r="R87" s="41">
        <f t="shared" si="8"/>
      </c>
      <c r="S87" s="41"/>
      <c r="T87" s="42">
        <f t="shared" si="9"/>
      </c>
      <c r="U87" s="42"/>
    </row>
    <row r="88" spans="2:21" ht="13.5">
      <c r="B88" s="20">
        <v>80</v>
      </c>
      <c r="C88" s="39">
        <f t="shared" si="6"/>
      </c>
      <c r="D88" s="39"/>
      <c r="E88" s="20"/>
      <c r="F88" s="8"/>
      <c r="G88" s="20" t="s">
        <v>4</v>
      </c>
      <c r="H88" s="40"/>
      <c r="I88" s="40"/>
      <c r="J88" s="20"/>
      <c r="K88" s="39">
        <f t="shared" si="5"/>
      </c>
      <c r="L88" s="39"/>
      <c r="M88" s="6">
        <f t="shared" si="7"/>
      </c>
      <c r="N88" s="20"/>
      <c r="O88" s="8"/>
      <c r="P88" s="40"/>
      <c r="Q88" s="40"/>
      <c r="R88" s="41">
        <f t="shared" si="8"/>
      </c>
      <c r="S88" s="41"/>
      <c r="T88" s="42">
        <f t="shared" si="9"/>
      </c>
      <c r="U88" s="42"/>
    </row>
    <row r="89" spans="2:21" ht="13.5">
      <c r="B89" s="20">
        <v>81</v>
      </c>
      <c r="C89" s="39">
        <f t="shared" si="6"/>
      </c>
      <c r="D89" s="39"/>
      <c r="E89" s="20"/>
      <c r="F89" s="8"/>
      <c r="G89" s="20" t="s">
        <v>4</v>
      </c>
      <c r="H89" s="40"/>
      <c r="I89" s="40"/>
      <c r="J89" s="20"/>
      <c r="K89" s="39">
        <f t="shared" si="5"/>
      </c>
      <c r="L89" s="39"/>
      <c r="M89" s="6">
        <f t="shared" si="7"/>
      </c>
      <c r="N89" s="20"/>
      <c r="O89" s="8"/>
      <c r="P89" s="40"/>
      <c r="Q89" s="40"/>
      <c r="R89" s="41">
        <f t="shared" si="8"/>
      </c>
      <c r="S89" s="41"/>
      <c r="T89" s="42">
        <f t="shared" si="9"/>
      </c>
      <c r="U89" s="42"/>
    </row>
    <row r="90" spans="2:21" ht="13.5">
      <c r="B90" s="20">
        <v>82</v>
      </c>
      <c r="C90" s="39">
        <f t="shared" si="6"/>
      </c>
      <c r="D90" s="39"/>
      <c r="E90" s="20"/>
      <c r="F90" s="8"/>
      <c r="G90" s="20" t="s">
        <v>4</v>
      </c>
      <c r="H90" s="40"/>
      <c r="I90" s="40"/>
      <c r="J90" s="20"/>
      <c r="K90" s="39">
        <f t="shared" si="5"/>
      </c>
      <c r="L90" s="39"/>
      <c r="M90" s="6">
        <f t="shared" si="7"/>
      </c>
      <c r="N90" s="20"/>
      <c r="O90" s="8"/>
      <c r="P90" s="40"/>
      <c r="Q90" s="40"/>
      <c r="R90" s="41">
        <f t="shared" si="8"/>
      </c>
      <c r="S90" s="41"/>
      <c r="T90" s="42">
        <f t="shared" si="9"/>
      </c>
      <c r="U90" s="42"/>
    </row>
    <row r="91" spans="2:21" ht="13.5">
      <c r="B91" s="20">
        <v>83</v>
      </c>
      <c r="C91" s="39">
        <f t="shared" si="6"/>
      </c>
      <c r="D91" s="39"/>
      <c r="E91" s="20"/>
      <c r="F91" s="8"/>
      <c r="G91" s="20" t="s">
        <v>4</v>
      </c>
      <c r="H91" s="40"/>
      <c r="I91" s="40"/>
      <c r="J91" s="20"/>
      <c r="K91" s="39">
        <f t="shared" si="5"/>
      </c>
      <c r="L91" s="39"/>
      <c r="M91" s="6">
        <f t="shared" si="7"/>
      </c>
      <c r="N91" s="20"/>
      <c r="O91" s="8"/>
      <c r="P91" s="40"/>
      <c r="Q91" s="40"/>
      <c r="R91" s="41">
        <f t="shared" si="8"/>
      </c>
      <c r="S91" s="41"/>
      <c r="T91" s="42">
        <f t="shared" si="9"/>
      </c>
      <c r="U91" s="42"/>
    </row>
    <row r="92" spans="2:21" ht="13.5">
      <c r="B92" s="20">
        <v>84</v>
      </c>
      <c r="C92" s="39">
        <f t="shared" si="6"/>
      </c>
      <c r="D92" s="39"/>
      <c r="E92" s="20"/>
      <c r="F92" s="8"/>
      <c r="G92" s="20" t="s">
        <v>3</v>
      </c>
      <c r="H92" s="40"/>
      <c r="I92" s="40"/>
      <c r="J92" s="20"/>
      <c r="K92" s="39">
        <f t="shared" si="5"/>
      </c>
      <c r="L92" s="39"/>
      <c r="M92" s="6">
        <f t="shared" si="7"/>
      </c>
      <c r="N92" s="20"/>
      <c r="O92" s="8"/>
      <c r="P92" s="40"/>
      <c r="Q92" s="40"/>
      <c r="R92" s="41">
        <f t="shared" si="8"/>
      </c>
      <c r="S92" s="41"/>
      <c r="T92" s="42">
        <f t="shared" si="9"/>
      </c>
      <c r="U92" s="42"/>
    </row>
    <row r="93" spans="2:21" ht="13.5">
      <c r="B93" s="20">
        <v>85</v>
      </c>
      <c r="C93" s="39">
        <f t="shared" si="6"/>
      </c>
      <c r="D93" s="39"/>
      <c r="E93" s="20"/>
      <c r="F93" s="8"/>
      <c r="G93" s="20" t="s">
        <v>4</v>
      </c>
      <c r="H93" s="40"/>
      <c r="I93" s="40"/>
      <c r="J93" s="20"/>
      <c r="K93" s="39">
        <f t="shared" si="5"/>
      </c>
      <c r="L93" s="39"/>
      <c r="M93" s="6">
        <f t="shared" si="7"/>
      </c>
      <c r="N93" s="20"/>
      <c r="O93" s="8"/>
      <c r="P93" s="40"/>
      <c r="Q93" s="40"/>
      <c r="R93" s="41">
        <f t="shared" si="8"/>
      </c>
      <c r="S93" s="41"/>
      <c r="T93" s="42">
        <f t="shared" si="9"/>
      </c>
      <c r="U93" s="42"/>
    </row>
    <row r="94" spans="2:21" ht="13.5">
      <c r="B94" s="20">
        <v>86</v>
      </c>
      <c r="C94" s="39">
        <f t="shared" si="6"/>
      </c>
      <c r="D94" s="39"/>
      <c r="E94" s="20"/>
      <c r="F94" s="8"/>
      <c r="G94" s="20" t="s">
        <v>3</v>
      </c>
      <c r="H94" s="40"/>
      <c r="I94" s="40"/>
      <c r="J94" s="20"/>
      <c r="K94" s="39">
        <f t="shared" si="5"/>
      </c>
      <c r="L94" s="39"/>
      <c r="M94" s="6">
        <f t="shared" si="7"/>
      </c>
      <c r="N94" s="20"/>
      <c r="O94" s="8"/>
      <c r="P94" s="40"/>
      <c r="Q94" s="40"/>
      <c r="R94" s="41">
        <f t="shared" si="8"/>
      </c>
      <c r="S94" s="41"/>
      <c r="T94" s="42">
        <f t="shared" si="9"/>
      </c>
      <c r="U94" s="42"/>
    </row>
    <row r="95" spans="2:21" ht="13.5">
      <c r="B95" s="20">
        <v>87</v>
      </c>
      <c r="C95" s="39">
        <f t="shared" si="6"/>
      </c>
      <c r="D95" s="39"/>
      <c r="E95" s="20"/>
      <c r="F95" s="8"/>
      <c r="G95" s="20" t="s">
        <v>4</v>
      </c>
      <c r="H95" s="40"/>
      <c r="I95" s="40"/>
      <c r="J95" s="20"/>
      <c r="K95" s="39">
        <f t="shared" si="5"/>
      </c>
      <c r="L95" s="39"/>
      <c r="M95" s="6">
        <f t="shared" si="7"/>
      </c>
      <c r="N95" s="20"/>
      <c r="O95" s="8"/>
      <c r="P95" s="40"/>
      <c r="Q95" s="40"/>
      <c r="R95" s="41">
        <f t="shared" si="8"/>
      </c>
      <c r="S95" s="41"/>
      <c r="T95" s="42">
        <f t="shared" si="9"/>
      </c>
      <c r="U95" s="42"/>
    </row>
    <row r="96" spans="2:21" ht="13.5">
      <c r="B96" s="20">
        <v>88</v>
      </c>
      <c r="C96" s="39">
        <f t="shared" si="6"/>
      </c>
      <c r="D96" s="39"/>
      <c r="E96" s="20"/>
      <c r="F96" s="8"/>
      <c r="G96" s="20" t="s">
        <v>3</v>
      </c>
      <c r="H96" s="40"/>
      <c r="I96" s="40"/>
      <c r="J96" s="20"/>
      <c r="K96" s="39">
        <f t="shared" si="5"/>
      </c>
      <c r="L96" s="39"/>
      <c r="M96" s="6">
        <f t="shared" si="7"/>
      </c>
      <c r="N96" s="20"/>
      <c r="O96" s="8"/>
      <c r="P96" s="40"/>
      <c r="Q96" s="40"/>
      <c r="R96" s="41">
        <f t="shared" si="8"/>
      </c>
      <c r="S96" s="41"/>
      <c r="T96" s="42">
        <f t="shared" si="9"/>
      </c>
      <c r="U96" s="42"/>
    </row>
    <row r="97" spans="2:21" ht="13.5">
      <c r="B97" s="20">
        <v>89</v>
      </c>
      <c r="C97" s="39">
        <f t="shared" si="6"/>
      </c>
      <c r="D97" s="39"/>
      <c r="E97" s="20"/>
      <c r="F97" s="8"/>
      <c r="G97" s="20" t="s">
        <v>4</v>
      </c>
      <c r="H97" s="40"/>
      <c r="I97" s="40"/>
      <c r="J97" s="20"/>
      <c r="K97" s="39">
        <f t="shared" si="5"/>
      </c>
      <c r="L97" s="39"/>
      <c r="M97" s="6">
        <f t="shared" si="7"/>
      </c>
      <c r="N97" s="20"/>
      <c r="O97" s="8"/>
      <c r="P97" s="40"/>
      <c r="Q97" s="40"/>
      <c r="R97" s="41">
        <f t="shared" si="8"/>
      </c>
      <c r="S97" s="41"/>
      <c r="T97" s="42">
        <f t="shared" si="9"/>
      </c>
      <c r="U97" s="42"/>
    </row>
    <row r="98" spans="2:21" ht="13.5">
      <c r="B98" s="20">
        <v>90</v>
      </c>
      <c r="C98" s="39">
        <f t="shared" si="6"/>
      </c>
      <c r="D98" s="39"/>
      <c r="E98" s="20"/>
      <c r="F98" s="8"/>
      <c r="G98" s="20" t="s">
        <v>3</v>
      </c>
      <c r="H98" s="40"/>
      <c r="I98" s="40"/>
      <c r="J98" s="20"/>
      <c r="K98" s="39">
        <f t="shared" si="5"/>
      </c>
      <c r="L98" s="39"/>
      <c r="M98" s="6">
        <f t="shared" si="7"/>
      </c>
      <c r="N98" s="20"/>
      <c r="O98" s="8"/>
      <c r="P98" s="40"/>
      <c r="Q98" s="40"/>
      <c r="R98" s="41">
        <f t="shared" si="8"/>
      </c>
      <c r="S98" s="41"/>
      <c r="T98" s="42">
        <f t="shared" si="9"/>
      </c>
      <c r="U98" s="42"/>
    </row>
    <row r="99" spans="2:21" ht="13.5">
      <c r="B99" s="20">
        <v>91</v>
      </c>
      <c r="C99" s="39">
        <f t="shared" si="6"/>
      </c>
      <c r="D99" s="39"/>
      <c r="E99" s="20"/>
      <c r="F99" s="8"/>
      <c r="G99" s="20" t="s">
        <v>4</v>
      </c>
      <c r="H99" s="40"/>
      <c r="I99" s="40"/>
      <c r="J99" s="20"/>
      <c r="K99" s="39">
        <f t="shared" si="5"/>
      </c>
      <c r="L99" s="39"/>
      <c r="M99" s="6">
        <f t="shared" si="7"/>
      </c>
      <c r="N99" s="20"/>
      <c r="O99" s="8"/>
      <c r="P99" s="40"/>
      <c r="Q99" s="40"/>
      <c r="R99" s="41">
        <f t="shared" si="8"/>
      </c>
      <c r="S99" s="41"/>
      <c r="T99" s="42">
        <f t="shared" si="9"/>
      </c>
      <c r="U99" s="42"/>
    </row>
    <row r="100" spans="2:21" ht="13.5">
      <c r="B100" s="20">
        <v>92</v>
      </c>
      <c r="C100" s="39">
        <f t="shared" si="6"/>
      </c>
      <c r="D100" s="39"/>
      <c r="E100" s="20"/>
      <c r="F100" s="8"/>
      <c r="G100" s="20" t="s">
        <v>4</v>
      </c>
      <c r="H100" s="40"/>
      <c r="I100" s="40"/>
      <c r="J100" s="20"/>
      <c r="K100" s="39">
        <f t="shared" si="5"/>
      </c>
      <c r="L100" s="39"/>
      <c r="M100" s="6">
        <f t="shared" si="7"/>
      </c>
      <c r="N100" s="20"/>
      <c r="O100" s="8"/>
      <c r="P100" s="40"/>
      <c r="Q100" s="40"/>
      <c r="R100" s="41">
        <f t="shared" si="8"/>
      </c>
      <c r="S100" s="41"/>
      <c r="T100" s="42">
        <f t="shared" si="9"/>
      </c>
      <c r="U100" s="42"/>
    </row>
    <row r="101" spans="2:21" ht="13.5">
      <c r="B101" s="20">
        <v>93</v>
      </c>
      <c r="C101" s="39">
        <f t="shared" si="6"/>
      </c>
      <c r="D101" s="39"/>
      <c r="E101" s="20"/>
      <c r="F101" s="8"/>
      <c r="G101" s="20" t="s">
        <v>3</v>
      </c>
      <c r="H101" s="40"/>
      <c r="I101" s="40"/>
      <c r="J101" s="20"/>
      <c r="K101" s="39">
        <f t="shared" si="5"/>
      </c>
      <c r="L101" s="39"/>
      <c r="M101" s="6">
        <f t="shared" si="7"/>
      </c>
      <c r="N101" s="20"/>
      <c r="O101" s="8"/>
      <c r="P101" s="40"/>
      <c r="Q101" s="40"/>
      <c r="R101" s="41">
        <f t="shared" si="8"/>
      </c>
      <c r="S101" s="41"/>
      <c r="T101" s="42">
        <f t="shared" si="9"/>
      </c>
      <c r="U101" s="42"/>
    </row>
    <row r="102" spans="2:21" ht="13.5">
      <c r="B102" s="20">
        <v>94</v>
      </c>
      <c r="C102" s="39">
        <f t="shared" si="6"/>
      </c>
      <c r="D102" s="39"/>
      <c r="E102" s="20"/>
      <c r="F102" s="8"/>
      <c r="G102" s="20" t="s">
        <v>3</v>
      </c>
      <c r="H102" s="40"/>
      <c r="I102" s="40"/>
      <c r="J102" s="20"/>
      <c r="K102" s="39">
        <f t="shared" si="5"/>
      </c>
      <c r="L102" s="39"/>
      <c r="M102" s="6">
        <f t="shared" si="7"/>
      </c>
      <c r="N102" s="20"/>
      <c r="O102" s="8"/>
      <c r="P102" s="40"/>
      <c r="Q102" s="40"/>
      <c r="R102" s="41">
        <f t="shared" si="8"/>
      </c>
      <c r="S102" s="41"/>
      <c r="T102" s="42">
        <f t="shared" si="9"/>
      </c>
      <c r="U102" s="42"/>
    </row>
    <row r="103" spans="2:21" ht="13.5">
      <c r="B103" s="20">
        <v>95</v>
      </c>
      <c r="C103" s="39">
        <f t="shared" si="6"/>
      </c>
      <c r="D103" s="39"/>
      <c r="E103" s="20"/>
      <c r="F103" s="8"/>
      <c r="G103" s="20" t="s">
        <v>3</v>
      </c>
      <c r="H103" s="40"/>
      <c r="I103" s="40"/>
      <c r="J103" s="20"/>
      <c r="K103" s="39">
        <f t="shared" si="5"/>
      </c>
      <c r="L103" s="39"/>
      <c r="M103" s="6">
        <f t="shared" si="7"/>
      </c>
      <c r="N103" s="20"/>
      <c r="O103" s="8"/>
      <c r="P103" s="40"/>
      <c r="Q103" s="40"/>
      <c r="R103" s="41">
        <f t="shared" si="8"/>
      </c>
      <c r="S103" s="41"/>
      <c r="T103" s="42">
        <f t="shared" si="9"/>
      </c>
      <c r="U103" s="42"/>
    </row>
    <row r="104" spans="2:21" ht="13.5">
      <c r="B104" s="20">
        <v>96</v>
      </c>
      <c r="C104" s="39">
        <f t="shared" si="6"/>
      </c>
      <c r="D104" s="39"/>
      <c r="E104" s="20"/>
      <c r="F104" s="8"/>
      <c r="G104" s="20" t="s">
        <v>4</v>
      </c>
      <c r="H104" s="40"/>
      <c r="I104" s="40"/>
      <c r="J104" s="20"/>
      <c r="K104" s="39">
        <f t="shared" si="5"/>
      </c>
      <c r="L104" s="39"/>
      <c r="M104" s="6">
        <f t="shared" si="7"/>
      </c>
      <c r="N104" s="20"/>
      <c r="O104" s="8"/>
      <c r="P104" s="40"/>
      <c r="Q104" s="40"/>
      <c r="R104" s="41">
        <f t="shared" si="8"/>
      </c>
      <c r="S104" s="41"/>
      <c r="T104" s="42">
        <f t="shared" si="9"/>
      </c>
      <c r="U104" s="42"/>
    </row>
    <row r="105" spans="2:21" ht="13.5">
      <c r="B105" s="20">
        <v>97</v>
      </c>
      <c r="C105" s="39">
        <f t="shared" si="6"/>
      </c>
      <c r="D105" s="39"/>
      <c r="E105" s="20"/>
      <c r="F105" s="8"/>
      <c r="G105" s="20" t="s">
        <v>3</v>
      </c>
      <c r="H105" s="40"/>
      <c r="I105" s="40"/>
      <c r="J105" s="20"/>
      <c r="K105" s="39">
        <f t="shared" si="5"/>
      </c>
      <c r="L105" s="39"/>
      <c r="M105" s="6">
        <f t="shared" si="7"/>
      </c>
      <c r="N105" s="20"/>
      <c r="O105" s="8"/>
      <c r="P105" s="40"/>
      <c r="Q105" s="40"/>
      <c r="R105" s="41">
        <f t="shared" si="8"/>
      </c>
      <c r="S105" s="41"/>
      <c r="T105" s="42">
        <f t="shared" si="9"/>
      </c>
      <c r="U105" s="42"/>
    </row>
    <row r="106" spans="2:21" ht="13.5">
      <c r="B106" s="20">
        <v>98</v>
      </c>
      <c r="C106" s="39">
        <f t="shared" si="6"/>
      </c>
      <c r="D106" s="39"/>
      <c r="E106" s="20"/>
      <c r="F106" s="8"/>
      <c r="G106" s="20" t="s">
        <v>4</v>
      </c>
      <c r="H106" s="40"/>
      <c r="I106" s="40"/>
      <c r="J106" s="20"/>
      <c r="K106" s="39">
        <f t="shared" si="5"/>
      </c>
      <c r="L106" s="39"/>
      <c r="M106" s="6">
        <f t="shared" si="7"/>
      </c>
      <c r="N106" s="20"/>
      <c r="O106" s="8"/>
      <c r="P106" s="40"/>
      <c r="Q106" s="40"/>
      <c r="R106" s="41">
        <f t="shared" si="8"/>
      </c>
      <c r="S106" s="41"/>
      <c r="T106" s="42">
        <f t="shared" si="9"/>
      </c>
      <c r="U106" s="42"/>
    </row>
    <row r="107" spans="2:21" ht="13.5">
      <c r="B107" s="20">
        <v>99</v>
      </c>
      <c r="C107" s="39">
        <f t="shared" si="6"/>
      </c>
      <c r="D107" s="39"/>
      <c r="E107" s="20"/>
      <c r="F107" s="8"/>
      <c r="G107" s="20" t="s">
        <v>4</v>
      </c>
      <c r="H107" s="40"/>
      <c r="I107" s="40"/>
      <c r="J107" s="20"/>
      <c r="K107" s="39">
        <f t="shared" si="5"/>
      </c>
      <c r="L107" s="39"/>
      <c r="M107" s="6">
        <f t="shared" si="7"/>
      </c>
      <c r="N107" s="20"/>
      <c r="O107" s="8"/>
      <c r="P107" s="40"/>
      <c r="Q107" s="40"/>
      <c r="R107" s="41">
        <f t="shared" si="8"/>
      </c>
      <c r="S107" s="41"/>
      <c r="T107" s="42">
        <f t="shared" si="9"/>
      </c>
      <c r="U107" s="42"/>
    </row>
    <row r="108" spans="2:21" ht="13.5">
      <c r="B108" s="20">
        <v>100</v>
      </c>
      <c r="C108" s="39">
        <f t="shared" si="6"/>
      </c>
      <c r="D108" s="39"/>
      <c r="E108" s="20"/>
      <c r="F108" s="8"/>
      <c r="G108" s="20" t="s">
        <v>3</v>
      </c>
      <c r="H108" s="40"/>
      <c r="I108" s="40"/>
      <c r="J108" s="20"/>
      <c r="K108" s="39">
        <f t="shared" si="5"/>
      </c>
      <c r="L108" s="39"/>
      <c r="M108" s="6">
        <f t="shared" si="7"/>
      </c>
      <c r="N108" s="20"/>
      <c r="O108" s="8"/>
      <c r="P108" s="40"/>
      <c r="Q108" s="40"/>
      <c r="R108" s="41">
        <f t="shared" si="8"/>
      </c>
      <c r="S108" s="41"/>
      <c r="T108" s="42">
        <f t="shared" si="9"/>
      </c>
      <c r="U108" s="4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B2:C2"/>
    <mergeCell ref="D2:E2"/>
    <mergeCell ref="B3:C3"/>
    <mergeCell ref="D3:I3"/>
    <mergeCell ref="J3:K3"/>
    <mergeCell ref="L3:Q3"/>
    <mergeCell ref="B4:C4"/>
    <mergeCell ref="D4:E4"/>
    <mergeCell ref="F4:G4"/>
    <mergeCell ref="H4:I4"/>
    <mergeCell ref="L4:M4"/>
    <mergeCell ref="N4:O4"/>
    <mergeCell ref="P4:Q4"/>
    <mergeCell ref="J5:K5"/>
    <mergeCell ref="L5:M5"/>
    <mergeCell ref="P5:Q5"/>
    <mergeCell ref="F2:G2"/>
    <mergeCell ref="H2:I2"/>
    <mergeCell ref="J2:K2"/>
    <mergeCell ref="L2:M2"/>
    <mergeCell ref="N2:O2"/>
    <mergeCell ref="P2:Q2"/>
    <mergeCell ref="J4:K4"/>
    <mergeCell ref="B7:B8"/>
    <mergeCell ref="C7:D8"/>
    <mergeCell ref="E7:I7"/>
    <mergeCell ref="J7:L7"/>
    <mergeCell ref="R7:U7"/>
    <mergeCell ref="H8:I8"/>
    <mergeCell ref="K8:L8"/>
    <mergeCell ref="P8:Q8"/>
    <mergeCell ref="R8:S8"/>
    <mergeCell ref="T8:U8"/>
    <mergeCell ref="M7:M8"/>
    <mergeCell ref="N7:Q7"/>
    <mergeCell ref="R9:S9"/>
    <mergeCell ref="T9:U9"/>
    <mergeCell ref="C10:D10"/>
    <mergeCell ref="H10:I10"/>
    <mergeCell ref="C9:D9"/>
    <mergeCell ref="H9:I9"/>
    <mergeCell ref="K9:L9"/>
    <mergeCell ref="P9:Q9"/>
    <mergeCell ref="K10:L10"/>
    <mergeCell ref="P10:Q10"/>
    <mergeCell ref="R12:S12"/>
    <mergeCell ref="T12:U12"/>
    <mergeCell ref="R11:S11"/>
    <mergeCell ref="T11:U11"/>
    <mergeCell ref="R10:S10"/>
    <mergeCell ref="T10:U10"/>
    <mergeCell ref="C11:D11"/>
    <mergeCell ref="H11:I11"/>
    <mergeCell ref="K11:L11"/>
    <mergeCell ref="P11:Q11"/>
    <mergeCell ref="C12:D12"/>
    <mergeCell ref="H12:I12"/>
    <mergeCell ref="K12:L12"/>
    <mergeCell ref="P12:Q12"/>
    <mergeCell ref="R13:S13"/>
    <mergeCell ref="T13:U13"/>
    <mergeCell ref="C14:D14"/>
    <mergeCell ref="H14:I14"/>
    <mergeCell ref="C13:D13"/>
    <mergeCell ref="H13:I13"/>
    <mergeCell ref="K13:L13"/>
    <mergeCell ref="P13:Q13"/>
    <mergeCell ref="K14:L14"/>
    <mergeCell ref="P14:Q14"/>
    <mergeCell ref="R16:S16"/>
    <mergeCell ref="T16:U16"/>
    <mergeCell ref="R15:S15"/>
    <mergeCell ref="T15:U15"/>
    <mergeCell ref="R14:S14"/>
    <mergeCell ref="T14:U14"/>
    <mergeCell ref="C15:D15"/>
    <mergeCell ref="H15:I15"/>
    <mergeCell ref="K15:L15"/>
    <mergeCell ref="P15:Q15"/>
    <mergeCell ref="C16:D16"/>
    <mergeCell ref="H16:I16"/>
    <mergeCell ref="K16:L16"/>
    <mergeCell ref="P16:Q16"/>
    <mergeCell ref="R17:S17"/>
    <mergeCell ref="T17:U17"/>
    <mergeCell ref="C18:D18"/>
    <mergeCell ref="H18:I18"/>
    <mergeCell ref="C17:D17"/>
    <mergeCell ref="H17:I17"/>
    <mergeCell ref="K17:L17"/>
    <mergeCell ref="P17:Q17"/>
    <mergeCell ref="K18:L18"/>
    <mergeCell ref="P18:Q18"/>
    <mergeCell ref="R20:S20"/>
    <mergeCell ref="T20:U20"/>
    <mergeCell ref="R19:S19"/>
    <mergeCell ref="T19:U19"/>
    <mergeCell ref="R18:S18"/>
    <mergeCell ref="T18:U18"/>
    <mergeCell ref="C19:D19"/>
    <mergeCell ref="H19:I19"/>
    <mergeCell ref="K19:L19"/>
    <mergeCell ref="P19:Q19"/>
    <mergeCell ref="C20:D20"/>
    <mergeCell ref="H20:I20"/>
    <mergeCell ref="K20:L20"/>
    <mergeCell ref="P20:Q20"/>
    <mergeCell ref="R21:S21"/>
    <mergeCell ref="T21:U21"/>
    <mergeCell ref="C22:D22"/>
    <mergeCell ref="H22:I22"/>
    <mergeCell ref="C21:D21"/>
    <mergeCell ref="H21:I21"/>
    <mergeCell ref="K21:L21"/>
    <mergeCell ref="P21:Q21"/>
    <mergeCell ref="K22:L22"/>
    <mergeCell ref="P22:Q22"/>
    <mergeCell ref="R24:S24"/>
    <mergeCell ref="T24:U24"/>
    <mergeCell ref="R23:S23"/>
    <mergeCell ref="T23:U23"/>
    <mergeCell ref="R22:S22"/>
    <mergeCell ref="T22:U22"/>
    <mergeCell ref="C23:D23"/>
    <mergeCell ref="H23:I23"/>
    <mergeCell ref="K23:L23"/>
    <mergeCell ref="P23:Q23"/>
    <mergeCell ref="C24:D24"/>
    <mergeCell ref="H24:I24"/>
    <mergeCell ref="K24:L24"/>
    <mergeCell ref="P24:Q24"/>
    <mergeCell ref="R25:S25"/>
    <mergeCell ref="T25:U25"/>
    <mergeCell ref="C26:D26"/>
    <mergeCell ref="H26:I26"/>
    <mergeCell ref="C25:D25"/>
    <mergeCell ref="H25:I25"/>
    <mergeCell ref="K25:L25"/>
    <mergeCell ref="P25:Q25"/>
    <mergeCell ref="K26:L26"/>
    <mergeCell ref="P26:Q26"/>
    <mergeCell ref="R28:S28"/>
    <mergeCell ref="T28:U28"/>
    <mergeCell ref="R27:S27"/>
    <mergeCell ref="T27:U27"/>
    <mergeCell ref="R26:S26"/>
    <mergeCell ref="T26:U26"/>
    <mergeCell ref="C27:D27"/>
    <mergeCell ref="H27:I27"/>
    <mergeCell ref="K27:L27"/>
    <mergeCell ref="P27:Q27"/>
    <mergeCell ref="C28:D28"/>
    <mergeCell ref="H28:I28"/>
    <mergeCell ref="K28:L28"/>
    <mergeCell ref="P28:Q28"/>
    <mergeCell ref="R29:S29"/>
    <mergeCell ref="T29:U29"/>
    <mergeCell ref="C30:D30"/>
    <mergeCell ref="H30:I30"/>
    <mergeCell ref="C29:D29"/>
    <mergeCell ref="H29:I29"/>
    <mergeCell ref="K29:L29"/>
    <mergeCell ref="P29:Q29"/>
    <mergeCell ref="K30:L30"/>
    <mergeCell ref="P30:Q30"/>
    <mergeCell ref="R32:S32"/>
    <mergeCell ref="T32:U32"/>
    <mergeCell ref="R31:S31"/>
    <mergeCell ref="T31:U31"/>
    <mergeCell ref="R30:S30"/>
    <mergeCell ref="T30:U30"/>
    <mergeCell ref="C31:D31"/>
    <mergeCell ref="H31:I31"/>
    <mergeCell ref="K31:L31"/>
    <mergeCell ref="P31:Q31"/>
    <mergeCell ref="C32:D32"/>
    <mergeCell ref="H32:I32"/>
    <mergeCell ref="K32:L32"/>
    <mergeCell ref="P32:Q32"/>
    <mergeCell ref="R33:S33"/>
    <mergeCell ref="T33:U33"/>
    <mergeCell ref="C34:D34"/>
    <mergeCell ref="H34:I34"/>
    <mergeCell ref="C33:D33"/>
    <mergeCell ref="H33:I33"/>
    <mergeCell ref="K33:L33"/>
    <mergeCell ref="P33:Q33"/>
    <mergeCell ref="K34:L34"/>
    <mergeCell ref="P34:Q34"/>
    <mergeCell ref="R36:S36"/>
    <mergeCell ref="T36:U36"/>
    <mergeCell ref="R35:S35"/>
    <mergeCell ref="T35:U35"/>
    <mergeCell ref="R34:S34"/>
    <mergeCell ref="T34:U34"/>
    <mergeCell ref="C35:D35"/>
    <mergeCell ref="H35:I35"/>
    <mergeCell ref="K35:L35"/>
    <mergeCell ref="P35:Q35"/>
    <mergeCell ref="C36:D36"/>
    <mergeCell ref="H36:I36"/>
    <mergeCell ref="K36:L36"/>
    <mergeCell ref="P36:Q36"/>
    <mergeCell ref="R37:S37"/>
    <mergeCell ref="T37:U37"/>
    <mergeCell ref="C38:D38"/>
    <mergeCell ref="H38:I38"/>
    <mergeCell ref="C37:D37"/>
    <mergeCell ref="H37:I37"/>
    <mergeCell ref="K37:L37"/>
    <mergeCell ref="P37:Q37"/>
    <mergeCell ref="K38:L38"/>
    <mergeCell ref="P38:Q38"/>
    <mergeCell ref="R40:S40"/>
    <mergeCell ref="T40:U40"/>
    <mergeCell ref="R39:S39"/>
    <mergeCell ref="T39:U39"/>
    <mergeCell ref="R38:S38"/>
    <mergeCell ref="T38:U38"/>
    <mergeCell ref="C39:D39"/>
    <mergeCell ref="H39:I39"/>
    <mergeCell ref="K39:L39"/>
    <mergeCell ref="P39:Q39"/>
    <mergeCell ref="C40:D40"/>
    <mergeCell ref="H40:I40"/>
    <mergeCell ref="K40:L40"/>
    <mergeCell ref="P40:Q40"/>
    <mergeCell ref="R41:S41"/>
    <mergeCell ref="T41:U41"/>
    <mergeCell ref="C42:D42"/>
    <mergeCell ref="H42:I42"/>
    <mergeCell ref="C41:D41"/>
    <mergeCell ref="H41:I41"/>
    <mergeCell ref="K41:L41"/>
    <mergeCell ref="P41:Q41"/>
    <mergeCell ref="K42:L42"/>
    <mergeCell ref="P42:Q42"/>
    <mergeCell ref="R44:S44"/>
    <mergeCell ref="T44:U44"/>
    <mergeCell ref="R43:S43"/>
    <mergeCell ref="T43:U43"/>
    <mergeCell ref="R42:S42"/>
    <mergeCell ref="T42:U42"/>
    <mergeCell ref="C43:D43"/>
    <mergeCell ref="H43:I43"/>
    <mergeCell ref="K43:L43"/>
    <mergeCell ref="P43:Q43"/>
    <mergeCell ref="C44:D44"/>
    <mergeCell ref="H44:I44"/>
    <mergeCell ref="K44:L44"/>
    <mergeCell ref="P44:Q44"/>
    <mergeCell ref="R45:S45"/>
    <mergeCell ref="T45:U45"/>
    <mergeCell ref="C46:D46"/>
    <mergeCell ref="H46:I46"/>
    <mergeCell ref="C45:D45"/>
    <mergeCell ref="H45:I45"/>
    <mergeCell ref="K45:L45"/>
    <mergeCell ref="P45:Q45"/>
    <mergeCell ref="K46:L46"/>
    <mergeCell ref="P46:Q46"/>
    <mergeCell ref="R48:S48"/>
    <mergeCell ref="T48:U48"/>
    <mergeCell ref="R47:S47"/>
    <mergeCell ref="T47:U47"/>
    <mergeCell ref="R46:S46"/>
    <mergeCell ref="T46:U46"/>
    <mergeCell ref="C47:D47"/>
    <mergeCell ref="H47:I47"/>
    <mergeCell ref="K47:L47"/>
    <mergeCell ref="P47:Q47"/>
    <mergeCell ref="C48:D48"/>
    <mergeCell ref="H48:I48"/>
    <mergeCell ref="K48:L48"/>
    <mergeCell ref="P48:Q48"/>
    <mergeCell ref="R49:S49"/>
    <mergeCell ref="T49:U49"/>
    <mergeCell ref="C50:D50"/>
    <mergeCell ref="H50:I50"/>
    <mergeCell ref="C49:D49"/>
    <mergeCell ref="H49:I49"/>
    <mergeCell ref="K49:L49"/>
    <mergeCell ref="P49:Q49"/>
    <mergeCell ref="K50:L50"/>
    <mergeCell ref="P50:Q50"/>
    <mergeCell ref="R52:S52"/>
    <mergeCell ref="T52:U52"/>
    <mergeCell ref="R51:S51"/>
    <mergeCell ref="T51:U51"/>
    <mergeCell ref="R50:S50"/>
    <mergeCell ref="T50:U50"/>
    <mergeCell ref="C51:D51"/>
    <mergeCell ref="H51:I51"/>
    <mergeCell ref="K51:L51"/>
    <mergeCell ref="P51:Q51"/>
    <mergeCell ref="C52:D52"/>
    <mergeCell ref="H52:I52"/>
    <mergeCell ref="K52:L52"/>
    <mergeCell ref="P52:Q52"/>
    <mergeCell ref="R53:S53"/>
    <mergeCell ref="T53:U53"/>
    <mergeCell ref="C54:D54"/>
    <mergeCell ref="H54:I54"/>
    <mergeCell ref="C53:D53"/>
    <mergeCell ref="H53:I53"/>
    <mergeCell ref="K53:L53"/>
    <mergeCell ref="P53:Q53"/>
    <mergeCell ref="K54:L54"/>
    <mergeCell ref="P54:Q54"/>
    <mergeCell ref="R56:S56"/>
    <mergeCell ref="T56:U56"/>
    <mergeCell ref="R55:S55"/>
    <mergeCell ref="T55:U55"/>
    <mergeCell ref="R54:S54"/>
    <mergeCell ref="T54:U54"/>
    <mergeCell ref="C55:D55"/>
    <mergeCell ref="H55:I55"/>
    <mergeCell ref="K55:L55"/>
    <mergeCell ref="P55:Q55"/>
    <mergeCell ref="C56:D56"/>
    <mergeCell ref="H56:I56"/>
    <mergeCell ref="K56:L56"/>
    <mergeCell ref="P56:Q56"/>
    <mergeCell ref="R57:S57"/>
    <mergeCell ref="T57:U57"/>
    <mergeCell ref="C58:D58"/>
    <mergeCell ref="H58:I58"/>
    <mergeCell ref="C57:D57"/>
    <mergeCell ref="H57:I57"/>
    <mergeCell ref="K57:L57"/>
    <mergeCell ref="P57:Q57"/>
    <mergeCell ref="K58:L58"/>
    <mergeCell ref="P58:Q58"/>
    <mergeCell ref="R60:S60"/>
    <mergeCell ref="T60:U60"/>
    <mergeCell ref="R59:S59"/>
    <mergeCell ref="T59:U59"/>
    <mergeCell ref="R58:S58"/>
    <mergeCell ref="T58:U58"/>
    <mergeCell ref="C59:D59"/>
    <mergeCell ref="H59:I59"/>
    <mergeCell ref="K59:L59"/>
    <mergeCell ref="P59:Q59"/>
    <mergeCell ref="C60:D60"/>
    <mergeCell ref="H60:I60"/>
    <mergeCell ref="K60:L60"/>
    <mergeCell ref="P60:Q60"/>
    <mergeCell ref="R61:S61"/>
    <mergeCell ref="T61:U61"/>
    <mergeCell ref="C62:D62"/>
    <mergeCell ref="H62:I62"/>
    <mergeCell ref="C61:D61"/>
    <mergeCell ref="H61:I61"/>
    <mergeCell ref="K61:L61"/>
    <mergeCell ref="P61:Q61"/>
    <mergeCell ref="K62:L62"/>
    <mergeCell ref="P62:Q62"/>
    <mergeCell ref="R64:S64"/>
    <mergeCell ref="T64:U64"/>
    <mergeCell ref="R63:S63"/>
    <mergeCell ref="T63:U63"/>
    <mergeCell ref="R62:S62"/>
    <mergeCell ref="T62:U62"/>
    <mergeCell ref="C63:D63"/>
    <mergeCell ref="H63:I63"/>
    <mergeCell ref="K63:L63"/>
    <mergeCell ref="P63:Q63"/>
    <mergeCell ref="C64:D64"/>
    <mergeCell ref="H64:I64"/>
    <mergeCell ref="K64:L64"/>
    <mergeCell ref="P64:Q64"/>
    <mergeCell ref="R65:S65"/>
    <mergeCell ref="T65:U65"/>
    <mergeCell ref="C66:D66"/>
    <mergeCell ref="H66:I66"/>
    <mergeCell ref="C65:D65"/>
    <mergeCell ref="H65:I65"/>
    <mergeCell ref="K65:L65"/>
    <mergeCell ref="P65:Q65"/>
    <mergeCell ref="K66:L66"/>
    <mergeCell ref="P66:Q66"/>
    <mergeCell ref="R68:S68"/>
    <mergeCell ref="T68:U68"/>
    <mergeCell ref="R67:S67"/>
    <mergeCell ref="T67:U67"/>
    <mergeCell ref="R66:S66"/>
    <mergeCell ref="T66:U66"/>
    <mergeCell ref="C67:D67"/>
    <mergeCell ref="H67:I67"/>
    <mergeCell ref="K67:L67"/>
    <mergeCell ref="P67:Q67"/>
    <mergeCell ref="C68:D68"/>
    <mergeCell ref="H68:I68"/>
    <mergeCell ref="K68:L68"/>
    <mergeCell ref="P68:Q68"/>
    <mergeCell ref="R69:S69"/>
    <mergeCell ref="T69:U69"/>
    <mergeCell ref="C70:D70"/>
    <mergeCell ref="H70:I70"/>
    <mergeCell ref="C69:D69"/>
    <mergeCell ref="H69:I69"/>
    <mergeCell ref="K69:L69"/>
    <mergeCell ref="P69:Q69"/>
    <mergeCell ref="K70:L70"/>
    <mergeCell ref="P70:Q70"/>
    <mergeCell ref="R72:S72"/>
    <mergeCell ref="T72:U72"/>
    <mergeCell ref="R71:S71"/>
    <mergeCell ref="T71:U71"/>
    <mergeCell ref="R70:S70"/>
    <mergeCell ref="T70:U70"/>
    <mergeCell ref="C71:D71"/>
    <mergeCell ref="H71:I71"/>
    <mergeCell ref="K71:L71"/>
    <mergeCell ref="P71:Q71"/>
    <mergeCell ref="C72:D72"/>
    <mergeCell ref="H72:I72"/>
    <mergeCell ref="K72:L72"/>
    <mergeCell ref="P72:Q72"/>
    <mergeCell ref="R73:S73"/>
    <mergeCell ref="T73:U73"/>
    <mergeCell ref="C74:D74"/>
    <mergeCell ref="H74:I74"/>
    <mergeCell ref="C73:D73"/>
    <mergeCell ref="H73:I73"/>
    <mergeCell ref="K73:L73"/>
    <mergeCell ref="P73:Q73"/>
    <mergeCell ref="K74:L74"/>
    <mergeCell ref="P74:Q74"/>
    <mergeCell ref="R76:S76"/>
    <mergeCell ref="T76:U76"/>
    <mergeCell ref="R75:S75"/>
    <mergeCell ref="T75:U75"/>
    <mergeCell ref="R74:S74"/>
    <mergeCell ref="T74:U74"/>
    <mergeCell ref="C75:D75"/>
    <mergeCell ref="H75:I75"/>
    <mergeCell ref="K75:L75"/>
    <mergeCell ref="P75:Q75"/>
    <mergeCell ref="C76:D76"/>
    <mergeCell ref="H76:I76"/>
    <mergeCell ref="K76:L76"/>
    <mergeCell ref="P76:Q76"/>
    <mergeCell ref="R77:S77"/>
    <mergeCell ref="T77:U77"/>
    <mergeCell ref="C78:D78"/>
    <mergeCell ref="H78:I78"/>
    <mergeCell ref="C77:D77"/>
    <mergeCell ref="H77:I77"/>
    <mergeCell ref="K77:L77"/>
    <mergeCell ref="P77:Q77"/>
    <mergeCell ref="K78:L78"/>
    <mergeCell ref="P78:Q78"/>
    <mergeCell ref="R80:S80"/>
    <mergeCell ref="T80:U80"/>
    <mergeCell ref="R79:S79"/>
    <mergeCell ref="T79:U79"/>
    <mergeCell ref="R78:S78"/>
    <mergeCell ref="T78:U78"/>
    <mergeCell ref="C79:D79"/>
    <mergeCell ref="H79:I79"/>
    <mergeCell ref="K79:L79"/>
    <mergeCell ref="P79:Q79"/>
    <mergeCell ref="C80:D80"/>
    <mergeCell ref="H80:I80"/>
    <mergeCell ref="K80:L80"/>
    <mergeCell ref="P80:Q80"/>
    <mergeCell ref="R81:S81"/>
    <mergeCell ref="T81:U81"/>
    <mergeCell ref="C82:D82"/>
    <mergeCell ref="H82:I82"/>
    <mergeCell ref="C81:D81"/>
    <mergeCell ref="H81:I81"/>
    <mergeCell ref="K81:L81"/>
    <mergeCell ref="P81:Q81"/>
    <mergeCell ref="K82:L82"/>
    <mergeCell ref="P82:Q82"/>
    <mergeCell ref="R84:S84"/>
    <mergeCell ref="T84:U84"/>
    <mergeCell ref="R83:S83"/>
    <mergeCell ref="T83:U83"/>
    <mergeCell ref="R82:S82"/>
    <mergeCell ref="T82:U82"/>
    <mergeCell ref="C83:D83"/>
    <mergeCell ref="H83:I83"/>
    <mergeCell ref="K83:L83"/>
    <mergeCell ref="P83:Q83"/>
    <mergeCell ref="C84:D84"/>
    <mergeCell ref="H84:I84"/>
    <mergeCell ref="K84:L84"/>
    <mergeCell ref="P84:Q84"/>
    <mergeCell ref="R85:S85"/>
    <mergeCell ref="T85:U85"/>
    <mergeCell ref="C86:D86"/>
    <mergeCell ref="H86:I86"/>
    <mergeCell ref="C85:D85"/>
    <mergeCell ref="H85:I85"/>
    <mergeCell ref="K85:L85"/>
    <mergeCell ref="P85:Q85"/>
    <mergeCell ref="K86:L86"/>
    <mergeCell ref="P86:Q86"/>
    <mergeCell ref="R88:S88"/>
    <mergeCell ref="T88:U88"/>
    <mergeCell ref="R87:S87"/>
    <mergeCell ref="T87:U87"/>
    <mergeCell ref="R86:S86"/>
    <mergeCell ref="T86:U86"/>
    <mergeCell ref="C87:D87"/>
    <mergeCell ref="H87:I87"/>
    <mergeCell ref="K87:L87"/>
    <mergeCell ref="P87:Q87"/>
    <mergeCell ref="C88:D88"/>
    <mergeCell ref="H88:I88"/>
    <mergeCell ref="K88:L88"/>
    <mergeCell ref="P88:Q88"/>
    <mergeCell ref="R89:S89"/>
    <mergeCell ref="T89:U89"/>
    <mergeCell ref="C90:D90"/>
    <mergeCell ref="H90:I90"/>
    <mergeCell ref="C89:D89"/>
    <mergeCell ref="H89:I89"/>
    <mergeCell ref="K89:L89"/>
    <mergeCell ref="P89:Q89"/>
    <mergeCell ref="K90:L90"/>
    <mergeCell ref="P90:Q90"/>
    <mergeCell ref="R92:S92"/>
    <mergeCell ref="T92:U92"/>
    <mergeCell ref="R91:S91"/>
    <mergeCell ref="T91:U91"/>
    <mergeCell ref="R90:S90"/>
    <mergeCell ref="T90:U90"/>
    <mergeCell ref="C91:D91"/>
    <mergeCell ref="H91:I91"/>
    <mergeCell ref="K91:L91"/>
    <mergeCell ref="P91:Q91"/>
    <mergeCell ref="C92:D92"/>
    <mergeCell ref="H92:I92"/>
    <mergeCell ref="K92:L92"/>
    <mergeCell ref="P92:Q92"/>
    <mergeCell ref="R93:S93"/>
    <mergeCell ref="T93:U93"/>
    <mergeCell ref="C94:D94"/>
    <mergeCell ref="H94:I94"/>
    <mergeCell ref="C93:D93"/>
    <mergeCell ref="H93:I93"/>
    <mergeCell ref="K93:L93"/>
    <mergeCell ref="P93:Q93"/>
    <mergeCell ref="K94:L94"/>
    <mergeCell ref="P94:Q94"/>
    <mergeCell ref="R96:S96"/>
    <mergeCell ref="T96:U96"/>
    <mergeCell ref="R95:S95"/>
    <mergeCell ref="T95:U95"/>
    <mergeCell ref="R94:S94"/>
    <mergeCell ref="T94:U94"/>
    <mergeCell ref="C95:D95"/>
    <mergeCell ref="H95:I95"/>
    <mergeCell ref="K95:L95"/>
    <mergeCell ref="P95:Q95"/>
    <mergeCell ref="C96:D96"/>
    <mergeCell ref="H96:I96"/>
    <mergeCell ref="K96:L96"/>
    <mergeCell ref="P96:Q96"/>
    <mergeCell ref="R97:S97"/>
    <mergeCell ref="T97:U97"/>
    <mergeCell ref="C98:D98"/>
    <mergeCell ref="H98:I98"/>
    <mergeCell ref="C97:D97"/>
    <mergeCell ref="H97:I97"/>
    <mergeCell ref="K97:L97"/>
    <mergeCell ref="P97:Q97"/>
    <mergeCell ref="K98:L98"/>
    <mergeCell ref="P98:Q98"/>
    <mergeCell ref="R100:S100"/>
    <mergeCell ref="T100:U100"/>
    <mergeCell ref="R99:S99"/>
    <mergeCell ref="T99:U99"/>
    <mergeCell ref="R98:S98"/>
    <mergeCell ref="T98:U98"/>
    <mergeCell ref="C99:D99"/>
    <mergeCell ref="H99:I99"/>
    <mergeCell ref="K99:L99"/>
    <mergeCell ref="P99:Q99"/>
    <mergeCell ref="C100:D100"/>
    <mergeCell ref="H100:I100"/>
    <mergeCell ref="K100:L100"/>
    <mergeCell ref="P100:Q100"/>
    <mergeCell ref="R101:S101"/>
    <mergeCell ref="T101:U101"/>
    <mergeCell ref="C102:D102"/>
    <mergeCell ref="H102:I102"/>
    <mergeCell ref="C101:D101"/>
    <mergeCell ref="H101:I101"/>
    <mergeCell ref="K101:L101"/>
    <mergeCell ref="P101:Q101"/>
    <mergeCell ref="K102:L102"/>
    <mergeCell ref="P102:Q102"/>
    <mergeCell ref="R104:S104"/>
    <mergeCell ref="T104:U104"/>
    <mergeCell ref="R103:S103"/>
    <mergeCell ref="T103:U103"/>
    <mergeCell ref="R102:S102"/>
    <mergeCell ref="T102:U102"/>
    <mergeCell ref="C103:D103"/>
    <mergeCell ref="H103:I103"/>
    <mergeCell ref="K103:L103"/>
    <mergeCell ref="P103:Q103"/>
    <mergeCell ref="C104:D104"/>
    <mergeCell ref="H104:I104"/>
    <mergeCell ref="K104:L104"/>
    <mergeCell ref="P104:Q104"/>
    <mergeCell ref="R105:S105"/>
    <mergeCell ref="T105:U105"/>
    <mergeCell ref="C106:D106"/>
    <mergeCell ref="H106:I106"/>
    <mergeCell ref="C105:D105"/>
    <mergeCell ref="H105:I105"/>
    <mergeCell ref="K105:L105"/>
    <mergeCell ref="P105:Q105"/>
    <mergeCell ref="K106:L106"/>
    <mergeCell ref="P106:Q106"/>
    <mergeCell ref="R108:S108"/>
    <mergeCell ref="T108:U108"/>
    <mergeCell ref="R107:S107"/>
    <mergeCell ref="T107:U107"/>
    <mergeCell ref="R106:S106"/>
    <mergeCell ref="T106:U106"/>
    <mergeCell ref="C107:D107"/>
    <mergeCell ref="H107:I107"/>
    <mergeCell ref="K107:L107"/>
    <mergeCell ref="P107:Q107"/>
    <mergeCell ref="C108:D108"/>
    <mergeCell ref="H108:I108"/>
    <mergeCell ref="K108:L108"/>
    <mergeCell ref="P108:Q108"/>
  </mergeCells>
  <conditionalFormatting sqref="G46">
    <cfRule type="cellIs" priority="1" dxfId="1" operator="equal" stopIfTrue="1">
      <formula>"買"</formula>
    </cfRule>
    <cfRule type="cellIs" priority="2" dxfId="0" operator="equal" stopIfTrue="1">
      <formula>"売"</formula>
    </cfRule>
  </conditionalFormatting>
  <conditionalFormatting sqref="G9:G11 G14:G45 G47:G108">
    <cfRule type="cellIs" priority="7" dxfId="1" operator="equal" stopIfTrue="1">
      <formula>"買"</formula>
    </cfRule>
    <cfRule type="cellIs" priority="8" dxfId="0" operator="equal" stopIfTrue="1">
      <formula>"売"</formula>
    </cfRule>
  </conditionalFormatting>
  <conditionalFormatting sqref="G12">
    <cfRule type="cellIs" priority="5" dxfId="1" operator="equal" stopIfTrue="1">
      <formula>"買"</formula>
    </cfRule>
    <cfRule type="cellIs" priority="6" dxfId="0" operator="equal" stopIfTrue="1">
      <formula>"売"</formula>
    </cfRule>
  </conditionalFormatting>
  <conditionalFormatting sqref="G13">
    <cfRule type="cellIs" priority="3" dxfId="1" operator="equal" stopIfTrue="1">
      <formula>"買"</formula>
    </cfRule>
    <cfRule type="cellIs" priority="4" dxfId="0"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Arita</cp:lastModifiedBy>
  <cp:lastPrinted>2016-04-25T15:30:27Z</cp:lastPrinted>
  <dcterms:created xsi:type="dcterms:W3CDTF">2013-10-09T23:04:08Z</dcterms:created>
  <dcterms:modified xsi:type="dcterms:W3CDTF">2016-04-25T17:19:53Z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