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730" windowHeight="11745" activeTab="0"/>
  </bookViews>
  <sheets>
    <sheet name="検証（USDJPYDAY）" sheetId="1" r:id="rId1"/>
    <sheet name="検証（GBPJPYDAY）"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<sst xmlns="http://schemas.openxmlformats.org/spreadsheetml/2006/main" count="439" uniqueCount="58">
  <si>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</si>
  <si>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</si>
  <si>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</si>
  <si>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</si>
  <si>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</si>
  <si>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</si>
  <si>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</si>
  <si>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</si>
  <si>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</si>
  <si>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</si>
  <si>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</si>
  <si>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</si>
  <si>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</si>
  <si>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</si>
  <si>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</si>
  <si>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</si>
  <si>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</si>
  <si>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</si>
  <si>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</si>
  <si>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</si>
  <si>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</si>
  <si>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</si>
  <si>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</si>
  <si>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</si>
  <si>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</si>
  <si>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</si>
  <si>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</si>
  <si>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</si>
  <si>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</si>
  <si>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</si>
  <si>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</si>
  <si>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</si>
  <si>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</si>
  <si>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</si>
  <si>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</si>
  <si>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</si>
  <si>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</si>
  <si>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</si>
  <si>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</si>
  <si>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</si>
  <si>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</si>
  <si>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</si>
  <si>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</si>
  <si>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</si>
  <si>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</si>
  <si>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</si>
  <si>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</si>
  <si>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10MA・20MAの両方の上側にキャンドルがあれば買い方向、下側なら売り方向。MAに触れてPB出現でエントリー待ち、PB高値or安値ブレイクでエントリー。(エントリー後から決済間のPBは無視)</t>
  </si>
  <si>
    <t>リスク（2%）</t>
  </si>
  <si>
    <t>USD/JPY</t>
  </si>
  <si>
    <t>10MA・20MAの両方の上側にキャンドルがあれば買い方向、下側なら売り方向。MAに触れてPB出現でエントリー待ち、PB高値or安値ブレイクでエントリー。(エントリー後から決済間のPBは無視)</t>
  </si>
  <si>
    <t>GBP/JPY</t>
  </si>
  <si>
    <t>GBP/JPY</t>
  </si>
  <si>
    <t>USD/JPY</t>
  </si>
  <si>
    <t>検証を通して、ポジションサイジングとトレーリングストップの決済方法のおかげで、勝率の低さをカバーして利益を
残すことができたのが素直にすごいと感じました。ただし、勝率の低さが私にとってはストレスになると感じました。
最低でも５割は欲しいところです。また、日足で行ったためかエントリーチャンスが少ないというのも気になりました。
長期でポジションを保有してマイナスという場面も何回かあったためそれも改善していければいいと思っています。</t>
  </si>
  <si>
    <t>まだ、ルールに従って日足のみの検証を終えただけですが、自分の中で改善したい部分がたくさんあることに気付きました。まずは勝率を上げること。エントリー回数をもう少し多くしたいこと。決済方法がまだいくつか残っているので、それを合わせて検証していくことと４H、１Hではどうなるかを見ること。
そこまで検証できたら動画等を見て相場環境でフィルターをかけていくとエントリー精度は上がっていくのではないかと今の時点では思っています。</t>
  </si>
  <si>
    <t>質問２　検証ツールでは矢印のでないPBがあるのですが（赤で囲った部分）これもエントリー可能なPBではないかと思うのですが、どうでしょうか？
　　　　また、ほとんど実体のない十字線になるPBもあるのですが、それもPBと認識して宜しいでしょうか？</t>
  </si>
  <si>
    <t>・良かった点
ポジションサイジングの重要性が検証の結果として実感
・悪かった点
２通貨検証してみて勝率の低さが目立った
エントリーチャンスの少なさ
・質問
1.ルール１に対して、例えばSMAよりも上にあって、下にエントリーサインがあるPBが出た場合の扱い方は
　無視しても大丈夫ですか？エントリー可であれば有効な使い方を教えて頂けると嬉しいです
2.PBの形についての質問です。画像に張り付けてます。確認を宜しくお願いします。
3.全体を見てアドバイスがあれば宜しくお願いします。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</si>
</sst>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638175</xdr:colOff>
      <xdr:row>23</xdr:row>
      <xdr:rowOff>38100</xdr:rowOff>
    </xdr:to>
    <xdr:pic>
      <xdr:nvPicPr>
        <xdr:cNvPr id="1" name="図 2"/>
        <xdr:cNvPicPr preferRelativeResize="1">
          <a:picLocks noChangeAspect="1"/>
        </xdr:cNvPicPr>
      </xdr:nvPicPr>
      <xdr:blipFill>
        <a:blip r:embed="rId1"/>
        <a:stretch>
          <a:fillRect/>
        </a:stretch>
      </xdr:blipFill>
      <xdr:spPr>
        <a:xfrm>
          <a:off x="0" y="0"/>
          <a:ext cx="10058400" cy="4200525"/>
        </a:xfrm>
        <a:prstGeom prst="rect">
          <a:avLst/>
        </a:prstGeom>
        <a:noFill/>
        <a:ln w="9525" cmpd="sng">
          <a:noFill/>
        </a:ln>
      </xdr:spPr>
    </xdr:pic>
    <xdr:clientData/>
  </xdr:twoCellAnchor>
  <xdr:twoCellAnchor editAs="oneCell">
    <xdr:from>
      <xdr:col>0</xdr:col>
      <xdr:colOff>0</xdr:colOff>
      <xdr:row>26</xdr:row>
      <xdr:rowOff>0</xdr:rowOff>
    </xdr:from>
    <xdr:to>
      <xdr:col>14</xdr:col>
      <xdr:colOff>638175</xdr:colOff>
      <xdr:row>49</xdr:row>
      <xdr:rowOff>47625</xdr:rowOff>
    </xdr:to>
    <xdr:pic>
      <xdr:nvPicPr>
        <xdr:cNvPr id="2" name="図 3"/>
        <xdr:cNvPicPr preferRelativeResize="1">
          <a:picLocks noChangeAspect="1"/>
        </xdr:cNvPicPr>
      </xdr:nvPicPr>
      <xdr:blipFill>
        <a:blip r:embed="rId2"/>
        <a:stretch>
          <a:fillRect/>
        </a:stretch>
      </xdr:blipFill>
      <xdr:spPr>
        <a:xfrm>
          <a:off x="0" y="4695825"/>
          <a:ext cx="10058400" cy="4200525"/>
        </a:xfrm>
        <a:prstGeom prst="rect">
          <a:avLst/>
        </a:prstGeom>
        <a:noFill/>
        <a:ln w="9525" cmpd="sng">
          <a:noFill/>
        </a:ln>
      </xdr:spPr>
    </xdr:pic>
    <xdr:clientData/>
  </xdr:twoCellAnchor>
  <xdr:twoCellAnchor editAs="oneCell">
    <xdr:from>
      <xdr:col>0</xdr:col>
      <xdr:colOff>0</xdr:colOff>
      <xdr:row>50</xdr:row>
      <xdr:rowOff>0</xdr:rowOff>
    </xdr:from>
    <xdr:to>
      <xdr:col>14</xdr:col>
      <xdr:colOff>638175</xdr:colOff>
      <xdr:row>73</xdr:row>
      <xdr:rowOff>76200</xdr:rowOff>
    </xdr:to>
    <xdr:pic>
      <xdr:nvPicPr>
        <xdr:cNvPr id="3" name="図 4"/>
        <xdr:cNvPicPr preferRelativeResize="1">
          <a:picLocks noChangeAspect="1"/>
        </xdr:cNvPicPr>
      </xdr:nvPicPr>
      <xdr:blipFill>
        <a:blip r:embed="rId3"/>
        <a:stretch>
          <a:fillRect/>
        </a:stretch>
      </xdr:blipFill>
      <xdr:spPr>
        <a:xfrm>
          <a:off x="0" y="9020175"/>
          <a:ext cx="10058400" cy="4229100"/>
        </a:xfrm>
        <a:prstGeom prst="rect">
          <a:avLst/>
        </a:prstGeom>
        <a:noFill/>
        <a:ln w="9525" cmpd="sng">
          <a:noFill/>
        </a:ln>
      </xdr:spPr>
    </xdr:pic>
    <xdr:clientData/>
  </xdr:twoCellAnchor>
  <xdr:twoCellAnchor editAs="oneCell">
    <xdr:from>
      <xdr:col>0</xdr:col>
      <xdr:colOff>0</xdr:colOff>
      <xdr:row>74</xdr:row>
      <xdr:rowOff>0</xdr:rowOff>
    </xdr:from>
    <xdr:to>
      <xdr:col>14</xdr:col>
      <xdr:colOff>638175</xdr:colOff>
      <xdr:row>99</xdr:row>
      <xdr:rowOff>57150</xdr:rowOff>
    </xdr:to>
    <xdr:pic>
      <xdr:nvPicPr>
        <xdr:cNvPr id="4" name="図 5"/>
        <xdr:cNvPicPr preferRelativeResize="1">
          <a:picLocks noChangeAspect="1"/>
        </xdr:cNvPicPr>
      </xdr:nvPicPr>
      <xdr:blipFill>
        <a:blip r:embed="rId4"/>
        <a:stretch>
          <a:fillRect/>
        </a:stretch>
      </xdr:blipFill>
      <xdr:spPr>
        <a:xfrm>
          <a:off x="0" y="13344525"/>
          <a:ext cx="10058400" cy="4572000"/>
        </a:xfrm>
        <a:prstGeom prst="rect">
          <a:avLst/>
        </a:prstGeom>
        <a:noFill/>
        <a:ln w="9525" cmpd="sng">
          <a:noFill/>
        </a:ln>
      </xdr:spPr>
    </xdr:pic>
    <xdr:clientData/>
  </xdr:twoCellAnchor>
  <xdr:twoCellAnchor editAs="oneCell">
    <xdr:from>
      <xdr:col>0</xdr:col>
      <xdr:colOff>0</xdr:colOff>
      <xdr:row>100</xdr:row>
      <xdr:rowOff>0</xdr:rowOff>
    </xdr:from>
    <xdr:to>
      <xdr:col>14</xdr:col>
      <xdr:colOff>638175</xdr:colOff>
      <xdr:row>123</xdr:row>
      <xdr:rowOff>85725</xdr:rowOff>
    </xdr:to>
    <xdr:pic>
      <xdr:nvPicPr>
        <xdr:cNvPr id="5" name="図 6"/>
        <xdr:cNvPicPr preferRelativeResize="1">
          <a:picLocks noChangeAspect="1"/>
        </xdr:cNvPicPr>
      </xdr:nvPicPr>
      <xdr:blipFill>
        <a:blip r:embed="rId5"/>
        <a:stretch>
          <a:fillRect/>
        </a:stretch>
      </xdr:blipFill>
      <xdr:spPr>
        <a:xfrm>
          <a:off x="0" y="18030825"/>
          <a:ext cx="10058400" cy="4238625"/>
        </a:xfrm>
        <a:prstGeom prst="rect">
          <a:avLst/>
        </a:prstGeom>
        <a:noFill/>
        <a:ln w="9525" cmpd="sng">
          <a:noFill/>
        </a:ln>
      </xdr:spPr>
    </xdr:pic>
    <xdr:clientData/>
  </xdr:twoCellAnchor>
  <xdr:twoCellAnchor editAs="oneCell">
    <xdr:from>
      <xdr:col>0</xdr:col>
      <xdr:colOff>0</xdr:colOff>
      <xdr:row>124</xdr:row>
      <xdr:rowOff>0</xdr:rowOff>
    </xdr:from>
    <xdr:to>
      <xdr:col>14</xdr:col>
      <xdr:colOff>638175</xdr:colOff>
      <xdr:row>147</xdr:row>
      <xdr:rowOff>57150</xdr:rowOff>
    </xdr:to>
    <xdr:pic>
      <xdr:nvPicPr>
        <xdr:cNvPr id="6" name="図 7"/>
        <xdr:cNvPicPr preferRelativeResize="1">
          <a:picLocks noChangeAspect="1"/>
        </xdr:cNvPicPr>
      </xdr:nvPicPr>
      <xdr:blipFill>
        <a:blip r:embed="rId6"/>
        <a:stretch>
          <a:fillRect/>
        </a:stretch>
      </xdr:blipFill>
      <xdr:spPr>
        <a:xfrm>
          <a:off x="0" y="22355175"/>
          <a:ext cx="10058400" cy="4210050"/>
        </a:xfrm>
        <a:prstGeom prst="rect">
          <a:avLst/>
        </a:prstGeom>
        <a:noFill/>
        <a:ln w="9525" cmpd="sng">
          <a:noFill/>
        </a:ln>
      </xdr:spPr>
    </xdr:pic>
    <xdr:clientData/>
  </xdr:twoCellAnchor>
  <xdr:twoCellAnchor editAs="oneCell">
    <xdr:from>
      <xdr:col>0</xdr:col>
      <xdr:colOff>0</xdr:colOff>
      <xdr:row>148</xdr:row>
      <xdr:rowOff>0</xdr:rowOff>
    </xdr:from>
    <xdr:to>
      <xdr:col>14</xdr:col>
      <xdr:colOff>638175</xdr:colOff>
      <xdr:row>171</xdr:row>
      <xdr:rowOff>57150</xdr:rowOff>
    </xdr:to>
    <xdr:pic>
      <xdr:nvPicPr>
        <xdr:cNvPr id="7" name="図 8"/>
        <xdr:cNvPicPr preferRelativeResize="1">
          <a:picLocks noChangeAspect="1"/>
        </xdr:cNvPicPr>
      </xdr:nvPicPr>
      <xdr:blipFill>
        <a:blip r:embed="rId7"/>
        <a:stretch>
          <a:fillRect/>
        </a:stretch>
      </xdr:blipFill>
      <xdr:spPr>
        <a:xfrm>
          <a:off x="0" y="26679525"/>
          <a:ext cx="10058400" cy="4210050"/>
        </a:xfrm>
        <a:prstGeom prst="rect">
          <a:avLst/>
        </a:prstGeom>
        <a:noFill/>
        <a:ln w="9525" cmpd="sng">
          <a:noFill/>
        </a:ln>
      </xdr:spPr>
    </xdr:pic>
    <xdr:clientData/>
  </xdr:twoCellAnchor>
  <xdr:twoCellAnchor editAs="oneCell">
    <xdr:from>
      <xdr:col>0</xdr:col>
      <xdr:colOff>0</xdr:colOff>
      <xdr:row>172</xdr:row>
      <xdr:rowOff>0</xdr:rowOff>
    </xdr:from>
    <xdr:to>
      <xdr:col>14</xdr:col>
      <xdr:colOff>638175</xdr:colOff>
      <xdr:row>195</xdr:row>
      <xdr:rowOff>66675</xdr:rowOff>
    </xdr:to>
    <xdr:pic>
      <xdr:nvPicPr>
        <xdr:cNvPr id="8" name="図 9"/>
        <xdr:cNvPicPr preferRelativeResize="1">
          <a:picLocks noChangeAspect="1"/>
        </xdr:cNvPicPr>
      </xdr:nvPicPr>
      <xdr:blipFill>
        <a:blip r:embed="rId8"/>
        <a:stretch>
          <a:fillRect/>
        </a:stretch>
      </xdr:blipFill>
      <xdr:spPr>
        <a:xfrm>
          <a:off x="0" y="31003875"/>
          <a:ext cx="10058400" cy="4219575"/>
        </a:xfrm>
        <a:prstGeom prst="rect">
          <a:avLst/>
        </a:prstGeom>
        <a:noFill/>
        <a:ln w="9525" cmpd="sng">
          <a:noFill/>
        </a:ln>
      </xdr:spPr>
    </xdr:pic>
    <xdr:clientData/>
  </xdr:twoCellAnchor>
  <xdr:twoCellAnchor editAs="oneCell">
    <xdr:from>
      <xdr:col>0</xdr:col>
      <xdr:colOff>0</xdr:colOff>
      <xdr:row>196</xdr:row>
      <xdr:rowOff>0</xdr:rowOff>
    </xdr:from>
    <xdr:to>
      <xdr:col>14</xdr:col>
      <xdr:colOff>638175</xdr:colOff>
      <xdr:row>219</xdr:row>
      <xdr:rowOff>76200</xdr:rowOff>
    </xdr:to>
    <xdr:pic>
      <xdr:nvPicPr>
        <xdr:cNvPr id="9" name="図 10"/>
        <xdr:cNvPicPr preferRelativeResize="1">
          <a:picLocks noChangeAspect="1"/>
        </xdr:cNvPicPr>
      </xdr:nvPicPr>
      <xdr:blipFill>
        <a:blip r:embed="rId9"/>
        <a:stretch>
          <a:fillRect/>
        </a:stretch>
      </xdr:blipFill>
      <xdr:spPr>
        <a:xfrm>
          <a:off x="0" y="35328225"/>
          <a:ext cx="10058400" cy="4229100"/>
        </a:xfrm>
        <a:prstGeom prst="rect">
          <a:avLst/>
        </a:prstGeom>
        <a:noFill/>
        <a:ln w="9525" cmpd="sng">
          <a:noFill/>
        </a:ln>
      </xdr:spPr>
    </xdr:pic>
    <xdr:clientData/>
  </xdr:twoCellAnchor>
  <xdr:twoCellAnchor editAs="oneCell">
    <xdr:from>
      <xdr:col>0</xdr:col>
      <xdr:colOff>0</xdr:colOff>
      <xdr:row>220</xdr:row>
      <xdr:rowOff>0</xdr:rowOff>
    </xdr:from>
    <xdr:to>
      <xdr:col>14</xdr:col>
      <xdr:colOff>638175</xdr:colOff>
      <xdr:row>243</xdr:row>
      <xdr:rowOff>76200</xdr:rowOff>
    </xdr:to>
    <xdr:pic>
      <xdr:nvPicPr>
        <xdr:cNvPr id="10" name="図 11"/>
        <xdr:cNvPicPr preferRelativeResize="1">
          <a:picLocks noChangeAspect="1"/>
        </xdr:cNvPicPr>
      </xdr:nvPicPr>
      <xdr:blipFill>
        <a:blip r:embed="rId10"/>
        <a:stretch>
          <a:fillRect/>
        </a:stretch>
      </xdr:blipFill>
      <xdr:spPr>
        <a:xfrm>
          <a:off x="0" y="39652575"/>
          <a:ext cx="10058400" cy="422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21" activePane="bottomLeft" state="frozen"/>
      <selection pane="topLeft" activeCell="A1" sqref="A1"/>
      <selection pane="bottomLeft" activeCell="A29" sqref="A29:IV29"/>
    </sheetView>
  </sheetViews>
  <sheetFormatPr defaultColWidth="9.00390625" defaultRowHeight="13.5"/>
  <cols>
    <col min="1" max="1" width="2.875" style="0" customWidth="1"/>
    <col min="2" max="18" width="6.625" style="0" customWidth="1"/>
    <col min="22" max="22" width="10.875" style="23" bestFit="1" customWidth="1"/>
  </cols>
  <sheetData>
    <row r="2" spans="2:20" ht="13.5">
      <c r="B2" s="45" t="s">
        <v>5</v>
      </c>
      <c r="C2" s="45"/>
      <c r="D2" s="47" t="s">
        <v>53</v>
      </c>
      <c r="E2" s="47"/>
      <c r="F2" s="45" t="s">
        <v>6</v>
      </c>
      <c r="G2" s="45"/>
      <c r="H2" s="47" t="s">
        <v>36</v>
      </c>
      <c r="I2" s="47"/>
      <c r="J2" s="45" t="s">
        <v>7</v>
      </c>
      <c r="K2" s="45"/>
      <c r="L2" s="46">
        <f>C9</f>
        <v>100000</v>
      </c>
      <c r="M2" s="47"/>
      <c r="N2" s="45" t="s">
        <v>8</v>
      </c>
      <c r="O2" s="45"/>
      <c r="P2" s="46">
        <v>169141</v>
      </c>
      <c r="Q2" s="47"/>
      <c r="R2" s="1"/>
      <c r="S2" s="1"/>
      <c r="T2" s="1"/>
    </row>
    <row r="3" spans="2:19" ht="57" customHeight="1">
      <c r="B3" s="45" t="s">
        <v>9</v>
      </c>
      <c r="C3" s="45"/>
      <c r="D3" s="48" t="s">
        <v>47</v>
      </c>
      <c r="E3" s="48"/>
      <c r="F3" s="48"/>
      <c r="G3" s="48"/>
      <c r="H3" s="48"/>
      <c r="I3" s="48"/>
      <c r="J3" s="45" t="s">
        <v>10</v>
      </c>
      <c r="K3" s="45"/>
      <c r="L3" s="48" t="s">
        <v>35</v>
      </c>
      <c r="M3" s="49"/>
      <c r="N3" s="49"/>
      <c r="O3" s="49"/>
      <c r="P3" s="49"/>
      <c r="Q3" s="49"/>
      <c r="R3" s="1"/>
      <c r="S3" s="1"/>
    </row>
    <row r="4" spans="2:20" ht="13.5">
      <c r="B4" s="45" t="s">
        <v>11</v>
      </c>
      <c r="C4" s="45"/>
      <c r="D4" s="50">
        <f>SUM($R$9:$S$993)</f>
        <v>69141.41273533586</v>
      </c>
      <c r="E4" s="50"/>
      <c r="F4" s="45" t="s">
        <v>12</v>
      </c>
      <c r="G4" s="45"/>
      <c r="H4" s="51">
        <f>SUM($T$9:$U$108)</f>
        <v>2192.1000000000004</v>
      </c>
      <c r="I4" s="47"/>
      <c r="J4" s="52" t="s">
        <v>13</v>
      </c>
      <c r="K4" s="52"/>
      <c r="L4" s="46">
        <f>MAX($C$9:$D$990)-C9</f>
        <v>92930.58614570153</v>
      </c>
      <c r="M4" s="46"/>
      <c r="N4" s="52" t="s">
        <v>14</v>
      </c>
      <c r="O4" s="52"/>
      <c r="P4" s="78">
        <v>-4584</v>
      </c>
      <c r="Q4" s="78"/>
      <c r="R4" s="1"/>
      <c r="S4" s="1"/>
      <c r="T4" s="1"/>
    </row>
    <row r="5" spans="2:20" ht="13.5">
      <c r="B5" s="37" t="s">
        <v>15</v>
      </c>
      <c r="C5" s="2">
        <f>COUNTIF($R$9:$R$990,"&gt;0")</f>
        <v>10</v>
      </c>
      <c r="D5" s="38" t="s">
        <v>16</v>
      </c>
      <c r="E5" s="16">
        <f>COUNTIF($R$9:$R$990,"&lt;0")</f>
        <v>29</v>
      </c>
      <c r="F5" s="38" t="s">
        <v>17</v>
      </c>
      <c r="G5" s="2">
        <f>COUNTIF($R$9:$R$990,"=0")</f>
        <v>0</v>
      </c>
      <c r="H5" s="38" t="s">
        <v>18</v>
      </c>
      <c r="I5" s="3">
        <f>C5/SUM(C5,E5,G5)</f>
        <v>0.2564102564102564</v>
      </c>
      <c r="J5" s="53" t="s">
        <v>19</v>
      </c>
      <c r="K5" s="45"/>
      <c r="L5" s="54"/>
      <c r="M5" s="55"/>
      <c r="N5" s="18" t="s">
        <v>20</v>
      </c>
      <c r="O5" s="9"/>
      <c r="P5" s="54"/>
      <c r="Q5" s="5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64"/>
      <c r="J7" s="65" t="s">
        <v>48</v>
      </c>
      <c r="K7" s="66"/>
      <c r="L7" s="67"/>
      <c r="M7" s="68" t="s">
        <v>25</v>
      </c>
      <c r="N7" s="69" t="s">
        <v>26</v>
      </c>
      <c r="O7" s="70"/>
      <c r="P7" s="70"/>
      <c r="Q7" s="71"/>
      <c r="R7" s="72" t="s">
        <v>27</v>
      </c>
      <c r="S7" s="72"/>
      <c r="T7" s="72"/>
      <c r="U7" s="72"/>
    </row>
    <row r="8" spans="2:21" ht="13.5">
      <c r="B8" s="57"/>
      <c r="C8" s="60"/>
      <c r="D8" s="61"/>
      <c r="E8" s="19" t="s">
        <v>28</v>
      </c>
      <c r="F8" s="19" t="s">
        <v>29</v>
      </c>
      <c r="G8" s="19" t="s">
        <v>30</v>
      </c>
      <c r="H8" s="73" t="s">
        <v>31</v>
      </c>
      <c r="I8" s="64"/>
      <c r="J8" s="4" t="s">
        <v>32</v>
      </c>
      <c r="K8" s="74" t="s">
        <v>33</v>
      </c>
      <c r="L8" s="67"/>
      <c r="M8" s="68"/>
      <c r="N8" s="5" t="s">
        <v>28</v>
      </c>
      <c r="O8" s="5" t="s">
        <v>29</v>
      </c>
      <c r="P8" s="75" t="s">
        <v>31</v>
      </c>
      <c r="Q8" s="71"/>
      <c r="R8" s="72" t="s">
        <v>34</v>
      </c>
      <c r="S8" s="72"/>
      <c r="T8" s="72" t="s">
        <v>32</v>
      </c>
      <c r="U8" s="72"/>
    </row>
    <row r="9" spans="2:21" ht="13.5">
      <c r="B9" s="36">
        <v>1</v>
      </c>
      <c r="C9" s="76">
        <v>100000</v>
      </c>
      <c r="D9" s="76"/>
      <c r="E9" s="36">
        <v>2005</v>
      </c>
      <c r="F9" s="8">
        <v>38384</v>
      </c>
      <c r="G9" s="36" t="s">
        <v>4</v>
      </c>
      <c r="H9" s="77">
        <v>103.82</v>
      </c>
      <c r="I9" s="77"/>
      <c r="J9" s="36">
        <v>48</v>
      </c>
      <c r="K9" s="76">
        <f>IF(F9="","",C9*0.02)</f>
        <v>2000</v>
      </c>
      <c r="L9" s="76"/>
      <c r="M9" s="6">
        <f>IF(J9="","",(K9/J9)/1000)</f>
        <v>0.041666666666666664</v>
      </c>
      <c r="N9" s="36">
        <v>2005</v>
      </c>
      <c r="O9" s="8">
        <v>38554</v>
      </c>
      <c r="P9" s="77">
        <v>110.75</v>
      </c>
      <c r="Q9" s="77"/>
      <c r="R9" s="78">
        <f>IF(O9="","",(IF(G9="売",H9-P9,P9-H9))*M9*100000)</f>
        <v>28875.00000000003</v>
      </c>
      <c r="S9" s="78"/>
      <c r="T9" s="79">
        <f>IF(O9="","",IF(R9&lt;0,J9*(-1),IF(G9="買",(P9-H9)*100,(H9-P9)*100)))</f>
        <v>693.0000000000007</v>
      </c>
      <c r="U9" s="79"/>
    </row>
    <row r="10" spans="2:21" ht="13.5">
      <c r="B10" s="36">
        <v>2</v>
      </c>
      <c r="C10" s="76">
        <f>IF(R9="","",C9+R9)</f>
        <v>128875.00000000003</v>
      </c>
      <c r="D10" s="76"/>
      <c r="E10" s="36">
        <v>2005</v>
      </c>
      <c r="F10" s="8">
        <v>38678</v>
      </c>
      <c r="G10" s="36" t="s">
        <v>4</v>
      </c>
      <c r="H10" s="77">
        <v>119.44</v>
      </c>
      <c r="I10" s="77"/>
      <c r="J10" s="36">
        <v>91</v>
      </c>
      <c r="K10" s="76">
        <f aca="true" t="shared" si="0" ref="K10:K73">IF(F10="","",C10*0.02)</f>
        <v>2577.5000000000005</v>
      </c>
      <c r="L10" s="76"/>
      <c r="M10" s="6">
        <f aca="true" t="shared" si="1" ref="M10:M73">IF(J10="","",(K10/J10)/1000)</f>
        <v>0.02832417582417583</v>
      </c>
      <c r="N10" s="36">
        <v>2005</v>
      </c>
      <c r="O10" s="8">
        <v>42697</v>
      </c>
      <c r="P10" s="77">
        <v>118.53</v>
      </c>
      <c r="Q10" s="77"/>
      <c r="R10" s="78">
        <f aca="true" t="shared" si="2" ref="R10:R73">IF(O10="","",(IF(G10="売",H10-P10,P10-H10))*M10*100000)</f>
        <v>-2577.4999999999905</v>
      </c>
      <c r="S10" s="78"/>
      <c r="T10" s="79">
        <f aca="true" t="shared" si="3" ref="T10:T73">IF(O10="","",IF(R10&lt;0,J10*(-1),IF(G10="買",(P10-H10)*100,(H10-P10)*100)))</f>
        <v>-91</v>
      </c>
      <c r="U10" s="79"/>
    </row>
    <row r="11" spans="2:21" ht="13.5">
      <c r="B11" s="36">
        <v>3</v>
      </c>
      <c r="C11" s="76">
        <f aca="true" t="shared" si="4" ref="C10:C73">IF(R10="","",C10+R10)</f>
        <v>126297.50000000004</v>
      </c>
      <c r="D11" s="76"/>
      <c r="E11" s="36">
        <v>2005</v>
      </c>
      <c r="F11" s="8">
        <v>42705</v>
      </c>
      <c r="G11" s="36" t="s">
        <v>4</v>
      </c>
      <c r="H11" s="77">
        <v>119.83</v>
      </c>
      <c r="I11" s="77"/>
      <c r="J11" s="36">
        <v>61</v>
      </c>
      <c r="K11" s="76">
        <f t="shared" si="0"/>
        <v>2525.9500000000007</v>
      </c>
      <c r="L11" s="76"/>
      <c r="M11" s="6">
        <f t="shared" si="1"/>
        <v>0.04140901639344263</v>
      </c>
      <c r="N11" s="36">
        <v>2005</v>
      </c>
      <c r="O11" s="8">
        <v>42718</v>
      </c>
      <c r="P11" s="77">
        <v>119.22</v>
      </c>
      <c r="Q11" s="77"/>
      <c r="R11" s="78">
        <f t="shared" si="2"/>
        <v>-2525.9499999999985</v>
      </c>
      <c r="S11" s="78"/>
      <c r="T11" s="79">
        <f t="shared" si="3"/>
        <v>-61</v>
      </c>
      <c r="U11" s="79"/>
    </row>
    <row r="12" spans="2:21" ht="13.5">
      <c r="B12" s="36">
        <v>4</v>
      </c>
      <c r="C12" s="76">
        <f t="shared" si="4"/>
        <v>123771.55000000005</v>
      </c>
      <c r="D12" s="76"/>
      <c r="E12" s="36">
        <v>2006</v>
      </c>
      <c r="F12" s="8">
        <v>42421</v>
      </c>
      <c r="G12" s="36" t="s">
        <v>4</v>
      </c>
      <c r="H12" s="77">
        <v>118.3</v>
      </c>
      <c r="I12" s="77"/>
      <c r="J12" s="36">
        <v>39</v>
      </c>
      <c r="K12" s="76">
        <f t="shared" si="0"/>
        <v>2475.431000000001</v>
      </c>
      <c r="L12" s="76"/>
      <c r="M12" s="6">
        <f t="shared" si="1"/>
        <v>0.06347258974358977</v>
      </c>
      <c r="N12" s="36">
        <v>2006</v>
      </c>
      <c r="O12" s="8">
        <v>42423</v>
      </c>
      <c r="P12" s="77">
        <v>117.91</v>
      </c>
      <c r="Q12" s="77"/>
      <c r="R12" s="78">
        <f t="shared" si="2"/>
        <v>-2475.4310000000046</v>
      </c>
      <c r="S12" s="78"/>
      <c r="T12" s="79">
        <f t="shared" si="3"/>
        <v>-39</v>
      </c>
      <c r="U12" s="79"/>
    </row>
    <row r="13" spans="2:21" ht="13.5">
      <c r="B13" s="36">
        <v>5</v>
      </c>
      <c r="C13" s="76">
        <f t="shared" si="4"/>
        <v>121296.11900000004</v>
      </c>
      <c r="D13" s="76"/>
      <c r="E13" s="36">
        <v>2006</v>
      </c>
      <c r="F13" s="8">
        <v>42481</v>
      </c>
      <c r="G13" s="36" t="s">
        <v>3</v>
      </c>
      <c r="H13" s="77">
        <v>116.75</v>
      </c>
      <c r="I13" s="77"/>
      <c r="J13" s="36">
        <v>118</v>
      </c>
      <c r="K13" s="76">
        <f t="shared" si="0"/>
        <v>2425.922380000001</v>
      </c>
      <c r="L13" s="76"/>
      <c r="M13" s="6">
        <f t="shared" si="1"/>
        <v>0.02055866423728814</v>
      </c>
      <c r="N13" s="36">
        <v>2006</v>
      </c>
      <c r="O13" s="8">
        <v>42509</v>
      </c>
      <c r="P13" s="77">
        <v>111.5</v>
      </c>
      <c r="Q13" s="77"/>
      <c r="R13" s="78">
        <f t="shared" si="2"/>
        <v>10793.298724576274</v>
      </c>
      <c r="S13" s="78"/>
      <c r="T13" s="79">
        <f t="shared" si="3"/>
        <v>525</v>
      </c>
      <c r="U13" s="79"/>
    </row>
    <row r="14" spans="2:21" ht="13.5">
      <c r="B14" s="36">
        <v>6</v>
      </c>
      <c r="C14" s="76">
        <f t="shared" si="4"/>
        <v>132089.4177245763</v>
      </c>
      <c r="D14" s="76"/>
      <c r="E14" s="36">
        <v>2006</v>
      </c>
      <c r="F14" s="8">
        <v>42543</v>
      </c>
      <c r="G14" s="36" t="s">
        <v>4</v>
      </c>
      <c r="H14" s="77">
        <v>115.22</v>
      </c>
      <c r="I14" s="77"/>
      <c r="J14" s="36">
        <v>86</v>
      </c>
      <c r="K14" s="76">
        <f t="shared" si="0"/>
        <v>2641.788354491526</v>
      </c>
      <c r="L14" s="76"/>
      <c r="M14" s="6">
        <f t="shared" si="1"/>
        <v>0.03071846923827356</v>
      </c>
      <c r="N14" s="36">
        <v>2006</v>
      </c>
      <c r="O14" s="8">
        <v>42551</v>
      </c>
      <c r="P14" s="77">
        <v>114.36</v>
      </c>
      <c r="Q14" s="77"/>
      <c r="R14" s="78">
        <f t="shared" si="2"/>
        <v>-2641.7883544915244</v>
      </c>
      <c r="S14" s="78"/>
      <c r="T14" s="79">
        <f t="shared" si="3"/>
        <v>-86</v>
      </c>
      <c r="U14" s="79"/>
    </row>
    <row r="15" spans="2:21" ht="13.5">
      <c r="B15" s="36">
        <v>7</v>
      </c>
      <c r="C15" s="76">
        <f t="shared" si="4"/>
        <v>129447.62937008479</v>
      </c>
      <c r="D15" s="76"/>
      <c r="E15" s="36">
        <v>2006</v>
      </c>
      <c r="F15" s="8">
        <v>42565</v>
      </c>
      <c r="G15" s="36" t="s">
        <v>4</v>
      </c>
      <c r="H15" s="77">
        <v>115.51</v>
      </c>
      <c r="I15" s="77"/>
      <c r="J15" s="36">
        <v>53</v>
      </c>
      <c r="K15" s="76">
        <f t="shared" si="0"/>
        <v>2588.952587401696</v>
      </c>
      <c r="L15" s="76"/>
      <c r="M15" s="6">
        <f t="shared" si="1"/>
        <v>0.048848162026447095</v>
      </c>
      <c r="N15" s="36">
        <v>2006</v>
      </c>
      <c r="O15" s="8">
        <v>42579</v>
      </c>
      <c r="P15" s="77">
        <v>114.98</v>
      </c>
      <c r="Q15" s="77"/>
      <c r="R15" s="78">
        <f t="shared" si="2"/>
        <v>-2588.9525874017013</v>
      </c>
      <c r="S15" s="78"/>
      <c r="T15" s="79">
        <f t="shared" si="3"/>
        <v>-53</v>
      </c>
      <c r="U15" s="79"/>
    </row>
    <row r="16" spans="2:21" ht="13.5">
      <c r="B16" s="36">
        <v>8</v>
      </c>
      <c r="C16" s="76">
        <f t="shared" si="4"/>
        <v>126858.67678268309</v>
      </c>
      <c r="D16" s="76"/>
      <c r="E16" s="36">
        <v>2006</v>
      </c>
      <c r="F16" s="8">
        <v>42604</v>
      </c>
      <c r="G16" s="36" t="s">
        <v>4</v>
      </c>
      <c r="H16" s="77">
        <v>116.16</v>
      </c>
      <c r="I16" s="77"/>
      <c r="J16" s="36">
        <v>100</v>
      </c>
      <c r="K16" s="76">
        <f t="shared" si="0"/>
        <v>2537.173535653662</v>
      </c>
      <c r="L16" s="76"/>
      <c r="M16" s="6">
        <f t="shared" si="1"/>
        <v>0.02537173535653662</v>
      </c>
      <c r="N16" s="36">
        <v>2006</v>
      </c>
      <c r="O16" s="8">
        <v>42632</v>
      </c>
      <c r="P16" s="77">
        <v>117.28</v>
      </c>
      <c r="Q16" s="77"/>
      <c r="R16" s="78">
        <f t="shared" si="2"/>
        <v>2841.6343599321126</v>
      </c>
      <c r="S16" s="78"/>
      <c r="T16" s="79">
        <f t="shared" si="3"/>
        <v>112.00000000000045</v>
      </c>
      <c r="U16" s="79"/>
    </row>
    <row r="17" spans="2:21" ht="13.5">
      <c r="B17" s="36">
        <v>9</v>
      </c>
      <c r="C17" s="76">
        <f t="shared" si="4"/>
        <v>129700.3111426152</v>
      </c>
      <c r="D17" s="76"/>
      <c r="E17" s="36">
        <v>2006</v>
      </c>
      <c r="F17" s="8">
        <v>42708</v>
      </c>
      <c r="G17" s="36" t="s">
        <v>3</v>
      </c>
      <c r="H17" s="77">
        <v>115.08</v>
      </c>
      <c r="I17" s="77"/>
      <c r="J17" s="36">
        <v>74</v>
      </c>
      <c r="K17" s="76">
        <f t="shared" si="0"/>
        <v>2594.0062228523043</v>
      </c>
      <c r="L17" s="76"/>
      <c r="M17" s="6">
        <f t="shared" si="1"/>
        <v>0.03505413814665276</v>
      </c>
      <c r="N17" s="36">
        <v>2006</v>
      </c>
      <c r="O17" s="8">
        <v>42712</v>
      </c>
      <c r="P17" s="77">
        <v>115.82</v>
      </c>
      <c r="Q17" s="77"/>
      <c r="R17" s="78">
        <f t="shared" si="2"/>
        <v>-2594.006222852286</v>
      </c>
      <c r="S17" s="78"/>
      <c r="T17" s="79">
        <f t="shared" si="3"/>
        <v>-74</v>
      </c>
      <c r="U17" s="79"/>
    </row>
    <row r="18" spans="2:21" ht="13.5">
      <c r="B18" s="36">
        <v>10</v>
      </c>
      <c r="C18" s="76">
        <f t="shared" si="4"/>
        <v>127106.30491976292</v>
      </c>
      <c r="D18" s="76"/>
      <c r="E18" s="36">
        <v>2006</v>
      </c>
      <c r="F18" s="8">
        <v>42726</v>
      </c>
      <c r="G18" s="36" t="s">
        <v>4</v>
      </c>
      <c r="H18" s="77">
        <v>118.51</v>
      </c>
      <c r="I18" s="77"/>
      <c r="J18" s="36">
        <v>57</v>
      </c>
      <c r="K18" s="76">
        <f t="shared" si="0"/>
        <v>2542.1260983952584</v>
      </c>
      <c r="L18" s="76"/>
      <c r="M18" s="6">
        <f t="shared" si="1"/>
        <v>0.04459870348061857</v>
      </c>
      <c r="N18" s="36">
        <v>2007</v>
      </c>
      <c r="O18" s="8">
        <v>42401</v>
      </c>
      <c r="P18" s="77">
        <v>120.19</v>
      </c>
      <c r="Q18" s="77"/>
      <c r="R18" s="78">
        <f t="shared" si="2"/>
        <v>7492.582184743887</v>
      </c>
      <c r="S18" s="78"/>
      <c r="T18" s="79">
        <f t="shared" si="3"/>
        <v>167.99999999999926</v>
      </c>
      <c r="U18" s="79"/>
    </row>
    <row r="19" spans="2:21" ht="13.5">
      <c r="B19" s="36">
        <v>11</v>
      </c>
      <c r="C19" s="76">
        <f t="shared" si="4"/>
        <v>134598.8871045068</v>
      </c>
      <c r="D19" s="76"/>
      <c r="E19" s="36">
        <v>2007</v>
      </c>
      <c r="F19" s="8">
        <v>42455</v>
      </c>
      <c r="G19" s="36" t="s">
        <v>4</v>
      </c>
      <c r="H19" s="77">
        <v>118.24</v>
      </c>
      <c r="I19" s="77"/>
      <c r="J19" s="36">
        <v>85</v>
      </c>
      <c r="K19" s="76">
        <f t="shared" si="0"/>
        <v>2691.9777420901364</v>
      </c>
      <c r="L19" s="76"/>
      <c r="M19" s="6">
        <f t="shared" si="1"/>
        <v>0.03167032637753102</v>
      </c>
      <c r="N19" s="36">
        <v>2007</v>
      </c>
      <c r="O19" s="8">
        <v>42457</v>
      </c>
      <c r="P19" s="77">
        <v>117.39</v>
      </c>
      <c r="Q19" s="77"/>
      <c r="R19" s="78">
        <f t="shared" si="2"/>
        <v>-2691.9777420901187</v>
      </c>
      <c r="S19" s="78"/>
      <c r="T19" s="79">
        <f t="shared" si="3"/>
        <v>-85</v>
      </c>
      <c r="U19" s="79"/>
    </row>
    <row r="20" spans="2:21" ht="13.5">
      <c r="B20" s="36">
        <v>12</v>
      </c>
      <c r="C20" s="76">
        <f t="shared" si="4"/>
        <v>131906.90936241669</v>
      </c>
      <c r="D20" s="76"/>
      <c r="E20" s="36">
        <v>2007</v>
      </c>
      <c r="F20" s="8">
        <v>42476</v>
      </c>
      <c r="G20" s="36" t="s">
        <v>4</v>
      </c>
      <c r="H20" s="77">
        <v>119.55</v>
      </c>
      <c r="I20" s="77"/>
      <c r="J20" s="36">
        <v>135</v>
      </c>
      <c r="K20" s="76">
        <f t="shared" si="0"/>
        <v>2638.138187248334</v>
      </c>
      <c r="L20" s="76"/>
      <c r="M20" s="6">
        <f t="shared" si="1"/>
        <v>0.01954176434998766</v>
      </c>
      <c r="N20" s="36">
        <v>2007</v>
      </c>
      <c r="O20" s="8">
        <v>42478</v>
      </c>
      <c r="P20" s="77">
        <v>118.2</v>
      </c>
      <c r="Q20" s="77"/>
      <c r="R20" s="78">
        <f t="shared" si="2"/>
        <v>-2638.138187248323</v>
      </c>
      <c r="S20" s="78"/>
      <c r="T20" s="79">
        <f t="shared" si="3"/>
        <v>-135</v>
      </c>
      <c r="U20" s="79"/>
    </row>
    <row r="21" spans="2:21" ht="13.5">
      <c r="B21" s="36">
        <v>13</v>
      </c>
      <c r="C21" s="76">
        <f t="shared" si="4"/>
        <v>129268.77117516837</v>
      </c>
      <c r="D21" s="76"/>
      <c r="E21" s="36">
        <v>2007</v>
      </c>
      <c r="F21" s="8">
        <v>42491</v>
      </c>
      <c r="G21" s="36" t="s">
        <v>4</v>
      </c>
      <c r="H21" s="77">
        <v>119.76</v>
      </c>
      <c r="I21" s="77"/>
      <c r="J21" s="36">
        <v>90</v>
      </c>
      <c r="K21" s="76">
        <f t="shared" si="0"/>
        <v>2585.3754235033675</v>
      </c>
      <c r="L21" s="76"/>
      <c r="M21" s="6">
        <f t="shared" si="1"/>
        <v>0.028726393594481862</v>
      </c>
      <c r="N21" s="36">
        <v>2007</v>
      </c>
      <c r="O21" s="8">
        <v>42553</v>
      </c>
      <c r="P21" s="77">
        <v>122.22</v>
      </c>
      <c r="Q21" s="77"/>
      <c r="R21" s="78">
        <f t="shared" si="2"/>
        <v>7066.692824242521</v>
      </c>
      <c r="S21" s="78"/>
      <c r="T21" s="79">
        <f t="shared" si="3"/>
        <v>245.99999999999937</v>
      </c>
      <c r="U21" s="79"/>
    </row>
    <row r="22" spans="2:21" ht="13.5">
      <c r="B22" s="36">
        <v>14</v>
      </c>
      <c r="C22" s="76">
        <f t="shared" si="4"/>
        <v>136335.4639994109</v>
      </c>
      <c r="D22" s="76"/>
      <c r="E22" s="36">
        <v>2007</v>
      </c>
      <c r="F22" s="8">
        <v>42646</v>
      </c>
      <c r="G22" s="36" t="s">
        <v>4</v>
      </c>
      <c r="H22" s="77">
        <v>116</v>
      </c>
      <c r="I22" s="77"/>
      <c r="J22" s="36">
        <v>72</v>
      </c>
      <c r="K22" s="76">
        <f t="shared" si="0"/>
        <v>2726.709279988218</v>
      </c>
      <c r="L22" s="76"/>
      <c r="M22" s="6">
        <f t="shared" si="1"/>
        <v>0.03787096222205858</v>
      </c>
      <c r="N22" s="36">
        <v>2007</v>
      </c>
      <c r="O22" s="8">
        <v>42662</v>
      </c>
      <c r="P22" s="77">
        <v>115.28</v>
      </c>
      <c r="Q22" s="77"/>
      <c r="R22" s="78">
        <f t="shared" si="2"/>
        <v>-2726.7092799882134</v>
      </c>
      <c r="S22" s="78"/>
      <c r="T22" s="79">
        <f t="shared" si="3"/>
        <v>-72</v>
      </c>
      <c r="U22" s="79"/>
    </row>
    <row r="23" spans="2:21" ht="13.5">
      <c r="B23" s="36">
        <v>15</v>
      </c>
      <c r="C23" s="76">
        <f t="shared" si="4"/>
        <v>133608.75471942266</v>
      </c>
      <c r="D23" s="76"/>
      <c r="E23" s="36">
        <v>2007</v>
      </c>
      <c r="F23" s="8">
        <v>42695</v>
      </c>
      <c r="G23" s="36" t="s">
        <v>3</v>
      </c>
      <c r="H23" s="77">
        <v>109.5</v>
      </c>
      <c r="I23" s="77"/>
      <c r="J23" s="36">
        <v>108</v>
      </c>
      <c r="K23" s="76">
        <f t="shared" si="0"/>
        <v>2672.1750943884535</v>
      </c>
      <c r="L23" s="76"/>
      <c r="M23" s="6">
        <f t="shared" si="1"/>
        <v>0.024742361985078273</v>
      </c>
      <c r="N23" s="36">
        <v>2007</v>
      </c>
      <c r="O23" s="8">
        <v>42704</v>
      </c>
      <c r="P23" s="77">
        <v>110.58</v>
      </c>
      <c r="Q23" s="77"/>
      <c r="R23" s="78">
        <f t="shared" si="2"/>
        <v>-2672.1750943884495</v>
      </c>
      <c r="S23" s="78"/>
      <c r="T23" s="79">
        <f t="shared" si="3"/>
        <v>-108</v>
      </c>
      <c r="U23" s="79"/>
    </row>
    <row r="24" spans="2:21" ht="13.5">
      <c r="B24" s="36">
        <v>16</v>
      </c>
      <c r="C24" s="76">
        <f t="shared" si="4"/>
        <v>130936.57962503421</v>
      </c>
      <c r="D24" s="76"/>
      <c r="E24" s="36">
        <v>2007</v>
      </c>
      <c r="F24" s="8">
        <v>42725</v>
      </c>
      <c r="G24" s="36" t="s">
        <v>4</v>
      </c>
      <c r="H24" s="77">
        <v>113.51</v>
      </c>
      <c r="I24" s="77"/>
      <c r="J24" s="36">
        <v>78</v>
      </c>
      <c r="K24" s="76">
        <f t="shared" si="0"/>
        <v>2618.731592500684</v>
      </c>
      <c r="L24" s="76"/>
      <c r="M24" s="6">
        <f t="shared" si="1"/>
        <v>0.03357348195513698</v>
      </c>
      <c r="N24" s="36">
        <v>2007</v>
      </c>
      <c r="O24" s="8">
        <v>42732</v>
      </c>
      <c r="P24" s="77">
        <v>112.73</v>
      </c>
      <c r="Q24" s="77"/>
      <c r="R24" s="78">
        <f t="shared" si="2"/>
        <v>-2618.7315925006883</v>
      </c>
      <c r="S24" s="78"/>
      <c r="T24" s="79">
        <f t="shared" si="3"/>
        <v>-78</v>
      </c>
      <c r="U24" s="79"/>
    </row>
    <row r="25" spans="2:21" ht="13.5">
      <c r="B25" s="36">
        <v>17</v>
      </c>
      <c r="C25" s="76">
        <f t="shared" si="4"/>
        <v>128317.84803253353</v>
      </c>
      <c r="D25" s="76"/>
      <c r="E25" s="36">
        <v>2008</v>
      </c>
      <c r="F25" s="8">
        <v>42471</v>
      </c>
      <c r="G25" s="36" t="s">
        <v>4</v>
      </c>
      <c r="H25" s="77">
        <v>102.037</v>
      </c>
      <c r="I25" s="77"/>
      <c r="J25" s="36">
        <v>202.2</v>
      </c>
      <c r="K25" s="76">
        <f t="shared" si="0"/>
        <v>2566.3569606506708</v>
      </c>
      <c r="L25" s="76"/>
      <c r="M25" s="6">
        <f t="shared" si="1"/>
        <v>0.012692170923099261</v>
      </c>
      <c r="N25" s="36">
        <v>2007</v>
      </c>
      <c r="O25" s="8">
        <v>42499</v>
      </c>
      <c r="P25" s="77">
        <v>103.215</v>
      </c>
      <c r="Q25" s="77"/>
      <c r="R25" s="78">
        <f t="shared" si="2"/>
        <v>1495.1377347410896</v>
      </c>
      <c r="S25" s="78"/>
      <c r="T25" s="79">
        <f t="shared" si="3"/>
        <v>117.79999999999973</v>
      </c>
      <c r="U25" s="79"/>
    </row>
    <row r="26" spans="2:21" ht="13.5">
      <c r="B26" s="36">
        <v>18</v>
      </c>
      <c r="C26" s="76">
        <f t="shared" si="4"/>
        <v>129812.98576727461</v>
      </c>
      <c r="D26" s="76"/>
      <c r="E26" s="36">
        <v>2008</v>
      </c>
      <c r="F26" s="8">
        <v>42588</v>
      </c>
      <c r="G26" s="36" t="s">
        <v>4</v>
      </c>
      <c r="H26" s="77">
        <v>108.41</v>
      </c>
      <c r="I26" s="77"/>
      <c r="J26" s="36">
        <v>75</v>
      </c>
      <c r="K26" s="76">
        <f t="shared" si="0"/>
        <v>2596.259715345492</v>
      </c>
      <c r="L26" s="76"/>
      <c r="M26" s="6">
        <f t="shared" si="1"/>
        <v>0.034616796204606566</v>
      </c>
      <c r="N26" s="36">
        <v>2007</v>
      </c>
      <c r="O26" s="8">
        <v>42603</v>
      </c>
      <c r="P26" s="77">
        <v>108.36</v>
      </c>
      <c r="Q26" s="77"/>
      <c r="R26" s="78">
        <f t="shared" si="2"/>
        <v>-173.083981023023</v>
      </c>
      <c r="S26" s="78"/>
      <c r="T26" s="79">
        <f t="shared" si="3"/>
        <v>-75</v>
      </c>
      <c r="U26" s="79"/>
    </row>
    <row r="27" spans="2:21" ht="13.5">
      <c r="B27" s="36">
        <v>19</v>
      </c>
      <c r="C27" s="76">
        <f t="shared" si="4"/>
        <v>129639.90178625159</v>
      </c>
      <c r="D27" s="76"/>
      <c r="E27" s="36">
        <v>2008</v>
      </c>
      <c r="F27" s="8">
        <v>42649</v>
      </c>
      <c r="G27" s="36" t="s">
        <v>3</v>
      </c>
      <c r="H27" s="77">
        <v>104.91</v>
      </c>
      <c r="I27" s="77"/>
      <c r="J27" s="36">
        <v>122</v>
      </c>
      <c r="K27" s="76">
        <f t="shared" si="0"/>
        <v>2592.7980357250317</v>
      </c>
      <c r="L27" s="76"/>
      <c r="M27" s="6">
        <f t="shared" si="1"/>
        <v>0.02125244291577895</v>
      </c>
      <c r="N27" s="36">
        <v>2009</v>
      </c>
      <c r="O27" s="8">
        <v>42423</v>
      </c>
      <c r="P27" s="77">
        <v>94.62</v>
      </c>
      <c r="Q27" s="77"/>
      <c r="R27" s="78">
        <f t="shared" si="2"/>
        <v>21868.763760336522</v>
      </c>
      <c r="S27" s="78"/>
      <c r="T27" s="79">
        <f t="shared" si="3"/>
        <v>1028.999999999999</v>
      </c>
      <c r="U27" s="79"/>
    </row>
    <row r="28" spans="2:21" ht="13.5">
      <c r="B28" s="36">
        <v>20</v>
      </c>
      <c r="C28" s="76">
        <f t="shared" si="4"/>
        <v>151508.6655465881</v>
      </c>
      <c r="D28" s="76"/>
      <c r="E28" s="36">
        <v>2009</v>
      </c>
      <c r="F28" s="8">
        <v>42438</v>
      </c>
      <c r="G28" s="36" t="s">
        <v>4</v>
      </c>
      <c r="H28" s="77">
        <v>98.5</v>
      </c>
      <c r="I28" s="77"/>
      <c r="J28" s="36">
        <v>193</v>
      </c>
      <c r="K28" s="76">
        <f t="shared" si="0"/>
        <v>3030.173310931762</v>
      </c>
      <c r="L28" s="76"/>
      <c r="M28" s="6">
        <f t="shared" si="1"/>
        <v>0.015700379849387366</v>
      </c>
      <c r="N28" s="36">
        <v>2009</v>
      </c>
      <c r="O28" s="8">
        <v>42441</v>
      </c>
      <c r="P28" s="77">
        <v>96.57</v>
      </c>
      <c r="Q28" s="77"/>
      <c r="R28" s="78">
        <f t="shared" si="2"/>
        <v>-3030.1733109317724</v>
      </c>
      <c r="S28" s="78"/>
      <c r="T28" s="79">
        <f t="shared" si="3"/>
        <v>-193</v>
      </c>
      <c r="U28" s="79"/>
    </row>
    <row r="29" spans="2:21" ht="13.5">
      <c r="B29" s="36">
        <v>21</v>
      </c>
      <c r="C29" s="76">
        <f t="shared" si="4"/>
        <v>148478.49223565633</v>
      </c>
      <c r="D29" s="76"/>
      <c r="E29" s="36">
        <v>2009</v>
      </c>
      <c r="F29" s="8">
        <v>42588</v>
      </c>
      <c r="G29" s="36" t="s">
        <v>4</v>
      </c>
      <c r="H29" s="77">
        <v>95.46</v>
      </c>
      <c r="I29" s="77"/>
      <c r="J29" s="36">
        <v>111</v>
      </c>
      <c r="K29" s="76">
        <f t="shared" si="0"/>
        <v>2969.5698447131267</v>
      </c>
      <c r="L29" s="76"/>
      <c r="M29" s="6">
        <f t="shared" si="1"/>
        <v>0.026752881483902043</v>
      </c>
      <c r="N29" s="36">
        <v>2009</v>
      </c>
      <c r="O29" s="8">
        <v>42599</v>
      </c>
      <c r="P29" s="77">
        <v>94.35</v>
      </c>
      <c r="Q29" s="77"/>
      <c r="R29" s="78">
        <f t="shared" si="2"/>
        <v>-2969.5698447131253</v>
      </c>
      <c r="S29" s="78"/>
      <c r="T29" s="79">
        <f t="shared" si="3"/>
        <v>-111</v>
      </c>
      <c r="U29" s="79"/>
    </row>
    <row r="30" spans="2:21" ht="13.5">
      <c r="B30" s="36">
        <v>22</v>
      </c>
      <c r="C30" s="76">
        <f t="shared" si="4"/>
        <v>145508.92239094322</v>
      </c>
      <c r="D30" s="76"/>
      <c r="E30" s="36">
        <v>2009</v>
      </c>
      <c r="F30" s="8">
        <v>42601</v>
      </c>
      <c r="G30" s="36" t="s">
        <v>3</v>
      </c>
      <c r="H30" s="77">
        <v>94.31</v>
      </c>
      <c r="I30" s="77"/>
      <c r="J30" s="36">
        <v>96</v>
      </c>
      <c r="K30" s="76">
        <f t="shared" si="0"/>
        <v>2910.1784478188642</v>
      </c>
      <c r="L30" s="76"/>
      <c r="M30" s="6">
        <f t="shared" si="1"/>
        <v>0.0303143588314465</v>
      </c>
      <c r="N30" s="36">
        <v>2009</v>
      </c>
      <c r="O30" s="8">
        <v>42655</v>
      </c>
      <c r="P30" s="77">
        <v>90.38</v>
      </c>
      <c r="Q30" s="77"/>
      <c r="R30" s="78">
        <f t="shared" si="2"/>
        <v>11913.543020758496</v>
      </c>
      <c r="S30" s="78"/>
      <c r="T30" s="79">
        <f t="shared" si="3"/>
        <v>393.0000000000007</v>
      </c>
      <c r="U30" s="79"/>
    </row>
    <row r="31" spans="2:21" ht="13.5">
      <c r="B31" s="36">
        <v>23</v>
      </c>
      <c r="C31" s="76">
        <f t="shared" si="4"/>
        <v>157422.4654117017</v>
      </c>
      <c r="D31" s="76"/>
      <c r="E31" s="36">
        <v>2010</v>
      </c>
      <c r="F31" s="8">
        <v>42619</v>
      </c>
      <c r="G31" s="36" t="s">
        <v>3</v>
      </c>
      <c r="H31" s="77">
        <v>84.152</v>
      </c>
      <c r="I31" s="77"/>
      <c r="J31" s="36">
        <v>105.5</v>
      </c>
      <c r="K31" s="76">
        <f t="shared" si="0"/>
        <v>3148.449308234034</v>
      </c>
      <c r="L31" s="76"/>
      <c r="M31" s="6">
        <f t="shared" si="1"/>
        <v>0.029843121405061936</v>
      </c>
      <c r="N31" s="36">
        <v>2010</v>
      </c>
      <c r="O31" s="8">
        <v>42628</v>
      </c>
      <c r="P31" s="77">
        <v>85.207</v>
      </c>
      <c r="Q31" s="77"/>
      <c r="R31" s="78">
        <f t="shared" si="2"/>
        <v>-3148.4493082340123</v>
      </c>
      <c r="S31" s="78"/>
      <c r="T31" s="79">
        <f t="shared" si="3"/>
        <v>-105.5</v>
      </c>
      <c r="U31" s="79"/>
    </row>
    <row r="32" spans="2:21" ht="13.5">
      <c r="B32" s="36">
        <v>24</v>
      </c>
      <c r="C32" s="76">
        <f t="shared" si="4"/>
        <v>154274.0161034677</v>
      </c>
      <c r="D32" s="76"/>
      <c r="E32" s="36">
        <v>2010</v>
      </c>
      <c r="F32" s="8">
        <v>42637</v>
      </c>
      <c r="G32" s="36" t="s">
        <v>3</v>
      </c>
      <c r="H32" s="77">
        <v>84.102</v>
      </c>
      <c r="I32" s="77"/>
      <c r="J32" s="36">
        <v>127.7</v>
      </c>
      <c r="K32" s="76">
        <f t="shared" si="0"/>
        <v>3085.480322069354</v>
      </c>
      <c r="L32" s="76"/>
      <c r="M32" s="6">
        <f t="shared" si="1"/>
        <v>0.02416194457376158</v>
      </c>
      <c r="N32" s="36">
        <v>2010</v>
      </c>
      <c r="O32" s="8">
        <v>42683</v>
      </c>
      <c r="P32" s="77">
        <v>81.97</v>
      </c>
      <c r="Q32" s="77"/>
      <c r="R32" s="78">
        <f t="shared" si="2"/>
        <v>5151.326583125981</v>
      </c>
      <c r="S32" s="78"/>
      <c r="T32" s="79">
        <f t="shared" si="3"/>
        <v>213.2000000000005</v>
      </c>
      <c r="U32" s="79"/>
    </row>
    <row r="33" spans="2:21" ht="13.5">
      <c r="B33" s="36">
        <v>25</v>
      </c>
      <c r="C33" s="76">
        <f t="shared" si="4"/>
        <v>159425.34268659368</v>
      </c>
      <c r="D33" s="76"/>
      <c r="E33" s="36">
        <v>2011</v>
      </c>
      <c r="F33" s="8">
        <v>42469</v>
      </c>
      <c r="G33" s="36" t="s">
        <v>4</v>
      </c>
      <c r="H33" s="77">
        <v>82.408</v>
      </c>
      <c r="I33" s="77"/>
      <c r="J33" s="36">
        <v>64.5</v>
      </c>
      <c r="K33" s="76">
        <f t="shared" si="0"/>
        <v>3188.5068537318734</v>
      </c>
      <c r="L33" s="76"/>
      <c r="M33" s="6">
        <f t="shared" si="1"/>
        <v>0.04943421478654067</v>
      </c>
      <c r="N33" s="36">
        <v>2011</v>
      </c>
      <c r="O33" s="8">
        <v>42424</v>
      </c>
      <c r="P33" s="77">
        <v>81.763</v>
      </c>
      <c r="Q33" s="77"/>
      <c r="R33" s="78">
        <f t="shared" si="2"/>
        <v>-3188.5068537318534</v>
      </c>
      <c r="S33" s="78"/>
      <c r="T33" s="79">
        <f t="shared" si="3"/>
        <v>-64.5</v>
      </c>
      <c r="U33" s="79"/>
    </row>
    <row r="34" spans="2:21" ht="13.5">
      <c r="B34" s="36">
        <v>26</v>
      </c>
      <c r="C34" s="76">
        <f t="shared" si="4"/>
        <v>156236.83583286183</v>
      </c>
      <c r="D34" s="76"/>
      <c r="E34" s="36">
        <v>2011</v>
      </c>
      <c r="F34" s="8">
        <v>42535</v>
      </c>
      <c r="G34" s="36" t="s">
        <v>3</v>
      </c>
      <c r="H34" s="77">
        <v>80.104</v>
      </c>
      <c r="I34" s="77"/>
      <c r="J34" s="36">
        <v>57.4</v>
      </c>
      <c r="K34" s="76">
        <f t="shared" si="0"/>
        <v>3124.7367166572367</v>
      </c>
      <c r="L34" s="76"/>
      <c r="M34" s="6">
        <f t="shared" si="1"/>
        <v>0.05443792189298322</v>
      </c>
      <c r="N34" s="36">
        <v>2011</v>
      </c>
      <c r="O34" s="8">
        <v>42536</v>
      </c>
      <c r="P34" s="77">
        <v>80.678</v>
      </c>
      <c r="Q34" s="77"/>
      <c r="R34" s="78">
        <f t="shared" si="2"/>
        <v>-3124.736716657226</v>
      </c>
      <c r="S34" s="78"/>
      <c r="T34" s="79">
        <f t="shared" si="3"/>
        <v>-57.4</v>
      </c>
      <c r="U34" s="79"/>
    </row>
    <row r="35" spans="2:21" ht="13.5">
      <c r="B35" s="36">
        <v>27</v>
      </c>
      <c r="C35" s="76">
        <f t="shared" si="4"/>
        <v>153112.0991162046</v>
      </c>
      <c r="D35" s="76"/>
      <c r="E35" s="36">
        <v>2011</v>
      </c>
      <c r="F35" s="8">
        <v>42632</v>
      </c>
      <c r="G35" s="36" t="s">
        <v>3</v>
      </c>
      <c r="H35" s="77">
        <v>76.545</v>
      </c>
      <c r="I35" s="77"/>
      <c r="J35" s="36">
        <v>50.7</v>
      </c>
      <c r="K35" s="76">
        <f t="shared" si="0"/>
        <v>3062.241982324092</v>
      </c>
      <c r="L35" s="76"/>
      <c r="M35" s="6">
        <f t="shared" si="1"/>
        <v>0.06039925014445941</v>
      </c>
      <c r="N35" s="36">
        <v>2011</v>
      </c>
      <c r="O35" s="8">
        <v>42655</v>
      </c>
      <c r="P35" s="77">
        <v>77.304</v>
      </c>
      <c r="Q35" s="77"/>
      <c r="R35" s="78">
        <f t="shared" si="2"/>
        <v>-4584.303085964471</v>
      </c>
      <c r="S35" s="78"/>
      <c r="T35" s="79">
        <f t="shared" si="3"/>
        <v>-50.7</v>
      </c>
      <c r="U35" s="79"/>
    </row>
    <row r="36" spans="2:21" ht="13.5">
      <c r="B36" s="36">
        <v>28</v>
      </c>
      <c r="C36" s="76">
        <f t="shared" si="4"/>
        <v>148527.79603024013</v>
      </c>
      <c r="D36" s="76"/>
      <c r="E36" s="36">
        <v>2011</v>
      </c>
      <c r="F36" s="8">
        <v>42690</v>
      </c>
      <c r="G36" s="36" t="s">
        <v>3</v>
      </c>
      <c r="H36" s="77">
        <v>76.895</v>
      </c>
      <c r="I36" s="77"/>
      <c r="J36" s="36">
        <v>58.2</v>
      </c>
      <c r="K36" s="76">
        <f t="shared" si="0"/>
        <v>2970.555920604803</v>
      </c>
      <c r="L36" s="76"/>
      <c r="M36" s="6">
        <f t="shared" si="1"/>
        <v>0.05104047973547771</v>
      </c>
      <c r="N36" s="36">
        <v>2011</v>
      </c>
      <c r="O36" s="8">
        <v>42697</v>
      </c>
      <c r="P36" s="77">
        <v>77.477</v>
      </c>
      <c r="Q36" s="77"/>
      <c r="R36" s="78">
        <f t="shared" si="2"/>
        <v>-2970.555920604843</v>
      </c>
      <c r="S36" s="78"/>
      <c r="T36" s="79">
        <f t="shared" si="3"/>
        <v>-58.2</v>
      </c>
      <c r="U36" s="79"/>
    </row>
    <row r="37" spans="2:21" ht="13.5">
      <c r="B37" s="36">
        <v>29</v>
      </c>
      <c r="C37" s="76">
        <f t="shared" si="4"/>
        <v>145557.24010963528</v>
      </c>
      <c r="D37" s="76"/>
      <c r="E37" s="36">
        <v>2011</v>
      </c>
      <c r="F37" s="8">
        <v>42718</v>
      </c>
      <c r="G37" s="36" t="s">
        <v>4</v>
      </c>
      <c r="H37" s="77">
        <v>78.008</v>
      </c>
      <c r="I37" s="77"/>
      <c r="J37" s="36">
        <v>37.8</v>
      </c>
      <c r="K37" s="76">
        <f t="shared" si="0"/>
        <v>2911.144802192706</v>
      </c>
      <c r="L37" s="76"/>
      <c r="M37" s="6">
        <f t="shared" si="1"/>
        <v>0.07701441275642079</v>
      </c>
      <c r="N37" s="36">
        <v>2011</v>
      </c>
      <c r="O37" s="8">
        <v>42720</v>
      </c>
      <c r="P37" s="77">
        <v>77.63</v>
      </c>
      <c r="Q37" s="77"/>
      <c r="R37" s="78">
        <f t="shared" si="2"/>
        <v>-2911.1448021927067</v>
      </c>
      <c r="S37" s="78"/>
      <c r="T37" s="79">
        <f t="shared" si="3"/>
        <v>-37.8</v>
      </c>
      <c r="U37" s="79"/>
    </row>
    <row r="38" spans="2:21" ht="13.5">
      <c r="B38" s="36">
        <v>30</v>
      </c>
      <c r="C38" s="76">
        <f t="shared" si="4"/>
        <v>142646.09530744256</v>
      </c>
      <c r="D38" s="76"/>
      <c r="E38" s="36">
        <v>2012</v>
      </c>
      <c r="F38" s="8">
        <v>42381</v>
      </c>
      <c r="G38" s="36" t="s">
        <v>3</v>
      </c>
      <c r="H38" s="77">
        <v>76.803</v>
      </c>
      <c r="I38" s="77"/>
      <c r="J38" s="36">
        <v>22.3</v>
      </c>
      <c r="K38" s="76">
        <f t="shared" si="0"/>
        <v>2852.921906148851</v>
      </c>
      <c r="L38" s="76"/>
      <c r="M38" s="6">
        <f t="shared" si="1"/>
        <v>0.12793371776452248</v>
      </c>
      <c r="N38" s="36">
        <v>2011</v>
      </c>
      <c r="O38" s="8">
        <v>42385</v>
      </c>
      <c r="P38" s="77">
        <v>77.026</v>
      </c>
      <c r="Q38" s="77"/>
      <c r="R38" s="78">
        <f t="shared" si="2"/>
        <v>-2852.9219061488384</v>
      </c>
      <c r="S38" s="78"/>
      <c r="T38" s="79">
        <f t="shared" si="3"/>
        <v>-22.3</v>
      </c>
      <c r="U38" s="79"/>
    </row>
    <row r="39" spans="2:21" ht="13.5">
      <c r="B39" s="36">
        <v>31</v>
      </c>
      <c r="C39" s="76">
        <f t="shared" si="4"/>
        <v>139793.17340129372</v>
      </c>
      <c r="D39" s="76"/>
      <c r="E39" s="36">
        <v>2012</v>
      </c>
      <c r="F39" s="8">
        <v>42704</v>
      </c>
      <c r="G39" s="36" t="s">
        <v>4</v>
      </c>
      <c r="H39" s="77">
        <v>82.199</v>
      </c>
      <c r="I39" s="77"/>
      <c r="J39" s="36">
        <v>52.4</v>
      </c>
      <c r="K39" s="76">
        <f t="shared" si="0"/>
        <v>2795.8634680258747</v>
      </c>
      <c r="L39" s="76"/>
      <c r="M39" s="6">
        <f t="shared" si="1"/>
        <v>0.0533561730539289</v>
      </c>
      <c r="N39" s="36">
        <v>2013</v>
      </c>
      <c r="O39" s="8">
        <v>42425</v>
      </c>
      <c r="P39" s="77">
        <v>92.158</v>
      </c>
      <c r="Q39" s="77"/>
      <c r="R39" s="78">
        <f t="shared" si="2"/>
        <v>53137.41274440781</v>
      </c>
      <c r="S39" s="78"/>
      <c r="T39" s="79">
        <f t="shared" si="3"/>
        <v>995.9000000000003</v>
      </c>
      <c r="U39" s="79"/>
    </row>
    <row r="40" spans="2:21" ht="13.5">
      <c r="B40" s="36">
        <v>32</v>
      </c>
      <c r="C40" s="76">
        <f t="shared" si="4"/>
        <v>192930.58614570153</v>
      </c>
      <c r="D40" s="76"/>
      <c r="E40" s="36">
        <v>2013</v>
      </c>
      <c r="F40" s="8">
        <v>42484</v>
      </c>
      <c r="G40" s="36" t="s">
        <v>4</v>
      </c>
      <c r="H40" s="77">
        <v>99.519</v>
      </c>
      <c r="I40" s="77"/>
      <c r="J40" s="36">
        <v>100.5</v>
      </c>
      <c r="K40" s="76">
        <f t="shared" si="0"/>
        <v>3858.6117229140305</v>
      </c>
      <c r="L40" s="76"/>
      <c r="M40" s="6">
        <f t="shared" si="1"/>
        <v>0.038394146496657025</v>
      </c>
      <c r="N40" s="36">
        <v>2013</v>
      </c>
      <c r="O40" s="8">
        <v>42486</v>
      </c>
      <c r="P40" s="77">
        <v>98.469</v>
      </c>
      <c r="Q40" s="77"/>
      <c r="R40" s="78">
        <f t="shared" si="2"/>
        <v>-4031.385382149031</v>
      </c>
      <c r="S40" s="78"/>
      <c r="T40" s="79">
        <f t="shared" si="3"/>
        <v>-100.5</v>
      </c>
      <c r="U40" s="79"/>
    </row>
    <row r="41" spans="2:21" ht="13.5">
      <c r="B41" s="36">
        <v>33</v>
      </c>
      <c r="C41" s="76">
        <f t="shared" si="4"/>
        <v>188899.2007635525</v>
      </c>
      <c r="D41" s="76"/>
      <c r="E41" s="36">
        <v>2014</v>
      </c>
      <c r="F41" s="8">
        <v>42495</v>
      </c>
      <c r="G41" s="36" t="s">
        <v>3</v>
      </c>
      <c r="H41" s="77">
        <v>102.124</v>
      </c>
      <c r="I41" s="77"/>
      <c r="J41" s="36">
        <v>88.5</v>
      </c>
      <c r="K41" s="76">
        <f t="shared" si="0"/>
        <v>3777.9840152710503</v>
      </c>
      <c r="L41" s="76"/>
      <c r="M41" s="6">
        <f t="shared" si="1"/>
        <v>0.04268908491831695</v>
      </c>
      <c r="N41" s="36">
        <v>2014</v>
      </c>
      <c r="O41" s="8">
        <v>42523</v>
      </c>
      <c r="P41" s="77">
        <v>102.131</v>
      </c>
      <c r="Q41" s="77"/>
      <c r="R41" s="78">
        <f t="shared" si="2"/>
        <v>-29.882359442843217</v>
      </c>
      <c r="S41" s="78"/>
      <c r="T41" s="79">
        <f t="shared" si="3"/>
        <v>-88.5</v>
      </c>
      <c r="U41" s="79"/>
    </row>
    <row r="42" spans="2:21" ht="13.5">
      <c r="B42" s="36">
        <v>34</v>
      </c>
      <c r="C42" s="76">
        <f t="shared" si="4"/>
        <v>188869.31840410965</v>
      </c>
      <c r="D42" s="76"/>
      <c r="E42" s="36">
        <v>2015</v>
      </c>
      <c r="F42" s="8">
        <v>42382</v>
      </c>
      <c r="G42" s="36" t="s">
        <v>3</v>
      </c>
      <c r="H42" s="77">
        <v>118.09</v>
      </c>
      <c r="I42" s="77"/>
      <c r="J42" s="36">
        <v>122.2</v>
      </c>
      <c r="K42" s="76">
        <f t="shared" si="0"/>
        <v>3777.3863680821933</v>
      </c>
      <c r="L42" s="76"/>
      <c r="M42" s="6">
        <f t="shared" si="1"/>
        <v>0.03091150874044348</v>
      </c>
      <c r="N42" s="36">
        <v>2015</v>
      </c>
      <c r="O42" s="8">
        <v>42426</v>
      </c>
      <c r="P42" s="77">
        <v>118.656</v>
      </c>
      <c r="Q42" s="77"/>
      <c r="R42" s="78">
        <f t="shared" si="2"/>
        <v>-1749.5913947091087</v>
      </c>
      <c r="S42" s="78"/>
      <c r="T42" s="79">
        <f t="shared" si="3"/>
        <v>-122.2</v>
      </c>
      <c r="U42" s="79"/>
    </row>
    <row r="43" spans="2:21" ht="13.5">
      <c r="B43" s="36">
        <v>35</v>
      </c>
      <c r="C43" s="76">
        <f t="shared" si="4"/>
        <v>187119.72700940055</v>
      </c>
      <c r="D43" s="76"/>
      <c r="E43" s="36">
        <v>2015</v>
      </c>
      <c r="F43" s="8">
        <v>42446</v>
      </c>
      <c r="G43" s="36" t="s">
        <v>4</v>
      </c>
      <c r="H43" s="77">
        <v>121.46</v>
      </c>
      <c r="I43" s="77"/>
      <c r="J43" s="36">
        <v>37.7</v>
      </c>
      <c r="K43" s="76">
        <f t="shared" si="0"/>
        <v>3742.394540188011</v>
      </c>
      <c r="L43" s="76"/>
      <c r="M43" s="6">
        <f t="shared" si="1"/>
        <v>0.09926775968668462</v>
      </c>
      <c r="N43" s="36">
        <v>2015</v>
      </c>
      <c r="O43" s="8">
        <v>42447</v>
      </c>
      <c r="P43" s="77">
        <v>121.083</v>
      </c>
      <c r="Q43" s="77"/>
      <c r="R43" s="78">
        <f t="shared" si="2"/>
        <v>-3742.394540187964</v>
      </c>
      <c r="S43" s="78"/>
      <c r="T43" s="79">
        <f t="shared" si="3"/>
        <v>-37.7</v>
      </c>
      <c r="U43" s="79"/>
    </row>
    <row r="44" spans="2:21" ht="13.5">
      <c r="B44" s="36">
        <v>36</v>
      </c>
      <c r="C44" s="76">
        <f t="shared" si="4"/>
        <v>183377.3324692126</v>
      </c>
      <c r="D44" s="76"/>
      <c r="E44" s="36">
        <v>2015</v>
      </c>
      <c r="F44" s="8">
        <v>42469</v>
      </c>
      <c r="G44" s="36" t="s">
        <v>4</v>
      </c>
      <c r="H44" s="77">
        <v>120.349</v>
      </c>
      <c r="I44" s="77"/>
      <c r="J44" s="36">
        <v>71.5</v>
      </c>
      <c r="K44" s="76">
        <f t="shared" si="0"/>
        <v>3667.546649384252</v>
      </c>
      <c r="L44" s="76"/>
      <c r="M44" s="6">
        <f t="shared" si="1"/>
        <v>0.05129435873264688</v>
      </c>
      <c r="N44" s="36">
        <v>2015</v>
      </c>
      <c r="O44" s="8">
        <v>42473</v>
      </c>
      <c r="P44" s="77">
        <v>119.634</v>
      </c>
      <c r="Q44" s="77"/>
      <c r="R44" s="78">
        <f t="shared" si="2"/>
        <v>-3667.546649384269</v>
      </c>
      <c r="S44" s="78"/>
      <c r="T44" s="79">
        <f t="shared" si="3"/>
        <v>-71.5</v>
      </c>
      <c r="U44" s="79"/>
    </row>
    <row r="45" spans="2:21" ht="13.5">
      <c r="B45" s="36">
        <v>37</v>
      </c>
      <c r="C45" s="76">
        <f t="shared" si="4"/>
        <v>179709.7858198283</v>
      </c>
      <c r="D45" s="76"/>
      <c r="E45" s="36">
        <v>2015</v>
      </c>
      <c r="F45" s="8">
        <v>42537</v>
      </c>
      <c r="G45" s="36" t="s">
        <v>3</v>
      </c>
      <c r="H45" s="77">
        <v>123.282</v>
      </c>
      <c r="I45" s="77"/>
      <c r="J45" s="36">
        <v>49.7</v>
      </c>
      <c r="K45" s="76">
        <f t="shared" si="0"/>
        <v>3594.1957163965662</v>
      </c>
      <c r="L45" s="76"/>
      <c r="M45" s="6">
        <f t="shared" si="1"/>
        <v>0.07231782125546411</v>
      </c>
      <c r="N45" s="36">
        <v>2015</v>
      </c>
      <c r="O45" s="8">
        <v>42544</v>
      </c>
      <c r="P45" s="77">
        <v>123.779</v>
      </c>
      <c r="Q45" s="77"/>
      <c r="R45" s="78">
        <f t="shared" si="2"/>
        <v>-3594.195716396566</v>
      </c>
      <c r="S45" s="78"/>
      <c r="T45" s="79">
        <f t="shared" si="3"/>
        <v>-49.7</v>
      </c>
      <c r="U45" s="79"/>
    </row>
    <row r="46" spans="2:21" ht="13.5">
      <c r="B46" s="36">
        <v>38</v>
      </c>
      <c r="C46" s="76">
        <f t="shared" si="4"/>
        <v>176115.59010343175</v>
      </c>
      <c r="D46" s="76"/>
      <c r="E46" s="36">
        <v>2015</v>
      </c>
      <c r="F46" s="8">
        <v>42554</v>
      </c>
      <c r="G46" s="36" t="s">
        <v>3</v>
      </c>
      <c r="H46" s="77">
        <v>122.945</v>
      </c>
      <c r="I46" s="77"/>
      <c r="J46" s="36">
        <v>76.5</v>
      </c>
      <c r="K46" s="76">
        <f t="shared" si="0"/>
        <v>3522.311802068635</v>
      </c>
      <c r="L46" s="76"/>
      <c r="M46" s="6">
        <f t="shared" si="1"/>
        <v>0.04604329153030896</v>
      </c>
      <c r="N46" s="36">
        <v>2015</v>
      </c>
      <c r="O46" s="8">
        <v>42566</v>
      </c>
      <c r="P46" s="77">
        <v>123.71</v>
      </c>
      <c r="Q46" s="77"/>
      <c r="R46" s="78">
        <f t="shared" si="2"/>
        <v>-3522.311802068638</v>
      </c>
      <c r="S46" s="78"/>
      <c r="T46" s="79">
        <f t="shared" si="3"/>
        <v>-76.5</v>
      </c>
      <c r="U46" s="79"/>
    </row>
    <row r="47" spans="2:21" ht="13.5">
      <c r="B47" s="36">
        <v>39</v>
      </c>
      <c r="C47" s="76">
        <f t="shared" si="4"/>
        <v>172593.2783013631</v>
      </c>
      <c r="D47" s="76"/>
      <c r="E47" s="36">
        <v>2016</v>
      </c>
      <c r="F47" s="8">
        <v>42396</v>
      </c>
      <c r="G47" s="36" t="s">
        <v>4</v>
      </c>
      <c r="H47" s="77">
        <v>118.614</v>
      </c>
      <c r="I47" s="77"/>
      <c r="J47" s="36">
        <v>96.8</v>
      </c>
      <c r="K47" s="76">
        <f t="shared" si="0"/>
        <v>3451.8655660272625</v>
      </c>
      <c r="L47" s="76"/>
      <c r="M47" s="6">
        <f t="shared" si="1"/>
        <v>0.03565976824408329</v>
      </c>
      <c r="N47" s="36">
        <v>2016</v>
      </c>
      <c r="O47" s="8">
        <v>42403</v>
      </c>
      <c r="P47" s="77">
        <v>117.646</v>
      </c>
      <c r="Q47" s="77"/>
      <c r="R47" s="78">
        <f t="shared" si="2"/>
        <v>-3451.865566027275</v>
      </c>
      <c r="S47" s="78"/>
      <c r="T47" s="79">
        <f t="shared" si="3"/>
        <v>-96.8</v>
      </c>
      <c r="U47" s="79"/>
    </row>
    <row r="48" spans="2:21" ht="13.5">
      <c r="B48" s="36">
        <v>40</v>
      </c>
      <c r="C48" s="76">
        <f t="shared" si="4"/>
        <v>169141.41273533585</v>
      </c>
      <c r="D48" s="76"/>
      <c r="E48" s="36"/>
      <c r="F48" s="8"/>
      <c r="G48" s="36" t="s">
        <v>37</v>
      </c>
      <c r="H48" s="77"/>
      <c r="I48" s="77"/>
      <c r="J48" s="36"/>
      <c r="K48" s="76">
        <f t="shared" si="0"/>
      </c>
      <c r="L48" s="76"/>
      <c r="M48" s="6">
        <f t="shared" si="1"/>
      </c>
      <c r="N48" s="36"/>
      <c r="O48" s="8"/>
      <c r="P48" s="77"/>
      <c r="Q48" s="77"/>
      <c r="R48" s="78">
        <f t="shared" si="2"/>
      </c>
      <c r="S48" s="78"/>
      <c r="T48" s="79">
        <f t="shared" si="3"/>
      </c>
      <c r="U48" s="79"/>
    </row>
    <row r="49" spans="2:21" ht="13.5">
      <c r="B49" s="36">
        <v>41</v>
      </c>
      <c r="C49" s="76">
        <f t="shared" si="4"/>
      </c>
      <c r="D49" s="76"/>
      <c r="E49" s="36"/>
      <c r="F49" s="8"/>
      <c r="G49" s="36" t="s">
        <v>4</v>
      </c>
      <c r="H49" s="77"/>
      <c r="I49" s="77"/>
      <c r="J49" s="36"/>
      <c r="K49" s="76">
        <f t="shared" si="0"/>
      </c>
      <c r="L49" s="76"/>
      <c r="M49" s="6">
        <f t="shared" si="1"/>
      </c>
      <c r="N49" s="36"/>
      <c r="O49" s="8"/>
      <c r="P49" s="77"/>
      <c r="Q49" s="77"/>
      <c r="R49" s="78">
        <f t="shared" si="2"/>
      </c>
      <c r="S49" s="78"/>
      <c r="T49" s="79">
        <f t="shared" si="3"/>
      </c>
      <c r="U49" s="79"/>
    </row>
    <row r="50" spans="2:21" ht="13.5">
      <c r="B50" s="36">
        <v>42</v>
      </c>
      <c r="C50" s="76">
        <f t="shared" si="4"/>
      </c>
      <c r="D50" s="76"/>
      <c r="E50" s="36"/>
      <c r="F50" s="8"/>
      <c r="G50" s="36" t="s">
        <v>4</v>
      </c>
      <c r="H50" s="77"/>
      <c r="I50" s="77"/>
      <c r="J50" s="36"/>
      <c r="K50" s="76">
        <f t="shared" si="0"/>
      </c>
      <c r="L50" s="76"/>
      <c r="M50" s="6">
        <f t="shared" si="1"/>
      </c>
      <c r="N50" s="36"/>
      <c r="O50" s="8"/>
      <c r="P50" s="77"/>
      <c r="Q50" s="77"/>
      <c r="R50" s="78">
        <f t="shared" si="2"/>
      </c>
      <c r="S50" s="78"/>
      <c r="T50" s="79">
        <f t="shared" si="3"/>
      </c>
      <c r="U50" s="79"/>
    </row>
    <row r="51" spans="2:21" ht="13.5">
      <c r="B51" s="36">
        <v>43</v>
      </c>
      <c r="C51" s="76">
        <f t="shared" si="4"/>
      </c>
      <c r="D51" s="76"/>
      <c r="E51" s="36"/>
      <c r="F51" s="8"/>
      <c r="G51" s="36" t="s">
        <v>3</v>
      </c>
      <c r="H51" s="77"/>
      <c r="I51" s="77"/>
      <c r="J51" s="36"/>
      <c r="K51" s="76">
        <f t="shared" si="0"/>
      </c>
      <c r="L51" s="76"/>
      <c r="M51" s="6">
        <f t="shared" si="1"/>
      </c>
      <c r="N51" s="36"/>
      <c r="O51" s="8"/>
      <c r="P51" s="77"/>
      <c r="Q51" s="77"/>
      <c r="R51" s="78">
        <f t="shared" si="2"/>
      </c>
      <c r="S51" s="78"/>
      <c r="T51" s="79">
        <f t="shared" si="3"/>
      </c>
      <c r="U51" s="79"/>
    </row>
    <row r="52" spans="2:21" ht="13.5">
      <c r="B52" s="36">
        <v>44</v>
      </c>
      <c r="C52" s="76">
        <f t="shared" si="4"/>
      </c>
      <c r="D52" s="76"/>
      <c r="E52" s="36"/>
      <c r="F52" s="8"/>
      <c r="G52" s="36" t="s">
        <v>3</v>
      </c>
      <c r="H52" s="77"/>
      <c r="I52" s="77"/>
      <c r="J52" s="36"/>
      <c r="K52" s="76">
        <f t="shared" si="0"/>
      </c>
      <c r="L52" s="76"/>
      <c r="M52" s="6">
        <f t="shared" si="1"/>
      </c>
      <c r="N52" s="36"/>
      <c r="O52" s="8"/>
      <c r="P52" s="77"/>
      <c r="Q52" s="77"/>
      <c r="R52" s="78">
        <f t="shared" si="2"/>
      </c>
      <c r="S52" s="78"/>
      <c r="T52" s="79">
        <f t="shared" si="3"/>
      </c>
      <c r="U52" s="79"/>
    </row>
    <row r="53" spans="2:21" ht="13.5">
      <c r="B53" s="36">
        <v>45</v>
      </c>
      <c r="C53" s="76">
        <f t="shared" si="4"/>
      </c>
      <c r="D53" s="76"/>
      <c r="E53" s="36"/>
      <c r="F53" s="8"/>
      <c r="G53" s="36" t="s">
        <v>4</v>
      </c>
      <c r="H53" s="77"/>
      <c r="I53" s="77"/>
      <c r="J53" s="36"/>
      <c r="K53" s="76">
        <f t="shared" si="0"/>
      </c>
      <c r="L53" s="76"/>
      <c r="M53" s="6">
        <f t="shared" si="1"/>
      </c>
      <c r="N53" s="36"/>
      <c r="O53" s="8"/>
      <c r="P53" s="77"/>
      <c r="Q53" s="77"/>
      <c r="R53" s="78">
        <f t="shared" si="2"/>
      </c>
      <c r="S53" s="78"/>
      <c r="T53" s="79">
        <f t="shared" si="3"/>
      </c>
      <c r="U53" s="79"/>
    </row>
    <row r="54" spans="2:21" ht="13.5">
      <c r="B54" s="36">
        <v>46</v>
      </c>
      <c r="C54" s="76">
        <f t="shared" si="4"/>
      </c>
      <c r="D54" s="76"/>
      <c r="E54" s="36"/>
      <c r="F54" s="8"/>
      <c r="G54" s="36" t="s">
        <v>4</v>
      </c>
      <c r="H54" s="77"/>
      <c r="I54" s="77"/>
      <c r="J54" s="36"/>
      <c r="K54" s="76">
        <f t="shared" si="0"/>
      </c>
      <c r="L54" s="76"/>
      <c r="M54" s="6">
        <f t="shared" si="1"/>
      </c>
      <c r="N54" s="36"/>
      <c r="O54" s="8"/>
      <c r="P54" s="77"/>
      <c r="Q54" s="77"/>
      <c r="R54" s="78">
        <f t="shared" si="2"/>
      </c>
      <c r="S54" s="78"/>
      <c r="T54" s="79">
        <f t="shared" si="3"/>
      </c>
      <c r="U54" s="79"/>
    </row>
    <row r="55" spans="2:21" ht="13.5">
      <c r="B55" s="36">
        <v>47</v>
      </c>
      <c r="C55" s="76">
        <f t="shared" si="4"/>
      </c>
      <c r="D55" s="76"/>
      <c r="E55" s="36"/>
      <c r="F55" s="8"/>
      <c r="G55" s="36" t="s">
        <v>3</v>
      </c>
      <c r="H55" s="77"/>
      <c r="I55" s="77"/>
      <c r="J55" s="36"/>
      <c r="K55" s="76">
        <f t="shared" si="0"/>
      </c>
      <c r="L55" s="76"/>
      <c r="M55" s="6">
        <f t="shared" si="1"/>
      </c>
      <c r="N55" s="36"/>
      <c r="O55" s="8"/>
      <c r="P55" s="77"/>
      <c r="Q55" s="77"/>
      <c r="R55" s="78">
        <f t="shared" si="2"/>
      </c>
      <c r="S55" s="78"/>
      <c r="T55" s="79">
        <f t="shared" si="3"/>
      </c>
      <c r="U55" s="79"/>
    </row>
    <row r="56" spans="2:21" ht="13.5">
      <c r="B56" s="36">
        <v>48</v>
      </c>
      <c r="C56" s="76">
        <f t="shared" si="4"/>
      </c>
      <c r="D56" s="76"/>
      <c r="E56" s="36"/>
      <c r="F56" s="8"/>
      <c r="G56" s="36" t="s">
        <v>3</v>
      </c>
      <c r="H56" s="77"/>
      <c r="I56" s="77"/>
      <c r="J56" s="36"/>
      <c r="K56" s="76">
        <f t="shared" si="0"/>
      </c>
      <c r="L56" s="76"/>
      <c r="M56" s="6">
        <f t="shared" si="1"/>
      </c>
      <c r="N56" s="36"/>
      <c r="O56" s="8"/>
      <c r="P56" s="77"/>
      <c r="Q56" s="77"/>
      <c r="R56" s="78">
        <f t="shared" si="2"/>
      </c>
      <c r="S56" s="78"/>
      <c r="T56" s="79">
        <f t="shared" si="3"/>
      </c>
      <c r="U56" s="79"/>
    </row>
    <row r="57" spans="2:21" ht="13.5">
      <c r="B57" s="36">
        <v>49</v>
      </c>
      <c r="C57" s="76">
        <f t="shared" si="4"/>
      </c>
      <c r="D57" s="76"/>
      <c r="E57" s="36"/>
      <c r="F57" s="8"/>
      <c r="G57" s="36" t="s">
        <v>3</v>
      </c>
      <c r="H57" s="77"/>
      <c r="I57" s="77"/>
      <c r="J57" s="36"/>
      <c r="K57" s="76">
        <f t="shared" si="0"/>
      </c>
      <c r="L57" s="76"/>
      <c r="M57" s="6">
        <f t="shared" si="1"/>
      </c>
      <c r="N57" s="36"/>
      <c r="O57" s="8"/>
      <c r="P57" s="77"/>
      <c r="Q57" s="77"/>
      <c r="R57" s="78">
        <f t="shared" si="2"/>
      </c>
      <c r="S57" s="78"/>
      <c r="T57" s="79">
        <f t="shared" si="3"/>
      </c>
      <c r="U57" s="79"/>
    </row>
    <row r="58" spans="2:21" ht="13.5">
      <c r="B58" s="36">
        <v>50</v>
      </c>
      <c r="C58" s="76">
        <f t="shared" si="4"/>
      </c>
      <c r="D58" s="76"/>
      <c r="E58" s="36"/>
      <c r="F58" s="8"/>
      <c r="G58" s="36" t="s">
        <v>3</v>
      </c>
      <c r="H58" s="77"/>
      <c r="I58" s="77"/>
      <c r="J58" s="36"/>
      <c r="K58" s="76">
        <f t="shared" si="0"/>
      </c>
      <c r="L58" s="76"/>
      <c r="M58" s="6">
        <f t="shared" si="1"/>
      </c>
      <c r="N58" s="36"/>
      <c r="O58" s="8"/>
      <c r="P58" s="77"/>
      <c r="Q58" s="77"/>
      <c r="R58" s="78">
        <f t="shared" si="2"/>
      </c>
      <c r="S58" s="78"/>
      <c r="T58" s="79">
        <f t="shared" si="3"/>
      </c>
      <c r="U58" s="79"/>
    </row>
    <row r="59" spans="2:21" ht="13.5">
      <c r="B59" s="36">
        <v>51</v>
      </c>
      <c r="C59" s="76">
        <f t="shared" si="4"/>
      </c>
      <c r="D59" s="76"/>
      <c r="E59" s="36"/>
      <c r="F59" s="8"/>
      <c r="G59" s="36" t="s">
        <v>3</v>
      </c>
      <c r="H59" s="77"/>
      <c r="I59" s="77"/>
      <c r="J59" s="36"/>
      <c r="K59" s="76">
        <f t="shared" si="0"/>
      </c>
      <c r="L59" s="76"/>
      <c r="M59" s="6">
        <f t="shared" si="1"/>
      </c>
      <c r="N59" s="36"/>
      <c r="O59" s="8"/>
      <c r="P59" s="77"/>
      <c r="Q59" s="77"/>
      <c r="R59" s="78">
        <f t="shared" si="2"/>
      </c>
      <c r="S59" s="78"/>
      <c r="T59" s="79">
        <f t="shared" si="3"/>
      </c>
      <c r="U59" s="79"/>
    </row>
    <row r="60" spans="2:21" ht="13.5">
      <c r="B60" s="36">
        <v>52</v>
      </c>
      <c r="C60" s="76">
        <f t="shared" si="4"/>
      </c>
      <c r="D60" s="76"/>
      <c r="E60" s="36"/>
      <c r="F60" s="8"/>
      <c r="G60" s="36" t="s">
        <v>3</v>
      </c>
      <c r="H60" s="77"/>
      <c r="I60" s="77"/>
      <c r="J60" s="36"/>
      <c r="K60" s="76">
        <f t="shared" si="0"/>
      </c>
      <c r="L60" s="76"/>
      <c r="M60" s="6">
        <f t="shared" si="1"/>
      </c>
      <c r="N60" s="36"/>
      <c r="O60" s="8"/>
      <c r="P60" s="77"/>
      <c r="Q60" s="77"/>
      <c r="R60" s="78">
        <f t="shared" si="2"/>
      </c>
      <c r="S60" s="78"/>
      <c r="T60" s="79">
        <f t="shared" si="3"/>
      </c>
      <c r="U60" s="79"/>
    </row>
    <row r="61" spans="2:21" ht="13.5">
      <c r="B61" s="36">
        <v>53</v>
      </c>
      <c r="C61" s="76">
        <f t="shared" si="4"/>
      </c>
      <c r="D61" s="76"/>
      <c r="E61" s="36"/>
      <c r="F61" s="8"/>
      <c r="G61" s="36" t="s">
        <v>3</v>
      </c>
      <c r="H61" s="77"/>
      <c r="I61" s="77"/>
      <c r="J61" s="36"/>
      <c r="K61" s="76">
        <f t="shared" si="0"/>
      </c>
      <c r="L61" s="76"/>
      <c r="M61" s="6">
        <f t="shared" si="1"/>
      </c>
      <c r="N61" s="36"/>
      <c r="O61" s="8"/>
      <c r="P61" s="77"/>
      <c r="Q61" s="77"/>
      <c r="R61" s="78">
        <f t="shared" si="2"/>
      </c>
      <c r="S61" s="78"/>
      <c r="T61" s="79">
        <f t="shared" si="3"/>
      </c>
      <c r="U61" s="79"/>
    </row>
    <row r="62" spans="2:21" ht="13.5">
      <c r="B62" s="36">
        <v>54</v>
      </c>
      <c r="C62" s="76">
        <f t="shared" si="4"/>
      </c>
      <c r="D62" s="76"/>
      <c r="E62" s="36"/>
      <c r="F62" s="8"/>
      <c r="G62" s="36" t="s">
        <v>3</v>
      </c>
      <c r="H62" s="77"/>
      <c r="I62" s="77"/>
      <c r="J62" s="36"/>
      <c r="K62" s="76">
        <f t="shared" si="0"/>
      </c>
      <c r="L62" s="76"/>
      <c r="M62" s="6">
        <f t="shared" si="1"/>
      </c>
      <c r="N62" s="36"/>
      <c r="O62" s="8"/>
      <c r="P62" s="77"/>
      <c r="Q62" s="77"/>
      <c r="R62" s="78">
        <f t="shared" si="2"/>
      </c>
      <c r="S62" s="78"/>
      <c r="T62" s="79">
        <f t="shared" si="3"/>
      </c>
      <c r="U62" s="79"/>
    </row>
    <row r="63" spans="2:21" ht="13.5">
      <c r="B63" s="36">
        <v>55</v>
      </c>
      <c r="C63" s="76">
        <f t="shared" si="4"/>
      </c>
      <c r="D63" s="76"/>
      <c r="E63" s="36"/>
      <c r="F63" s="8"/>
      <c r="G63" s="36" t="s">
        <v>4</v>
      </c>
      <c r="H63" s="77"/>
      <c r="I63" s="77"/>
      <c r="J63" s="36"/>
      <c r="K63" s="76">
        <f t="shared" si="0"/>
      </c>
      <c r="L63" s="76"/>
      <c r="M63" s="6">
        <f t="shared" si="1"/>
      </c>
      <c r="N63" s="36"/>
      <c r="O63" s="8"/>
      <c r="P63" s="77"/>
      <c r="Q63" s="77"/>
      <c r="R63" s="78">
        <f t="shared" si="2"/>
      </c>
      <c r="S63" s="78"/>
      <c r="T63" s="79">
        <f t="shared" si="3"/>
      </c>
      <c r="U63" s="79"/>
    </row>
    <row r="64" spans="2:21" ht="13.5">
      <c r="B64" s="36">
        <v>56</v>
      </c>
      <c r="C64" s="76">
        <f t="shared" si="4"/>
      </c>
      <c r="D64" s="76"/>
      <c r="E64" s="36"/>
      <c r="F64" s="8"/>
      <c r="G64" s="36" t="s">
        <v>3</v>
      </c>
      <c r="H64" s="77"/>
      <c r="I64" s="77"/>
      <c r="J64" s="36"/>
      <c r="K64" s="76">
        <f t="shared" si="0"/>
      </c>
      <c r="L64" s="76"/>
      <c r="M64" s="6">
        <f t="shared" si="1"/>
      </c>
      <c r="N64" s="36"/>
      <c r="O64" s="8"/>
      <c r="P64" s="77"/>
      <c r="Q64" s="77"/>
      <c r="R64" s="78">
        <f t="shared" si="2"/>
      </c>
      <c r="S64" s="78"/>
      <c r="T64" s="79">
        <f t="shared" si="3"/>
      </c>
      <c r="U64" s="79"/>
    </row>
    <row r="65" spans="2:21" ht="13.5">
      <c r="B65" s="36">
        <v>57</v>
      </c>
      <c r="C65" s="76">
        <f t="shared" si="4"/>
      </c>
      <c r="D65" s="76"/>
      <c r="E65" s="36"/>
      <c r="F65" s="8"/>
      <c r="G65" s="36" t="s">
        <v>3</v>
      </c>
      <c r="H65" s="77"/>
      <c r="I65" s="77"/>
      <c r="J65" s="36"/>
      <c r="K65" s="76">
        <f t="shared" si="0"/>
      </c>
      <c r="L65" s="76"/>
      <c r="M65" s="6">
        <f t="shared" si="1"/>
      </c>
      <c r="N65" s="36"/>
      <c r="O65" s="8"/>
      <c r="P65" s="77"/>
      <c r="Q65" s="77"/>
      <c r="R65" s="78">
        <f t="shared" si="2"/>
      </c>
      <c r="S65" s="78"/>
      <c r="T65" s="79">
        <f t="shared" si="3"/>
      </c>
      <c r="U65" s="79"/>
    </row>
    <row r="66" spans="2:21" ht="13.5">
      <c r="B66" s="36">
        <v>58</v>
      </c>
      <c r="C66" s="76">
        <f t="shared" si="4"/>
      </c>
      <c r="D66" s="76"/>
      <c r="E66" s="36"/>
      <c r="F66" s="8"/>
      <c r="G66" s="36" t="s">
        <v>3</v>
      </c>
      <c r="H66" s="77"/>
      <c r="I66" s="77"/>
      <c r="J66" s="36"/>
      <c r="K66" s="76">
        <f t="shared" si="0"/>
      </c>
      <c r="L66" s="76"/>
      <c r="M66" s="6">
        <f t="shared" si="1"/>
      </c>
      <c r="N66" s="36"/>
      <c r="O66" s="8"/>
      <c r="P66" s="77"/>
      <c r="Q66" s="77"/>
      <c r="R66" s="78">
        <f t="shared" si="2"/>
      </c>
      <c r="S66" s="78"/>
      <c r="T66" s="79">
        <f t="shared" si="3"/>
      </c>
      <c r="U66" s="79"/>
    </row>
    <row r="67" spans="2:21" ht="13.5">
      <c r="B67" s="36">
        <v>59</v>
      </c>
      <c r="C67" s="76">
        <f t="shared" si="4"/>
      </c>
      <c r="D67" s="76"/>
      <c r="E67" s="36"/>
      <c r="F67" s="8"/>
      <c r="G67" s="36" t="s">
        <v>3</v>
      </c>
      <c r="H67" s="77"/>
      <c r="I67" s="77"/>
      <c r="J67" s="36"/>
      <c r="K67" s="76">
        <f t="shared" si="0"/>
      </c>
      <c r="L67" s="76"/>
      <c r="M67" s="6">
        <f t="shared" si="1"/>
      </c>
      <c r="N67" s="36"/>
      <c r="O67" s="8"/>
      <c r="P67" s="77"/>
      <c r="Q67" s="77"/>
      <c r="R67" s="78">
        <f t="shared" si="2"/>
      </c>
      <c r="S67" s="78"/>
      <c r="T67" s="79">
        <f t="shared" si="3"/>
      </c>
      <c r="U67" s="79"/>
    </row>
    <row r="68" spans="2:21" ht="13.5">
      <c r="B68" s="36">
        <v>60</v>
      </c>
      <c r="C68" s="76">
        <f t="shared" si="4"/>
      </c>
      <c r="D68" s="76"/>
      <c r="E68" s="36"/>
      <c r="F68" s="8"/>
      <c r="G68" s="36" t="s">
        <v>4</v>
      </c>
      <c r="H68" s="77"/>
      <c r="I68" s="77"/>
      <c r="J68" s="36"/>
      <c r="K68" s="76">
        <f t="shared" si="0"/>
      </c>
      <c r="L68" s="76"/>
      <c r="M68" s="6">
        <f t="shared" si="1"/>
      </c>
      <c r="N68" s="36"/>
      <c r="O68" s="8"/>
      <c r="P68" s="77"/>
      <c r="Q68" s="77"/>
      <c r="R68" s="78">
        <f t="shared" si="2"/>
      </c>
      <c r="S68" s="78"/>
      <c r="T68" s="79">
        <f t="shared" si="3"/>
      </c>
      <c r="U68" s="79"/>
    </row>
    <row r="69" spans="2:21" ht="13.5">
      <c r="B69" s="36">
        <v>61</v>
      </c>
      <c r="C69" s="76">
        <f t="shared" si="4"/>
      </c>
      <c r="D69" s="76"/>
      <c r="E69" s="36"/>
      <c r="F69" s="8"/>
      <c r="G69" s="36" t="s">
        <v>4</v>
      </c>
      <c r="H69" s="77"/>
      <c r="I69" s="77"/>
      <c r="J69" s="36"/>
      <c r="K69" s="76">
        <f t="shared" si="0"/>
      </c>
      <c r="L69" s="76"/>
      <c r="M69" s="6">
        <f t="shared" si="1"/>
      </c>
      <c r="N69" s="36"/>
      <c r="O69" s="8"/>
      <c r="P69" s="77"/>
      <c r="Q69" s="77"/>
      <c r="R69" s="78">
        <f t="shared" si="2"/>
      </c>
      <c r="S69" s="78"/>
      <c r="T69" s="79">
        <f t="shared" si="3"/>
      </c>
      <c r="U69" s="79"/>
    </row>
    <row r="70" spans="2:21" ht="13.5">
      <c r="B70" s="36">
        <v>62</v>
      </c>
      <c r="C70" s="76">
        <f t="shared" si="4"/>
      </c>
      <c r="D70" s="76"/>
      <c r="E70" s="36"/>
      <c r="F70" s="8"/>
      <c r="G70" s="36" t="s">
        <v>3</v>
      </c>
      <c r="H70" s="77"/>
      <c r="I70" s="77"/>
      <c r="J70" s="36"/>
      <c r="K70" s="76">
        <f t="shared" si="0"/>
      </c>
      <c r="L70" s="76"/>
      <c r="M70" s="6">
        <f t="shared" si="1"/>
      </c>
      <c r="N70" s="36"/>
      <c r="O70" s="8"/>
      <c r="P70" s="77"/>
      <c r="Q70" s="77"/>
      <c r="R70" s="78">
        <f t="shared" si="2"/>
      </c>
      <c r="S70" s="78"/>
      <c r="T70" s="79">
        <f t="shared" si="3"/>
      </c>
      <c r="U70" s="79"/>
    </row>
    <row r="71" spans="2:21" ht="13.5">
      <c r="B71" s="36">
        <v>63</v>
      </c>
      <c r="C71" s="76">
        <f t="shared" si="4"/>
      </c>
      <c r="D71" s="76"/>
      <c r="E71" s="36"/>
      <c r="F71" s="8"/>
      <c r="G71" s="36" t="s">
        <v>4</v>
      </c>
      <c r="H71" s="77"/>
      <c r="I71" s="77"/>
      <c r="J71" s="36"/>
      <c r="K71" s="76">
        <f t="shared" si="0"/>
      </c>
      <c r="L71" s="76"/>
      <c r="M71" s="6">
        <f t="shared" si="1"/>
      </c>
      <c r="N71" s="36"/>
      <c r="O71" s="8"/>
      <c r="P71" s="77"/>
      <c r="Q71" s="77"/>
      <c r="R71" s="78">
        <f t="shared" si="2"/>
      </c>
      <c r="S71" s="78"/>
      <c r="T71" s="79">
        <f t="shared" si="3"/>
      </c>
      <c r="U71" s="79"/>
    </row>
    <row r="72" spans="2:21" ht="13.5">
      <c r="B72" s="36">
        <v>64</v>
      </c>
      <c r="C72" s="76">
        <f t="shared" si="4"/>
      </c>
      <c r="D72" s="76"/>
      <c r="E72" s="36"/>
      <c r="F72" s="8"/>
      <c r="G72" s="36" t="s">
        <v>3</v>
      </c>
      <c r="H72" s="77"/>
      <c r="I72" s="77"/>
      <c r="J72" s="36"/>
      <c r="K72" s="76">
        <f t="shared" si="0"/>
      </c>
      <c r="L72" s="76"/>
      <c r="M72" s="6">
        <f t="shared" si="1"/>
      </c>
      <c r="N72" s="36"/>
      <c r="O72" s="8"/>
      <c r="P72" s="77"/>
      <c r="Q72" s="77"/>
      <c r="R72" s="78">
        <f t="shared" si="2"/>
      </c>
      <c r="S72" s="78"/>
      <c r="T72" s="79">
        <f t="shared" si="3"/>
      </c>
      <c r="U72" s="79"/>
    </row>
    <row r="73" spans="2:21" ht="13.5">
      <c r="B73" s="36">
        <v>65</v>
      </c>
      <c r="C73" s="76">
        <f t="shared" si="4"/>
      </c>
      <c r="D73" s="76"/>
      <c r="E73" s="36"/>
      <c r="F73" s="8"/>
      <c r="G73" s="36" t="s">
        <v>4</v>
      </c>
      <c r="H73" s="77"/>
      <c r="I73" s="77"/>
      <c r="J73" s="36"/>
      <c r="K73" s="76">
        <f t="shared" si="0"/>
      </c>
      <c r="L73" s="76"/>
      <c r="M73" s="6">
        <f t="shared" si="1"/>
      </c>
      <c r="N73" s="36"/>
      <c r="O73" s="8"/>
      <c r="P73" s="77"/>
      <c r="Q73" s="77"/>
      <c r="R73" s="78">
        <f t="shared" si="2"/>
      </c>
      <c r="S73" s="78"/>
      <c r="T73" s="79">
        <f t="shared" si="3"/>
      </c>
      <c r="U73" s="79"/>
    </row>
    <row r="74" spans="2:21" ht="13.5">
      <c r="B74" s="36">
        <v>66</v>
      </c>
      <c r="C74" s="76">
        <f aca="true" t="shared" si="5" ref="C74:C108">IF(R73="","",C73+R73)</f>
      </c>
      <c r="D74" s="76"/>
      <c r="E74" s="36"/>
      <c r="F74" s="8"/>
      <c r="G74" s="36" t="s">
        <v>4</v>
      </c>
      <c r="H74" s="77"/>
      <c r="I74" s="77"/>
      <c r="J74" s="36"/>
      <c r="K74" s="76">
        <f aca="true" t="shared" si="6" ref="K74:K108">IF(F74="","",C74*0.02)</f>
      </c>
      <c r="L74" s="76"/>
      <c r="M74" s="6">
        <f aca="true" t="shared" si="7" ref="M74:M108">IF(J74="","",(K74/J74)/1000)</f>
      </c>
      <c r="N74" s="36"/>
      <c r="O74" s="8"/>
      <c r="P74" s="77"/>
      <c r="Q74" s="77"/>
      <c r="R74" s="78">
        <f aca="true" t="shared" si="8" ref="R74:R108">IF(O74="","",(IF(G74="売",H74-P74,P74-H74))*M74*100000)</f>
      </c>
      <c r="S74" s="78"/>
      <c r="T74" s="79">
        <f aca="true" t="shared" si="9" ref="T74:T108">IF(O74="","",IF(R74&lt;0,J74*(-1),IF(G74="買",(P74-H74)*100,(H74-P74)*100)))</f>
      </c>
      <c r="U74" s="79"/>
    </row>
    <row r="75" spans="2:21" ht="13.5">
      <c r="B75" s="36">
        <v>67</v>
      </c>
      <c r="C75" s="76">
        <f t="shared" si="5"/>
      </c>
      <c r="D75" s="76"/>
      <c r="E75" s="36"/>
      <c r="F75" s="8"/>
      <c r="G75" s="36" t="s">
        <v>3</v>
      </c>
      <c r="H75" s="77"/>
      <c r="I75" s="77"/>
      <c r="J75" s="36"/>
      <c r="K75" s="76">
        <f t="shared" si="6"/>
      </c>
      <c r="L75" s="76"/>
      <c r="M75" s="6">
        <f t="shared" si="7"/>
      </c>
      <c r="N75" s="36"/>
      <c r="O75" s="8"/>
      <c r="P75" s="77"/>
      <c r="Q75" s="77"/>
      <c r="R75" s="78">
        <f t="shared" si="8"/>
      </c>
      <c r="S75" s="78"/>
      <c r="T75" s="79">
        <f t="shared" si="9"/>
      </c>
      <c r="U75" s="79"/>
    </row>
    <row r="76" spans="2:21" ht="13.5">
      <c r="B76" s="36">
        <v>68</v>
      </c>
      <c r="C76" s="76">
        <f t="shared" si="5"/>
      </c>
      <c r="D76" s="76"/>
      <c r="E76" s="36"/>
      <c r="F76" s="8"/>
      <c r="G76" s="36" t="s">
        <v>3</v>
      </c>
      <c r="H76" s="77"/>
      <c r="I76" s="77"/>
      <c r="J76" s="36"/>
      <c r="K76" s="76">
        <f t="shared" si="6"/>
      </c>
      <c r="L76" s="76"/>
      <c r="M76" s="6">
        <f t="shared" si="7"/>
      </c>
      <c r="N76" s="36"/>
      <c r="O76" s="8"/>
      <c r="P76" s="77"/>
      <c r="Q76" s="77"/>
      <c r="R76" s="78">
        <f t="shared" si="8"/>
      </c>
      <c r="S76" s="78"/>
      <c r="T76" s="79">
        <f t="shared" si="9"/>
      </c>
      <c r="U76" s="79"/>
    </row>
    <row r="77" spans="2:21" ht="13.5">
      <c r="B77" s="36">
        <v>69</v>
      </c>
      <c r="C77" s="76">
        <f t="shared" si="5"/>
      </c>
      <c r="D77" s="76"/>
      <c r="E77" s="36"/>
      <c r="F77" s="8"/>
      <c r="G77" s="36" t="s">
        <v>3</v>
      </c>
      <c r="H77" s="77"/>
      <c r="I77" s="77"/>
      <c r="J77" s="36"/>
      <c r="K77" s="76">
        <f t="shared" si="6"/>
      </c>
      <c r="L77" s="76"/>
      <c r="M77" s="6">
        <f t="shared" si="7"/>
      </c>
      <c r="N77" s="36"/>
      <c r="O77" s="8"/>
      <c r="P77" s="77"/>
      <c r="Q77" s="77"/>
      <c r="R77" s="78">
        <f t="shared" si="8"/>
      </c>
      <c r="S77" s="78"/>
      <c r="T77" s="79">
        <f t="shared" si="9"/>
      </c>
      <c r="U77" s="79"/>
    </row>
    <row r="78" spans="2:21" ht="13.5">
      <c r="B78" s="36">
        <v>70</v>
      </c>
      <c r="C78" s="76">
        <f t="shared" si="5"/>
      </c>
      <c r="D78" s="76"/>
      <c r="E78" s="36"/>
      <c r="F78" s="8"/>
      <c r="G78" s="36" t="s">
        <v>4</v>
      </c>
      <c r="H78" s="77"/>
      <c r="I78" s="77"/>
      <c r="J78" s="36"/>
      <c r="K78" s="76">
        <f t="shared" si="6"/>
      </c>
      <c r="L78" s="76"/>
      <c r="M78" s="6">
        <f t="shared" si="7"/>
      </c>
      <c r="N78" s="36"/>
      <c r="O78" s="8"/>
      <c r="P78" s="77"/>
      <c r="Q78" s="77"/>
      <c r="R78" s="78">
        <f t="shared" si="8"/>
      </c>
      <c r="S78" s="78"/>
      <c r="T78" s="79">
        <f t="shared" si="9"/>
      </c>
      <c r="U78" s="79"/>
    </row>
    <row r="79" spans="2:21" ht="13.5">
      <c r="B79" s="36">
        <v>71</v>
      </c>
      <c r="C79" s="76">
        <f t="shared" si="5"/>
      </c>
      <c r="D79" s="76"/>
      <c r="E79" s="36"/>
      <c r="F79" s="8"/>
      <c r="G79" s="36" t="s">
        <v>3</v>
      </c>
      <c r="H79" s="77"/>
      <c r="I79" s="77"/>
      <c r="J79" s="36"/>
      <c r="K79" s="76">
        <f t="shared" si="6"/>
      </c>
      <c r="L79" s="76"/>
      <c r="M79" s="6">
        <f t="shared" si="7"/>
      </c>
      <c r="N79" s="36"/>
      <c r="O79" s="8"/>
      <c r="P79" s="77"/>
      <c r="Q79" s="77"/>
      <c r="R79" s="78">
        <f t="shared" si="8"/>
      </c>
      <c r="S79" s="78"/>
      <c r="T79" s="79">
        <f t="shared" si="9"/>
      </c>
      <c r="U79" s="79"/>
    </row>
    <row r="80" spans="2:21" ht="13.5">
      <c r="B80" s="36">
        <v>72</v>
      </c>
      <c r="C80" s="76">
        <f t="shared" si="5"/>
      </c>
      <c r="D80" s="76"/>
      <c r="E80" s="36"/>
      <c r="F80" s="8"/>
      <c r="G80" s="36" t="s">
        <v>4</v>
      </c>
      <c r="H80" s="77"/>
      <c r="I80" s="77"/>
      <c r="J80" s="36"/>
      <c r="K80" s="76">
        <f t="shared" si="6"/>
      </c>
      <c r="L80" s="76"/>
      <c r="M80" s="6">
        <f t="shared" si="7"/>
      </c>
      <c r="N80" s="36"/>
      <c r="O80" s="8"/>
      <c r="P80" s="77"/>
      <c r="Q80" s="77"/>
      <c r="R80" s="78">
        <f t="shared" si="8"/>
      </c>
      <c r="S80" s="78"/>
      <c r="T80" s="79">
        <f t="shared" si="9"/>
      </c>
      <c r="U80" s="79"/>
    </row>
    <row r="81" spans="2:21" ht="13.5">
      <c r="B81" s="36">
        <v>73</v>
      </c>
      <c r="C81" s="76">
        <f t="shared" si="5"/>
      </c>
      <c r="D81" s="76"/>
      <c r="E81" s="36"/>
      <c r="F81" s="8"/>
      <c r="G81" s="36" t="s">
        <v>3</v>
      </c>
      <c r="H81" s="77"/>
      <c r="I81" s="77"/>
      <c r="J81" s="36"/>
      <c r="K81" s="76">
        <f t="shared" si="6"/>
      </c>
      <c r="L81" s="76"/>
      <c r="M81" s="6">
        <f t="shared" si="7"/>
      </c>
      <c r="N81" s="36"/>
      <c r="O81" s="8"/>
      <c r="P81" s="77"/>
      <c r="Q81" s="77"/>
      <c r="R81" s="78">
        <f t="shared" si="8"/>
      </c>
      <c r="S81" s="78"/>
      <c r="T81" s="79">
        <f t="shared" si="9"/>
      </c>
      <c r="U81" s="79"/>
    </row>
    <row r="82" spans="2:21" ht="13.5">
      <c r="B82" s="36">
        <v>74</v>
      </c>
      <c r="C82" s="76">
        <f t="shared" si="5"/>
      </c>
      <c r="D82" s="76"/>
      <c r="E82" s="36"/>
      <c r="F82" s="8"/>
      <c r="G82" s="36" t="s">
        <v>3</v>
      </c>
      <c r="H82" s="77"/>
      <c r="I82" s="77"/>
      <c r="J82" s="36"/>
      <c r="K82" s="76">
        <f t="shared" si="6"/>
      </c>
      <c r="L82" s="76"/>
      <c r="M82" s="6">
        <f t="shared" si="7"/>
      </c>
      <c r="N82" s="36"/>
      <c r="O82" s="8"/>
      <c r="P82" s="77"/>
      <c r="Q82" s="77"/>
      <c r="R82" s="78">
        <f t="shared" si="8"/>
      </c>
      <c r="S82" s="78"/>
      <c r="T82" s="79">
        <f t="shared" si="9"/>
      </c>
      <c r="U82" s="79"/>
    </row>
    <row r="83" spans="2:21" ht="13.5">
      <c r="B83" s="36">
        <v>75</v>
      </c>
      <c r="C83" s="76">
        <f t="shared" si="5"/>
      </c>
      <c r="D83" s="76"/>
      <c r="E83" s="36"/>
      <c r="F83" s="8"/>
      <c r="G83" s="36" t="s">
        <v>3</v>
      </c>
      <c r="H83" s="77"/>
      <c r="I83" s="77"/>
      <c r="J83" s="36"/>
      <c r="K83" s="76">
        <f t="shared" si="6"/>
      </c>
      <c r="L83" s="76"/>
      <c r="M83" s="6">
        <f t="shared" si="7"/>
      </c>
      <c r="N83" s="36"/>
      <c r="O83" s="8"/>
      <c r="P83" s="77"/>
      <c r="Q83" s="77"/>
      <c r="R83" s="78">
        <f t="shared" si="8"/>
      </c>
      <c r="S83" s="78"/>
      <c r="T83" s="79">
        <f t="shared" si="9"/>
      </c>
      <c r="U83" s="79"/>
    </row>
    <row r="84" spans="2:21" ht="13.5">
      <c r="B84" s="36">
        <v>76</v>
      </c>
      <c r="C84" s="76">
        <f t="shared" si="5"/>
      </c>
      <c r="D84" s="76"/>
      <c r="E84" s="36"/>
      <c r="F84" s="8"/>
      <c r="G84" s="36" t="s">
        <v>3</v>
      </c>
      <c r="H84" s="77"/>
      <c r="I84" s="77"/>
      <c r="J84" s="36"/>
      <c r="K84" s="76">
        <f t="shared" si="6"/>
      </c>
      <c r="L84" s="76"/>
      <c r="M84" s="6">
        <f t="shared" si="7"/>
      </c>
      <c r="N84" s="36"/>
      <c r="O84" s="8"/>
      <c r="P84" s="77"/>
      <c r="Q84" s="77"/>
      <c r="R84" s="78">
        <f t="shared" si="8"/>
      </c>
      <c r="S84" s="78"/>
      <c r="T84" s="79">
        <f t="shared" si="9"/>
      </c>
      <c r="U84" s="79"/>
    </row>
    <row r="85" spans="2:21" ht="13.5">
      <c r="B85" s="36">
        <v>77</v>
      </c>
      <c r="C85" s="76">
        <f t="shared" si="5"/>
      </c>
      <c r="D85" s="76"/>
      <c r="E85" s="36"/>
      <c r="F85" s="8"/>
      <c r="G85" s="36" t="s">
        <v>4</v>
      </c>
      <c r="H85" s="77"/>
      <c r="I85" s="77"/>
      <c r="J85" s="36"/>
      <c r="K85" s="76">
        <f t="shared" si="6"/>
      </c>
      <c r="L85" s="76"/>
      <c r="M85" s="6">
        <f t="shared" si="7"/>
      </c>
      <c r="N85" s="36"/>
      <c r="O85" s="8"/>
      <c r="P85" s="77"/>
      <c r="Q85" s="77"/>
      <c r="R85" s="78">
        <f t="shared" si="8"/>
      </c>
      <c r="S85" s="78"/>
      <c r="T85" s="79">
        <f t="shared" si="9"/>
      </c>
      <c r="U85" s="79"/>
    </row>
    <row r="86" spans="2:21" ht="13.5">
      <c r="B86" s="36">
        <v>78</v>
      </c>
      <c r="C86" s="76">
        <f t="shared" si="5"/>
      </c>
      <c r="D86" s="76"/>
      <c r="E86" s="36"/>
      <c r="F86" s="8"/>
      <c r="G86" s="36" t="s">
        <v>3</v>
      </c>
      <c r="H86" s="77"/>
      <c r="I86" s="77"/>
      <c r="J86" s="36"/>
      <c r="K86" s="76">
        <f t="shared" si="6"/>
      </c>
      <c r="L86" s="76"/>
      <c r="M86" s="6">
        <f t="shared" si="7"/>
      </c>
      <c r="N86" s="36"/>
      <c r="O86" s="8"/>
      <c r="P86" s="77"/>
      <c r="Q86" s="77"/>
      <c r="R86" s="78">
        <f t="shared" si="8"/>
      </c>
      <c r="S86" s="78"/>
      <c r="T86" s="79">
        <f t="shared" si="9"/>
      </c>
      <c r="U86" s="79"/>
    </row>
    <row r="87" spans="2:21" ht="13.5">
      <c r="B87" s="36">
        <v>79</v>
      </c>
      <c r="C87" s="76">
        <f t="shared" si="5"/>
      </c>
      <c r="D87" s="76"/>
      <c r="E87" s="36"/>
      <c r="F87" s="8"/>
      <c r="G87" s="36" t="s">
        <v>4</v>
      </c>
      <c r="H87" s="77"/>
      <c r="I87" s="77"/>
      <c r="J87" s="36"/>
      <c r="K87" s="76">
        <f t="shared" si="6"/>
      </c>
      <c r="L87" s="76"/>
      <c r="M87" s="6">
        <f t="shared" si="7"/>
      </c>
      <c r="N87" s="36"/>
      <c r="O87" s="8"/>
      <c r="P87" s="77"/>
      <c r="Q87" s="77"/>
      <c r="R87" s="78">
        <f t="shared" si="8"/>
      </c>
      <c r="S87" s="78"/>
      <c r="T87" s="79">
        <f t="shared" si="9"/>
      </c>
      <c r="U87" s="79"/>
    </row>
    <row r="88" spans="2:21" ht="13.5">
      <c r="B88" s="36">
        <v>80</v>
      </c>
      <c r="C88" s="76">
        <f t="shared" si="5"/>
      </c>
      <c r="D88" s="76"/>
      <c r="E88" s="36"/>
      <c r="F88" s="8"/>
      <c r="G88" s="36" t="s">
        <v>4</v>
      </c>
      <c r="H88" s="77"/>
      <c r="I88" s="77"/>
      <c r="J88" s="36"/>
      <c r="K88" s="76">
        <f t="shared" si="6"/>
      </c>
      <c r="L88" s="76"/>
      <c r="M88" s="6">
        <f t="shared" si="7"/>
      </c>
      <c r="N88" s="36"/>
      <c r="O88" s="8"/>
      <c r="P88" s="77"/>
      <c r="Q88" s="77"/>
      <c r="R88" s="78">
        <f t="shared" si="8"/>
      </c>
      <c r="S88" s="78"/>
      <c r="T88" s="79">
        <f t="shared" si="9"/>
      </c>
      <c r="U88" s="79"/>
    </row>
    <row r="89" spans="2:21" ht="13.5">
      <c r="B89" s="36">
        <v>81</v>
      </c>
      <c r="C89" s="76">
        <f t="shared" si="5"/>
      </c>
      <c r="D89" s="76"/>
      <c r="E89" s="36"/>
      <c r="F89" s="8"/>
      <c r="G89" s="36" t="s">
        <v>4</v>
      </c>
      <c r="H89" s="77"/>
      <c r="I89" s="77"/>
      <c r="J89" s="36"/>
      <c r="K89" s="76">
        <f t="shared" si="6"/>
      </c>
      <c r="L89" s="76"/>
      <c r="M89" s="6">
        <f t="shared" si="7"/>
      </c>
      <c r="N89" s="36"/>
      <c r="O89" s="8"/>
      <c r="P89" s="77"/>
      <c r="Q89" s="77"/>
      <c r="R89" s="78">
        <f t="shared" si="8"/>
      </c>
      <c r="S89" s="78"/>
      <c r="T89" s="79">
        <f t="shared" si="9"/>
      </c>
      <c r="U89" s="79"/>
    </row>
    <row r="90" spans="2:21" ht="13.5">
      <c r="B90" s="36">
        <v>82</v>
      </c>
      <c r="C90" s="76">
        <f t="shared" si="5"/>
      </c>
      <c r="D90" s="76"/>
      <c r="E90" s="36"/>
      <c r="F90" s="8"/>
      <c r="G90" s="36" t="s">
        <v>4</v>
      </c>
      <c r="H90" s="77"/>
      <c r="I90" s="77"/>
      <c r="J90" s="36"/>
      <c r="K90" s="76">
        <f t="shared" si="6"/>
      </c>
      <c r="L90" s="76"/>
      <c r="M90" s="6">
        <f t="shared" si="7"/>
      </c>
      <c r="N90" s="36"/>
      <c r="O90" s="8"/>
      <c r="P90" s="77"/>
      <c r="Q90" s="77"/>
      <c r="R90" s="78">
        <f t="shared" si="8"/>
      </c>
      <c r="S90" s="78"/>
      <c r="T90" s="79">
        <f t="shared" si="9"/>
      </c>
      <c r="U90" s="79"/>
    </row>
    <row r="91" spans="2:21" ht="13.5">
      <c r="B91" s="36">
        <v>83</v>
      </c>
      <c r="C91" s="76">
        <f t="shared" si="5"/>
      </c>
      <c r="D91" s="76"/>
      <c r="E91" s="36"/>
      <c r="F91" s="8"/>
      <c r="G91" s="36" t="s">
        <v>4</v>
      </c>
      <c r="H91" s="77"/>
      <c r="I91" s="77"/>
      <c r="J91" s="36"/>
      <c r="K91" s="76">
        <f t="shared" si="6"/>
      </c>
      <c r="L91" s="76"/>
      <c r="M91" s="6">
        <f t="shared" si="7"/>
      </c>
      <c r="N91" s="36"/>
      <c r="O91" s="8"/>
      <c r="P91" s="77"/>
      <c r="Q91" s="77"/>
      <c r="R91" s="78">
        <f t="shared" si="8"/>
      </c>
      <c r="S91" s="78"/>
      <c r="T91" s="79">
        <f t="shared" si="9"/>
      </c>
      <c r="U91" s="79"/>
    </row>
    <row r="92" spans="2:21" ht="13.5">
      <c r="B92" s="36">
        <v>84</v>
      </c>
      <c r="C92" s="76">
        <f t="shared" si="5"/>
      </c>
      <c r="D92" s="76"/>
      <c r="E92" s="36"/>
      <c r="F92" s="8"/>
      <c r="G92" s="36" t="s">
        <v>3</v>
      </c>
      <c r="H92" s="77"/>
      <c r="I92" s="77"/>
      <c r="J92" s="36"/>
      <c r="K92" s="76">
        <f t="shared" si="6"/>
      </c>
      <c r="L92" s="76"/>
      <c r="M92" s="6">
        <f t="shared" si="7"/>
      </c>
      <c r="N92" s="36"/>
      <c r="O92" s="8"/>
      <c r="P92" s="77"/>
      <c r="Q92" s="77"/>
      <c r="R92" s="78">
        <f t="shared" si="8"/>
      </c>
      <c r="S92" s="78"/>
      <c r="T92" s="79">
        <f t="shared" si="9"/>
      </c>
      <c r="U92" s="79"/>
    </row>
    <row r="93" spans="2:21" ht="13.5">
      <c r="B93" s="36">
        <v>85</v>
      </c>
      <c r="C93" s="76">
        <f t="shared" si="5"/>
      </c>
      <c r="D93" s="76"/>
      <c r="E93" s="36"/>
      <c r="F93" s="8"/>
      <c r="G93" s="36" t="s">
        <v>4</v>
      </c>
      <c r="H93" s="77"/>
      <c r="I93" s="77"/>
      <c r="J93" s="36"/>
      <c r="K93" s="76">
        <f t="shared" si="6"/>
      </c>
      <c r="L93" s="76"/>
      <c r="M93" s="6">
        <f t="shared" si="7"/>
      </c>
      <c r="N93" s="36"/>
      <c r="O93" s="8"/>
      <c r="P93" s="77"/>
      <c r="Q93" s="77"/>
      <c r="R93" s="78">
        <f t="shared" si="8"/>
      </c>
      <c r="S93" s="78"/>
      <c r="T93" s="79">
        <f t="shared" si="9"/>
      </c>
      <c r="U93" s="79"/>
    </row>
    <row r="94" spans="2:21" ht="13.5">
      <c r="B94" s="36">
        <v>86</v>
      </c>
      <c r="C94" s="76">
        <f t="shared" si="5"/>
      </c>
      <c r="D94" s="76"/>
      <c r="E94" s="36"/>
      <c r="F94" s="8"/>
      <c r="G94" s="36" t="s">
        <v>3</v>
      </c>
      <c r="H94" s="77"/>
      <c r="I94" s="77"/>
      <c r="J94" s="36"/>
      <c r="K94" s="76">
        <f t="shared" si="6"/>
      </c>
      <c r="L94" s="76"/>
      <c r="M94" s="6">
        <f t="shared" si="7"/>
      </c>
      <c r="N94" s="36"/>
      <c r="O94" s="8"/>
      <c r="P94" s="77"/>
      <c r="Q94" s="77"/>
      <c r="R94" s="78">
        <f t="shared" si="8"/>
      </c>
      <c r="S94" s="78"/>
      <c r="T94" s="79">
        <f t="shared" si="9"/>
      </c>
      <c r="U94" s="79"/>
    </row>
    <row r="95" spans="2:21" ht="13.5">
      <c r="B95" s="36">
        <v>87</v>
      </c>
      <c r="C95" s="76">
        <f t="shared" si="5"/>
      </c>
      <c r="D95" s="76"/>
      <c r="E95" s="36"/>
      <c r="F95" s="8"/>
      <c r="G95" s="36" t="s">
        <v>4</v>
      </c>
      <c r="H95" s="77"/>
      <c r="I95" s="77"/>
      <c r="J95" s="36"/>
      <c r="K95" s="76">
        <f t="shared" si="6"/>
      </c>
      <c r="L95" s="76"/>
      <c r="M95" s="6">
        <f t="shared" si="7"/>
      </c>
      <c r="N95" s="36"/>
      <c r="O95" s="8"/>
      <c r="P95" s="77"/>
      <c r="Q95" s="77"/>
      <c r="R95" s="78">
        <f t="shared" si="8"/>
      </c>
      <c r="S95" s="78"/>
      <c r="T95" s="79">
        <f t="shared" si="9"/>
      </c>
      <c r="U95" s="79"/>
    </row>
    <row r="96" spans="2:21" ht="13.5">
      <c r="B96" s="36">
        <v>88</v>
      </c>
      <c r="C96" s="76">
        <f t="shared" si="5"/>
      </c>
      <c r="D96" s="76"/>
      <c r="E96" s="36"/>
      <c r="F96" s="8"/>
      <c r="G96" s="36" t="s">
        <v>3</v>
      </c>
      <c r="H96" s="77"/>
      <c r="I96" s="77"/>
      <c r="J96" s="36"/>
      <c r="K96" s="76">
        <f t="shared" si="6"/>
      </c>
      <c r="L96" s="76"/>
      <c r="M96" s="6">
        <f t="shared" si="7"/>
      </c>
      <c r="N96" s="36"/>
      <c r="O96" s="8"/>
      <c r="P96" s="77"/>
      <c r="Q96" s="77"/>
      <c r="R96" s="78">
        <f t="shared" si="8"/>
      </c>
      <c r="S96" s="78"/>
      <c r="T96" s="79">
        <f t="shared" si="9"/>
      </c>
      <c r="U96" s="79"/>
    </row>
    <row r="97" spans="2:21" ht="13.5">
      <c r="B97" s="36">
        <v>89</v>
      </c>
      <c r="C97" s="76">
        <f t="shared" si="5"/>
      </c>
      <c r="D97" s="76"/>
      <c r="E97" s="36"/>
      <c r="F97" s="8"/>
      <c r="G97" s="36" t="s">
        <v>4</v>
      </c>
      <c r="H97" s="77"/>
      <c r="I97" s="77"/>
      <c r="J97" s="36"/>
      <c r="K97" s="76">
        <f t="shared" si="6"/>
      </c>
      <c r="L97" s="76"/>
      <c r="M97" s="6">
        <f t="shared" si="7"/>
      </c>
      <c r="N97" s="36"/>
      <c r="O97" s="8"/>
      <c r="P97" s="77"/>
      <c r="Q97" s="77"/>
      <c r="R97" s="78">
        <f t="shared" si="8"/>
      </c>
      <c r="S97" s="78"/>
      <c r="T97" s="79">
        <f t="shared" si="9"/>
      </c>
      <c r="U97" s="79"/>
    </row>
    <row r="98" spans="2:21" ht="13.5">
      <c r="B98" s="36">
        <v>90</v>
      </c>
      <c r="C98" s="76">
        <f t="shared" si="5"/>
      </c>
      <c r="D98" s="76"/>
      <c r="E98" s="36"/>
      <c r="F98" s="8"/>
      <c r="G98" s="36" t="s">
        <v>3</v>
      </c>
      <c r="H98" s="77"/>
      <c r="I98" s="77"/>
      <c r="J98" s="36"/>
      <c r="K98" s="76">
        <f t="shared" si="6"/>
      </c>
      <c r="L98" s="76"/>
      <c r="M98" s="6">
        <f t="shared" si="7"/>
      </c>
      <c r="N98" s="36"/>
      <c r="O98" s="8"/>
      <c r="P98" s="77"/>
      <c r="Q98" s="77"/>
      <c r="R98" s="78">
        <f t="shared" si="8"/>
      </c>
      <c r="S98" s="78"/>
      <c r="T98" s="79">
        <f t="shared" si="9"/>
      </c>
      <c r="U98" s="79"/>
    </row>
    <row r="99" spans="2:21" ht="13.5">
      <c r="B99" s="36">
        <v>91</v>
      </c>
      <c r="C99" s="76">
        <f t="shared" si="5"/>
      </c>
      <c r="D99" s="76"/>
      <c r="E99" s="36"/>
      <c r="F99" s="8"/>
      <c r="G99" s="36" t="s">
        <v>4</v>
      </c>
      <c r="H99" s="77"/>
      <c r="I99" s="77"/>
      <c r="J99" s="36"/>
      <c r="K99" s="76">
        <f t="shared" si="6"/>
      </c>
      <c r="L99" s="76"/>
      <c r="M99" s="6">
        <f t="shared" si="7"/>
      </c>
      <c r="N99" s="36"/>
      <c r="O99" s="8"/>
      <c r="P99" s="77"/>
      <c r="Q99" s="77"/>
      <c r="R99" s="78">
        <f t="shared" si="8"/>
      </c>
      <c r="S99" s="78"/>
      <c r="T99" s="79">
        <f t="shared" si="9"/>
      </c>
      <c r="U99" s="79"/>
    </row>
    <row r="100" spans="2:21" ht="13.5">
      <c r="B100" s="36">
        <v>92</v>
      </c>
      <c r="C100" s="76">
        <f t="shared" si="5"/>
      </c>
      <c r="D100" s="76"/>
      <c r="E100" s="36"/>
      <c r="F100" s="8"/>
      <c r="G100" s="36" t="s">
        <v>4</v>
      </c>
      <c r="H100" s="77"/>
      <c r="I100" s="77"/>
      <c r="J100" s="36"/>
      <c r="K100" s="76">
        <f t="shared" si="6"/>
      </c>
      <c r="L100" s="76"/>
      <c r="M100" s="6">
        <f t="shared" si="7"/>
      </c>
      <c r="N100" s="36"/>
      <c r="O100" s="8"/>
      <c r="P100" s="77"/>
      <c r="Q100" s="77"/>
      <c r="R100" s="78">
        <f t="shared" si="8"/>
      </c>
      <c r="S100" s="78"/>
      <c r="T100" s="79">
        <f t="shared" si="9"/>
      </c>
      <c r="U100" s="79"/>
    </row>
    <row r="101" spans="2:21" ht="13.5">
      <c r="B101" s="36">
        <v>93</v>
      </c>
      <c r="C101" s="76">
        <f t="shared" si="5"/>
      </c>
      <c r="D101" s="76"/>
      <c r="E101" s="36"/>
      <c r="F101" s="8"/>
      <c r="G101" s="36" t="s">
        <v>3</v>
      </c>
      <c r="H101" s="77"/>
      <c r="I101" s="77"/>
      <c r="J101" s="36"/>
      <c r="K101" s="76">
        <f t="shared" si="6"/>
      </c>
      <c r="L101" s="76"/>
      <c r="M101" s="6">
        <f t="shared" si="7"/>
      </c>
      <c r="N101" s="36"/>
      <c r="O101" s="8"/>
      <c r="P101" s="77"/>
      <c r="Q101" s="77"/>
      <c r="R101" s="78">
        <f t="shared" si="8"/>
      </c>
      <c r="S101" s="78"/>
      <c r="T101" s="79">
        <f t="shared" si="9"/>
      </c>
      <c r="U101" s="79"/>
    </row>
    <row r="102" spans="2:21" ht="13.5">
      <c r="B102" s="36">
        <v>94</v>
      </c>
      <c r="C102" s="76">
        <f t="shared" si="5"/>
      </c>
      <c r="D102" s="76"/>
      <c r="E102" s="36"/>
      <c r="F102" s="8"/>
      <c r="G102" s="36" t="s">
        <v>3</v>
      </c>
      <c r="H102" s="77"/>
      <c r="I102" s="77"/>
      <c r="J102" s="36"/>
      <c r="K102" s="76">
        <f t="shared" si="6"/>
      </c>
      <c r="L102" s="76"/>
      <c r="M102" s="6">
        <f t="shared" si="7"/>
      </c>
      <c r="N102" s="36"/>
      <c r="O102" s="8"/>
      <c r="P102" s="77"/>
      <c r="Q102" s="77"/>
      <c r="R102" s="78">
        <f t="shared" si="8"/>
      </c>
      <c r="S102" s="78"/>
      <c r="T102" s="79">
        <f t="shared" si="9"/>
      </c>
      <c r="U102" s="79"/>
    </row>
    <row r="103" spans="2:21" ht="13.5">
      <c r="B103" s="36">
        <v>95</v>
      </c>
      <c r="C103" s="76">
        <f t="shared" si="5"/>
      </c>
      <c r="D103" s="76"/>
      <c r="E103" s="36"/>
      <c r="F103" s="8"/>
      <c r="G103" s="36" t="s">
        <v>3</v>
      </c>
      <c r="H103" s="77"/>
      <c r="I103" s="77"/>
      <c r="J103" s="36"/>
      <c r="K103" s="76">
        <f t="shared" si="6"/>
      </c>
      <c r="L103" s="76"/>
      <c r="M103" s="6">
        <f t="shared" si="7"/>
      </c>
      <c r="N103" s="36"/>
      <c r="O103" s="8"/>
      <c r="P103" s="77"/>
      <c r="Q103" s="77"/>
      <c r="R103" s="78">
        <f t="shared" si="8"/>
      </c>
      <c r="S103" s="78"/>
      <c r="T103" s="79">
        <f t="shared" si="9"/>
      </c>
      <c r="U103" s="79"/>
    </row>
    <row r="104" spans="2:21" ht="13.5">
      <c r="B104" s="36">
        <v>96</v>
      </c>
      <c r="C104" s="76">
        <f t="shared" si="5"/>
      </c>
      <c r="D104" s="76"/>
      <c r="E104" s="36"/>
      <c r="F104" s="8"/>
      <c r="G104" s="36" t="s">
        <v>4</v>
      </c>
      <c r="H104" s="77"/>
      <c r="I104" s="77"/>
      <c r="J104" s="36"/>
      <c r="K104" s="76">
        <f t="shared" si="6"/>
      </c>
      <c r="L104" s="76"/>
      <c r="M104" s="6">
        <f t="shared" si="7"/>
      </c>
      <c r="N104" s="36"/>
      <c r="O104" s="8"/>
      <c r="P104" s="77"/>
      <c r="Q104" s="77"/>
      <c r="R104" s="78">
        <f t="shared" si="8"/>
      </c>
      <c r="S104" s="78"/>
      <c r="T104" s="79">
        <f t="shared" si="9"/>
      </c>
      <c r="U104" s="79"/>
    </row>
    <row r="105" spans="2:21" ht="13.5">
      <c r="B105" s="36">
        <v>97</v>
      </c>
      <c r="C105" s="76">
        <f t="shared" si="5"/>
      </c>
      <c r="D105" s="76"/>
      <c r="E105" s="36"/>
      <c r="F105" s="8"/>
      <c r="G105" s="36" t="s">
        <v>3</v>
      </c>
      <c r="H105" s="77"/>
      <c r="I105" s="77"/>
      <c r="J105" s="36"/>
      <c r="K105" s="76">
        <f t="shared" si="6"/>
      </c>
      <c r="L105" s="76"/>
      <c r="M105" s="6">
        <f t="shared" si="7"/>
      </c>
      <c r="N105" s="36"/>
      <c r="O105" s="8"/>
      <c r="P105" s="77"/>
      <c r="Q105" s="77"/>
      <c r="R105" s="78">
        <f t="shared" si="8"/>
      </c>
      <c r="S105" s="78"/>
      <c r="T105" s="79">
        <f t="shared" si="9"/>
      </c>
      <c r="U105" s="79"/>
    </row>
    <row r="106" spans="2:21" ht="13.5">
      <c r="B106" s="36">
        <v>98</v>
      </c>
      <c r="C106" s="76">
        <f t="shared" si="5"/>
      </c>
      <c r="D106" s="76"/>
      <c r="E106" s="36"/>
      <c r="F106" s="8"/>
      <c r="G106" s="36" t="s">
        <v>4</v>
      </c>
      <c r="H106" s="77"/>
      <c r="I106" s="77"/>
      <c r="J106" s="36"/>
      <c r="K106" s="76">
        <f t="shared" si="6"/>
      </c>
      <c r="L106" s="76"/>
      <c r="M106" s="6">
        <f t="shared" si="7"/>
      </c>
      <c r="N106" s="36"/>
      <c r="O106" s="8"/>
      <c r="P106" s="77"/>
      <c r="Q106" s="77"/>
      <c r="R106" s="78">
        <f t="shared" si="8"/>
      </c>
      <c r="S106" s="78"/>
      <c r="T106" s="79">
        <f t="shared" si="9"/>
      </c>
      <c r="U106" s="79"/>
    </row>
    <row r="107" spans="2:21" ht="13.5">
      <c r="B107" s="36">
        <v>99</v>
      </c>
      <c r="C107" s="76">
        <f t="shared" si="5"/>
      </c>
      <c r="D107" s="76"/>
      <c r="E107" s="36"/>
      <c r="F107" s="8"/>
      <c r="G107" s="36" t="s">
        <v>4</v>
      </c>
      <c r="H107" s="77"/>
      <c r="I107" s="77"/>
      <c r="J107" s="36"/>
      <c r="K107" s="76">
        <f t="shared" si="6"/>
      </c>
      <c r="L107" s="76"/>
      <c r="M107" s="6">
        <f t="shared" si="7"/>
      </c>
      <c r="N107" s="36"/>
      <c r="O107" s="8"/>
      <c r="P107" s="77"/>
      <c r="Q107" s="77"/>
      <c r="R107" s="78">
        <f t="shared" si="8"/>
      </c>
      <c r="S107" s="78"/>
      <c r="T107" s="79">
        <f t="shared" si="9"/>
      </c>
      <c r="U107" s="79"/>
    </row>
    <row r="108" spans="2:21" ht="13.5">
      <c r="B108" s="36">
        <v>100</v>
      </c>
      <c r="C108" s="76">
        <f t="shared" si="5"/>
      </c>
      <c r="D108" s="76"/>
      <c r="E108" s="36"/>
      <c r="F108" s="8"/>
      <c r="G108" s="36" t="s">
        <v>3</v>
      </c>
      <c r="H108" s="77"/>
      <c r="I108" s="77"/>
      <c r="J108" s="36"/>
      <c r="K108" s="76">
        <f t="shared" si="6"/>
      </c>
      <c r="L108" s="76"/>
      <c r="M108" s="6">
        <f t="shared" si="7"/>
      </c>
      <c r="N108" s="36"/>
      <c r="O108" s="8"/>
      <c r="P108" s="77"/>
      <c r="Q108" s="77"/>
      <c r="R108" s="78">
        <f t="shared" si="8"/>
      </c>
      <c r="S108" s="78"/>
      <c r="T108" s="79">
        <f t="shared" si="9"/>
      </c>
      <c r="U108" s="7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42" activePane="bottomLeft" state="frozen"/>
      <selection pane="topLeft" activeCell="A1" sqref="A1"/>
      <selection pane="bottomLeft" activeCell="F44" sqref="F44"/>
    </sheetView>
  </sheetViews>
  <sheetFormatPr defaultColWidth="9.00390625" defaultRowHeight="13.5"/>
  <cols>
    <col min="1" max="1" width="2.875" style="0" customWidth="1"/>
    <col min="2" max="18" width="6.625" style="0" customWidth="1"/>
    <col min="22" max="22" width="10.875" style="23" bestFit="1" customWidth="1"/>
  </cols>
  <sheetData>
    <row r="2" spans="2:20" ht="13.5">
      <c r="B2" s="45" t="s">
        <v>5</v>
      </c>
      <c r="C2" s="45"/>
      <c r="D2" s="47" t="s">
        <v>52</v>
      </c>
      <c r="E2" s="47"/>
      <c r="F2" s="45" t="s">
        <v>6</v>
      </c>
      <c r="G2" s="45"/>
      <c r="H2" s="47" t="s">
        <v>36</v>
      </c>
      <c r="I2" s="47"/>
      <c r="J2" s="45" t="s">
        <v>7</v>
      </c>
      <c r="K2" s="45"/>
      <c r="L2" s="46">
        <f>C9</f>
        <v>100000</v>
      </c>
      <c r="M2" s="47"/>
      <c r="N2" s="45" t="s">
        <v>8</v>
      </c>
      <c r="O2" s="45"/>
      <c r="P2" s="46">
        <v>179729</v>
      </c>
      <c r="Q2" s="47"/>
      <c r="R2" s="1"/>
      <c r="S2" s="1"/>
      <c r="T2" s="1"/>
    </row>
    <row r="3" spans="2:19" ht="57" customHeight="1">
      <c r="B3" s="45" t="s">
        <v>9</v>
      </c>
      <c r="C3" s="45"/>
      <c r="D3" s="48" t="s">
        <v>50</v>
      </c>
      <c r="E3" s="48"/>
      <c r="F3" s="48"/>
      <c r="G3" s="48"/>
      <c r="H3" s="48"/>
      <c r="I3" s="48"/>
      <c r="J3" s="45" t="s">
        <v>10</v>
      </c>
      <c r="K3" s="45"/>
      <c r="L3" s="48" t="s">
        <v>35</v>
      </c>
      <c r="M3" s="49"/>
      <c r="N3" s="49"/>
      <c r="O3" s="49"/>
      <c r="P3" s="49"/>
      <c r="Q3" s="49"/>
      <c r="R3" s="1"/>
      <c r="S3" s="1"/>
    </row>
    <row r="4" spans="2:20" ht="13.5">
      <c r="B4" s="45" t="s">
        <v>11</v>
      </c>
      <c r="C4" s="45"/>
      <c r="D4" s="50">
        <f>SUM($R$9:$S$993)</f>
        <v>79729.24970510366</v>
      </c>
      <c r="E4" s="50"/>
      <c r="F4" s="45" t="s">
        <v>12</v>
      </c>
      <c r="G4" s="45"/>
      <c r="H4" s="51">
        <f>SUM($T$9:$U$108)</f>
        <v>4206.899999999998</v>
      </c>
      <c r="I4" s="47"/>
      <c r="J4" s="52" t="s">
        <v>13</v>
      </c>
      <c r="K4" s="52"/>
      <c r="L4" s="46">
        <f>MAX($C$9:$D$990)-C9</f>
        <v>88541.37926925294</v>
      </c>
      <c r="M4" s="46"/>
      <c r="N4" s="52" t="s">
        <v>14</v>
      </c>
      <c r="O4" s="52"/>
      <c r="P4" s="50">
        <f>MIN($C$9:$D$990)-C9</f>
        <v>-12058.622002424047</v>
      </c>
      <c r="Q4" s="50"/>
      <c r="R4" s="1"/>
      <c r="S4" s="1"/>
      <c r="T4" s="1"/>
    </row>
    <row r="5" spans="2:20" ht="13.5">
      <c r="B5" s="40" t="s">
        <v>15</v>
      </c>
      <c r="C5" s="2">
        <f>COUNTIF($R$9:$R$990,"&gt;0")</f>
        <v>16</v>
      </c>
      <c r="D5" s="41" t="s">
        <v>16</v>
      </c>
      <c r="E5" s="16">
        <f>COUNTIF($R$9:$R$990,"&lt;0")</f>
        <v>23</v>
      </c>
      <c r="F5" s="41" t="s">
        <v>17</v>
      </c>
      <c r="G5" s="2">
        <f>COUNTIF($R$9:$R$990,"=0")</f>
        <v>0</v>
      </c>
      <c r="H5" s="41" t="s">
        <v>18</v>
      </c>
      <c r="I5" s="3">
        <f>C5/SUM(C5,E5,G5)</f>
        <v>0.41025641025641024</v>
      </c>
      <c r="J5" s="53" t="s">
        <v>19</v>
      </c>
      <c r="K5" s="45"/>
      <c r="L5" s="54"/>
      <c r="M5" s="55"/>
      <c r="N5" s="18" t="s">
        <v>20</v>
      </c>
      <c r="O5" s="9"/>
      <c r="P5" s="54"/>
      <c r="Q5" s="5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64"/>
      <c r="J7" s="65" t="s">
        <v>48</v>
      </c>
      <c r="K7" s="66"/>
      <c r="L7" s="67"/>
      <c r="M7" s="68" t="s">
        <v>25</v>
      </c>
      <c r="N7" s="69" t="s">
        <v>26</v>
      </c>
      <c r="O7" s="70"/>
      <c r="P7" s="70"/>
      <c r="Q7" s="71"/>
      <c r="R7" s="72" t="s">
        <v>27</v>
      </c>
      <c r="S7" s="72"/>
      <c r="T7" s="72"/>
      <c r="U7" s="72"/>
    </row>
    <row r="8" spans="2:21" ht="13.5">
      <c r="B8" s="57"/>
      <c r="C8" s="60"/>
      <c r="D8" s="61"/>
      <c r="E8" s="19" t="s">
        <v>28</v>
      </c>
      <c r="F8" s="19" t="s">
        <v>29</v>
      </c>
      <c r="G8" s="19" t="s">
        <v>30</v>
      </c>
      <c r="H8" s="73" t="s">
        <v>31</v>
      </c>
      <c r="I8" s="64"/>
      <c r="J8" s="4" t="s">
        <v>32</v>
      </c>
      <c r="K8" s="74" t="s">
        <v>33</v>
      </c>
      <c r="L8" s="67"/>
      <c r="M8" s="68"/>
      <c r="N8" s="5" t="s">
        <v>28</v>
      </c>
      <c r="O8" s="5" t="s">
        <v>29</v>
      </c>
      <c r="P8" s="75" t="s">
        <v>31</v>
      </c>
      <c r="Q8" s="71"/>
      <c r="R8" s="72" t="s">
        <v>34</v>
      </c>
      <c r="S8" s="72"/>
      <c r="T8" s="72" t="s">
        <v>32</v>
      </c>
      <c r="U8" s="72"/>
    </row>
    <row r="9" spans="2:21" ht="13.5">
      <c r="B9" s="39">
        <v>1</v>
      </c>
      <c r="C9" s="76">
        <v>100000</v>
      </c>
      <c r="D9" s="76"/>
      <c r="E9" s="39">
        <v>2003</v>
      </c>
      <c r="F9" s="8">
        <v>42382</v>
      </c>
      <c r="G9" s="39" t="s">
        <v>3</v>
      </c>
      <c r="H9" s="77">
        <v>191.49</v>
      </c>
      <c r="I9" s="77"/>
      <c r="J9" s="39">
        <v>132</v>
      </c>
      <c r="K9" s="76">
        <f>IF(F9="","",C9*0.02)</f>
        <v>2000</v>
      </c>
      <c r="L9" s="76"/>
      <c r="M9" s="6">
        <f>IF(J9="","",(K9/J9)/1000)</f>
        <v>0.015151515151515152</v>
      </c>
      <c r="N9" s="39">
        <v>2003</v>
      </c>
      <c r="O9" s="8">
        <v>42393</v>
      </c>
      <c r="P9" s="77">
        <v>192.81</v>
      </c>
      <c r="Q9" s="77"/>
      <c r="R9" s="78">
        <f>IF(O9="","",(IF(G9="売",H9-P9,P9-H9))*M9*100000)</f>
        <v>-1999.9999999999895</v>
      </c>
      <c r="S9" s="78"/>
      <c r="T9" s="79">
        <f>IF(O9="","",IF(R9&lt;0,J9*(-1),IF(G9="買",(P9-H9)*100,(H9-P9)*100)))</f>
        <v>-132</v>
      </c>
      <c r="U9" s="79"/>
    </row>
    <row r="10" spans="2:21" ht="13.5">
      <c r="B10" s="39">
        <v>2</v>
      </c>
      <c r="C10" s="76">
        <f aca="true" t="shared" si="0" ref="C10:C73">IF(R9="","",C9+R9)</f>
        <v>98000.00000000001</v>
      </c>
      <c r="D10" s="76"/>
      <c r="E10" s="39">
        <v>2003</v>
      </c>
      <c r="F10" s="8">
        <v>42410</v>
      </c>
      <c r="G10" s="39" t="s">
        <v>4</v>
      </c>
      <c r="H10" s="77">
        <v>196.45</v>
      </c>
      <c r="I10" s="77"/>
      <c r="J10" s="39">
        <v>134</v>
      </c>
      <c r="K10" s="76">
        <f aca="true" t="shared" si="1" ref="K10:K73">IF(F10="","",C10*0.02)</f>
        <v>1960.0000000000002</v>
      </c>
      <c r="L10" s="76"/>
      <c r="M10" s="6">
        <f aca="true" t="shared" si="2" ref="M10:M73">IF(J10="","",(K10/J10)/1000)</f>
        <v>0.014626865671641794</v>
      </c>
      <c r="N10" s="39">
        <v>2003</v>
      </c>
      <c r="O10" s="8">
        <v>42414</v>
      </c>
      <c r="P10" s="77">
        <v>195.11</v>
      </c>
      <c r="Q10" s="77"/>
      <c r="R10" s="78">
        <f aca="true" t="shared" si="3" ref="R10:R73">IF(O10="","",(IF(G10="売",H10-P10,P10-H10))*M10*100000)</f>
        <v>-1959.9999999999638</v>
      </c>
      <c r="S10" s="78"/>
      <c r="T10" s="79">
        <f aca="true" t="shared" si="4" ref="T10:T73">IF(O10="","",IF(R10&lt;0,J10*(-1),IF(G10="買",(P10-H10)*100,(H10-P10)*100)))</f>
        <v>-134</v>
      </c>
      <c r="U10" s="79"/>
    </row>
    <row r="11" spans="2:21" ht="13.5">
      <c r="B11" s="39">
        <v>3</v>
      </c>
      <c r="C11" s="76">
        <f t="shared" si="0"/>
        <v>96040.00000000004</v>
      </c>
      <c r="D11" s="76"/>
      <c r="E11" s="39">
        <v>2003</v>
      </c>
      <c r="F11" s="8">
        <v>42524</v>
      </c>
      <c r="G11" s="39" t="s">
        <v>4</v>
      </c>
      <c r="H11" s="77">
        <v>194.75</v>
      </c>
      <c r="I11" s="77"/>
      <c r="J11" s="39">
        <v>197</v>
      </c>
      <c r="K11" s="76">
        <f t="shared" si="1"/>
        <v>1920.8000000000009</v>
      </c>
      <c r="L11" s="76"/>
      <c r="M11" s="6">
        <f t="shared" si="2"/>
        <v>0.009750253807106602</v>
      </c>
      <c r="N11" s="39">
        <v>2003</v>
      </c>
      <c r="O11" s="8">
        <v>42558</v>
      </c>
      <c r="P11" s="77">
        <v>195.21</v>
      </c>
      <c r="Q11" s="77"/>
      <c r="R11" s="78">
        <f t="shared" si="3"/>
        <v>448.5116751269114</v>
      </c>
      <c r="S11" s="78"/>
      <c r="T11" s="79">
        <f t="shared" si="4"/>
        <v>46.000000000000796</v>
      </c>
      <c r="U11" s="79"/>
    </row>
    <row r="12" spans="2:21" ht="13.5">
      <c r="B12" s="39">
        <v>4</v>
      </c>
      <c r="C12" s="76">
        <f t="shared" si="0"/>
        <v>96488.51167512695</v>
      </c>
      <c r="D12" s="76"/>
      <c r="E12" s="39">
        <v>2003</v>
      </c>
      <c r="F12" s="8">
        <v>42625</v>
      </c>
      <c r="G12" s="39" t="s">
        <v>4</v>
      </c>
      <c r="H12" s="77">
        <v>187.16</v>
      </c>
      <c r="I12" s="77"/>
      <c r="J12" s="39">
        <v>182</v>
      </c>
      <c r="K12" s="76">
        <f t="shared" si="1"/>
        <v>1929.770233502539</v>
      </c>
      <c r="L12" s="76"/>
      <c r="M12" s="6">
        <f t="shared" si="2"/>
        <v>0.010603133151112852</v>
      </c>
      <c r="N12" s="39">
        <v>2003</v>
      </c>
      <c r="O12" s="8">
        <v>42629</v>
      </c>
      <c r="P12" s="77">
        <v>185.34</v>
      </c>
      <c r="Q12" s="77"/>
      <c r="R12" s="78">
        <f t="shared" si="3"/>
        <v>-1929.770233502532</v>
      </c>
      <c r="S12" s="78"/>
      <c r="T12" s="79">
        <f t="shared" si="4"/>
        <v>-182</v>
      </c>
      <c r="U12" s="79"/>
    </row>
    <row r="13" spans="2:21" ht="12.75" customHeight="1">
      <c r="B13" s="39">
        <v>5</v>
      </c>
      <c r="C13" s="76">
        <f t="shared" si="0"/>
        <v>94558.74144162441</v>
      </c>
      <c r="D13" s="76"/>
      <c r="E13" s="39">
        <v>2004</v>
      </c>
      <c r="F13" s="8">
        <v>42374</v>
      </c>
      <c r="G13" s="39" t="s">
        <v>4</v>
      </c>
      <c r="H13" s="77">
        <v>192.12</v>
      </c>
      <c r="I13" s="77"/>
      <c r="J13" s="39">
        <v>187</v>
      </c>
      <c r="K13" s="76">
        <f t="shared" si="1"/>
        <v>1891.1748288324884</v>
      </c>
      <c r="L13" s="76"/>
      <c r="M13" s="6">
        <f t="shared" si="2"/>
        <v>0.010113234378783361</v>
      </c>
      <c r="N13" s="39">
        <v>2004</v>
      </c>
      <c r="O13" s="8">
        <v>42396</v>
      </c>
      <c r="P13" s="77">
        <v>191.01</v>
      </c>
      <c r="Q13" s="77"/>
      <c r="R13" s="78">
        <f t="shared" si="3"/>
        <v>-1122.569016044967</v>
      </c>
      <c r="S13" s="78"/>
      <c r="T13" s="79">
        <f t="shared" si="4"/>
        <v>-187</v>
      </c>
      <c r="U13" s="79"/>
    </row>
    <row r="14" spans="2:21" ht="13.5">
      <c r="B14" s="39">
        <v>6</v>
      </c>
      <c r="C14" s="76">
        <f t="shared" si="0"/>
        <v>93436.17242557944</v>
      </c>
      <c r="D14" s="76"/>
      <c r="E14" s="39">
        <v>2004</v>
      </c>
      <c r="F14" s="8">
        <v>42397</v>
      </c>
      <c r="G14" s="39" t="s">
        <v>3</v>
      </c>
      <c r="H14" s="77">
        <v>192.59</v>
      </c>
      <c r="I14" s="77"/>
      <c r="J14" s="39">
        <v>193</v>
      </c>
      <c r="K14" s="76">
        <f t="shared" si="1"/>
        <v>1868.723448511589</v>
      </c>
      <c r="L14" s="76"/>
      <c r="M14" s="6">
        <f t="shared" si="2"/>
        <v>0.009682504914567819</v>
      </c>
      <c r="N14" s="39">
        <v>2004</v>
      </c>
      <c r="O14" s="8">
        <v>42403</v>
      </c>
      <c r="P14" s="77">
        <v>194.52</v>
      </c>
      <c r="Q14" s="77"/>
      <c r="R14" s="78">
        <f t="shared" si="3"/>
        <v>-1868.7234485115955</v>
      </c>
      <c r="S14" s="78"/>
      <c r="T14" s="79">
        <f t="shared" si="4"/>
        <v>-193</v>
      </c>
      <c r="U14" s="79"/>
    </row>
    <row r="15" spans="2:21" ht="13.5">
      <c r="B15" s="39">
        <v>7</v>
      </c>
      <c r="C15" s="76">
        <f t="shared" si="0"/>
        <v>91567.44897706785</v>
      </c>
      <c r="D15" s="76"/>
      <c r="E15" s="39">
        <v>2004</v>
      </c>
      <c r="F15" s="8">
        <v>42427</v>
      </c>
      <c r="G15" s="39" t="s">
        <v>4</v>
      </c>
      <c r="H15" s="77">
        <v>204.33</v>
      </c>
      <c r="I15" s="77"/>
      <c r="J15" s="39">
        <v>304</v>
      </c>
      <c r="K15" s="76">
        <f t="shared" si="1"/>
        <v>1831.348979541357</v>
      </c>
      <c r="L15" s="76"/>
      <c r="M15" s="6">
        <f t="shared" si="2"/>
        <v>0.006024174274807096</v>
      </c>
      <c r="N15" s="39">
        <v>2004</v>
      </c>
      <c r="O15" s="8">
        <v>42434</v>
      </c>
      <c r="P15" s="77">
        <v>201.29</v>
      </c>
      <c r="Q15" s="77"/>
      <c r="R15" s="78">
        <f t="shared" si="3"/>
        <v>-1831.3489795413695</v>
      </c>
      <c r="S15" s="78"/>
      <c r="T15" s="79">
        <f t="shared" si="4"/>
        <v>-304</v>
      </c>
      <c r="U15" s="79"/>
    </row>
    <row r="16" spans="2:21" ht="13.5">
      <c r="B16" s="39">
        <v>8</v>
      </c>
      <c r="C16" s="76">
        <f t="shared" si="0"/>
        <v>89736.09999752649</v>
      </c>
      <c r="D16" s="76"/>
      <c r="E16" s="39">
        <v>2004</v>
      </c>
      <c r="F16" s="8">
        <v>42573</v>
      </c>
      <c r="G16" s="39" t="s">
        <v>4</v>
      </c>
      <c r="H16" s="77">
        <v>202.67</v>
      </c>
      <c r="I16" s="77"/>
      <c r="J16" s="39">
        <v>144</v>
      </c>
      <c r="K16" s="76">
        <f t="shared" si="1"/>
        <v>1794.7219999505298</v>
      </c>
      <c r="L16" s="76"/>
      <c r="M16" s="6">
        <f t="shared" si="2"/>
        <v>0.01246334722187868</v>
      </c>
      <c r="N16" s="39">
        <v>2004</v>
      </c>
      <c r="O16" s="8">
        <v>42577</v>
      </c>
      <c r="P16" s="77">
        <v>201.23</v>
      </c>
      <c r="Q16" s="77"/>
      <c r="R16" s="78">
        <f t="shared" si="3"/>
        <v>-1794.721999950527</v>
      </c>
      <c r="S16" s="78"/>
      <c r="T16" s="79">
        <f t="shared" si="4"/>
        <v>-144</v>
      </c>
      <c r="U16" s="79"/>
    </row>
    <row r="17" spans="2:21" ht="13.5">
      <c r="B17" s="39">
        <v>9</v>
      </c>
      <c r="C17" s="76">
        <f t="shared" si="0"/>
        <v>87941.37799757595</v>
      </c>
      <c r="D17" s="76"/>
      <c r="E17" s="39">
        <v>2006</v>
      </c>
      <c r="F17" s="8">
        <v>42388</v>
      </c>
      <c r="G17" s="39" t="s">
        <v>4</v>
      </c>
      <c r="H17" s="77">
        <v>203.35</v>
      </c>
      <c r="I17" s="77"/>
      <c r="J17" s="39">
        <v>34</v>
      </c>
      <c r="K17" s="76">
        <f t="shared" si="1"/>
        <v>1758.827559951519</v>
      </c>
      <c r="L17" s="76"/>
      <c r="M17" s="6">
        <f t="shared" si="2"/>
        <v>0.05173022235151527</v>
      </c>
      <c r="N17" s="39">
        <v>2006</v>
      </c>
      <c r="O17" s="8">
        <v>42410</v>
      </c>
      <c r="P17" s="77">
        <v>205.18</v>
      </c>
      <c r="Q17" s="77"/>
      <c r="R17" s="78">
        <f t="shared" si="3"/>
        <v>9466.630690327358</v>
      </c>
      <c r="S17" s="78"/>
      <c r="T17" s="79">
        <f t="shared" si="4"/>
        <v>183.00000000000125</v>
      </c>
      <c r="U17" s="79"/>
    </row>
    <row r="18" spans="2:21" ht="13.5">
      <c r="B18" s="39">
        <v>10</v>
      </c>
      <c r="C18" s="76">
        <f t="shared" si="0"/>
        <v>97408.00868790332</v>
      </c>
      <c r="D18" s="76"/>
      <c r="E18" s="39">
        <v>2006</v>
      </c>
      <c r="F18" s="8">
        <v>42439</v>
      </c>
      <c r="G18" s="39" t="s">
        <v>4</v>
      </c>
      <c r="H18" s="77">
        <v>205.49</v>
      </c>
      <c r="I18" s="77"/>
      <c r="J18" s="39">
        <v>181</v>
      </c>
      <c r="K18" s="76">
        <f t="shared" si="1"/>
        <v>1948.1601737580663</v>
      </c>
      <c r="L18" s="76"/>
      <c r="M18" s="6">
        <f t="shared" si="2"/>
        <v>0.010763315877116389</v>
      </c>
      <c r="N18" s="39">
        <v>2006</v>
      </c>
      <c r="O18" s="8">
        <v>42446</v>
      </c>
      <c r="P18" s="77">
        <v>203.68</v>
      </c>
      <c r="Q18" s="77"/>
      <c r="R18" s="78">
        <f t="shared" si="3"/>
        <v>-1948.1601737580688</v>
      </c>
      <c r="S18" s="78"/>
      <c r="T18" s="79">
        <f t="shared" si="4"/>
        <v>-181</v>
      </c>
      <c r="U18" s="79"/>
    </row>
    <row r="19" spans="2:21" ht="13.5">
      <c r="B19" s="39">
        <v>11</v>
      </c>
      <c r="C19" s="76">
        <f t="shared" si="0"/>
        <v>95459.84851414525</v>
      </c>
      <c r="D19" s="76"/>
      <c r="E19" s="39">
        <v>2006</v>
      </c>
      <c r="F19" s="8">
        <v>42470</v>
      </c>
      <c r="G19" s="39" t="s">
        <v>4</v>
      </c>
      <c r="H19" s="77">
        <v>206.6</v>
      </c>
      <c r="I19" s="77"/>
      <c r="J19" s="39">
        <v>151</v>
      </c>
      <c r="K19" s="76">
        <f t="shared" si="1"/>
        <v>1909.196970282905</v>
      </c>
      <c r="L19" s="76"/>
      <c r="M19" s="6">
        <f t="shared" si="2"/>
        <v>0.012643688544919903</v>
      </c>
      <c r="N19" s="39">
        <v>2006</v>
      </c>
      <c r="O19" s="8">
        <v>42484</v>
      </c>
      <c r="P19" s="77">
        <v>205.09</v>
      </c>
      <c r="Q19" s="77"/>
      <c r="R19" s="78">
        <f t="shared" si="3"/>
        <v>-1909.1969702828937</v>
      </c>
      <c r="S19" s="78"/>
      <c r="T19" s="79">
        <f t="shared" si="4"/>
        <v>-151</v>
      </c>
      <c r="U19" s="79"/>
    </row>
    <row r="20" spans="2:21" ht="13.5">
      <c r="B20" s="39">
        <v>12</v>
      </c>
      <c r="C20" s="76">
        <f t="shared" si="0"/>
        <v>93550.65154386236</v>
      </c>
      <c r="D20" s="76"/>
      <c r="E20" s="39">
        <v>2006</v>
      </c>
      <c r="F20" s="8">
        <v>42639</v>
      </c>
      <c r="G20" s="39" t="s">
        <v>4</v>
      </c>
      <c r="H20" s="77">
        <v>221.99</v>
      </c>
      <c r="I20" s="77"/>
      <c r="J20" s="39">
        <v>182</v>
      </c>
      <c r="K20" s="76">
        <f t="shared" si="1"/>
        <v>1871.0130308772473</v>
      </c>
      <c r="L20" s="76"/>
      <c r="M20" s="6">
        <f t="shared" si="2"/>
        <v>0.010280291378446414</v>
      </c>
      <c r="N20" s="39">
        <v>2006</v>
      </c>
      <c r="O20" s="8">
        <v>42642</v>
      </c>
      <c r="P20" s="77">
        <v>220.17</v>
      </c>
      <c r="Q20" s="77"/>
      <c r="R20" s="78">
        <f t="shared" si="3"/>
        <v>-1871.0130308772693</v>
      </c>
      <c r="S20" s="78"/>
      <c r="T20" s="79">
        <f t="shared" si="4"/>
        <v>-182</v>
      </c>
      <c r="U20" s="79"/>
    </row>
    <row r="21" spans="2:21" ht="13.5">
      <c r="B21" s="39">
        <v>13</v>
      </c>
      <c r="C21" s="76">
        <f t="shared" si="0"/>
        <v>91679.6385129851</v>
      </c>
      <c r="D21" s="76"/>
      <c r="E21" s="39">
        <v>2006</v>
      </c>
      <c r="F21" s="8">
        <v>42677</v>
      </c>
      <c r="G21" s="39" t="s">
        <v>4</v>
      </c>
      <c r="H21" s="77">
        <v>223.74</v>
      </c>
      <c r="I21" s="77"/>
      <c r="J21" s="39">
        <v>111</v>
      </c>
      <c r="K21" s="76">
        <f t="shared" si="1"/>
        <v>1833.5927702597019</v>
      </c>
      <c r="L21" s="76"/>
      <c r="M21" s="6">
        <f t="shared" si="2"/>
        <v>0.01651885378612344</v>
      </c>
      <c r="N21" s="39">
        <v>2006</v>
      </c>
      <c r="O21" s="8">
        <v>42687</v>
      </c>
      <c r="P21" s="77">
        <v>222.63</v>
      </c>
      <c r="Q21" s="77"/>
      <c r="R21" s="78">
        <f t="shared" si="3"/>
        <v>-1833.5927702597246</v>
      </c>
      <c r="S21" s="78"/>
      <c r="T21" s="79">
        <f t="shared" si="4"/>
        <v>-111</v>
      </c>
      <c r="U21" s="79"/>
    </row>
    <row r="22" spans="2:21" ht="13.5">
      <c r="B22" s="39">
        <v>14</v>
      </c>
      <c r="C22" s="76">
        <f t="shared" si="0"/>
        <v>89846.04574272537</v>
      </c>
      <c r="D22" s="76"/>
      <c r="E22" s="39">
        <v>2006</v>
      </c>
      <c r="F22" s="8">
        <v>42712</v>
      </c>
      <c r="G22" s="39" t="s">
        <v>4</v>
      </c>
      <c r="H22" s="77">
        <v>226.85</v>
      </c>
      <c r="I22" s="77"/>
      <c r="J22" s="39">
        <v>115</v>
      </c>
      <c r="K22" s="76">
        <f t="shared" si="1"/>
        <v>1796.9209148545074</v>
      </c>
      <c r="L22" s="76"/>
      <c r="M22" s="6">
        <f t="shared" si="2"/>
        <v>0.015625399259604413</v>
      </c>
      <c r="N22" s="39">
        <v>2007</v>
      </c>
      <c r="O22" s="8">
        <v>42373</v>
      </c>
      <c r="P22" s="77">
        <v>231.53</v>
      </c>
      <c r="Q22" s="77"/>
      <c r="R22" s="78">
        <f t="shared" si="3"/>
        <v>7312.686853494876</v>
      </c>
      <c r="S22" s="78"/>
      <c r="T22" s="79">
        <f t="shared" si="4"/>
        <v>468.0000000000007</v>
      </c>
      <c r="U22" s="79"/>
    </row>
    <row r="23" spans="2:21" ht="13.5">
      <c r="B23" s="39">
        <v>15</v>
      </c>
      <c r="C23" s="76">
        <f t="shared" si="0"/>
        <v>97158.73259622024</v>
      </c>
      <c r="D23" s="76"/>
      <c r="E23" s="39">
        <v>2007</v>
      </c>
      <c r="F23" s="8">
        <v>42462</v>
      </c>
      <c r="G23" s="39" t="s">
        <v>4</v>
      </c>
      <c r="H23" s="77">
        <v>231.99</v>
      </c>
      <c r="I23" s="77"/>
      <c r="J23" s="39">
        <v>147</v>
      </c>
      <c r="K23" s="76">
        <f t="shared" si="1"/>
        <v>1943.174651924405</v>
      </c>
      <c r="L23" s="76"/>
      <c r="M23" s="6">
        <f t="shared" si="2"/>
        <v>0.013218875183159218</v>
      </c>
      <c r="N23" s="39">
        <v>2007</v>
      </c>
      <c r="O23" s="8">
        <v>42528</v>
      </c>
      <c r="P23" s="77">
        <v>239.67</v>
      </c>
      <c r="Q23" s="77"/>
      <c r="R23" s="78">
        <f t="shared" si="3"/>
        <v>10152.096140666252</v>
      </c>
      <c r="S23" s="78"/>
      <c r="T23" s="79">
        <f t="shared" si="4"/>
        <v>767.9999999999978</v>
      </c>
      <c r="U23" s="79"/>
    </row>
    <row r="24" spans="2:21" ht="13.5">
      <c r="B24" s="39">
        <v>16</v>
      </c>
      <c r="C24" s="76">
        <f t="shared" si="0"/>
        <v>107310.8287368865</v>
      </c>
      <c r="D24" s="76"/>
      <c r="E24" s="39">
        <v>2007</v>
      </c>
      <c r="F24" s="8">
        <v>42557</v>
      </c>
      <c r="G24" s="39" t="s">
        <v>4</v>
      </c>
      <c r="H24" s="77">
        <v>247.6</v>
      </c>
      <c r="I24" s="77"/>
      <c r="J24" s="39">
        <v>102</v>
      </c>
      <c r="K24" s="76">
        <f t="shared" si="1"/>
        <v>2146.21657473773</v>
      </c>
      <c r="L24" s="76"/>
      <c r="M24" s="6">
        <f t="shared" si="2"/>
        <v>0.021041338968016958</v>
      </c>
      <c r="N24" s="39">
        <v>2007</v>
      </c>
      <c r="O24" s="8">
        <v>42562</v>
      </c>
      <c r="P24" s="77">
        <v>246.58</v>
      </c>
      <c r="Q24" s="77"/>
      <c r="R24" s="78">
        <f t="shared" si="3"/>
        <v>-2146.2165747376916</v>
      </c>
      <c r="S24" s="78"/>
      <c r="T24" s="79">
        <f t="shared" si="4"/>
        <v>-102</v>
      </c>
      <c r="U24" s="79"/>
    </row>
    <row r="25" spans="2:21" ht="13.5">
      <c r="B25" s="39">
        <v>17</v>
      </c>
      <c r="C25" s="76">
        <f t="shared" si="0"/>
        <v>105164.61216214881</v>
      </c>
      <c r="D25" s="76"/>
      <c r="E25" s="39">
        <v>2007</v>
      </c>
      <c r="F25" s="8">
        <v>42618</v>
      </c>
      <c r="G25" s="39" t="s">
        <v>4</v>
      </c>
      <c r="H25" s="77">
        <v>234.42</v>
      </c>
      <c r="I25" s="77"/>
      <c r="J25" s="39">
        <v>250</v>
      </c>
      <c r="K25" s="76">
        <f t="shared" si="1"/>
        <v>2103.2922432429764</v>
      </c>
      <c r="L25" s="76"/>
      <c r="M25" s="6">
        <f t="shared" si="2"/>
        <v>0.008413168972971907</v>
      </c>
      <c r="N25" s="39">
        <v>2007</v>
      </c>
      <c r="O25" s="8">
        <v>42620</v>
      </c>
      <c r="P25" s="77">
        <v>231.92</v>
      </c>
      <c r="Q25" s="77"/>
      <c r="R25" s="78">
        <f t="shared" si="3"/>
        <v>-2103.292243242977</v>
      </c>
      <c r="S25" s="78"/>
      <c r="T25" s="79">
        <f t="shared" si="4"/>
        <v>-250</v>
      </c>
      <c r="U25" s="79"/>
    </row>
    <row r="26" spans="2:21" ht="13.5">
      <c r="B26" s="39">
        <v>18</v>
      </c>
      <c r="C26" s="76">
        <f t="shared" si="0"/>
        <v>103061.31991890584</v>
      </c>
      <c r="D26" s="76"/>
      <c r="E26" s="39">
        <v>2007</v>
      </c>
      <c r="F26" s="8">
        <v>42644</v>
      </c>
      <c r="G26" s="39" t="s">
        <v>4</v>
      </c>
      <c r="H26" s="77">
        <v>235.25</v>
      </c>
      <c r="I26" s="77"/>
      <c r="J26" s="39">
        <v>289</v>
      </c>
      <c r="K26" s="76">
        <f t="shared" si="1"/>
        <v>2061.2263983781168</v>
      </c>
      <c r="L26" s="76"/>
      <c r="M26" s="6">
        <f t="shared" si="2"/>
        <v>0.007132271274664764</v>
      </c>
      <c r="N26" s="39">
        <v>2007</v>
      </c>
      <c r="O26" s="8">
        <v>42659</v>
      </c>
      <c r="P26" s="77">
        <v>237.39</v>
      </c>
      <c r="Q26" s="77"/>
      <c r="R26" s="78">
        <f t="shared" si="3"/>
        <v>1526.3060527782498</v>
      </c>
      <c r="S26" s="78"/>
      <c r="T26" s="79">
        <f t="shared" si="4"/>
        <v>213.99999999999864</v>
      </c>
      <c r="U26" s="79"/>
    </row>
    <row r="27" spans="2:21" ht="13.5">
      <c r="B27" s="39">
        <v>19</v>
      </c>
      <c r="C27" s="76">
        <f t="shared" si="0"/>
        <v>104587.62597168409</v>
      </c>
      <c r="D27" s="76"/>
      <c r="E27" s="39">
        <v>2008</v>
      </c>
      <c r="F27" s="8">
        <v>42398</v>
      </c>
      <c r="G27" s="39" t="s">
        <v>4</v>
      </c>
      <c r="H27" s="77">
        <v>212.713</v>
      </c>
      <c r="I27" s="77"/>
      <c r="J27" s="39">
        <v>334.4</v>
      </c>
      <c r="K27" s="76">
        <f t="shared" si="1"/>
        <v>2091.7525194336818</v>
      </c>
      <c r="L27" s="76"/>
      <c r="M27" s="6">
        <f t="shared" si="2"/>
        <v>0.006255240787780149</v>
      </c>
      <c r="N27" s="39">
        <v>2008</v>
      </c>
      <c r="O27" s="8">
        <v>42426</v>
      </c>
      <c r="P27" s="77">
        <v>209.369</v>
      </c>
      <c r="Q27" s="77"/>
      <c r="R27" s="78">
        <f t="shared" si="3"/>
        <v>-2091.752519433678</v>
      </c>
      <c r="S27" s="78"/>
      <c r="T27" s="79">
        <f t="shared" si="4"/>
        <v>-334.4</v>
      </c>
      <c r="U27" s="79"/>
    </row>
    <row r="28" spans="2:21" ht="13.5">
      <c r="B28" s="39">
        <v>20</v>
      </c>
      <c r="C28" s="76">
        <f t="shared" si="0"/>
        <v>102495.87345225041</v>
      </c>
      <c r="D28" s="76"/>
      <c r="E28" s="39">
        <v>2008</v>
      </c>
      <c r="F28" s="8">
        <v>42545</v>
      </c>
      <c r="G28" s="39" t="s">
        <v>4</v>
      </c>
      <c r="H28" s="77">
        <v>212.11</v>
      </c>
      <c r="I28" s="77"/>
      <c r="J28" s="39">
        <v>104</v>
      </c>
      <c r="K28" s="76">
        <f t="shared" si="1"/>
        <v>2049.917469045008</v>
      </c>
      <c r="L28" s="76"/>
      <c r="M28" s="6">
        <f t="shared" si="2"/>
        <v>0.01971074489466354</v>
      </c>
      <c r="N28" s="39">
        <v>2008</v>
      </c>
      <c r="O28" s="8">
        <v>42548</v>
      </c>
      <c r="P28" s="77">
        <v>211.07</v>
      </c>
      <c r="Q28" s="77"/>
      <c r="R28" s="78">
        <f t="shared" si="3"/>
        <v>-2049.917469045048</v>
      </c>
      <c r="S28" s="78"/>
      <c r="T28" s="79">
        <f t="shared" si="4"/>
        <v>-104</v>
      </c>
      <c r="U28" s="79"/>
    </row>
    <row r="29" spans="2:21" ht="13.5">
      <c r="B29" s="39">
        <v>21</v>
      </c>
      <c r="C29" s="76">
        <f t="shared" si="0"/>
        <v>100445.95598320536</v>
      </c>
      <c r="D29" s="76"/>
      <c r="E29" s="39">
        <v>2008</v>
      </c>
      <c r="F29" s="8">
        <v>42658</v>
      </c>
      <c r="G29" s="39" t="s">
        <v>3</v>
      </c>
      <c r="H29" s="77">
        <v>176.87</v>
      </c>
      <c r="I29" s="77"/>
      <c r="J29" s="39">
        <v>449</v>
      </c>
      <c r="K29" s="76">
        <f t="shared" si="1"/>
        <v>2008.9191196641073</v>
      </c>
      <c r="L29" s="76"/>
      <c r="M29" s="6">
        <v>0.01</v>
      </c>
      <c r="N29" s="39">
        <v>2008</v>
      </c>
      <c r="O29" s="8">
        <v>42699</v>
      </c>
      <c r="P29" s="77">
        <v>147.87</v>
      </c>
      <c r="Q29" s="77"/>
      <c r="R29" s="78">
        <f t="shared" si="3"/>
        <v>28999.999999999996</v>
      </c>
      <c r="S29" s="78"/>
      <c r="T29" s="79">
        <f t="shared" si="4"/>
        <v>2900</v>
      </c>
      <c r="U29" s="79"/>
    </row>
    <row r="30" spans="2:21" ht="13.5">
      <c r="B30" s="39">
        <v>22</v>
      </c>
      <c r="C30" s="76">
        <f t="shared" si="0"/>
        <v>129445.95598320536</v>
      </c>
      <c r="D30" s="76"/>
      <c r="E30" s="39">
        <v>2009</v>
      </c>
      <c r="F30" s="8">
        <v>42462</v>
      </c>
      <c r="G30" s="39" t="s">
        <v>4</v>
      </c>
      <c r="H30" s="77">
        <v>142.81</v>
      </c>
      <c r="I30" s="77"/>
      <c r="J30" s="39">
        <v>227</v>
      </c>
      <c r="K30" s="76">
        <f t="shared" si="1"/>
        <v>2588.9191196641073</v>
      </c>
      <c r="L30" s="76"/>
      <c r="M30" s="6">
        <f t="shared" si="2"/>
        <v>0.01140493004257316</v>
      </c>
      <c r="N30" s="39">
        <v>2009</v>
      </c>
      <c r="O30" s="8">
        <v>42480</v>
      </c>
      <c r="P30" s="77">
        <v>145.71</v>
      </c>
      <c r="Q30" s="77"/>
      <c r="R30" s="78">
        <f t="shared" si="3"/>
        <v>3307.429712346223</v>
      </c>
      <c r="S30" s="78"/>
      <c r="T30" s="79">
        <f t="shared" si="4"/>
        <v>290.00000000000057</v>
      </c>
      <c r="U30" s="79"/>
    </row>
    <row r="31" spans="2:21" ht="13.5">
      <c r="B31" s="39">
        <v>23</v>
      </c>
      <c r="C31" s="76">
        <f t="shared" si="0"/>
        <v>132753.38569555158</v>
      </c>
      <c r="D31" s="76"/>
      <c r="E31" s="39">
        <v>2009</v>
      </c>
      <c r="F31" s="8">
        <v>42512</v>
      </c>
      <c r="G31" s="39" t="s">
        <v>4</v>
      </c>
      <c r="H31" s="77">
        <v>150.05</v>
      </c>
      <c r="I31" s="77"/>
      <c r="J31" s="39">
        <v>322</v>
      </c>
      <c r="K31" s="76">
        <f t="shared" si="1"/>
        <v>2655.0677139110317</v>
      </c>
      <c r="L31" s="76"/>
      <c r="M31" s="6">
        <f t="shared" si="2"/>
        <v>0.008245551906555999</v>
      </c>
      <c r="N31" s="39">
        <v>2009</v>
      </c>
      <c r="O31" s="8">
        <v>42544</v>
      </c>
      <c r="P31" s="77">
        <v>154.95</v>
      </c>
      <c r="Q31" s="77"/>
      <c r="R31" s="78">
        <f t="shared" si="3"/>
        <v>4040.320434212421</v>
      </c>
      <c r="S31" s="78"/>
      <c r="T31" s="79">
        <f t="shared" si="4"/>
        <v>489.9999999999977</v>
      </c>
      <c r="U31" s="79"/>
    </row>
    <row r="32" spans="2:21" ht="13.5">
      <c r="B32" s="39">
        <v>24</v>
      </c>
      <c r="C32" s="76">
        <f t="shared" si="0"/>
        <v>136793.706129764</v>
      </c>
      <c r="D32" s="76"/>
      <c r="E32" s="39">
        <v>2010</v>
      </c>
      <c r="F32" s="8">
        <v>42398</v>
      </c>
      <c r="G32" s="39" t="s">
        <v>3</v>
      </c>
      <c r="H32" s="77">
        <v>144.585</v>
      </c>
      <c r="I32" s="77"/>
      <c r="J32" s="39">
        <v>261.1</v>
      </c>
      <c r="K32" s="76">
        <f t="shared" si="1"/>
        <v>2735.87412259528</v>
      </c>
      <c r="L32" s="76"/>
      <c r="M32" s="6">
        <f t="shared" si="2"/>
        <v>0.010478261672138183</v>
      </c>
      <c r="N32" s="39">
        <v>2010</v>
      </c>
      <c r="O32" s="8">
        <v>42416</v>
      </c>
      <c r="P32" s="77">
        <v>141.868</v>
      </c>
      <c r="Q32" s="77"/>
      <c r="R32" s="78">
        <f t="shared" si="3"/>
        <v>2846.943696319958</v>
      </c>
      <c r="S32" s="78"/>
      <c r="T32" s="79">
        <f t="shared" si="4"/>
        <v>271.7000000000013</v>
      </c>
      <c r="U32" s="79"/>
    </row>
    <row r="33" spans="2:21" ht="13.5">
      <c r="B33" s="39">
        <v>25</v>
      </c>
      <c r="C33" s="76">
        <f t="shared" si="0"/>
        <v>139640.64982608397</v>
      </c>
      <c r="D33" s="76"/>
      <c r="E33" s="39">
        <v>2010</v>
      </c>
      <c r="F33" s="8">
        <v>42469</v>
      </c>
      <c r="G33" s="39" t="s">
        <v>4</v>
      </c>
      <c r="H33" s="77">
        <v>142.781</v>
      </c>
      <c r="I33" s="77"/>
      <c r="J33" s="39">
        <v>185.3</v>
      </c>
      <c r="K33" s="76">
        <f t="shared" si="1"/>
        <v>2792.8129965216795</v>
      </c>
      <c r="L33" s="76"/>
      <c r="M33" s="6">
        <f t="shared" si="2"/>
        <v>0.015071845636922177</v>
      </c>
      <c r="N33" s="39">
        <v>2010</v>
      </c>
      <c r="O33" s="8">
        <v>42476</v>
      </c>
      <c r="P33" s="77">
        <v>142.036</v>
      </c>
      <c r="Q33" s="77"/>
      <c r="R33" s="78">
        <f t="shared" si="3"/>
        <v>-1122.852499950709</v>
      </c>
      <c r="S33" s="78"/>
      <c r="T33" s="79">
        <f t="shared" si="4"/>
        <v>-185.3</v>
      </c>
      <c r="U33" s="79"/>
    </row>
    <row r="34" spans="2:21" ht="13.5">
      <c r="B34" s="39">
        <v>26</v>
      </c>
      <c r="C34" s="76">
        <f t="shared" si="0"/>
        <v>138517.79732613327</v>
      </c>
      <c r="D34" s="76"/>
      <c r="E34" s="39">
        <v>2010</v>
      </c>
      <c r="F34" s="8">
        <v>42689</v>
      </c>
      <c r="G34" s="39" t="s">
        <v>4</v>
      </c>
      <c r="H34" s="77">
        <v>133.543</v>
      </c>
      <c r="I34" s="77"/>
      <c r="J34" s="39">
        <v>258.8</v>
      </c>
      <c r="K34" s="76">
        <f t="shared" si="1"/>
        <v>2770.3559465226654</v>
      </c>
      <c r="L34" s="76"/>
      <c r="M34" s="6">
        <f t="shared" si="2"/>
        <v>0.010704621122575987</v>
      </c>
      <c r="N34" s="39">
        <v>2010</v>
      </c>
      <c r="O34" s="8">
        <v>42697</v>
      </c>
      <c r="P34" s="77">
        <v>132.156</v>
      </c>
      <c r="Q34" s="77"/>
      <c r="R34" s="78">
        <f t="shared" si="3"/>
        <v>-1484.73094970129</v>
      </c>
      <c r="S34" s="78"/>
      <c r="T34" s="79">
        <f t="shared" si="4"/>
        <v>-258.8</v>
      </c>
      <c r="U34" s="79"/>
    </row>
    <row r="35" spans="2:21" ht="13.5">
      <c r="B35" s="39">
        <v>27</v>
      </c>
      <c r="C35" s="76">
        <f t="shared" si="0"/>
        <v>137033.066376432</v>
      </c>
      <c r="D35" s="76"/>
      <c r="E35" s="39">
        <v>2011</v>
      </c>
      <c r="F35" s="8">
        <v>42431</v>
      </c>
      <c r="G35" s="39" t="s">
        <v>3</v>
      </c>
      <c r="H35" s="77">
        <v>132.905</v>
      </c>
      <c r="I35" s="77"/>
      <c r="J35" s="39">
        <v>119.9</v>
      </c>
      <c r="K35" s="76">
        <f t="shared" si="1"/>
        <v>2740.66132752864</v>
      </c>
      <c r="L35" s="76"/>
      <c r="M35" s="6">
        <f t="shared" si="2"/>
        <v>0.022857892639938617</v>
      </c>
      <c r="N35" s="39">
        <v>2011</v>
      </c>
      <c r="O35" s="8">
        <v>42432</v>
      </c>
      <c r="P35" s="77">
        <v>134.104</v>
      </c>
      <c r="Q35" s="77"/>
      <c r="R35" s="78">
        <f t="shared" si="3"/>
        <v>-2740.661327528668</v>
      </c>
      <c r="S35" s="78"/>
      <c r="T35" s="79">
        <f t="shared" si="4"/>
        <v>-119.9</v>
      </c>
      <c r="U35" s="79"/>
    </row>
    <row r="36" spans="2:21" ht="13.5">
      <c r="B36" s="39">
        <v>28</v>
      </c>
      <c r="C36" s="76">
        <f t="shared" si="0"/>
        <v>134292.4050489033</v>
      </c>
      <c r="D36" s="76"/>
      <c r="E36" s="39">
        <v>2011</v>
      </c>
      <c r="F36" s="8">
        <v>42601</v>
      </c>
      <c r="G36" s="39" t="s">
        <v>4</v>
      </c>
      <c r="H36" s="77">
        <v>126.954</v>
      </c>
      <c r="I36" s="77"/>
      <c r="J36" s="39">
        <v>173.1</v>
      </c>
      <c r="K36" s="76">
        <f t="shared" si="1"/>
        <v>2685.848100978066</v>
      </c>
      <c r="L36" s="76"/>
      <c r="M36" s="6">
        <f t="shared" si="2"/>
        <v>0.015516164650364334</v>
      </c>
      <c r="N36" s="39">
        <v>2011</v>
      </c>
      <c r="O36" s="8">
        <v>42608</v>
      </c>
      <c r="P36" s="77">
        <v>125.223</v>
      </c>
      <c r="Q36" s="77"/>
      <c r="R36" s="78">
        <f t="shared" si="3"/>
        <v>-2685.848100978058</v>
      </c>
      <c r="S36" s="78"/>
      <c r="T36" s="79">
        <f t="shared" si="4"/>
        <v>-173.1</v>
      </c>
      <c r="U36" s="79"/>
    </row>
    <row r="37" spans="2:21" ht="13.5">
      <c r="B37" s="39">
        <v>29</v>
      </c>
      <c r="C37" s="76">
        <f t="shared" si="0"/>
        <v>131606.55694792524</v>
      </c>
      <c r="D37" s="76"/>
      <c r="E37" s="39">
        <v>2011</v>
      </c>
      <c r="F37" s="8">
        <v>42670</v>
      </c>
      <c r="G37" s="39" t="s">
        <v>4</v>
      </c>
      <c r="H37" s="77">
        <v>121.938</v>
      </c>
      <c r="I37" s="77"/>
      <c r="J37" s="39">
        <v>127.7</v>
      </c>
      <c r="K37" s="76">
        <f t="shared" si="1"/>
        <v>2632.131138958505</v>
      </c>
      <c r="L37" s="76"/>
      <c r="M37" s="6">
        <f t="shared" si="2"/>
        <v>0.020611833507897456</v>
      </c>
      <c r="N37" s="39">
        <v>2011</v>
      </c>
      <c r="O37" s="8">
        <v>42683</v>
      </c>
      <c r="P37" s="77">
        <v>123.884</v>
      </c>
      <c r="Q37" s="77"/>
      <c r="R37" s="78">
        <f t="shared" si="3"/>
        <v>4011.0628006368406</v>
      </c>
      <c r="S37" s="78"/>
      <c r="T37" s="79">
        <f t="shared" si="4"/>
        <v>194.5999999999998</v>
      </c>
      <c r="U37" s="79"/>
    </row>
    <row r="38" spans="2:21" ht="13.5">
      <c r="B38" s="39">
        <v>30</v>
      </c>
      <c r="C38" s="76">
        <f t="shared" si="0"/>
        <v>135617.61974856208</v>
      </c>
      <c r="D38" s="76"/>
      <c r="E38" s="39">
        <v>2012</v>
      </c>
      <c r="F38" s="8">
        <v>42407</v>
      </c>
      <c r="G38" s="39" t="s">
        <v>4</v>
      </c>
      <c r="H38" s="77">
        <v>121.224</v>
      </c>
      <c r="I38" s="77"/>
      <c r="J38" s="39">
        <v>77.3</v>
      </c>
      <c r="K38" s="76">
        <f t="shared" si="1"/>
        <v>2712.3523949712417</v>
      </c>
      <c r="L38" s="76"/>
      <c r="M38" s="6">
        <f t="shared" si="2"/>
        <v>0.03508864676547531</v>
      </c>
      <c r="N38" s="39">
        <v>2012</v>
      </c>
      <c r="O38" s="8">
        <v>42435</v>
      </c>
      <c r="P38" s="77">
        <v>126.655</v>
      </c>
      <c r="Q38" s="77"/>
      <c r="R38" s="78">
        <f t="shared" si="3"/>
        <v>19056.64405832963</v>
      </c>
      <c r="S38" s="78"/>
      <c r="T38" s="79">
        <f t="shared" si="4"/>
        <v>543.0999999999997</v>
      </c>
      <c r="U38" s="79"/>
    </row>
    <row r="39" spans="2:21" ht="13.5">
      <c r="B39" s="39">
        <v>31</v>
      </c>
      <c r="C39" s="76">
        <f t="shared" si="0"/>
        <v>154674.26380689171</v>
      </c>
      <c r="D39" s="76"/>
      <c r="E39" s="39">
        <v>2012</v>
      </c>
      <c r="F39" s="8">
        <v>42494</v>
      </c>
      <c r="G39" s="39" t="s">
        <v>3</v>
      </c>
      <c r="H39" s="77">
        <v>129.649</v>
      </c>
      <c r="I39" s="77"/>
      <c r="J39" s="39">
        <v>277.1</v>
      </c>
      <c r="K39" s="76">
        <f t="shared" si="1"/>
        <v>3093.4852761378343</v>
      </c>
      <c r="L39" s="76"/>
      <c r="M39" s="6">
        <f t="shared" si="2"/>
        <v>0.011163786633481897</v>
      </c>
      <c r="N39" s="39">
        <v>2012</v>
      </c>
      <c r="O39" s="8">
        <v>42539</v>
      </c>
      <c r="P39" s="77">
        <v>124.306</v>
      </c>
      <c r="Q39" s="77"/>
      <c r="R39" s="78">
        <f t="shared" si="3"/>
        <v>5964.811198269382</v>
      </c>
      <c r="S39" s="78"/>
      <c r="T39" s="79">
        <f t="shared" si="4"/>
        <v>534.3000000000004</v>
      </c>
      <c r="U39" s="79"/>
    </row>
    <row r="40" spans="2:21" ht="13.5">
      <c r="B40" s="39">
        <v>32</v>
      </c>
      <c r="C40" s="76">
        <f t="shared" si="0"/>
        <v>160639.0750051611</v>
      </c>
      <c r="D40" s="76"/>
      <c r="E40" s="39">
        <v>2012</v>
      </c>
      <c r="F40" s="8">
        <v>42591</v>
      </c>
      <c r="G40" s="39" t="s">
        <v>4</v>
      </c>
      <c r="H40" s="77">
        <v>122.948</v>
      </c>
      <c r="I40" s="77"/>
      <c r="J40" s="39">
        <v>107.1</v>
      </c>
      <c r="K40" s="76">
        <f t="shared" si="1"/>
        <v>3212.7815001032222</v>
      </c>
      <c r="L40" s="76"/>
      <c r="M40" s="6">
        <f t="shared" si="2"/>
        <v>0.029997959851570704</v>
      </c>
      <c r="N40" s="39">
        <v>2012</v>
      </c>
      <c r="O40" s="8">
        <v>42592</v>
      </c>
      <c r="P40" s="77">
        <v>121.877</v>
      </c>
      <c r="Q40" s="77"/>
      <c r="R40" s="78">
        <f t="shared" si="3"/>
        <v>-3212.7815001032163</v>
      </c>
      <c r="S40" s="78"/>
      <c r="T40" s="79">
        <f t="shared" si="4"/>
        <v>-107.1</v>
      </c>
      <c r="U40" s="79"/>
    </row>
    <row r="41" spans="2:21" ht="13.5">
      <c r="B41" s="39">
        <v>33</v>
      </c>
      <c r="C41" s="76">
        <f t="shared" si="0"/>
        <v>157426.2935050579</v>
      </c>
      <c r="D41" s="76"/>
      <c r="E41" s="39">
        <v>2012</v>
      </c>
      <c r="F41" s="8">
        <v>42595</v>
      </c>
      <c r="G41" s="39" t="s">
        <v>4</v>
      </c>
      <c r="H41" s="77">
        <v>122.927</v>
      </c>
      <c r="I41" s="77"/>
      <c r="J41" s="39">
        <v>116.7</v>
      </c>
      <c r="K41" s="76">
        <f t="shared" si="1"/>
        <v>3148.525870101158</v>
      </c>
      <c r="L41" s="76"/>
      <c r="M41" s="6">
        <f t="shared" si="2"/>
        <v>0.02697965612768773</v>
      </c>
      <c r="N41" s="39">
        <v>2012</v>
      </c>
      <c r="O41" s="8">
        <v>42651</v>
      </c>
      <c r="P41" s="77">
        <v>125.312</v>
      </c>
      <c r="Q41" s="77"/>
      <c r="R41" s="78">
        <f t="shared" si="3"/>
        <v>6434.647986453499</v>
      </c>
      <c r="S41" s="78"/>
      <c r="T41" s="79">
        <f t="shared" si="4"/>
        <v>238.4999999999991</v>
      </c>
      <c r="U41" s="79"/>
    </row>
    <row r="42" spans="2:21" ht="13.5">
      <c r="B42" s="39">
        <v>34</v>
      </c>
      <c r="C42" s="76">
        <f t="shared" si="0"/>
        <v>163860.9414915114</v>
      </c>
      <c r="D42" s="76"/>
      <c r="E42" s="39">
        <v>2012</v>
      </c>
      <c r="F42" s="8">
        <v>42703</v>
      </c>
      <c r="G42" s="39" t="s">
        <v>4</v>
      </c>
      <c r="H42" s="77">
        <v>131.661</v>
      </c>
      <c r="I42" s="77"/>
      <c r="J42" s="39">
        <v>123.5</v>
      </c>
      <c r="K42" s="76">
        <f t="shared" si="1"/>
        <v>3277.218829830228</v>
      </c>
      <c r="L42" s="76"/>
      <c r="M42" s="6">
        <f t="shared" si="2"/>
        <v>0.026536184856924924</v>
      </c>
      <c r="N42" s="39">
        <v>2013</v>
      </c>
      <c r="O42" s="8">
        <v>42390</v>
      </c>
      <c r="P42" s="77">
        <v>140.478</v>
      </c>
      <c r="Q42" s="77"/>
      <c r="R42" s="78">
        <f t="shared" si="3"/>
        <v>23396.954188350723</v>
      </c>
      <c r="S42" s="78"/>
      <c r="T42" s="79">
        <f t="shared" si="4"/>
        <v>881.7000000000007</v>
      </c>
      <c r="U42" s="79"/>
    </row>
    <row r="43" spans="2:21" ht="13.5">
      <c r="B43" s="39">
        <v>35</v>
      </c>
      <c r="C43" s="76">
        <f t="shared" si="0"/>
        <v>187257.89567986212</v>
      </c>
      <c r="D43" s="76"/>
      <c r="E43" s="39">
        <v>2013</v>
      </c>
      <c r="F43" s="8">
        <v>42484</v>
      </c>
      <c r="G43" s="39" t="s">
        <v>4</v>
      </c>
      <c r="H43" s="77">
        <v>151.997</v>
      </c>
      <c r="I43" s="77"/>
      <c r="J43" s="39">
        <v>206.3</v>
      </c>
      <c r="K43" s="76">
        <f t="shared" si="1"/>
        <v>3745.1579135972424</v>
      </c>
      <c r="L43" s="76"/>
      <c r="M43" s="6">
        <f t="shared" si="2"/>
        <v>0.018153940444000205</v>
      </c>
      <c r="N43" s="39">
        <v>2013</v>
      </c>
      <c r="O43" s="8">
        <v>42512</v>
      </c>
      <c r="P43" s="77">
        <v>152.704</v>
      </c>
      <c r="Q43" s="77"/>
      <c r="R43" s="78">
        <f t="shared" si="3"/>
        <v>1283.483589390803</v>
      </c>
      <c r="S43" s="78"/>
      <c r="T43" s="79">
        <f t="shared" si="4"/>
        <v>70.69999999999936</v>
      </c>
      <c r="U43" s="79"/>
    </row>
    <row r="44" spans="2:21" ht="13.5">
      <c r="B44" s="39">
        <v>36</v>
      </c>
      <c r="C44" s="76">
        <f t="shared" si="0"/>
        <v>188541.37926925294</v>
      </c>
      <c r="D44" s="76"/>
      <c r="E44" s="39">
        <v>2014</v>
      </c>
      <c r="F44" s="8">
        <v>42421</v>
      </c>
      <c r="G44" s="39" t="s">
        <v>4</v>
      </c>
      <c r="H44" s="77">
        <v>170.775</v>
      </c>
      <c r="I44" s="77"/>
      <c r="J44" s="39">
        <v>156.5</v>
      </c>
      <c r="K44" s="76">
        <f t="shared" si="1"/>
        <v>3770.8275853850587</v>
      </c>
      <c r="L44" s="76"/>
      <c r="M44" s="6">
        <f t="shared" si="2"/>
        <v>0.024094744954537117</v>
      </c>
      <c r="N44" s="39">
        <v>2014</v>
      </c>
      <c r="O44" s="8">
        <v>42427</v>
      </c>
      <c r="P44" s="77">
        <v>169.21</v>
      </c>
      <c r="Q44" s="77"/>
      <c r="R44" s="78">
        <f t="shared" si="3"/>
        <v>-3770.827585385053</v>
      </c>
      <c r="S44" s="78"/>
      <c r="T44" s="79">
        <f t="shared" si="4"/>
        <v>-156.5</v>
      </c>
      <c r="U44" s="79"/>
    </row>
    <row r="45" spans="2:21" ht="13.5">
      <c r="B45" s="39">
        <v>37</v>
      </c>
      <c r="C45" s="76">
        <f t="shared" si="0"/>
        <v>184770.55168386787</v>
      </c>
      <c r="D45" s="76"/>
      <c r="E45" s="39">
        <v>2015</v>
      </c>
      <c r="F45" s="8">
        <v>42423</v>
      </c>
      <c r="G45" s="39" t="s">
        <v>4</v>
      </c>
      <c r="H45" s="77">
        <v>183.663</v>
      </c>
      <c r="I45" s="77"/>
      <c r="J45" s="39">
        <v>201.2</v>
      </c>
      <c r="K45" s="76">
        <f t="shared" si="1"/>
        <v>3695.4110336773574</v>
      </c>
      <c r="L45" s="76"/>
      <c r="M45" s="6">
        <f t="shared" si="2"/>
        <v>0.01836685404412206</v>
      </c>
      <c r="N45" s="39">
        <v>2015</v>
      </c>
      <c r="O45" s="8">
        <v>42435</v>
      </c>
      <c r="P45" s="77">
        <v>181.651</v>
      </c>
      <c r="Q45" s="77"/>
      <c r="R45" s="78">
        <f t="shared" si="3"/>
        <v>-3695.4110336773592</v>
      </c>
      <c r="S45" s="78"/>
      <c r="T45" s="79">
        <f t="shared" si="4"/>
        <v>-201.2</v>
      </c>
      <c r="U45" s="79"/>
    </row>
    <row r="46" spans="2:21" ht="13.5">
      <c r="B46" s="39">
        <v>38</v>
      </c>
      <c r="C46" s="76">
        <f t="shared" si="0"/>
        <v>181075.14065019053</v>
      </c>
      <c r="D46" s="76"/>
      <c r="E46" s="39">
        <v>2015</v>
      </c>
      <c r="F46" s="8">
        <v>42523</v>
      </c>
      <c r="G46" s="39" t="s">
        <v>4</v>
      </c>
      <c r="H46" s="77">
        <v>189.992</v>
      </c>
      <c r="I46" s="77"/>
      <c r="J46" s="39">
        <v>209.3</v>
      </c>
      <c r="K46" s="76">
        <f t="shared" si="1"/>
        <v>3621.502813003811</v>
      </c>
      <c r="L46" s="76"/>
      <c r="M46" s="6">
        <f t="shared" si="2"/>
        <v>0.01730292791688395</v>
      </c>
      <c r="N46" s="39">
        <v>2015</v>
      </c>
      <c r="O46" s="8">
        <v>42554</v>
      </c>
      <c r="P46" s="77">
        <v>191.334</v>
      </c>
      <c r="Q46" s="77"/>
      <c r="R46" s="78">
        <f t="shared" si="3"/>
        <v>2322.0529264458487</v>
      </c>
      <c r="S46" s="78"/>
      <c r="T46" s="79">
        <f t="shared" si="4"/>
        <v>134.2000000000013</v>
      </c>
      <c r="U46" s="79"/>
    </row>
    <row r="47" spans="2:21" ht="13.5">
      <c r="B47" s="39">
        <v>39</v>
      </c>
      <c r="C47" s="76">
        <f t="shared" si="0"/>
        <v>183397.19357663637</v>
      </c>
      <c r="D47" s="76"/>
      <c r="E47" s="39">
        <v>2015</v>
      </c>
      <c r="F47" s="8">
        <v>42652</v>
      </c>
      <c r="G47" s="39" t="s">
        <v>4</v>
      </c>
      <c r="H47" s="77">
        <v>184.273</v>
      </c>
      <c r="I47" s="77"/>
      <c r="J47" s="39">
        <v>127.6</v>
      </c>
      <c r="K47" s="76">
        <f t="shared" si="1"/>
        <v>3667.9438715327274</v>
      </c>
      <c r="L47" s="76"/>
      <c r="M47" s="6">
        <f t="shared" si="2"/>
        <v>0.028745641626432034</v>
      </c>
      <c r="N47" s="39">
        <v>2015</v>
      </c>
      <c r="O47" s="8">
        <v>42656</v>
      </c>
      <c r="P47" s="77">
        <v>182.997</v>
      </c>
      <c r="Q47" s="77"/>
      <c r="R47" s="78">
        <f t="shared" si="3"/>
        <v>-3667.943871532676</v>
      </c>
      <c r="S47" s="78"/>
      <c r="T47" s="79">
        <f t="shared" si="4"/>
        <v>-127.6</v>
      </c>
      <c r="U47" s="79"/>
    </row>
    <row r="48" spans="2:21" ht="13.5">
      <c r="B48" s="39">
        <v>40</v>
      </c>
      <c r="C48" s="76">
        <f t="shared" si="0"/>
        <v>179729.2497051037</v>
      </c>
      <c r="D48" s="76"/>
      <c r="E48" s="39"/>
      <c r="F48" s="8"/>
      <c r="G48" s="39" t="s">
        <v>37</v>
      </c>
      <c r="H48" s="77"/>
      <c r="I48" s="77"/>
      <c r="J48" s="39"/>
      <c r="K48" s="76">
        <f t="shared" si="1"/>
      </c>
      <c r="L48" s="76"/>
      <c r="M48" s="6">
        <f t="shared" si="2"/>
      </c>
      <c r="N48" s="39"/>
      <c r="O48" s="8"/>
      <c r="P48" s="77"/>
      <c r="Q48" s="77"/>
      <c r="R48" s="78">
        <f t="shared" si="3"/>
      </c>
      <c r="S48" s="78"/>
      <c r="T48" s="79">
        <f t="shared" si="4"/>
      </c>
      <c r="U48" s="79"/>
    </row>
    <row r="49" spans="2:21" ht="13.5">
      <c r="B49" s="39">
        <v>41</v>
      </c>
      <c r="C49" s="76">
        <f t="shared" si="0"/>
      </c>
      <c r="D49" s="76"/>
      <c r="E49" s="39"/>
      <c r="F49" s="8"/>
      <c r="G49" s="39" t="s">
        <v>4</v>
      </c>
      <c r="H49" s="77"/>
      <c r="I49" s="77"/>
      <c r="J49" s="39"/>
      <c r="K49" s="76">
        <f t="shared" si="1"/>
      </c>
      <c r="L49" s="76"/>
      <c r="M49" s="6">
        <f t="shared" si="2"/>
      </c>
      <c r="N49" s="39"/>
      <c r="O49" s="8"/>
      <c r="P49" s="77"/>
      <c r="Q49" s="77"/>
      <c r="R49" s="78">
        <f t="shared" si="3"/>
      </c>
      <c r="S49" s="78"/>
      <c r="T49" s="79">
        <f t="shared" si="4"/>
      </c>
      <c r="U49" s="79"/>
    </row>
    <row r="50" spans="2:21" ht="13.5">
      <c r="B50" s="39">
        <v>42</v>
      </c>
      <c r="C50" s="76">
        <f t="shared" si="0"/>
      </c>
      <c r="D50" s="76"/>
      <c r="E50" s="39"/>
      <c r="F50" s="8"/>
      <c r="G50" s="39" t="s">
        <v>4</v>
      </c>
      <c r="H50" s="77"/>
      <c r="I50" s="77"/>
      <c r="J50" s="39"/>
      <c r="K50" s="76">
        <f t="shared" si="1"/>
      </c>
      <c r="L50" s="76"/>
      <c r="M50" s="6">
        <f t="shared" si="2"/>
      </c>
      <c r="N50" s="39"/>
      <c r="O50" s="8"/>
      <c r="P50" s="77"/>
      <c r="Q50" s="77"/>
      <c r="R50" s="78">
        <f t="shared" si="3"/>
      </c>
      <c r="S50" s="78"/>
      <c r="T50" s="79">
        <f t="shared" si="4"/>
      </c>
      <c r="U50" s="79"/>
    </row>
    <row r="51" spans="2:21" ht="13.5">
      <c r="B51" s="39">
        <v>43</v>
      </c>
      <c r="C51" s="76">
        <f t="shared" si="0"/>
      </c>
      <c r="D51" s="76"/>
      <c r="E51" s="39"/>
      <c r="F51" s="8"/>
      <c r="G51" s="39" t="s">
        <v>3</v>
      </c>
      <c r="H51" s="77"/>
      <c r="I51" s="77"/>
      <c r="J51" s="39"/>
      <c r="K51" s="76">
        <f t="shared" si="1"/>
      </c>
      <c r="L51" s="76"/>
      <c r="M51" s="6">
        <f t="shared" si="2"/>
      </c>
      <c r="N51" s="39"/>
      <c r="O51" s="8"/>
      <c r="P51" s="77"/>
      <c r="Q51" s="77"/>
      <c r="R51" s="78">
        <f t="shared" si="3"/>
      </c>
      <c r="S51" s="78"/>
      <c r="T51" s="79">
        <f t="shared" si="4"/>
      </c>
      <c r="U51" s="79"/>
    </row>
    <row r="52" spans="2:21" ht="13.5">
      <c r="B52" s="39">
        <v>44</v>
      </c>
      <c r="C52" s="76">
        <f t="shared" si="0"/>
      </c>
      <c r="D52" s="76"/>
      <c r="E52" s="39"/>
      <c r="F52" s="8"/>
      <c r="G52" s="39" t="s">
        <v>3</v>
      </c>
      <c r="H52" s="77"/>
      <c r="I52" s="77"/>
      <c r="J52" s="39"/>
      <c r="K52" s="76">
        <f t="shared" si="1"/>
      </c>
      <c r="L52" s="76"/>
      <c r="M52" s="6">
        <f t="shared" si="2"/>
      </c>
      <c r="N52" s="39"/>
      <c r="O52" s="8"/>
      <c r="P52" s="77"/>
      <c r="Q52" s="77"/>
      <c r="R52" s="78">
        <f t="shared" si="3"/>
      </c>
      <c r="S52" s="78"/>
      <c r="T52" s="79">
        <f t="shared" si="4"/>
      </c>
      <c r="U52" s="79"/>
    </row>
    <row r="53" spans="2:21" ht="13.5">
      <c r="B53" s="39">
        <v>45</v>
      </c>
      <c r="C53" s="76">
        <f t="shared" si="0"/>
      </c>
      <c r="D53" s="76"/>
      <c r="E53" s="39"/>
      <c r="F53" s="8"/>
      <c r="G53" s="39" t="s">
        <v>4</v>
      </c>
      <c r="H53" s="77"/>
      <c r="I53" s="77"/>
      <c r="J53" s="39"/>
      <c r="K53" s="76">
        <f t="shared" si="1"/>
      </c>
      <c r="L53" s="76"/>
      <c r="M53" s="6">
        <f t="shared" si="2"/>
      </c>
      <c r="N53" s="39"/>
      <c r="O53" s="8"/>
      <c r="P53" s="77"/>
      <c r="Q53" s="77"/>
      <c r="R53" s="78">
        <f t="shared" si="3"/>
      </c>
      <c r="S53" s="78"/>
      <c r="T53" s="79">
        <f t="shared" si="4"/>
      </c>
      <c r="U53" s="79"/>
    </row>
    <row r="54" spans="2:21" ht="13.5">
      <c r="B54" s="39">
        <v>46</v>
      </c>
      <c r="C54" s="76">
        <f t="shared" si="0"/>
      </c>
      <c r="D54" s="76"/>
      <c r="E54" s="39"/>
      <c r="F54" s="8"/>
      <c r="G54" s="39" t="s">
        <v>4</v>
      </c>
      <c r="H54" s="77"/>
      <c r="I54" s="77"/>
      <c r="J54" s="39"/>
      <c r="K54" s="76">
        <f t="shared" si="1"/>
      </c>
      <c r="L54" s="76"/>
      <c r="M54" s="6">
        <f t="shared" si="2"/>
      </c>
      <c r="N54" s="39"/>
      <c r="O54" s="8"/>
      <c r="P54" s="77"/>
      <c r="Q54" s="77"/>
      <c r="R54" s="78">
        <f t="shared" si="3"/>
      </c>
      <c r="S54" s="78"/>
      <c r="T54" s="79">
        <f t="shared" si="4"/>
      </c>
      <c r="U54" s="79"/>
    </row>
    <row r="55" spans="2:21" ht="13.5">
      <c r="B55" s="39">
        <v>47</v>
      </c>
      <c r="C55" s="76">
        <f t="shared" si="0"/>
      </c>
      <c r="D55" s="76"/>
      <c r="E55" s="39"/>
      <c r="F55" s="8"/>
      <c r="G55" s="39" t="s">
        <v>3</v>
      </c>
      <c r="H55" s="77"/>
      <c r="I55" s="77"/>
      <c r="J55" s="39"/>
      <c r="K55" s="76">
        <f t="shared" si="1"/>
      </c>
      <c r="L55" s="76"/>
      <c r="M55" s="6">
        <f t="shared" si="2"/>
      </c>
      <c r="N55" s="39"/>
      <c r="O55" s="8"/>
      <c r="P55" s="77"/>
      <c r="Q55" s="77"/>
      <c r="R55" s="78">
        <f t="shared" si="3"/>
      </c>
      <c r="S55" s="78"/>
      <c r="T55" s="79">
        <f t="shared" si="4"/>
      </c>
      <c r="U55" s="79"/>
    </row>
    <row r="56" spans="2:21" ht="13.5">
      <c r="B56" s="39">
        <v>48</v>
      </c>
      <c r="C56" s="76">
        <f t="shared" si="0"/>
      </c>
      <c r="D56" s="76"/>
      <c r="E56" s="39"/>
      <c r="F56" s="8"/>
      <c r="G56" s="39" t="s">
        <v>3</v>
      </c>
      <c r="H56" s="77"/>
      <c r="I56" s="77"/>
      <c r="J56" s="39"/>
      <c r="K56" s="76">
        <f t="shared" si="1"/>
      </c>
      <c r="L56" s="76"/>
      <c r="M56" s="6">
        <f t="shared" si="2"/>
      </c>
      <c r="N56" s="39"/>
      <c r="O56" s="8"/>
      <c r="P56" s="77"/>
      <c r="Q56" s="77"/>
      <c r="R56" s="78">
        <f t="shared" si="3"/>
      </c>
      <c r="S56" s="78"/>
      <c r="T56" s="79">
        <f t="shared" si="4"/>
      </c>
      <c r="U56" s="79"/>
    </row>
    <row r="57" spans="2:21" ht="13.5">
      <c r="B57" s="39">
        <v>49</v>
      </c>
      <c r="C57" s="76">
        <f t="shared" si="0"/>
      </c>
      <c r="D57" s="76"/>
      <c r="E57" s="39"/>
      <c r="F57" s="8"/>
      <c r="G57" s="39" t="s">
        <v>3</v>
      </c>
      <c r="H57" s="77"/>
      <c r="I57" s="77"/>
      <c r="J57" s="39"/>
      <c r="K57" s="76">
        <f t="shared" si="1"/>
      </c>
      <c r="L57" s="76"/>
      <c r="M57" s="6">
        <f t="shared" si="2"/>
      </c>
      <c r="N57" s="39"/>
      <c r="O57" s="8"/>
      <c r="P57" s="77"/>
      <c r="Q57" s="77"/>
      <c r="R57" s="78">
        <f t="shared" si="3"/>
      </c>
      <c r="S57" s="78"/>
      <c r="T57" s="79">
        <f t="shared" si="4"/>
      </c>
      <c r="U57" s="79"/>
    </row>
    <row r="58" spans="2:21" ht="13.5">
      <c r="B58" s="39">
        <v>50</v>
      </c>
      <c r="C58" s="76">
        <f t="shared" si="0"/>
      </c>
      <c r="D58" s="76"/>
      <c r="E58" s="39"/>
      <c r="F58" s="8"/>
      <c r="G58" s="39" t="s">
        <v>3</v>
      </c>
      <c r="H58" s="77"/>
      <c r="I58" s="77"/>
      <c r="J58" s="39"/>
      <c r="K58" s="76">
        <f t="shared" si="1"/>
      </c>
      <c r="L58" s="76"/>
      <c r="M58" s="6">
        <f t="shared" si="2"/>
      </c>
      <c r="N58" s="39"/>
      <c r="O58" s="8"/>
      <c r="P58" s="77"/>
      <c r="Q58" s="77"/>
      <c r="R58" s="78">
        <f t="shared" si="3"/>
      </c>
      <c r="S58" s="78"/>
      <c r="T58" s="79">
        <f t="shared" si="4"/>
      </c>
      <c r="U58" s="79"/>
    </row>
    <row r="59" spans="2:21" ht="13.5">
      <c r="B59" s="39">
        <v>51</v>
      </c>
      <c r="C59" s="76">
        <f t="shared" si="0"/>
      </c>
      <c r="D59" s="76"/>
      <c r="E59" s="39"/>
      <c r="F59" s="8"/>
      <c r="G59" s="39" t="s">
        <v>3</v>
      </c>
      <c r="H59" s="77"/>
      <c r="I59" s="77"/>
      <c r="J59" s="39"/>
      <c r="K59" s="76">
        <f t="shared" si="1"/>
      </c>
      <c r="L59" s="76"/>
      <c r="M59" s="6">
        <f t="shared" si="2"/>
      </c>
      <c r="N59" s="39"/>
      <c r="O59" s="8"/>
      <c r="P59" s="77"/>
      <c r="Q59" s="77"/>
      <c r="R59" s="78">
        <f t="shared" si="3"/>
      </c>
      <c r="S59" s="78"/>
      <c r="T59" s="79">
        <f t="shared" si="4"/>
      </c>
      <c r="U59" s="79"/>
    </row>
    <row r="60" spans="2:21" ht="13.5">
      <c r="B60" s="39">
        <v>52</v>
      </c>
      <c r="C60" s="76">
        <f t="shared" si="0"/>
      </c>
      <c r="D60" s="76"/>
      <c r="E60" s="39"/>
      <c r="F60" s="8"/>
      <c r="G60" s="39" t="s">
        <v>3</v>
      </c>
      <c r="H60" s="77"/>
      <c r="I60" s="77"/>
      <c r="J60" s="39"/>
      <c r="K60" s="76">
        <f t="shared" si="1"/>
      </c>
      <c r="L60" s="76"/>
      <c r="M60" s="6">
        <f t="shared" si="2"/>
      </c>
      <c r="N60" s="39"/>
      <c r="O60" s="8"/>
      <c r="P60" s="77"/>
      <c r="Q60" s="77"/>
      <c r="R60" s="78">
        <f t="shared" si="3"/>
      </c>
      <c r="S60" s="78"/>
      <c r="T60" s="79">
        <f t="shared" si="4"/>
      </c>
      <c r="U60" s="79"/>
    </row>
    <row r="61" spans="2:21" ht="13.5">
      <c r="B61" s="39">
        <v>53</v>
      </c>
      <c r="C61" s="76">
        <f t="shared" si="0"/>
      </c>
      <c r="D61" s="76"/>
      <c r="E61" s="39"/>
      <c r="F61" s="8"/>
      <c r="G61" s="39" t="s">
        <v>3</v>
      </c>
      <c r="H61" s="77"/>
      <c r="I61" s="77"/>
      <c r="J61" s="39"/>
      <c r="K61" s="76">
        <f t="shared" si="1"/>
      </c>
      <c r="L61" s="76"/>
      <c r="M61" s="6">
        <f t="shared" si="2"/>
      </c>
      <c r="N61" s="39"/>
      <c r="O61" s="8"/>
      <c r="P61" s="77"/>
      <c r="Q61" s="77"/>
      <c r="R61" s="78">
        <f t="shared" si="3"/>
      </c>
      <c r="S61" s="78"/>
      <c r="T61" s="79">
        <f t="shared" si="4"/>
      </c>
      <c r="U61" s="79"/>
    </row>
    <row r="62" spans="2:21" ht="13.5">
      <c r="B62" s="39">
        <v>54</v>
      </c>
      <c r="C62" s="76">
        <f t="shared" si="0"/>
      </c>
      <c r="D62" s="76"/>
      <c r="E62" s="39"/>
      <c r="F62" s="8"/>
      <c r="G62" s="39" t="s">
        <v>3</v>
      </c>
      <c r="H62" s="77"/>
      <c r="I62" s="77"/>
      <c r="J62" s="39"/>
      <c r="K62" s="76">
        <f t="shared" si="1"/>
      </c>
      <c r="L62" s="76"/>
      <c r="M62" s="6">
        <f t="shared" si="2"/>
      </c>
      <c r="N62" s="39"/>
      <c r="O62" s="8"/>
      <c r="P62" s="77"/>
      <c r="Q62" s="77"/>
      <c r="R62" s="78">
        <f t="shared" si="3"/>
      </c>
      <c r="S62" s="78"/>
      <c r="T62" s="79">
        <f t="shared" si="4"/>
      </c>
      <c r="U62" s="79"/>
    </row>
    <row r="63" spans="2:21" ht="13.5">
      <c r="B63" s="39">
        <v>55</v>
      </c>
      <c r="C63" s="76">
        <f t="shared" si="0"/>
      </c>
      <c r="D63" s="76"/>
      <c r="E63" s="39"/>
      <c r="F63" s="8"/>
      <c r="G63" s="39" t="s">
        <v>4</v>
      </c>
      <c r="H63" s="77"/>
      <c r="I63" s="77"/>
      <c r="J63" s="39"/>
      <c r="K63" s="76">
        <f t="shared" si="1"/>
      </c>
      <c r="L63" s="76"/>
      <c r="M63" s="6">
        <f t="shared" si="2"/>
      </c>
      <c r="N63" s="39"/>
      <c r="O63" s="8"/>
      <c r="P63" s="77"/>
      <c r="Q63" s="77"/>
      <c r="R63" s="78">
        <f t="shared" si="3"/>
      </c>
      <c r="S63" s="78"/>
      <c r="T63" s="79">
        <f t="shared" si="4"/>
      </c>
      <c r="U63" s="79"/>
    </row>
    <row r="64" spans="2:21" ht="13.5">
      <c r="B64" s="39">
        <v>56</v>
      </c>
      <c r="C64" s="76">
        <f t="shared" si="0"/>
      </c>
      <c r="D64" s="76"/>
      <c r="E64" s="39"/>
      <c r="F64" s="8"/>
      <c r="G64" s="39" t="s">
        <v>3</v>
      </c>
      <c r="H64" s="77"/>
      <c r="I64" s="77"/>
      <c r="J64" s="39"/>
      <c r="K64" s="76">
        <f t="shared" si="1"/>
      </c>
      <c r="L64" s="76"/>
      <c r="M64" s="6">
        <f t="shared" si="2"/>
      </c>
      <c r="N64" s="39"/>
      <c r="O64" s="8"/>
      <c r="P64" s="77"/>
      <c r="Q64" s="77"/>
      <c r="R64" s="78">
        <f t="shared" si="3"/>
      </c>
      <c r="S64" s="78"/>
      <c r="T64" s="79">
        <f t="shared" si="4"/>
      </c>
      <c r="U64" s="79"/>
    </row>
    <row r="65" spans="2:21" ht="13.5">
      <c r="B65" s="39">
        <v>57</v>
      </c>
      <c r="C65" s="76">
        <f t="shared" si="0"/>
      </c>
      <c r="D65" s="76"/>
      <c r="E65" s="39"/>
      <c r="F65" s="8"/>
      <c r="G65" s="39" t="s">
        <v>3</v>
      </c>
      <c r="H65" s="77"/>
      <c r="I65" s="77"/>
      <c r="J65" s="39"/>
      <c r="K65" s="76">
        <f t="shared" si="1"/>
      </c>
      <c r="L65" s="76"/>
      <c r="M65" s="6">
        <f t="shared" si="2"/>
      </c>
      <c r="N65" s="39"/>
      <c r="O65" s="8"/>
      <c r="P65" s="77"/>
      <c r="Q65" s="77"/>
      <c r="R65" s="78">
        <f t="shared" si="3"/>
      </c>
      <c r="S65" s="78"/>
      <c r="T65" s="79">
        <f t="shared" si="4"/>
      </c>
      <c r="U65" s="79"/>
    </row>
    <row r="66" spans="2:21" ht="13.5">
      <c r="B66" s="39">
        <v>58</v>
      </c>
      <c r="C66" s="76">
        <f t="shared" si="0"/>
      </c>
      <c r="D66" s="76"/>
      <c r="E66" s="39"/>
      <c r="F66" s="8"/>
      <c r="G66" s="39" t="s">
        <v>3</v>
      </c>
      <c r="H66" s="77"/>
      <c r="I66" s="77"/>
      <c r="J66" s="39"/>
      <c r="K66" s="76">
        <f t="shared" si="1"/>
      </c>
      <c r="L66" s="76"/>
      <c r="M66" s="6">
        <f t="shared" si="2"/>
      </c>
      <c r="N66" s="39"/>
      <c r="O66" s="8"/>
      <c r="P66" s="77"/>
      <c r="Q66" s="77"/>
      <c r="R66" s="78">
        <f t="shared" si="3"/>
      </c>
      <c r="S66" s="78"/>
      <c r="T66" s="79">
        <f t="shared" si="4"/>
      </c>
      <c r="U66" s="79"/>
    </row>
    <row r="67" spans="2:21" ht="13.5">
      <c r="B67" s="39">
        <v>59</v>
      </c>
      <c r="C67" s="76">
        <f t="shared" si="0"/>
      </c>
      <c r="D67" s="76"/>
      <c r="E67" s="39"/>
      <c r="F67" s="8"/>
      <c r="G67" s="39" t="s">
        <v>3</v>
      </c>
      <c r="H67" s="77"/>
      <c r="I67" s="77"/>
      <c r="J67" s="39"/>
      <c r="K67" s="76">
        <f t="shared" si="1"/>
      </c>
      <c r="L67" s="76"/>
      <c r="M67" s="6">
        <f t="shared" si="2"/>
      </c>
      <c r="N67" s="39"/>
      <c r="O67" s="8"/>
      <c r="P67" s="77"/>
      <c r="Q67" s="77"/>
      <c r="R67" s="78">
        <f t="shared" si="3"/>
      </c>
      <c r="S67" s="78"/>
      <c r="T67" s="79">
        <f t="shared" si="4"/>
      </c>
      <c r="U67" s="79"/>
    </row>
    <row r="68" spans="2:21" ht="13.5">
      <c r="B68" s="39">
        <v>60</v>
      </c>
      <c r="C68" s="76">
        <f t="shared" si="0"/>
      </c>
      <c r="D68" s="76"/>
      <c r="E68" s="39"/>
      <c r="F68" s="8"/>
      <c r="G68" s="39" t="s">
        <v>4</v>
      </c>
      <c r="H68" s="77"/>
      <c r="I68" s="77"/>
      <c r="J68" s="39"/>
      <c r="K68" s="76">
        <f t="shared" si="1"/>
      </c>
      <c r="L68" s="76"/>
      <c r="M68" s="6">
        <f t="shared" si="2"/>
      </c>
      <c r="N68" s="39"/>
      <c r="O68" s="8"/>
      <c r="P68" s="77"/>
      <c r="Q68" s="77"/>
      <c r="R68" s="78">
        <f t="shared" si="3"/>
      </c>
      <c r="S68" s="78"/>
      <c r="T68" s="79">
        <f t="shared" si="4"/>
      </c>
      <c r="U68" s="79"/>
    </row>
    <row r="69" spans="2:21" ht="13.5">
      <c r="B69" s="39">
        <v>61</v>
      </c>
      <c r="C69" s="76">
        <f t="shared" si="0"/>
      </c>
      <c r="D69" s="76"/>
      <c r="E69" s="39"/>
      <c r="F69" s="8"/>
      <c r="G69" s="39" t="s">
        <v>4</v>
      </c>
      <c r="H69" s="77"/>
      <c r="I69" s="77"/>
      <c r="J69" s="39"/>
      <c r="K69" s="76">
        <f t="shared" si="1"/>
      </c>
      <c r="L69" s="76"/>
      <c r="M69" s="6">
        <f t="shared" si="2"/>
      </c>
      <c r="N69" s="39"/>
      <c r="O69" s="8"/>
      <c r="P69" s="77"/>
      <c r="Q69" s="77"/>
      <c r="R69" s="78">
        <f t="shared" si="3"/>
      </c>
      <c r="S69" s="78"/>
      <c r="T69" s="79">
        <f t="shared" si="4"/>
      </c>
      <c r="U69" s="79"/>
    </row>
    <row r="70" spans="2:21" ht="13.5">
      <c r="B70" s="39">
        <v>62</v>
      </c>
      <c r="C70" s="76">
        <f t="shared" si="0"/>
      </c>
      <c r="D70" s="76"/>
      <c r="E70" s="39"/>
      <c r="F70" s="8"/>
      <c r="G70" s="39" t="s">
        <v>3</v>
      </c>
      <c r="H70" s="77"/>
      <c r="I70" s="77"/>
      <c r="J70" s="39"/>
      <c r="K70" s="76">
        <f t="shared" si="1"/>
      </c>
      <c r="L70" s="76"/>
      <c r="M70" s="6">
        <f t="shared" si="2"/>
      </c>
      <c r="N70" s="39"/>
      <c r="O70" s="8"/>
      <c r="P70" s="77"/>
      <c r="Q70" s="77"/>
      <c r="R70" s="78">
        <f t="shared" si="3"/>
      </c>
      <c r="S70" s="78"/>
      <c r="T70" s="79">
        <f t="shared" si="4"/>
      </c>
      <c r="U70" s="79"/>
    </row>
    <row r="71" spans="2:21" ht="13.5">
      <c r="B71" s="39">
        <v>63</v>
      </c>
      <c r="C71" s="76">
        <f t="shared" si="0"/>
      </c>
      <c r="D71" s="76"/>
      <c r="E71" s="39"/>
      <c r="F71" s="8"/>
      <c r="G71" s="39" t="s">
        <v>4</v>
      </c>
      <c r="H71" s="77"/>
      <c r="I71" s="77"/>
      <c r="J71" s="39"/>
      <c r="K71" s="76">
        <f t="shared" si="1"/>
      </c>
      <c r="L71" s="76"/>
      <c r="M71" s="6">
        <f t="shared" si="2"/>
      </c>
      <c r="N71" s="39"/>
      <c r="O71" s="8"/>
      <c r="P71" s="77"/>
      <c r="Q71" s="77"/>
      <c r="R71" s="78">
        <f t="shared" si="3"/>
      </c>
      <c r="S71" s="78"/>
      <c r="T71" s="79">
        <f t="shared" si="4"/>
      </c>
      <c r="U71" s="79"/>
    </row>
    <row r="72" spans="2:21" ht="13.5">
      <c r="B72" s="39">
        <v>64</v>
      </c>
      <c r="C72" s="76">
        <f t="shared" si="0"/>
      </c>
      <c r="D72" s="76"/>
      <c r="E72" s="39"/>
      <c r="F72" s="8"/>
      <c r="G72" s="39" t="s">
        <v>3</v>
      </c>
      <c r="H72" s="77"/>
      <c r="I72" s="77"/>
      <c r="J72" s="39"/>
      <c r="K72" s="76">
        <f t="shared" si="1"/>
      </c>
      <c r="L72" s="76"/>
      <c r="M72" s="6">
        <f t="shared" si="2"/>
      </c>
      <c r="N72" s="39"/>
      <c r="O72" s="8"/>
      <c r="P72" s="77"/>
      <c r="Q72" s="77"/>
      <c r="R72" s="78">
        <f t="shared" si="3"/>
      </c>
      <c r="S72" s="78"/>
      <c r="T72" s="79">
        <f t="shared" si="4"/>
      </c>
      <c r="U72" s="79"/>
    </row>
    <row r="73" spans="2:21" ht="13.5">
      <c r="B73" s="39">
        <v>65</v>
      </c>
      <c r="C73" s="76">
        <f t="shared" si="0"/>
      </c>
      <c r="D73" s="76"/>
      <c r="E73" s="39"/>
      <c r="F73" s="8"/>
      <c r="G73" s="39" t="s">
        <v>4</v>
      </c>
      <c r="H73" s="77"/>
      <c r="I73" s="77"/>
      <c r="J73" s="39"/>
      <c r="K73" s="76">
        <f t="shared" si="1"/>
      </c>
      <c r="L73" s="76"/>
      <c r="M73" s="6">
        <f t="shared" si="2"/>
      </c>
      <c r="N73" s="39"/>
      <c r="O73" s="8"/>
      <c r="P73" s="77"/>
      <c r="Q73" s="77"/>
      <c r="R73" s="78">
        <f t="shared" si="3"/>
      </c>
      <c r="S73" s="78"/>
      <c r="T73" s="79">
        <f t="shared" si="4"/>
      </c>
      <c r="U73" s="79"/>
    </row>
    <row r="74" spans="2:21" ht="13.5">
      <c r="B74" s="39">
        <v>66</v>
      </c>
      <c r="C74" s="76">
        <f aca="true" t="shared" si="5" ref="C74:C108">IF(R73="","",C73+R73)</f>
      </c>
      <c r="D74" s="76"/>
      <c r="E74" s="39"/>
      <c r="F74" s="8"/>
      <c r="G74" s="39" t="s">
        <v>4</v>
      </c>
      <c r="H74" s="77"/>
      <c r="I74" s="77"/>
      <c r="J74" s="39"/>
      <c r="K74" s="76">
        <f aca="true" t="shared" si="6" ref="K74:K108">IF(F74="","",C74*0.02)</f>
      </c>
      <c r="L74" s="76"/>
      <c r="M74" s="6">
        <f aca="true" t="shared" si="7" ref="M74:M108">IF(J74="","",(K74/J74)/1000)</f>
      </c>
      <c r="N74" s="39"/>
      <c r="O74" s="8"/>
      <c r="P74" s="77"/>
      <c r="Q74" s="77"/>
      <c r="R74" s="78">
        <f aca="true" t="shared" si="8" ref="R74:R108">IF(O74="","",(IF(G74="売",H74-P74,P74-H74))*M74*100000)</f>
      </c>
      <c r="S74" s="78"/>
      <c r="T74" s="79">
        <f aca="true" t="shared" si="9" ref="T74:T108">IF(O74="","",IF(R74&lt;0,J74*(-1),IF(G74="買",(P74-H74)*100,(H74-P74)*100)))</f>
      </c>
      <c r="U74" s="79"/>
    </row>
    <row r="75" spans="2:21" ht="13.5">
      <c r="B75" s="39">
        <v>67</v>
      </c>
      <c r="C75" s="76">
        <f t="shared" si="5"/>
      </c>
      <c r="D75" s="76"/>
      <c r="E75" s="39"/>
      <c r="F75" s="8"/>
      <c r="G75" s="39" t="s">
        <v>3</v>
      </c>
      <c r="H75" s="77"/>
      <c r="I75" s="77"/>
      <c r="J75" s="39"/>
      <c r="K75" s="76">
        <f t="shared" si="6"/>
      </c>
      <c r="L75" s="76"/>
      <c r="M75" s="6">
        <f t="shared" si="7"/>
      </c>
      <c r="N75" s="39"/>
      <c r="O75" s="8"/>
      <c r="P75" s="77"/>
      <c r="Q75" s="77"/>
      <c r="R75" s="78">
        <f t="shared" si="8"/>
      </c>
      <c r="S75" s="78"/>
      <c r="T75" s="79">
        <f t="shared" si="9"/>
      </c>
      <c r="U75" s="79"/>
    </row>
    <row r="76" spans="2:21" ht="13.5">
      <c r="B76" s="39">
        <v>68</v>
      </c>
      <c r="C76" s="76">
        <f t="shared" si="5"/>
      </c>
      <c r="D76" s="76"/>
      <c r="E76" s="39"/>
      <c r="F76" s="8"/>
      <c r="G76" s="39" t="s">
        <v>3</v>
      </c>
      <c r="H76" s="77"/>
      <c r="I76" s="77"/>
      <c r="J76" s="39"/>
      <c r="K76" s="76">
        <f t="shared" si="6"/>
      </c>
      <c r="L76" s="76"/>
      <c r="M76" s="6">
        <f t="shared" si="7"/>
      </c>
      <c r="N76" s="39"/>
      <c r="O76" s="8"/>
      <c r="P76" s="77"/>
      <c r="Q76" s="77"/>
      <c r="R76" s="78">
        <f t="shared" si="8"/>
      </c>
      <c r="S76" s="78"/>
      <c r="T76" s="79">
        <f t="shared" si="9"/>
      </c>
      <c r="U76" s="79"/>
    </row>
    <row r="77" spans="2:21" ht="13.5">
      <c r="B77" s="39">
        <v>69</v>
      </c>
      <c r="C77" s="76">
        <f t="shared" si="5"/>
      </c>
      <c r="D77" s="76"/>
      <c r="E77" s="39"/>
      <c r="F77" s="8"/>
      <c r="G77" s="39" t="s">
        <v>3</v>
      </c>
      <c r="H77" s="77"/>
      <c r="I77" s="77"/>
      <c r="J77" s="39"/>
      <c r="K77" s="76">
        <f t="shared" si="6"/>
      </c>
      <c r="L77" s="76"/>
      <c r="M77" s="6">
        <f t="shared" si="7"/>
      </c>
      <c r="N77" s="39"/>
      <c r="O77" s="8"/>
      <c r="P77" s="77"/>
      <c r="Q77" s="77"/>
      <c r="R77" s="78">
        <f t="shared" si="8"/>
      </c>
      <c r="S77" s="78"/>
      <c r="T77" s="79">
        <f t="shared" si="9"/>
      </c>
      <c r="U77" s="79"/>
    </row>
    <row r="78" spans="2:21" ht="13.5">
      <c r="B78" s="39">
        <v>70</v>
      </c>
      <c r="C78" s="76">
        <f t="shared" si="5"/>
      </c>
      <c r="D78" s="76"/>
      <c r="E78" s="39"/>
      <c r="F78" s="8"/>
      <c r="G78" s="39" t="s">
        <v>4</v>
      </c>
      <c r="H78" s="77"/>
      <c r="I78" s="77"/>
      <c r="J78" s="39"/>
      <c r="K78" s="76">
        <f t="shared" si="6"/>
      </c>
      <c r="L78" s="76"/>
      <c r="M78" s="6">
        <f t="shared" si="7"/>
      </c>
      <c r="N78" s="39"/>
      <c r="O78" s="8"/>
      <c r="P78" s="77"/>
      <c r="Q78" s="77"/>
      <c r="R78" s="78">
        <f t="shared" si="8"/>
      </c>
      <c r="S78" s="78"/>
      <c r="T78" s="79">
        <f t="shared" si="9"/>
      </c>
      <c r="U78" s="79"/>
    </row>
    <row r="79" spans="2:21" ht="13.5">
      <c r="B79" s="39">
        <v>71</v>
      </c>
      <c r="C79" s="76">
        <f t="shared" si="5"/>
      </c>
      <c r="D79" s="76"/>
      <c r="E79" s="39"/>
      <c r="F79" s="8"/>
      <c r="G79" s="39" t="s">
        <v>3</v>
      </c>
      <c r="H79" s="77"/>
      <c r="I79" s="77"/>
      <c r="J79" s="39"/>
      <c r="K79" s="76">
        <f t="shared" si="6"/>
      </c>
      <c r="L79" s="76"/>
      <c r="M79" s="6">
        <f t="shared" si="7"/>
      </c>
      <c r="N79" s="39"/>
      <c r="O79" s="8"/>
      <c r="P79" s="77"/>
      <c r="Q79" s="77"/>
      <c r="R79" s="78">
        <f t="shared" si="8"/>
      </c>
      <c r="S79" s="78"/>
      <c r="T79" s="79">
        <f t="shared" si="9"/>
      </c>
      <c r="U79" s="79"/>
    </row>
    <row r="80" spans="2:21" ht="13.5">
      <c r="B80" s="39">
        <v>72</v>
      </c>
      <c r="C80" s="76">
        <f t="shared" si="5"/>
      </c>
      <c r="D80" s="76"/>
      <c r="E80" s="39"/>
      <c r="F80" s="8"/>
      <c r="G80" s="39" t="s">
        <v>4</v>
      </c>
      <c r="H80" s="77"/>
      <c r="I80" s="77"/>
      <c r="J80" s="39"/>
      <c r="K80" s="76">
        <f t="shared" si="6"/>
      </c>
      <c r="L80" s="76"/>
      <c r="M80" s="6">
        <f t="shared" si="7"/>
      </c>
      <c r="N80" s="39"/>
      <c r="O80" s="8"/>
      <c r="P80" s="77"/>
      <c r="Q80" s="77"/>
      <c r="R80" s="78">
        <f t="shared" si="8"/>
      </c>
      <c r="S80" s="78"/>
      <c r="T80" s="79">
        <f t="shared" si="9"/>
      </c>
      <c r="U80" s="79"/>
    </row>
    <row r="81" spans="2:21" ht="13.5">
      <c r="B81" s="39">
        <v>73</v>
      </c>
      <c r="C81" s="76">
        <f t="shared" si="5"/>
      </c>
      <c r="D81" s="76"/>
      <c r="E81" s="39"/>
      <c r="F81" s="8"/>
      <c r="G81" s="39" t="s">
        <v>3</v>
      </c>
      <c r="H81" s="77"/>
      <c r="I81" s="77"/>
      <c r="J81" s="39"/>
      <c r="K81" s="76">
        <f t="shared" si="6"/>
      </c>
      <c r="L81" s="76"/>
      <c r="M81" s="6">
        <f t="shared" si="7"/>
      </c>
      <c r="N81" s="39"/>
      <c r="O81" s="8"/>
      <c r="P81" s="77"/>
      <c r="Q81" s="77"/>
      <c r="R81" s="78">
        <f t="shared" si="8"/>
      </c>
      <c r="S81" s="78"/>
      <c r="T81" s="79">
        <f t="shared" si="9"/>
      </c>
      <c r="U81" s="79"/>
    </row>
    <row r="82" spans="2:21" ht="13.5">
      <c r="B82" s="39">
        <v>74</v>
      </c>
      <c r="C82" s="76">
        <f t="shared" si="5"/>
      </c>
      <c r="D82" s="76"/>
      <c r="E82" s="39"/>
      <c r="F82" s="8"/>
      <c r="G82" s="39" t="s">
        <v>3</v>
      </c>
      <c r="H82" s="77"/>
      <c r="I82" s="77"/>
      <c r="J82" s="39"/>
      <c r="K82" s="76">
        <f t="shared" si="6"/>
      </c>
      <c r="L82" s="76"/>
      <c r="M82" s="6">
        <f t="shared" si="7"/>
      </c>
      <c r="N82" s="39"/>
      <c r="O82" s="8"/>
      <c r="P82" s="77"/>
      <c r="Q82" s="77"/>
      <c r="R82" s="78">
        <f t="shared" si="8"/>
      </c>
      <c r="S82" s="78"/>
      <c r="T82" s="79">
        <f t="shared" si="9"/>
      </c>
      <c r="U82" s="79"/>
    </row>
    <row r="83" spans="2:21" ht="13.5">
      <c r="B83" s="39">
        <v>75</v>
      </c>
      <c r="C83" s="76">
        <f t="shared" si="5"/>
      </c>
      <c r="D83" s="76"/>
      <c r="E83" s="39"/>
      <c r="F83" s="8"/>
      <c r="G83" s="39" t="s">
        <v>3</v>
      </c>
      <c r="H83" s="77"/>
      <c r="I83" s="77"/>
      <c r="J83" s="39"/>
      <c r="K83" s="76">
        <f t="shared" si="6"/>
      </c>
      <c r="L83" s="76"/>
      <c r="M83" s="6">
        <f t="shared" si="7"/>
      </c>
      <c r="N83" s="39"/>
      <c r="O83" s="8"/>
      <c r="P83" s="77"/>
      <c r="Q83" s="77"/>
      <c r="R83" s="78">
        <f t="shared" si="8"/>
      </c>
      <c r="S83" s="78"/>
      <c r="T83" s="79">
        <f t="shared" si="9"/>
      </c>
      <c r="U83" s="79"/>
    </row>
    <row r="84" spans="2:21" ht="13.5">
      <c r="B84" s="39">
        <v>76</v>
      </c>
      <c r="C84" s="76">
        <f t="shared" si="5"/>
      </c>
      <c r="D84" s="76"/>
      <c r="E84" s="39"/>
      <c r="F84" s="8"/>
      <c r="G84" s="39" t="s">
        <v>3</v>
      </c>
      <c r="H84" s="77"/>
      <c r="I84" s="77"/>
      <c r="J84" s="39"/>
      <c r="K84" s="76">
        <f t="shared" si="6"/>
      </c>
      <c r="L84" s="76"/>
      <c r="M84" s="6">
        <f t="shared" si="7"/>
      </c>
      <c r="N84" s="39"/>
      <c r="O84" s="8"/>
      <c r="P84" s="77"/>
      <c r="Q84" s="77"/>
      <c r="R84" s="78">
        <f t="shared" si="8"/>
      </c>
      <c r="S84" s="78"/>
      <c r="T84" s="79">
        <f t="shared" si="9"/>
      </c>
      <c r="U84" s="79"/>
    </row>
    <row r="85" spans="2:21" ht="13.5">
      <c r="B85" s="39">
        <v>77</v>
      </c>
      <c r="C85" s="76">
        <f t="shared" si="5"/>
      </c>
      <c r="D85" s="76"/>
      <c r="E85" s="39"/>
      <c r="F85" s="8"/>
      <c r="G85" s="39" t="s">
        <v>4</v>
      </c>
      <c r="H85" s="77"/>
      <c r="I85" s="77"/>
      <c r="J85" s="39"/>
      <c r="K85" s="76">
        <f t="shared" si="6"/>
      </c>
      <c r="L85" s="76"/>
      <c r="M85" s="6">
        <f t="shared" si="7"/>
      </c>
      <c r="N85" s="39"/>
      <c r="O85" s="8"/>
      <c r="P85" s="77"/>
      <c r="Q85" s="77"/>
      <c r="R85" s="78">
        <f t="shared" si="8"/>
      </c>
      <c r="S85" s="78"/>
      <c r="T85" s="79">
        <f t="shared" si="9"/>
      </c>
      <c r="U85" s="79"/>
    </row>
    <row r="86" spans="2:21" ht="13.5">
      <c r="B86" s="39">
        <v>78</v>
      </c>
      <c r="C86" s="76">
        <f t="shared" si="5"/>
      </c>
      <c r="D86" s="76"/>
      <c r="E86" s="39"/>
      <c r="F86" s="8"/>
      <c r="G86" s="39" t="s">
        <v>3</v>
      </c>
      <c r="H86" s="77"/>
      <c r="I86" s="77"/>
      <c r="J86" s="39"/>
      <c r="K86" s="76">
        <f t="shared" si="6"/>
      </c>
      <c r="L86" s="76"/>
      <c r="M86" s="6">
        <f t="shared" si="7"/>
      </c>
      <c r="N86" s="39"/>
      <c r="O86" s="8"/>
      <c r="P86" s="77"/>
      <c r="Q86" s="77"/>
      <c r="R86" s="78">
        <f t="shared" si="8"/>
      </c>
      <c r="S86" s="78"/>
      <c r="T86" s="79">
        <f t="shared" si="9"/>
      </c>
      <c r="U86" s="79"/>
    </row>
    <row r="87" spans="2:21" ht="13.5">
      <c r="B87" s="39">
        <v>79</v>
      </c>
      <c r="C87" s="76">
        <f t="shared" si="5"/>
      </c>
      <c r="D87" s="76"/>
      <c r="E87" s="39"/>
      <c r="F87" s="8"/>
      <c r="G87" s="39" t="s">
        <v>4</v>
      </c>
      <c r="H87" s="77"/>
      <c r="I87" s="77"/>
      <c r="J87" s="39"/>
      <c r="K87" s="76">
        <f t="shared" si="6"/>
      </c>
      <c r="L87" s="76"/>
      <c r="M87" s="6">
        <f t="shared" si="7"/>
      </c>
      <c r="N87" s="39"/>
      <c r="O87" s="8"/>
      <c r="P87" s="77"/>
      <c r="Q87" s="77"/>
      <c r="R87" s="78">
        <f t="shared" si="8"/>
      </c>
      <c r="S87" s="78"/>
      <c r="T87" s="79">
        <f t="shared" si="9"/>
      </c>
      <c r="U87" s="79"/>
    </row>
    <row r="88" spans="2:21" ht="13.5">
      <c r="B88" s="39">
        <v>80</v>
      </c>
      <c r="C88" s="76">
        <f t="shared" si="5"/>
      </c>
      <c r="D88" s="76"/>
      <c r="E88" s="39"/>
      <c r="F88" s="8"/>
      <c r="G88" s="39" t="s">
        <v>4</v>
      </c>
      <c r="H88" s="77"/>
      <c r="I88" s="77"/>
      <c r="J88" s="39"/>
      <c r="K88" s="76">
        <f t="shared" si="6"/>
      </c>
      <c r="L88" s="76"/>
      <c r="M88" s="6">
        <f t="shared" si="7"/>
      </c>
      <c r="N88" s="39"/>
      <c r="O88" s="8"/>
      <c r="P88" s="77"/>
      <c r="Q88" s="77"/>
      <c r="R88" s="78">
        <f t="shared" si="8"/>
      </c>
      <c r="S88" s="78"/>
      <c r="T88" s="79">
        <f t="shared" si="9"/>
      </c>
      <c r="U88" s="79"/>
    </row>
    <row r="89" spans="2:21" ht="13.5">
      <c r="B89" s="39">
        <v>81</v>
      </c>
      <c r="C89" s="76">
        <f t="shared" si="5"/>
      </c>
      <c r="D89" s="76"/>
      <c r="E89" s="39"/>
      <c r="F89" s="8"/>
      <c r="G89" s="39" t="s">
        <v>4</v>
      </c>
      <c r="H89" s="77"/>
      <c r="I89" s="77"/>
      <c r="J89" s="39"/>
      <c r="K89" s="76">
        <f t="shared" si="6"/>
      </c>
      <c r="L89" s="76"/>
      <c r="M89" s="6">
        <f t="shared" si="7"/>
      </c>
      <c r="N89" s="39"/>
      <c r="O89" s="8"/>
      <c r="P89" s="77"/>
      <c r="Q89" s="77"/>
      <c r="R89" s="78">
        <f t="shared" si="8"/>
      </c>
      <c r="S89" s="78"/>
      <c r="T89" s="79">
        <f t="shared" si="9"/>
      </c>
      <c r="U89" s="79"/>
    </row>
    <row r="90" spans="2:21" ht="13.5">
      <c r="B90" s="39">
        <v>82</v>
      </c>
      <c r="C90" s="76">
        <f t="shared" si="5"/>
      </c>
      <c r="D90" s="76"/>
      <c r="E90" s="39"/>
      <c r="F90" s="8"/>
      <c r="G90" s="39" t="s">
        <v>4</v>
      </c>
      <c r="H90" s="77"/>
      <c r="I90" s="77"/>
      <c r="J90" s="39"/>
      <c r="K90" s="76">
        <f t="shared" si="6"/>
      </c>
      <c r="L90" s="76"/>
      <c r="M90" s="6">
        <f t="shared" si="7"/>
      </c>
      <c r="N90" s="39"/>
      <c r="O90" s="8"/>
      <c r="P90" s="77"/>
      <c r="Q90" s="77"/>
      <c r="R90" s="78">
        <f t="shared" si="8"/>
      </c>
      <c r="S90" s="78"/>
      <c r="T90" s="79">
        <f t="shared" si="9"/>
      </c>
      <c r="U90" s="79"/>
    </row>
    <row r="91" spans="2:21" ht="13.5">
      <c r="B91" s="39">
        <v>83</v>
      </c>
      <c r="C91" s="76">
        <f t="shared" si="5"/>
      </c>
      <c r="D91" s="76"/>
      <c r="E91" s="39"/>
      <c r="F91" s="8"/>
      <c r="G91" s="39" t="s">
        <v>4</v>
      </c>
      <c r="H91" s="77"/>
      <c r="I91" s="77"/>
      <c r="J91" s="39"/>
      <c r="K91" s="76">
        <f t="shared" si="6"/>
      </c>
      <c r="L91" s="76"/>
      <c r="M91" s="6">
        <f t="shared" si="7"/>
      </c>
      <c r="N91" s="39"/>
      <c r="O91" s="8"/>
      <c r="P91" s="77"/>
      <c r="Q91" s="77"/>
      <c r="R91" s="78">
        <f t="shared" si="8"/>
      </c>
      <c r="S91" s="78"/>
      <c r="T91" s="79">
        <f t="shared" si="9"/>
      </c>
      <c r="U91" s="79"/>
    </row>
    <row r="92" spans="2:21" ht="13.5">
      <c r="B92" s="39">
        <v>84</v>
      </c>
      <c r="C92" s="76">
        <f t="shared" si="5"/>
      </c>
      <c r="D92" s="76"/>
      <c r="E92" s="39"/>
      <c r="F92" s="8"/>
      <c r="G92" s="39" t="s">
        <v>3</v>
      </c>
      <c r="H92" s="77"/>
      <c r="I92" s="77"/>
      <c r="J92" s="39"/>
      <c r="K92" s="76">
        <f t="shared" si="6"/>
      </c>
      <c r="L92" s="76"/>
      <c r="M92" s="6">
        <f t="shared" si="7"/>
      </c>
      <c r="N92" s="39"/>
      <c r="O92" s="8"/>
      <c r="P92" s="77"/>
      <c r="Q92" s="77"/>
      <c r="R92" s="78">
        <f t="shared" si="8"/>
      </c>
      <c r="S92" s="78"/>
      <c r="T92" s="79">
        <f t="shared" si="9"/>
      </c>
      <c r="U92" s="79"/>
    </row>
    <row r="93" spans="2:21" ht="13.5">
      <c r="B93" s="39">
        <v>85</v>
      </c>
      <c r="C93" s="76">
        <f t="shared" si="5"/>
      </c>
      <c r="D93" s="76"/>
      <c r="E93" s="39"/>
      <c r="F93" s="8"/>
      <c r="G93" s="39" t="s">
        <v>4</v>
      </c>
      <c r="H93" s="77"/>
      <c r="I93" s="77"/>
      <c r="J93" s="39"/>
      <c r="K93" s="76">
        <f t="shared" si="6"/>
      </c>
      <c r="L93" s="76"/>
      <c r="M93" s="6">
        <f t="shared" si="7"/>
      </c>
      <c r="N93" s="39"/>
      <c r="O93" s="8"/>
      <c r="P93" s="77"/>
      <c r="Q93" s="77"/>
      <c r="R93" s="78">
        <f t="shared" si="8"/>
      </c>
      <c r="S93" s="78"/>
      <c r="T93" s="79">
        <f t="shared" si="9"/>
      </c>
      <c r="U93" s="79"/>
    </row>
    <row r="94" spans="2:21" ht="13.5">
      <c r="B94" s="39">
        <v>86</v>
      </c>
      <c r="C94" s="76">
        <f t="shared" si="5"/>
      </c>
      <c r="D94" s="76"/>
      <c r="E94" s="39"/>
      <c r="F94" s="8"/>
      <c r="G94" s="39" t="s">
        <v>3</v>
      </c>
      <c r="H94" s="77"/>
      <c r="I94" s="77"/>
      <c r="J94" s="39"/>
      <c r="K94" s="76">
        <f t="shared" si="6"/>
      </c>
      <c r="L94" s="76"/>
      <c r="M94" s="6">
        <f t="shared" si="7"/>
      </c>
      <c r="N94" s="39"/>
      <c r="O94" s="8"/>
      <c r="P94" s="77"/>
      <c r="Q94" s="77"/>
      <c r="R94" s="78">
        <f t="shared" si="8"/>
      </c>
      <c r="S94" s="78"/>
      <c r="T94" s="79">
        <f t="shared" si="9"/>
      </c>
      <c r="U94" s="79"/>
    </row>
    <row r="95" spans="2:21" ht="13.5">
      <c r="B95" s="39">
        <v>87</v>
      </c>
      <c r="C95" s="76">
        <f t="shared" si="5"/>
      </c>
      <c r="D95" s="76"/>
      <c r="E95" s="39"/>
      <c r="F95" s="8"/>
      <c r="G95" s="39" t="s">
        <v>4</v>
      </c>
      <c r="H95" s="77"/>
      <c r="I95" s="77"/>
      <c r="J95" s="39"/>
      <c r="K95" s="76">
        <f t="shared" si="6"/>
      </c>
      <c r="L95" s="76"/>
      <c r="M95" s="6">
        <f t="shared" si="7"/>
      </c>
      <c r="N95" s="39"/>
      <c r="O95" s="8"/>
      <c r="P95" s="77"/>
      <c r="Q95" s="77"/>
      <c r="R95" s="78">
        <f t="shared" si="8"/>
      </c>
      <c r="S95" s="78"/>
      <c r="T95" s="79">
        <f t="shared" si="9"/>
      </c>
      <c r="U95" s="79"/>
    </row>
    <row r="96" spans="2:21" ht="13.5">
      <c r="B96" s="39">
        <v>88</v>
      </c>
      <c r="C96" s="76">
        <f t="shared" si="5"/>
      </c>
      <c r="D96" s="76"/>
      <c r="E96" s="39"/>
      <c r="F96" s="8"/>
      <c r="G96" s="39" t="s">
        <v>3</v>
      </c>
      <c r="H96" s="77"/>
      <c r="I96" s="77"/>
      <c r="J96" s="39"/>
      <c r="K96" s="76">
        <f t="shared" si="6"/>
      </c>
      <c r="L96" s="76"/>
      <c r="M96" s="6">
        <f t="shared" si="7"/>
      </c>
      <c r="N96" s="39"/>
      <c r="O96" s="8"/>
      <c r="P96" s="77"/>
      <c r="Q96" s="77"/>
      <c r="R96" s="78">
        <f t="shared" si="8"/>
      </c>
      <c r="S96" s="78"/>
      <c r="T96" s="79">
        <f t="shared" si="9"/>
      </c>
      <c r="U96" s="79"/>
    </row>
    <row r="97" spans="2:21" ht="13.5">
      <c r="B97" s="39">
        <v>89</v>
      </c>
      <c r="C97" s="76">
        <f t="shared" si="5"/>
      </c>
      <c r="D97" s="76"/>
      <c r="E97" s="39"/>
      <c r="F97" s="8"/>
      <c r="G97" s="39" t="s">
        <v>4</v>
      </c>
      <c r="H97" s="77"/>
      <c r="I97" s="77"/>
      <c r="J97" s="39"/>
      <c r="K97" s="76">
        <f t="shared" si="6"/>
      </c>
      <c r="L97" s="76"/>
      <c r="M97" s="6">
        <f t="shared" si="7"/>
      </c>
      <c r="N97" s="39"/>
      <c r="O97" s="8"/>
      <c r="P97" s="77"/>
      <c r="Q97" s="77"/>
      <c r="R97" s="78">
        <f t="shared" si="8"/>
      </c>
      <c r="S97" s="78"/>
      <c r="T97" s="79">
        <f t="shared" si="9"/>
      </c>
      <c r="U97" s="79"/>
    </row>
    <row r="98" spans="2:21" ht="13.5">
      <c r="B98" s="39">
        <v>90</v>
      </c>
      <c r="C98" s="76">
        <f t="shared" si="5"/>
      </c>
      <c r="D98" s="76"/>
      <c r="E98" s="39"/>
      <c r="F98" s="8"/>
      <c r="G98" s="39" t="s">
        <v>3</v>
      </c>
      <c r="H98" s="77"/>
      <c r="I98" s="77"/>
      <c r="J98" s="39"/>
      <c r="K98" s="76">
        <f t="shared" si="6"/>
      </c>
      <c r="L98" s="76"/>
      <c r="M98" s="6">
        <f t="shared" si="7"/>
      </c>
      <c r="N98" s="39"/>
      <c r="O98" s="8"/>
      <c r="P98" s="77"/>
      <c r="Q98" s="77"/>
      <c r="R98" s="78">
        <f t="shared" si="8"/>
      </c>
      <c r="S98" s="78"/>
      <c r="T98" s="79">
        <f t="shared" si="9"/>
      </c>
      <c r="U98" s="79"/>
    </row>
    <row r="99" spans="2:21" ht="13.5">
      <c r="B99" s="39">
        <v>91</v>
      </c>
      <c r="C99" s="76">
        <f t="shared" si="5"/>
      </c>
      <c r="D99" s="76"/>
      <c r="E99" s="39"/>
      <c r="F99" s="8"/>
      <c r="G99" s="39" t="s">
        <v>4</v>
      </c>
      <c r="H99" s="77"/>
      <c r="I99" s="77"/>
      <c r="J99" s="39"/>
      <c r="K99" s="76">
        <f t="shared" si="6"/>
      </c>
      <c r="L99" s="76"/>
      <c r="M99" s="6">
        <f t="shared" si="7"/>
      </c>
      <c r="N99" s="39"/>
      <c r="O99" s="8"/>
      <c r="P99" s="77"/>
      <c r="Q99" s="77"/>
      <c r="R99" s="78">
        <f t="shared" si="8"/>
      </c>
      <c r="S99" s="78"/>
      <c r="T99" s="79">
        <f t="shared" si="9"/>
      </c>
      <c r="U99" s="79"/>
    </row>
    <row r="100" spans="2:21" ht="13.5">
      <c r="B100" s="39">
        <v>92</v>
      </c>
      <c r="C100" s="76">
        <f t="shared" si="5"/>
      </c>
      <c r="D100" s="76"/>
      <c r="E100" s="39"/>
      <c r="F100" s="8"/>
      <c r="G100" s="39" t="s">
        <v>4</v>
      </c>
      <c r="H100" s="77"/>
      <c r="I100" s="77"/>
      <c r="J100" s="39"/>
      <c r="K100" s="76">
        <f t="shared" si="6"/>
      </c>
      <c r="L100" s="76"/>
      <c r="M100" s="6">
        <f t="shared" si="7"/>
      </c>
      <c r="N100" s="39"/>
      <c r="O100" s="8"/>
      <c r="P100" s="77"/>
      <c r="Q100" s="77"/>
      <c r="R100" s="78">
        <f t="shared" si="8"/>
      </c>
      <c r="S100" s="78"/>
      <c r="T100" s="79">
        <f t="shared" si="9"/>
      </c>
      <c r="U100" s="79"/>
    </row>
    <row r="101" spans="2:21" ht="13.5">
      <c r="B101" s="39">
        <v>93</v>
      </c>
      <c r="C101" s="76">
        <f t="shared" si="5"/>
      </c>
      <c r="D101" s="76"/>
      <c r="E101" s="39"/>
      <c r="F101" s="8"/>
      <c r="G101" s="39" t="s">
        <v>3</v>
      </c>
      <c r="H101" s="77"/>
      <c r="I101" s="77"/>
      <c r="J101" s="39"/>
      <c r="K101" s="76">
        <f t="shared" si="6"/>
      </c>
      <c r="L101" s="76"/>
      <c r="M101" s="6">
        <f t="shared" si="7"/>
      </c>
      <c r="N101" s="39"/>
      <c r="O101" s="8"/>
      <c r="P101" s="77"/>
      <c r="Q101" s="77"/>
      <c r="R101" s="78">
        <f t="shared" si="8"/>
      </c>
      <c r="S101" s="78"/>
      <c r="T101" s="79">
        <f t="shared" si="9"/>
      </c>
      <c r="U101" s="79"/>
    </row>
    <row r="102" spans="2:21" ht="13.5">
      <c r="B102" s="39">
        <v>94</v>
      </c>
      <c r="C102" s="76">
        <f t="shared" si="5"/>
      </c>
      <c r="D102" s="76"/>
      <c r="E102" s="39"/>
      <c r="F102" s="8"/>
      <c r="G102" s="39" t="s">
        <v>3</v>
      </c>
      <c r="H102" s="77"/>
      <c r="I102" s="77"/>
      <c r="J102" s="39"/>
      <c r="K102" s="76">
        <f t="shared" si="6"/>
      </c>
      <c r="L102" s="76"/>
      <c r="M102" s="6">
        <f t="shared" si="7"/>
      </c>
      <c r="N102" s="39"/>
      <c r="O102" s="8"/>
      <c r="P102" s="77"/>
      <c r="Q102" s="77"/>
      <c r="R102" s="78">
        <f t="shared" si="8"/>
      </c>
      <c r="S102" s="78"/>
      <c r="T102" s="79">
        <f t="shared" si="9"/>
      </c>
      <c r="U102" s="79"/>
    </row>
    <row r="103" spans="2:21" ht="13.5">
      <c r="B103" s="39">
        <v>95</v>
      </c>
      <c r="C103" s="76">
        <f t="shared" si="5"/>
      </c>
      <c r="D103" s="76"/>
      <c r="E103" s="39"/>
      <c r="F103" s="8"/>
      <c r="G103" s="39" t="s">
        <v>3</v>
      </c>
      <c r="H103" s="77"/>
      <c r="I103" s="77"/>
      <c r="J103" s="39"/>
      <c r="K103" s="76">
        <f t="shared" si="6"/>
      </c>
      <c r="L103" s="76"/>
      <c r="M103" s="6">
        <f t="shared" si="7"/>
      </c>
      <c r="N103" s="39"/>
      <c r="O103" s="8"/>
      <c r="P103" s="77"/>
      <c r="Q103" s="77"/>
      <c r="R103" s="78">
        <f t="shared" si="8"/>
      </c>
      <c r="S103" s="78"/>
      <c r="T103" s="79">
        <f t="shared" si="9"/>
      </c>
      <c r="U103" s="79"/>
    </row>
    <row r="104" spans="2:21" ht="13.5">
      <c r="B104" s="39">
        <v>96</v>
      </c>
      <c r="C104" s="76">
        <f t="shared" si="5"/>
      </c>
      <c r="D104" s="76"/>
      <c r="E104" s="39"/>
      <c r="F104" s="8"/>
      <c r="G104" s="39" t="s">
        <v>4</v>
      </c>
      <c r="H104" s="77"/>
      <c r="I104" s="77"/>
      <c r="J104" s="39"/>
      <c r="K104" s="76">
        <f t="shared" si="6"/>
      </c>
      <c r="L104" s="76"/>
      <c r="M104" s="6">
        <f t="shared" si="7"/>
      </c>
      <c r="N104" s="39"/>
      <c r="O104" s="8"/>
      <c r="P104" s="77"/>
      <c r="Q104" s="77"/>
      <c r="R104" s="78">
        <f t="shared" si="8"/>
      </c>
      <c r="S104" s="78"/>
      <c r="T104" s="79">
        <f t="shared" si="9"/>
      </c>
      <c r="U104" s="79"/>
    </row>
    <row r="105" spans="2:21" ht="13.5">
      <c r="B105" s="39">
        <v>97</v>
      </c>
      <c r="C105" s="76">
        <f t="shared" si="5"/>
      </c>
      <c r="D105" s="76"/>
      <c r="E105" s="39"/>
      <c r="F105" s="8"/>
      <c r="G105" s="39" t="s">
        <v>3</v>
      </c>
      <c r="H105" s="77"/>
      <c r="I105" s="77"/>
      <c r="J105" s="39"/>
      <c r="K105" s="76">
        <f t="shared" si="6"/>
      </c>
      <c r="L105" s="76"/>
      <c r="M105" s="6">
        <f t="shared" si="7"/>
      </c>
      <c r="N105" s="39"/>
      <c r="O105" s="8"/>
      <c r="P105" s="77"/>
      <c r="Q105" s="77"/>
      <c r="R105" s="78">
        <f t="shared" si="8"/>
      </c>
      <c r="S105" s="78"/>
      <c r="T105" s="79">
        <f t="shared" si="9"/>
      </c>
      <c r="U105" s="79"/>
    </row>
    <row r="106" spans="2:21" ht="13.5">
      <c r="B106" s="39">
        <v>98</v>
      </c>
      <c r="C106" s="76">
        <f t="shared" si="5"/>
      </c>
      <c r="D106" s="76"/>
      <c r="E106" s="39"/>
      <c r="F106" s="8"/>
      <c r="G106" s="39" t="s">
        <v>4</v>
      </c>
      <c r="H106" s="77"/>
      <c r="I106" s="77"/>
      <c r="J106" s="39"/>
      <c r="K106" s="76">
        <f t="shared" si="6"/>
      </c>
      <c r="L106" s="76"/>
      <c r="M106" s="6">
        <f t="shared" si="7"/>
      </c>
      <c r="N106" s="39"/>
      <c r="O106" s="8"/>
      <c r="P106" s="77"/>
      <c r="Q106" s="77"/>
      <c r="R106" s="78">
        <f t="shared" si="8"/>
      </c>
      <c r="S106" s="78"/>
      <c r="T106" s="79">
        <f t="shared" si="9"/>
      </c>
      <c r="U106" s="79"/>
    </row>
    <row r="107" spans="2:21" ht="13.5">
      <c r="B107" s="39">
        <v>99</v>
      </c>
      <c r="C107" s="76">
        <f t="shared" si="5"/>
      </c>
      <c r="D107" s="76"/>
      <c r="E107" s="39"/>
      <c r="F107" s="8"/>
      <c r="G107" s="39" t="s">
        <v>4</v>
      </c>
      <c r="H107" s="77"/>
      <c r="I107" s="77"/>
      <c r="J107" s="39"/>
      <c r="K107" s="76">
        <f t="shared" si="6"/>
      </c>
      <c r="L107" s="76"/>
      <c r="M107" s="6">
        <f t="shared" si="7"/>
      </c>
      <c r="N107" s="39"/>
      <c r="O107" s="8"/>
      <c r="P107" s="77"/>
      <c r="Q107" s="77"/>
      <c r="R107" s="78">
        <f t="shared" si="8"/>
      </c>
      <c r="S107" s="78"/>
      <c r="T107" s="79">
        <f t="shared" si="9"/>
      </c>
      <c r="U107" s="79"/>
    </row>
    <row r="108" spans="2:21" ht="13.5">
      <c r="B108" s="39">
        <v>100</v>
      </c>
      <c r="C108" s="76">
        <f t="shared" si="5"/>
      </c>
      <c r="D108" s="76"/>
      <c r="E108" s="39"/>
      <c r="F108" s="8"/>
      <c r="G108" s="39" t="s">
        <v>3</v>
      </c>
      <c r="H108" s="77"/>
      <c r="I108" s="77"/>
      <c r="J108" s="39"/>
      <c r="K108" s="76">
        <f t="shared" si="6"/>
      </c>
      <c r="L108" s="76"/>
      <c r="M108" s="6">
        <f t="shared" si="7"/>
      </c>
      <c r="N108" s="39"/>
      <c r="O108" s="8"/>
      <c r="P108" s="77"/>
      <c r="Q108" s="77"/>
      <c r="R108" s="78">
        <f t="shared" si="8"/>
      </c>
      <c r="S108" s="78"/>
      <c r="T108" s="79">
        <f t="shared" si="9"/>
      </c>
      <c r="U108" s="7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4:O25"/>
  <sheetViews>
    <sheetView zoomScalePageLayoutView="0" workbookViewId="0" topLeftCell="A1">
      <selection activeCell="A221" sqref="A221"/>
    </sheetView>
  </sheetViews>
  <sheetFormatPr defaultColWidth="9.00390625" defaultRowHeight="13.5"/>
  <cols>
    <col min="1" max="1" width="7.50390625" style="35" customWidth="1"/>
    <col min="2" max="2" width="8.125" style="0"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spans="1:15" ht="14.25" customHeight="1">
      <c r="A24" s="82" t="s">
        <v>56</v>
      </c>
      <c r="B24" s="81"/>
      <c r="C24" s="81"/>
      <c r="D24" s="81"/>
      <c r="E24" s="81"/>
      <c r="F24" s="81"/>
      <c r="G24" s="81"/>
      <c r="H24" s="81"/>
      <c r="I24" s="81"/>
      <c r="J24" s="81"/>
      <c r="K24" s="81"/>
      <c r="L24" s="81"/>
      <c r="M24" s="81"/>
      <c r="N24" s="81"/>
      <c r="O24" s="81"/>
    </row>
    <row r="25" spans="1:15" ht="14.25" customHeight="1">
      <c r="A25" s="81"/>
      <c r="B25" s="81"/>
      <c r="C25" s="81"/>
      <c r="D25" s="81"/>
      <c r="E25" s="81"/>
      <c r="F25" s="81"/>
      <c r="G25" s="81"/>
      <c r="H25" s="81"/>
      <c r="I25" s="81"/>
      <c r="J25" s="81"/>
      <c r="K25" s="81"/>
      <c r="L25" s="81"/>
      <c r="M25" s="81"/>
      <c r="N25" s="81"/>
      <c r="O25" s="81"/>
    </row>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sheetData>
  <sheetProtection/>
  <mergeCells count="1">
    <mergeCell ref="A24:O2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9"/>
  <sheetViews>
    <sheetView zoomScale="140" zoomScaleNormal="140" zoomScaleSheetLayoutView="100" zoomScalePageLayoutView="0" workbookViewId="0" topLeftCell="A16">
      <selection activeCell="F22" sqref="F22"/>
    </sheetView>
  </sheetViews>
  <sheetFormatPr defaultColWidth="9.00390625" defaultRowHeight="13.5"/>
  <sheetData>
    <row r="1" ht="13.5">
      <c r="A1" t="s">
        <v>0</v>
      </c>
    </row>
    <row r="2" spans="1:10" ht="13.5" customHeight="1">
      <c r="A2" s="80" t="s">
        <v>57</v>
      </c>
      <c r="B2" s="80"/>
      <c r="C2" s="80"/>
      <c r="D2" s="80"/>
      <c r="E2" s="80"/>
      <c r="F2" s="80"/>
      <c r="G2" s="80"/>
      <c r="H2" s="80"/>
      <c r="I2" s="80"/>
      <c r="J2" s="80"/>
    </row>
    <row r="3" spans="1:10" ht="13.5">
      <c r="A3" s="80"/>
      <c r="B3" s="80"/>
      <c r="C3" s="80"/>
      <c r="D3" s="80"/>
      <c r="E3" s="80"/>
      <c r="F3" s="80"/>
      <c r="G3" s="80"/>
      <c r="H3" s="80"/>
      <c r="I3" s="80"/>
      <c r="J3" s="80"/>
    </row>
    <row r="4" spans="1:10" ht="13.5">
      <c r="A4" s="80"/>
      <c r="B4" s="80"/>
      <c r="C4" s="80"/>
      <c r="D4" s="80"/>
      <c r="E4" s="80"/>
      <c r="F4" s="80"/>
      <c r="G4" s="80"/>
      <c r="H4" s="80"/>
      <c r="I4" s="80"/>
      <c r="J4" s="80"/>
    </row>
    <row r="5" spans="1:10" ht="13.5">
      <c r="A5" s="80"/>
      <c r="B5" s="80"/>
      <c r="C5" s="80"/>
      <c r="D5" s="80"/>
      <c r="E5" s="80"/>
      <c r="F5" s="80"/>
      <c r="G5" s="80"/>
      <c r="H5" s="80"/>
      <c r="I5" s="80"/>
      <c r="J5" s="80"/>
    </row>
    <row r="6" spans="1:10" ht="13.5">
      <c r="A6" s="80"/>
      <c r="B6" s="80"/>
      <c r="C6" s="80"/>
      <c r="D6" s="80"/>
      <c r="E6" s="80"/>
      <c r="F6" s="80"/>
      <c r="G6" s="80"/>
      <c r="H6" s="80"/>
      <c r="I6" s="80"/>
      <c r="J6" s="80"/>
    </row>
    <row r="7" spans="1:10" ht="13.5">
      <c r="A7" s="80"/>
      <c r="B7" s="80"/>
      <c r="C7" s="80"/>
      <c r="D7" s="80"/>
      <c r="E7" s="80"/>
      <c r="F7" s="80"/>
      <c r="G7" s="80"/>
      <c r="H7" s="80"/>
      <c r="I7" s="80"/>
      <c r="J7" s="80"/>
    </row>
    <row r="8" spans="1:10" ht="13.5">
      <c r="A8" s="80"/>
      <c r="B8" s="80"/>
      <c r="C8" s="80"/>
      <c r="D8" s="80"/>
      <c r="E8" s="80"/>
      <c r="F8" s="80"/>
      <c r="G8" s="80"/>
      <c r="H8" s="80"/>
      <c r="I8" s="80"/>
      <c r="J8" s="80"/>
    </row>
    <row r="9" spans="1:10" ht="13.5">
      <c r="A9" s="80"/>
      <c r="B9" s="80"/>
      <c r="C9" s="80"/>
      <c r="D9" s="80"/>
      <c r="E9" s="80"/>
      <c r="F9" s="80"/>
      <c r="G9" s="80"/>
      <c r="H9" s="80"/>
      <c r="I9" s="80"/>
      <c r="J9" s="80"/>
    </row>
    <row r="10" spans="1:10" ht="13.5">
      <c r="A10" s="80"/>
      <c r="B10" s="80"/>
      <c r="C10" s="80"/>
      <c r="D10" s="80"/>
      <c r="E10" s="80"/>
      <c r="F10" s="80"/>
      <c r="G10" s="80"/>
      <c r="H10" s="80"/>
      <c r="I10" s="80"/>
      <c r="J10" s="80"/>
    </row>
    <row r="11" spans="1:10" ht="13.5">
      <c r="A11" s="80"/>
      <c r="B11" s="80"/>
      <c r="C11" s="80"/>
      <c r="D11" s="80"/>
      <c r="E11" s="80"/>
      <c r="F11" s="80"/>
      <c r="G11" s="80"/>
      <c r="H11" s="80"/>
      <c r="I11" s="80"/>
      <c r="J11" s="80"/>
    </row>
    <row r="12" spans="1:10" ht="13.5">
      <c r="A12" s="42"/>
      <c r="B12" s="43"/>
      <c r="C12" s="43"/>
      <c r="D12" s="43"/>
      <c r="E12" s="43"/>
      <c r="F12" s="43"/>
      <c r="G12" s="43"/>
      <c r="H12" s="43"/>
      <c r="I12" s="43"/>
      <c r="J12" s="43"/>
    </row>
    <row r="13" spans="1:10" ht="13.5">
      <c r="A13" t="s">
        <v>1</v>
      </c>
      <c r="B13" s="43"/>
      <c r="C13" s="43"/>
      <c r="D13" s="43"/>
      <c r="E13" s="43"/>
      <c r="F13" s="43"/>
      <c r="G13" s="43"/>
      <c r="H13" s="43"/>
      <c r="I13" s="43"/>
      <c r="J13" s="43"/>
    </row>
    <row r="14" spans="1:10" s="44" customFormat="1" ht="13.5" customHeight="1">
      <c r="A14" s="80" t="s">
        <v>54</v>
      </c>
      <c r="B14" s="80"/>
      <c r="C14" s="80"/>
      <c r="D14" s="80"/>
      <c r="E14" s="80"/>
      <c r="F14" s="80"/>
      <c r="G14" s="80"/>
      <c r="H14" s="80"/>
      <c r="I14" s="80"/>
      <c r="J14" s="80"/>
    </row>
    <row r="15" spans="1:10" s="44" customFormat="1" ht="13.5">
      <c r="A15" s="80"/>
      <c r="B15" s="80"/>
      <c r="C15" s="80"/>
      <c r="D15" s="80"/>
      <c r="E15" s="80"/>
      <c r="F15" s="80"/>
      <c r="G15" s="80"/>
      <c r="H15" s="80"/>
      <c r="I15" s="80"/>
      <c r="J15" s="80"/>
    </row>
    <row r="16" spans="1:10" s="44" customFormat="1" ht="13.5">
      <c r="A16" s="80"/>
      <c r="B16" s="80"/>
      <c r="C16" s="80"/>
      <c r="D16" s="80"/>
      <c r="E16" s="80"/>
      <c r="F16" s="80"/>
      <c r="G16" s="80"/>
      <c r="H16" s="80"/>
      <c r="I16" s="80"/>
      <c r="J16" s="80"/>
    </row>
    <row r="17" spans="1:10" s="44" customFormat="1" ht="13.5">
      <c r="A17" s="80"/>
      <c r="B17" s="80"/>
      <c r="C17" s="80"/>
      <c r="D17" s="80"/>
      <c r="E17" s="80"/>
      <c r="F17" s="80"/>
      <c r="G17" s="80"/>
      <c r="H17" s="80"/>
      <c r="I17" s="80"/>
      <c r="J17" s="80"/>
    </row>
    <row r="18" spans="1:10" s="44" customFormat="1" ht="13.5">
      <c r="A18" s="80"/>
      <c r="B18" s="80"/>
      <c r="C18" s="80"/>
      <c r="D18" s="80"/>
      <c r="E18" s="80"/>
      <c r="F18" s="80"/>
      <c r="G18" s="80"/>
      <c r="H18" s="80"/>
      <c r="I18" s="80"/>
      <c r="J18" s="80"/>
    </row>
    <row r="19" spans="1:10" s="44" customFormat="1" ht="13.5">
      <c r="A19" s="80"/>
      <c r="B19" s="80"/>
      <c r="C19" s="80"/>
      <c r="D19" s="80"/>
      <c r="E19" s="80"/>
      <c r="F19" s="80"/>
      <c r="G19" s="80"/>
      <c r="H19" s="80"/>
      <c r="I19" s="80"/>
      <c r="J19" s="80"/>
    </row>
    <row r="20" spans="1:10" ht="13.5">
      <c r="A20" s="80"/>
      <c r="B20" s="80"/>
      <c r="C20" s="80"/>
      <c r="D20" s="80"/>
      <c r="E20" s="80"/>
      <c r="F20" s="80"/>
      <c r="G20" s="80"/>
      <c r="H20" s="80"/>
      <c r="I20" s="80"/>
      <c r="J20" s="80"/>
    </row>
    <row r="21" spans="1:10" ht="13.5">
      <c r="A21" s="80"/>
      <c r="B21" s="80"/>
      <c r="C21" s="80"/>
      <c r="D21" s="80"/>
      <c r="E21" s="80"/>
      <c r="F21" s="80"/>
      <c r="G21" s="80"/>
      <c r="H21" s="80"/>
      <c r="I21" s="80"/>
      <c r="J21" s="80"/>
    </row>
    <row r="23" spans="1:10" ht="13.5">
      <c r="A23" t="s">
        <v>2</v>
      </c>
      <c r="B23" s="44"/>
      <c r="C23" s="44"/>
      <c r="D23" s="44"/>
      <c r="E23" s="44"/>
      <c r="F23" s="44"/>
      <c r="G23" s="44"/>
      <c r="H23" s="44"/>
      <c r="I23" s="44"/>
      <c r="J23" s="44"/>
    </row>
    <row r="24" spans="1:10" ht="14.25" customHeight="1">
      <c r="A24" s="80" t="s">
        <v>55</v>
      </c>
      <c r="B24" s="80"/>
      <c r="C24" s="80"/>
      <c r="D24" s="80"/>
      <c r="E24" s="80"/>
      <c r="F24" s="80"/>
      <c r="G24" s="80"/>
      <c r="H24" s="80"/>
      <c r="I24" s="80"/>
      <c r="J24" s="80"/>
    </row>
    <row r="25" spans="1:10" ht="14.25" customHeight="1">
      <c r="A25" s="80"/>
      <c r="B25" s="80"/>
      <c r="C25" s="80"/>
      <c r="D25" s="80"/>
      <c r="E25" s="80"/>
      <c r="F25" s="80"/>
      <c r="G25" s="80"/>
      <c r="H25" s="80"/>
      <c r="I25" s="80"/>
      <c r="J25" s="80"/>
    </row>
    <row r="26" spans="1:10" ht="13.5" customHeight="1">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row r="30" spans="1:10" ht="13.5">
      <c r="A30" s="80"/>
      <c r="B30" s="80"/>
      <c r="C30" s="80"/>
      <c r="D30" s="80"/>
      <c r="E30" s="80"/>
      <c r="F30" s="80"/>
      <c r="G30" s="80"/>
      <c r="H30" s="80"/>
      <c r="I30" s="80"/>
      <c r="J30" s="80"/>
    </row>
    <row r="31" spans="1:10" ht="13.5">
      <c r="A31" s="80"/>
      <c r="B31" s="80"/>
      <c r="C31" s="80"/>
      <c r="D31" s="80"/>
      <c r="E31" s="80"/>
      <c r="F31" s="80"/>
      <c r="G31" s="80"/>
      <c r="H31" s="80"/>
      <c r="I31" s="80"/>
      <c r="J31" s="80"/>
    </row>
    <row r="32" spans="1:10" ht="13.5">
      <c r="A32" s="80"/>
      <c r="B32" s="80"/>
      <c r="C32" s="80"/>
      <c r="D32" s="80"/>
      <c r="E32" s="80"/>
      <c r="F32" s="80"/>
      <c r="G32" s="80"/>
      <c r="H32" s="80"/>
      <c r="I32" s="80"/>
      <c r="J32" s="80"/>
    </row>
    <row r="33" spans="1:10" ht="13.5">
      <c r="A33" s="44"/>
      <c r="B33" s="44"/>
      <c r="C33" s="44"/>
      <c r="D33" s="44"/>
      <c r="E33" s="44"/>
      <c r="F33" s="44"/>
      <c r="G33" s="44"/>
      <c r="H33" s="44"/>
      <c r="I33" s="44"/>
      <c r="J33" s="44"/>
    </row>
    <row r="34" spans="1:10" ht="13.5">
      <c r="A34" s="44"/>
      <c r="B34" s="44"/>
      <c r="C34" s="44"/>
      <c r="D34" s="44"/>
      <c r="E34" s="44"/>
      <c r="F34" s="44"/>
      <c r="G34" s="44"/>
      <c r="H34" s="44"/>
      <c r="I34" s="44"/>
      <c r="J34" s="44"/>
    </row>
    <row r="35" spans="1:10" ht="13.5">
      <c r="A35" s="44"/>
      <c r="B35" s="44"/>
      <c r="C35" s="44"/>
      <c r="D35" s="44"/>
      <c r="E35" s="44"/>
      <c r="F35" s="44"/>
      <c r="G35" s="44"/>
      <c r="H35" s="44"/>
      <c r="I35" s="44"/>
      <c r="J35" s="44"/>
    </row>
    <row r="36" spans="1:10" ht="13.5">
      <c r="A36" s="44"/>
      <c r="B36" s="44"/>
      <c r="C36" s="44"/>
      <c r="D36" s="44"/>
      <c r="E36" s="44"/>
      <c r="F36" s="44"/>
      <c r="G36" s="44"/>
      <c r="H36" s="44"/>
      <c r="I36" s="44"/>
      <c r="J36" s="44"/>
    </row>
    <row r="37" spans="1:10" ht="13.5">
      <c r="A37" s="44"/>
      <c r="B37" s="44"/>
      <c r="C37" s="44"/>
      <c r="D37" s="44"/>
      <c r="E37" s="44"/>
      <c r="F37" s="44"/>
      <c r="G37" s="44"/>
      <c r="H37" s="44"/>
      <c r="I37" s="44"/>
      <c r="J37" s="44"/>
    </row>
    <row r="38" spans="1:10" ht="13.5">
      <c r="A38" s="44"/>
      <c r="B38" s="44"/>
      <c r="C38" s="44"/>
      <c r="D38" s="44"/>
      <c r="E38" s="44"/>
      <c r="F38" s="44"/>
      <c r="G38" s="44"/>
      <c r="H38" s="44"/>
      <c r="I38" s="44"/>
      <c r="J38" s="44"/>
    </row>
    <row r="39" spans="1:10" ht="13.5">
      <c r="A39" s="44"/>
      <c r="B39" s="44"/>
      <c r="C39" s="44"/>
      <c r="D39" s="44"/>
      <c r="E39" s="44"/>
      <c r="F39" s="44"/>
      <c r="G39" s="44"/>
      <c r="H39" s="44"/>
      <c r="I39" s="44"/>
      <c r="J39" s="44"/>
    </row>
  </sheetData>
  <sheetProtection/>
  <mergeCells count="3">
    <mergeCell ref="A24:J32"/>
    <mergeCell ref="A2:J11"/>
    <mergeCell ref="A14:J21"/>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7" sqref="C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v>39</v>
      </c>
      <c r="E5" s="33">
        <v>42469</v>
      </c>
      <c r="F5" s="29"/>
      <c r="G5" s="33"/>
      <c r="H5" s="29"/>
      <c r="I5" s="33"/>
    </row>
    <row r="6" spans="2:9" ht="17.25">
      <c r="B6" s="28" t="s">
        <v>43</v>
      </c>
      <c r="C6" s="29" t="s">
        <v>51</v>
      </c>
      <c r="D6" s="29">
        <v>39</v>
      </c>
      <c r="E6" s="33">
        <v>42471</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C21" sqref="C21:D21"/>
    </sheetView>
  </sheetViews>
  <sheetFormatPr defaultColWidth="9.00390625" defaultRowHeight="13.5"/>
  <cols>
    <col min="1" max="1" width="2.875" style="0" customWidth="1"/>
    <col min="2" max="18" width="6.625" style="0" customWidth="1"/>
    <col min="22" max="22" width="10.875" style="23" bestFit="1" customWidth="1"/>
  </cols>
  <sheetData>
    <row r="2" spans="2:20" ht="13.5">
      <c r="B2" s="45" t="s">
        <v>5</v>
      </c>
      <c r="C2" s="45"/>
      <c r="D2" s="47"/>
      <c r="E2" s="47"/>
      <c r="F2" s="45" t="s">
        <v>6</v>
      </c>
      <c r="G2" s="45"/>
      <c r="H2" s="47" t="s">
        <v>36</v>
      </c>
      <c r="I2" s="47"/>
      <c r="J2" s="45" t="s">
        <v>7</v>
      </c>
      <c r="K2" s="45"/>
      <c r="L2" s="46">
        <f>C9</f>
        <v>1000000</v>
      </c>
      <c r="M2" s="47"/>
      <c r="N2" s="45" t="s">
        <v>8</v>
      </c>
      <c r="O2" s="45"/>
      <c r="P2" s="46" t="e">
        <f>C108+R108</f>
        <v>#VALUE!</v>
      </c>
      <c r="Q2" s="47"/>
      <c r="R2" s="1"/>
      <c r="S2" s="1"/>
      <c r="T2" s="1"/>
    </row>
    <row r="3" spans="2:19" ht="57" customHeight="1">
      <c r="B3" s="45" t="s">
        <v>9</v>
      </c>
      <c r="C3" s="45"/>
      <c r="D3" s="48" t="s">
        <v>38</v>
      </c>
      <c r="E3" s="48"/>
      <c r="F3" s="48"/>
      <c r="G3" s="48"/>
      <c r="H3" s="48"/>
      <c r="I3" s="48"/>
      <c r="J3" s="45" t="s">
        <v>10</v>
      </c>
      <c r="K3" s="45"/>
      <c r="L3" s="48" t="s">
        <v>35</v>
      </c>
      <c r="M3" s="49"/>
      <c r="N3" s="49"/>
      <c r="O3" s="49"/>
      <c r="P3" s="49"/>
      <c r="Q3" s="49"/>
      <c r="R3" s="1"/>
      <c r="S3" s="1"/>
    </row>
    <row r="4" spans="2:20" ht="13.5">
      <c r="B4" s="45" t="s">
        <v>11</v>
      </c>
      <c r="C4" s="45"/>
      <c r="D4" s="50">
        <f>SUM($R$9:$S$993)</f>
        <v>153684.21052631587</v>
      </c>
      <c r="E4" s="50"/>
      <c r="F4" s="45" t="s">
        <v>12</v>
      </c>
      <c r="G4" s="45"/>
      <c r="H4" s="51">
        <f>SUM($T$9:$U$108)</f>
        <v>292.00000000000017</v>
      </c>
      <c r="I4" s="47"/>
      <c r="J4" s="52" t="s">
        <v>13</v>
      </c>
      <c r="K4" s="52"/>
      <c r="L4" s="46">
        <f>MAX($C$9:$D$990)-C9</f>
        <v>153684.21052631596</v>
      </c>
      <c r="M4" s="46"/>
      <c r="N4" s="52" t="s">
        <v>14</v>
      </c>
      <c r="O4" s="52"/>
      <c r="P4" s="50">
        <f>MIN($C$9:$D$990)-C9</f>
        <v>0</v>
      </c>
      <c r="Q4" s="50"/>
      <c r="R4" s="1"/>
      <c r="S4" s="1"/>
      <c r="T4" s="1"/>
    </row>
    <row r="5" spans="2:20" ht="13.5">
      <c r="B5" s="22" t="s">
        <v>15</v>
      </c>
      <c r="C5" s="2">
        <f>COUNTIF($R$9:$R$990,"&gt;0")</f>
        <v>1</v>
      </c>
      <c r="D5" s="21" t="s">
        <v>16</v>
      </c>
      <c r="E5" s="16">
        <f>COUNTIF($R$9:$R$990,"&lt;0")</f>
        <v>0</v>
      </c>
      <c r="F5" s="21" t="s">
        <v>17</v>
      </c>
      <c r="G5" s="2">
        <f>COUNTIF($R$9:$R$990,"=0")</f>
        <v>0</v>
      </c>
      <c r="H5" s="21" t="s">
        <v>18</v>
      </c>
      <c r="I5" s="3">
        <f>C5/SUM(C5,E5,G5)</f>
        <v>1</v>
      </c>
      <c r="J5" s="53" t="s">
        <v>19</v>
      </c>
      <c r="K5" s="45"/>
      <c r="L5" s="54"/>
      <c r="M5" s="55"/>
      <c r="N5" s="18" t="s">
        <v>20</v>
      </c>
      <c r="O5" s="9"/>
      <c r="P5" s="54"/>
      <c r="Q5" s="55"/>
      <c r="R5" s="1"/>
      <c r="S5" s="1"/>
      <c r="T5" s="1"/>
    </row>
    <row r="6" spans="2:20" ht="13.5">
      <c r="B6" s="11"/>
      <c r="C6" s="14"/>
      <c r="D6" s="15"/>
      <c r="E6" s="12"/>
      <c r="F6" s="11"/>
      <c r="G6" s="12"/>
      <c r="H6" s="11"/>
      <c r="I6" s="17"/>
      <c r="J6" s="11"/>
      <c r="K6" s="11"/>
      <c r="L6" s="12"/>
      <c r="M6" s="12"/>
      <c r="N6" s="13"/>
      <c r="O6" s="13"/>
      <c r="P6" s="10"/>
      <c r="Q6" s="7"/>
      <c r="R6" s="1"/>
      <c r="S6" s="1"/>
      <c r="T6" s="1"/>
    </row>
    <row r="7" spans="2:21" ht="13.5">
      <c r="B7" s="56" t="s">
        <v>21</v>
      </c>
      <c r="C7" s="58" t="s">
        <v>22</v>
      </c>
      <c r="D7" s="59"/>
      <c r="E7" s="62" t="s">
        <v>23</v>
      </c>
      <c r="F7" s="63"/>
      <c r="G7" s="63"/>
      <c r="H7" s="63"/>
      <c r="I7" s="64"/>
      <c r="J7" s="65" t="s">
        <v>24</v>
      </c>
      <c r="K7" s="66"/>
      <c r="L7" s="67"/>
      <c r="M7" s="68" t="s">
        <v>25</v>
      </c>
      <c r="N7" s="69" t="s">
        <v>26</v>
      </c>
      <c r="O7" s="70"/>
      <c r="P7" s="70"/>
      <c r="Q7" s="71"/>
      <c r="R7" s="72" t="s">
        <v>27</v>
      </c>
      <c r="S7" s="72"/>
      <c r="T7" s="72"/>
      <c r="U7" s="72"/>
    </row>
    <row r="8" spans="2:21" ht="13.5">
      <c r="B8" s="57"/>
      <c r="C8" s="60"/>
      <c r="D8" s="61"/>
      <c r="E8" s="19" t="s">
        <v>28</v>
      </c>
      <c r="F8" s="19" t="s">
        <v>29</v>
      </c>
      <c r="G8" s="19" t="s">
        <v>30</v>
      </c>
      <c r="H8" s="73" t="s">
        <v>31</v>
      </c>
      <c r="I8" s="64"/>
      <c r="J8" s="4" t="s">
        <v>32</v>
      </c>
      <c r="K8" s="74" t="s">
        <v>33</v>
      </c>
      <c r="L8" s="67"/>
      <c r="M8" s="68"/>
      <c r="N8" s="5" t="s">
        <v>28</v>
      </c>
      <c r="O8" s="5" t="s">
        <v>29</v>
      </c>
      <c r="P8" s="75" t="s">
        <v>31</v>
      </c>
      <c r="Q8" s="71"/>
      <c r="R8" s="72" t="s">
        <v>34</v>
      </c>
      <c r="S8" s="72"/>
      <c r="T8" s="72" t="s">
        <v>32</v>
      </c>
      <c r="U8" s="72"/>
    </row>
    <row r="9" spans="2:21" ht="13.5">
      <c r="B9" s="20">
        <v>1</v>
      </c>
      <c r="C9" s="76">
        <v>1000000</v>
      </c>
      <c r="D9" s="76"/>
      <c r="E9" s="20">
        <v>2001</v>
      </c>
      <c r="F9" s="8">
        <v>42111</v>
      </c>
      <c r="G9" s="20" t="s">
        <v>4</v>
      </c>
      <c r="H9" s="77">
        <v>105.33</v>
      </c>
      <c r="I9" s="77"/>
      <c r="J9" s="20">
        <v>57</v>
      </c>
      <c r="K9" s="76">
        <f aca="true" t="shared" si="0" ref="K9:K72">IF(F9="","",C9*0.03)</f>
        <v>30000</v>
      </c>
      <c r="L9" s="76"/>
      <c r="M9" s="6">
        <f>IF(J9="","",(K9/J9)/1000)</f>
        <v>0.5263157894736842</v>
      </c>
      <c r="N9" s="20">
        <v>2001</v>
      </c>
      <c r="O9" s="8">
        <v>42111</v>
      </c>
      <c r="P9" s="77">
        <v>108.25</v>
      </c>
      <c r="Q9" s="77"/>
      <c r="R9" s="78">
        <f>IF(O9="","",(IF(G9="売",H9-P9,P9-H9))*M9*100000)</f>
        <v>153684.21052631587</v>
      </c>
      <c r="S9" s="78"/>
      <c r="T9" s="79">
        <f>IF(O9="","",IF(R9&lt;0,J9*(-1),IF(G9="買",(P9-H9)*100,(H9-P9)*100)))</f>
        <v>292.00000000000017</v>
      </c>
      <c r="U9" s="79"/>
    </row>
    <row r="10" spans="2:21" ht="13.5">
      <c r="B10" s="20">
        <v>2</v>
      </c>
      <c r="C10" s="76">
        <f aca="true" t="shared" si="1" ref="C10:C73">IF(R9="","",C9+R9)</f>
        <v>1153684.210526316</v>
      </c>
      <c r="D10" s="76"/>
      <c r="E10" s="20"/>
      <c r="F10" s="8"/>
      <c r="G10" s="20" t="s">
        <v>4</v>
      </c>
      <c r="H10" s="77"/>
      <c r="I10" s="77"/>
      <c r="J10" s="20"/>
      <c r="K10" s="76">
        <f t="shared" si="0"/>
      </c>
      <c r="L10" s="76"/>
      <c r="M10" s="6">
        <f aca="true" t="shared" si="2" ref="M10:M73">IF(J10="","",(K10/J10)/1000)</f>
      </c>
      <c r="N10" s="20"/>
      <c r="O10" s="8"/>
      <c r="P10" s="77"/>
      <c r="Q10" s="77"/>
      <c r="R10" s="78">
        <f aca="true" t="shared" si="3" ref="R10:R73">IF(O10="","",(IF(G10="売",H10-P10,P10-H10))*M10*100000)</f>
      </c>
      <c r="S10" s="78"/>
      <c r="T10" s="79">
        <f aca="true" t="shared" si="4" ref="T10:T73">IF(O10="","",IF(R10&lt;0,J10*(-1),IF(G10="買",(P10-H10)*100,(H10-P10)*100)))</f>
      </c>
      <c r="U10" s="79"/>
    </row>
    <row r="11" spans="2:21" ht="13.5">
      <c r="B11" s="20">
        <v>3</v>
      </c>
      <c r="C11" s="76">
        <f t="shared" si="1"/>
      </c>
      <c r="D11" s="76"/>
      <c r="E11" s="20"/>
      <c r="F11" s="8"/>
      <c r="G11" s="20" t="s">
        <v>4</v>
      </c>
      <c r="H11" s="77"/>
      <c r="I11" s="77"/>
      <c r="J11" s="20"/>
      <c r="K11" s="76">
        <f t="shared" si="0"/>
      </c>
      <c r="L11" s="76"/>
      <c r="M11" s="6">
        <f t="shared" si="2"/>
      </c>
      <c r="N11" s="20"/>
      <c r="O11" s="8"/>
      <c r="P11" s="77"/>
      <c r="Q11" s="77"/>
      <c r="R11" s="78">
        <f t="shared" si="3"/>
      </c>
      <c r="S11" s="78"/>
      <c r="T11" s="79">
        <f t="shared" si="4"/>
      </c>
      <c r="U11" s="79"/>
    </row>
    <row r="12" spans="2:21" ht="13.5">
      <c r="B12" s="20">
        <v>4</v>
      </c>
      <c r="C12" s="76">
        <f t="shared" si="1"/>
      </c>
      <c r="D12" s="76"/>
      <c r="E12" s="20"/>
      <c r="F12" s="8"/>
      <c r="G12" s="20" t="s">
        <v>3</v>
      </c>
      <c r="H12" s="77"/>
      <c r="I12" s="77"/>
      <c r="J12" s="20"/>
      <c r="K12" s="76">
        <f t="shared" si="0"/>
      </c>
      <c r="L12" s="76"/>
      <c r="M12" s="6">
        <f t="shared" si="2"/>
      </c>
      <c r="N12" s="20"/>
      <c r="O12" s="8"/>
      <c r="P12" s="77"/>
      <c r="Q12" s="77"/>
      <c r="R12" s="78">
        <f t="shared" si="3"/>
      </c>
      <c r="S12" s="78"/>
      <c r="T12" s="79">
        <f t="shared" si="4"/>
      </c>
      <c r="U12" s="79"/>
    </row>
    <row r="13" spans="2:21" ht="13.5">
      <c r="B13" s="20">
        <v>5</v>
      </c>
      <c r="C13" s="76">
        <f t="shared" si="1"/>
      </c>
      <c r="D13" s="76"/>
      <c r="E13" s="20"/>
      <c r="F13" s="8"/>
      <c r="G13" s="20" t="s">
        <v>3</v>
      </c>
      <c r="H13" s="77"/>
      <c r="I13" s="77"/>
      <c r="J13" s="20"/>
      <c r="K13" s="76">
        <f t="shared" si="0"/>
      </c>
      <c r="L13" s="76"/>
      <c r="M13" s="6">
        <f t="shared" si="2"/>
      </c>
      <c r="N13" s="20"/>
      <c r="O13" s="8"/>
      <c r="P13" s="77"/>
      <c r="Q13" s="77"/>
      <c r="R13" s="78">
        <f t="shared" si="3"/>
      </c>
      <c r="S13" s="78"/>
      <c r="T13" s="79">
        <f t="shared" si="4"/>
      </c>
      <c r="U13" s="79"/>
    </row>
    <row r="14" spans="2:21" ht="13.5">
      <c r="B14" s="20">
        <v>6</v>
      </c>
      <c r="C14" s="76">
        <f t="shared" si="1"/>
      </c>
      <c r="D14" s="76"/>
      <c r="E14" s="20"/>
      <c r="F14" s="8"/>
      <c r="G14" s="20" t="s">
        <v>4</v>
      </c>
      <c r="H14" s="77"/>
      <c r="I14" s="77"/>
      <c r="J14" s="20"/>
      <c r="K14" s="76">
        <f t="shared" si="0"/>
      </c>
      <c r="L14" s="76"/>
      <c r="M14" s="6">
        <f t="shared" si="2"/>
      </c>
      <c r="N14" s="20"/>
      <c r="O14" s="8"/>
      <c r="P14" s="77"/>
      <c r="Q14" s="77"/>
      <c r="R14" s="78">
        <f t="shared" si="3"/>
      </c>
      <c r="S14" s="78"/>
      <c r="T14" s="79">
        <f t="shared" si="4"/>
      </c>
      <c r="U14" s="79"/>
    </row>
    <row r="15" spans="2:21" ht="13.5">
      <c r="B15" s="20">
        <v>7</v>
      </c>
      <c r="C15" s="76">
        <f t="shared" si="1"/>
      </c>
      <c r="D15" s="76"/>
      <c r="E15" s="20"/>
      <c r="F15" s="8"/>
      <c r="G15" s="20" t="s">
        <v>4</v>
      </c>
      <c r="H15" s="77"/>
      <c r="I15" s="77"/>
      <c r="J15" s="20"/>
      <c r="K15" s="76">
        <f t="shared" si="0"/>
      </c>
      <c r="L15" s="76"/>
      <c r="M15" s="6">
        <f t="shared" si="2"/>
      </c>
      <c r="N15" s="20"/>
      <c r="O15" s="8"/>
      <c r="P15" s="77"/>
      <c r="Q15" s="77"/>
      <c r="R15" s="78">
        <f t="shared" si="3"/>
      </c>
      <c r="S15" s="78"/>
      <c r="T15" s="79">
        <f t="shared" si="4"/>
      </c>
      <c r="U15" s="79"/>
    </row>
    <row r="16" spans="2:21" ht="13.5">
      <c r="B16" s="20">
        <v>8</v>
      </c>
      <c r="C16" s="76">
        <f t="shared" si="1"/>
      </c>
      <c r="D16" s="76"/>
      <c r="E16" s="20"/>
      <c r="F16" s="8"/>
      <c r="G16" s="20" t="s">
        <v>4</v>
      </c>
      <c r="H16" s="77"/>
      <c r="I16" s="77"/>
      <c r="J16" s="20"/>
      <c r="K16" s="76">
        <f t="shared" si="0"/>
      </c>
      <c r="L16" s="76"/>
      <c r="M16" s="6">
        <f t="shared" si="2"/>
      </c>
      <c r="N16" s="20"/>
      <c r="O16" s="8"/>
      <c r="P16" s="77"/>
      <c r="Q16" s="77"/>
      <c r="R16" s="78">
        <f t="shared" si="3"/>
      </c>
      <c r="S16" s="78"/>
      <c r="T16" s="79">
        <f t="shared" si="4"/>
      </c>
      <c r="U16" s="79"/>
    </row>
    <row r="17" spans="2:21" ht="13.5">
      <c r="B17" s="20">
        <v>9</v>
      </c>
      <c r="C17" s="76">
        <f t="shared" si="1"/>
      </c>
      <c r="D17" s="76"/>
      <c r="E17" s="20"/>
      <c r="F17" s="8"/>
      <c r="G17" s="20" t="s">
        <v>4</v>
      </c>
      <c r="H17" s="77"/>
      <c r="I17" s="77"/>
      <c r="J17" s="20"/>
      <c r="K17" s="76">
        <f t="shared" si="0"/>
      </c>
      <c r="L17" s="76"/>
      <c r="M17" s="6">
        <f t="shared" si="2"/>
      </c>
      <c r="N17" s="20"/>
      <c r="O17" s="8"/>
      <c r="P17" s="77"/>
      <c r="Q17" s="77"/>
      <c r="R17" s="78">
        <f t="shared" si="3"/>
      </c>
      <c r="S17" s="78"/>
      <c r="T17" s="79">
        <f t="shared" si="4"/>
      </c>
      <c r="U17" s="79"/>
    </row>
    <row r="18" spans="2:21" ht="13.5">
      <c r="B18" s="20">
        <v>10</v>
      </c>
      <c r="C18" s="76">
        <f t="shared" si="1"/>
      </c>
      <c r="D18" s="76"/>
      <c r="E18" s="20"/>
      <c r="F18" s="8"/>
      <c r="G18" s="20" t="s">
        <v>4</v>
      </c>
      <c r="H18" s="77"/>
      <c r="I18" s="77"/>
      <c r="J18" s="20"/>
      <c r="K18" s="76">
        <f t="shared" si="0"/>
      </c>
      <c r="L18" s="76"/>
      <c r="M18" s="6">
        <f t="shared" si="2"/>
      </c>
      <c r="N18" s="20"/>
      <c r="O18" s="8"/>
      <c r="P18" s="77"/>
      <c r="Q18" s="77"/>
      <c r="R18" s="78">
        <f t="shared" si="3"/>
      </c>
      <c r="S18" s="78"/>
      <c r="T18" s="79">
        <f t="shared" si="4"/>
      </c>
      <c r="U18" s="79"/>
    </row>
    <row r="19" spans="2:21" ht="13.5">
      <c r="B19" s="20">
        <v>11</v>
      </c>
      <c r="C19" s="76">
        <f t="shared" si="1"/>
      </c>
      <c r="D19" s="76"/>
      <c r="E19" s="20"/>
      <c r="F19" s="8"/>
      <c r="G19" s="20" t="s">
        <v>4</v>
      </c>
      <c r="H19" s="77"/>
      <c r="I19" s="77"/>
      <c r="J19" s="20"/>
      <c r="K19" s="76">
        <f t="shared" si="0"/>
      </c>
      <c r="L19" s="76"/>
      <c r="M19" s="6">
        <f t="shared" si="2"/>
      </c>
      <c r="N19" s="20"/>
      <c r="O19" s="8"/>
      <c r="P19" s="77"/>
      <c r="Q19" s="77"/>
      <c r="R19" s="78">
        <f t="shared" si="3"/>
      </c>
      <c r="S19" s="78"/>
      <c r="T19" s="79">
        <f t="shared" si="4"/>
      </c>
      <c r="U19" s="79"/>
    </row>
    <row r="20" spans="2:21" ht="13.5">
      <c r="B20" s="20">
        <v>12</v>
      </c>
      <c r="C20" s="76">
        <f t="shared" si="1"/>
      </c>
      <c r="D20" s="76"/>
      <c r="E20" s="20"/>
      <c r="F20" s="8"/>
      <c r="G20" s="20" t="s">
        <v>4</v>
      </c>
      <c r="H20" s="77"/>
      <c r="I20" s="77"/>
      <c r="J20" s="20"/>
      <c r="K20" s="76">
        <f t="shared" si="0"/>
      </c>
      <c r="L20" s="76"/>
      <c r="M20" s="6">
        <f t="shared" si="2"/>
      </c>
      <c r="N20" s="20"/>
      <c r="O20" s="8"/>
      <c r="P20" s="77"/>
      <c r="Q20" s="77"/>
      <c r="R20" s="78">
        <f t="shared" si="3"/>
      </c>
      <c r="S20" s="78"/>
      <c r="T20" s="79">
        <f t="shared" si="4"/>
      </c>
      <c r="U20" s="79"/>
    </row>
    <row r="21" spans="2:21" ht="13.5">
      <c r="B21" s="20">
        <v>13</v>
      </c>
      <c r="C21" s="76">
        <f t="shared" si="1"/>
      </c>
      <c r="D21" s="76"/>
      <c r="E21" s="20"/>
      <c r="F21" s="8"/>
      <c r="G21" s="20" t="s">
        <v>4</v>
      </c>
      <c r="H21" s="77"/>
      <c r="I21" s="77"/>
      <c r="J21" s="20"/>
      <c r="K21" s="76">
        <f t="shared" si="0"/>
      </c>
      <c r="L21" s="76"/>
      <c r="M21" s="6">
        <f t="shared" si="2"/>
      </c>
      <c r="N21" s="20"/>
      <c r="O21" s="8"/>
      <c r="P21" s="77"/>
      <c r="Q21" s="77"/>
      <c r="R21" s="78">
        <f t="shared" si="3"/>
      </c>
      <c r="S21" s="78"/>
      <c r="T21" s="79">
        <f t="shared" si="4"/>
      </c>
      <c r="U21" s="79"/>
    </row>
    <row r="22" spans="2:21" ht="13.5">
      <c r="B22" s="20">
        <v>14</v>
      </c>
      <c r="C22" s="76">
        <f t="shared" si="1"/>
      </c>
      <c r="D22" s="76"/>
      <c r="E22" s="20"/>
      <c r="F22" s="8"/>
      <c r="G22" s="20" t="s">
        <v>3</v>
      </c>
      <c r="H22" s="77"/>
      <c r="I22" s="77"/>
      <c r="J22" s="20"/>
      <c r="K22" s="76">
        <f t="shared" si="0"/>
      </c>
      <c r="L22" s="76"/>
      <c r="M22" s="6">
        <f t="shared" si="2"/>
      </c>
      <c r="N22" s="20"/>
      <c r="O22" s="8"/>
      <c r="P22" s="77"/>
      <c r="Q22" s="77"/>
      <c r="R22" s="78">
        <f t="shared" si="3"/>
      </c>
      <c r="S22" s="78"/>
      <c r="T22" s="79">
        <f t="shared" si="4"/>
      </c>
      <c r="U22" s="79"/>
    </row>
    <row r="23" spans="2:21" ht="13.5">
      <c r="B23" s="20">
        <v>15</v>
      </c>
      <c r="C23" s="76">
        <f t="shared" si="1"/>
      </c>
      <c r="D23" s="76"/>
      <c r="E23" s="20"/>
      <c r="F23" s="8"/>
      <c r="G23" s="20" t="s">
        <v>4</v>
      </c>
      <c r="H23" s="77"/>
      <c r="I23" s="77"/>
      <c r="J23" s="20"/>
      <c r="K23" s="76">
        <f t="shared" si="0"/>
      </c>
      <c r="L23" s="76"/>
      <c r="M23" s="6">
        <f t="shared" si="2"/>
      </c>
      <c r="N23" s="20"/>
      <c r="O23" s="8"/>
      <c r="P23" s="77"/>
      <c r="Q23" s="77"/>
      <c r="R23" s="78">
        <f t="shared" si="3"/>
      </c>
      <c r="S23" s="78"/>
      <c r="T23" s="79">
        <f t="shared" si="4"/>
      </c>
      <c r="U23" s="79"/>
    </row>
    <row r="24" spans="2:21" ht="13.5">
      <c r="B24" s="20">
        <v>16</v>
      </c>
      <c r="C24" s="76">
        <f t="shared" si="1"/>
      </c>
      <c r="D24" s="76"/>
      <c r="E24" s="20"/>
      <c r="F24" s="8"/>
      <c r="G24" s="20" t="s">
        <v>4</v>
      </c>
      <c r="H24" s="77"/>
      <c r="I24" s="77"/>
      <c r="J24" s="20"/>
      <c r="K24" s="76">
        <f t="shared" si="0"/>
      </c>
      <c r="L24" s="76"/>
      <c r="M24" s="6">
        <f t="shared" si="2"/>
      </c>
      <c r="N24" s="20"/>
      <c r="O24" s="8"/>
      <c r="P24" s="77"/>
      <c r="Q24" s="77"/>
      <c r="R24" s="78">
        <f t="shared" si="3"/>
      </c>
      <c r="S24" s="78"/>
      <c r="T24" s="79">
        <f t="shared" si="4"/>
      </c>
      <c r="U24" s="79"/>
    </row>
    <row r="25" spans="2:21" ht="13.5">
      <c r="B25" s="20">
        <v>17</v>
      </c>
      <c r="C25" s="76">
        <f t="shared" si="1"/>
      </c>
      <c r="D25" s="76"/>
      <c r="E25" s="20"/>
      <c r="F25" s="8"/>
      <c r="G25" s="20" t="s">
        <v>4</v>
      </c>
      <c r="H25" s="77"/>
      <c r="I25" s="77"/>
      <c r="J25" s="20"/>
      <c r="K25" s="76">
        <f t="shared" si="0"/>
      </c>
      <c r="L25" s="76"/>
      <c r="M25" s="6">
        <f t="shared" si="2"/>
      </c>
      <c r="N25" s="20"/>
      <c r="O25" s="8"/>
      <c r="P25" s="77"/>
      <c r="Q25" s="77"/>
      <c r="R25" s="78">
        <f t="shared" si="3"/>
      </c>
      <c r="S25" s="78"/>
      <c r="T25" s="79">
        <f t="shared" si="4"/>
      </c>
      <c r="U25" s="79"/>
    </row>
    <row r="26" spans="2:21" ht="13.5">
      <c r="B26" s="20">
        <v>18</v>
      </c>
      <c r="C26" s="76">
        <f t="shared" si="1"/>
      </c>
      <c r="D26" s="76"/>
      <c r="E26" s="20"/>
      <c r="F26" s="8"/>
      <c r="G26" s="20" t="s">
        <v>4</v>
      </c>
      <c r="H26" s="77"/>
      <c r="I26" s="77"/>
      <c r="J26" s="20"/>
      <c r="K26" s="76">
        <f t="shared" si="0"/>
      </c>
      <c r="L26" s="76"/>
      <c r="M26" s="6">
        <f t="shared" si="2"/>
      </c>
      <c r="N26" s="20"/>
      <c r="O26" s="8"/>
      <c r="P26" s="77"/>
      <c r="Q26" s="77"/>
      <c r="R26" s="78">
        <f t="shared" si="3"/>
      </c>
      <c r="S26" s="78"/>
      <c r="T26" s="79">
        <f t="shared" si="4"/>
      </c>
      <c r="U26" s="79"/>
    </row>
    <row r="27" spans="2:21" ht="13.5">
      <c r="B27" s="20">
        <v>19</v>
      </c>
      <c r="C27" s="76">
        <f t="shared" si="1"/>
      </c>
      <c r="D27" s="76"/>
      <c r="E27" s="20"/>
      <c r="F27" s="8"/>
      <c r="G27" s="20" t="s">
        <v>3</v>
      </c>
      <c r="H27" s="77"/>
      <c r="I27" s="77"/>
      <c r="J27" s="20"/>
      <c r="K27" s="76">
        <f t="shared" si="0"/>
      </c>
      <c r="L27" s="76"/>
      <c r="M27" s="6">
        <f t="shared" si="2"/>
      </c>
      <c r="N27" s="20"/>
      <c r="O27" s="8"/>
      <c r="P27" s="77"/>
      <c r="Q27" s="77"/>
      <c r="R27" s="78">
        <f t="shared" si="3"/>
      </c>
      <c r="S27" s="78"/>
      <c r="T27" s="79">
        <f t="shared" si="4"/>
      </c>
      <c r="U27" s="79"/>
    </row>
    <row r="28" spans="2:21" ht="13.5">
      <c r="B28" s="20">
        <v>20</v>
      </c>
      <c r="C28" s="76">
        <f t="shared" si="1"/>
      </c>
      <c r="D28" s="76"/>
      <c r="E28" s="20"/>
      <c r="F28" s="8"/>
      <c r="G28" s="20" t="s">
        <v>4</v>
      </c>
      <c r="H28" s="77"/>
      <c r="I28" s="77"/>
      <c r="J28" s="20"/>
      <c r="K28" s="76">
        <f t="shared" si="0"/>
      </c>
      <c r="L28" s="76"/>
      <c r="M28" s="6">
        <f t="shared" si="2"/>
      </c>
      <c r="N28" s="20"/>
      <c r="O28" s="8"/>
      <c r="P28" s="77"/>
      <c r="Q28" s="77"/>
      <c r="R28" s="78">
        <f t="shared" si="3"/>
      </c>
      <c r="S28" s="78"/>
      <c r="T28" s="79">
        <f t="shared" si="4"/>
      </c>
      <c r="U28" s="79"/>
    </row>
    <row r="29" spans="2:21" ht="13.5">
      <c r="B29" s="20">
        <v>21</v>
      </c>
      <c r="C29" s="76">
        <f t="shared" si="1"/>
      </c>
      <c r="D29" s="76"/>
      <c r="E29" s="20"/>
      <c r="F29" s="8"/>
      <c r="G29" s="20" t="s">
        <v>3</v>
      </c>
      <c r="H29" s="77"/>
      <c r="I29" s="77"/>
      <c r="J29" s="20"/>
      <c r="K29" s="76">
        <f t="shared" si="0"/>
      </c>
      <c r="L29" s="76"/>
      <c r="M29" s="6">
        <f t="shared" si="2"/>
      </c>
      <c r="N29" s="20"/>
      <c r="O29" s="8"/>
      <c r="P29" s="77"/>
      <c r="Q29" s="77"/>
      <c r="R29" s="78">
        <f t="shared" si="3"/>
      </c>
      <c r="S29" s="78"/>
      <c r="T29" s="79">
        <f t="shared" si="4"/>
      </c>
      <c r="U29" s="79"/>
    </row>
    <row r="30" spans="2:21" ht="13.5">
      <c r="B30" s="20">
        <v>22</v>
      </c>
      <c r="C30" s="76">
        <f t="shared" si="1"/>
      </c>
      <c r="D30" s="76"/>
      <c r="E30" s="20"/>
      <c r="F30" s="8"/>
      <c r="G30" s="20" t="s">
        <v>3</v>
      </c>
      <c r="H30" s="77"/>
      <c r="I30" s="77"/>
      <c r="J30" s="20"/>
      <c r="K30" s="76">
        <f t="shared" si="0"/>
      </c>
      <c r="L30" s="76"/>
      <c r="M30" s="6">
        <f t="shared" si="2"/>
      </c>
      <c r="N30" s="20"/>
      <c r="O30" s="8"/>
      <c r="P30" s="77"/>
      <c r="Q30" s="77"/>
      <c r="R30" s="78">
        <f t="shared" si="3"/>
      </c>
      <c r="S30" s="78"/>
      <c r="T30" s="79">
        <f t="shared" si="4"/>
      </c>
      <c r="U30" s="79"/>
    </row>
    <row r="31" spans="2:21" ht="13.5">
      <c r="B31" s="20">
        <v>23</v>
      </c>
      <c r="C31" s="76">
        <f t="shared" si="1"/>
      </c>
      <c r="D31" s="76"/>
      <c r="E31" s="20"/>
      <c r="F31" s="8"/>
      <c r="G31" s="20" t="s">
        <v>3</v>
      </c>
      <c r="H31" s="77"/>
      <c r="I31" s="77"/>
      <c r="J31" s="20"/>
      <c r="K31" s="76">
        <f t="shared" si="0"/>
      </c>
      <c r="L31" s="76"/>
      <c r="M31" s="6">
        <f t="shared" si="2"/>
      </c>
      <c r="N31" s="20"/>
      <c r="O31" s="8"/>
      <c r="P31" s="77"/>
      <c r="Q31" s="77"/>
      <c r="R31" s="78">
        <f t="shared" si="3"/>
      </c>
      <c r="S31" s="78"/>
      <c r="T31" s="79">
        <f t="shared" si="4"/>
      </c>
      <c r="U31" s="79"/>
    </row>
    <row r="32" spans="2:21" ht="13.5">
      <c r="B32" s="20">
        <v>24</v>
      </c>
      <c r="C32" s="76">
        <f t="shared" si="1"/>
      </c>
      <c r="D32" s="76"/>
      <c r="E32" s="20"/>
      <c r="F32" s="8"/>
      <c r="G32" s="20" t="s">
        <v>3</v>
      </c>
      <c r="H32" s="77"/>
      <c r="I32" s="77"/>
      <c r="J32" s="20"/>
      <c r="K32" s="76">
        <f t="shared" si="0"/>
      </c>
      <c r="L32" s="76"/>
      <c r="M32" s="6">
        <f t="shared" si="2"/>
      </c>
      <c r="N32" s="20"/>
      <c r="O32" s="8"/>
      <c r="P32" s="77"/>
      <c r="Q32" s="77"/>
      <c r="R32" s="78">
        <f t="shared" si="3"/>
      </c>
      <c r="S32" s="78"/>
      <c r="T32" s="79">
        <f t="shared" si="4"/>
      </c>
      <c r="U32" s="79"/>
    </row>
    <row r="33" spans="2:21" ht="13.5">
      <c r="B33" s="20">
        <v>25</v>
      </c>
      <c r="C33" s="76">
        <f t="shared" si="1"/>
      </c>
      <c r="D33" s="76"/>
      <c r="E33" s="20"/>
      <c r="F33" s="8"/>
      <c r="G33" s="20" t="s">
        <v>4</v>
      </c>
      <c r="H33" s="77"/>
      <c r="I33" s="77"/>
      <c r="J33" s="20"/>
      <c r="K33" s="76">
        <f t="shared" si="0"/>
      </c>
      <c r="L33" s="76"/>
      <c r="M33" s="6">
        <f t="shared" si="2"/>
      </c>
      <c r="N33" s="20"/>
      <c r="O33" s="8"/>
      <c r="P33" s="77"/>
      <c r="Q33" s="77"/>
      <c r="R33" s="78">
        <f t="shared" si="3"/>
      </c>
      <c r="S33" s="78"/>
      <c r="T33" s="79">
        <f t="shared" si="4"/>
      </c>
      <c r="U33" s="79"/>
    </row>
    <row r="34" spans="2:21" ht="13.5">
      <c r="B34" s="20">
        <v>26</v>
      </c>
      <c r="C34" s="76">
        <f t="shared" si="1"/>
      </c>
      <c r="D34" s="76"/>
      <c r="E34" s="20"/>
      <c r="F34" s="8"/>
      <c r="G34" s="20" t="s">
        <v>3</v>
      </c>
      <c r="H34" s="77"/>
      <c r="I34" s="77"/>
      <c r="J34" s="20"/>
      <c r="K34" s="76">
        <f t="shared" si="0"/>
      </c>
      <c r="L34" s="76"/>
      <c r="M34" s="6">
        <f t="shared" si="2"/>
      </c>
      <c r="N34" s="20"/>
      <c r="O34" s="8"/>
      <c r="P34" s="77"/>
      <c r="Q34" s="77"/>
      <c r="R34" s="78">
        <f t="shared" si="3"/>
      </c>
      <c r="S34" s="78"/>
      <c r="T34" s="79">
        <f t="shared" si="4"/>
      </c>
      <c r="U34" s="79"/>
    </row>
    <row r="35" spans="2:21" ht="13.5">
      <c r="B35" s="20">
        <v>27</v>
      </c>
      <c r="C35" s="76">
        <f t="shared" si="1"/>
      </c>
      <c r="D35" s="76"/>
      <c r="E35" s="20"/>
      <c r="F35" s="8"/>
      <c r="G35" s="20" t="s">
        <v>3</v>
      </c>
      <c r="H35" s="77"/>
      <c r="I35" s="77"/>
      <c r="J35" s="20"/>
      <c r="K35" s="76">
        <f t="shared" si="0"/>
      </c>
      <c r="L35" s="76"/>
      <c r="M35" s="6">
        <f t="shared" si="2"/>
      </c>
      <c r="N35" s="20"/>
      <c r="O35" s="8"/>
      <c r="P35" s="77"/>
      <c r="Q35" s="77"/>
      <c r="R35" s="78">
        <f t="shared" si="3"/>
      </c>
      <c r="S35" s="78"/>
      <c r="T35" s="79">
        <f t="shared" si="4"/>
      </c>
      <c r="U35" s="79"/>
    </row>
    <row r="36" spans="2:21" ht="13.5">
      <c r="B36" s="20">
        <v>28</v>
      </c>
      <c r="C36" s="76">
        <f t="shared" si="1"/>
      </c>
      <c r="D36" s="76"/>
      <c r="E36" s="20"/>
      <c r="F36" s="8"/>
      <c r="G36" s="20" t="s">
        <v>3</v>
      </c>
      <c r="H36" s="77"/>
      <c r="I36" s="77"/>
      <c r="J36" s="20"/>
      <c r="K36" s="76">
        <f t="shared" si="0"/>
      </c>
      <c r="L36" s="76"/>
      <c r="M36" s="6">
        <f t="shared" si="2"/>
      </c>
      <c r="N36" s="20"/>
      <c r="O36" s="8"/>
      <c r="P36" s="77"/>
      <c r="Q36" s="77"/>
      <c r="R36" s="78">
        <f t="shared" si="3"/>
      </c>
      <c r="S36" s="78"/>
      <c r="T36" s="79">
        <f t="shared" si="4"/>
      </c>
      <c r="U36" s="79"/>
    </row>
    <row r="37" spans="2:21" ht="13.5">
      <c r="B37" s="20">
        <v>29</v>
      </c>
      <c r="C37" s="76">
        <f t="shared" si="1"/>
      </c>
      <c r="D37" s="76"/>
      <c r="E37" s="20"/>
      <c r="F37" s="8"/>
      <c r="G37" s="20" t="s">
        <v>3</v>
      </c>
      <c r="H37" s="77"/>
      <c r="I37" s="77"/>
      <c r="J37" s="20"/>
      <c r="K37" s="76">
        <f t="shared" si="0"/>
      </c>
      <c r="L37" s="76"/>
      <c r="M37" s="6">
        <f t="shared" si="2"/>
      </c>
      <c r="N37" s="20"/>
      <c r="O37" s="8"/>
      <c r="P37" s="77"/>
      <c r="Q37" s="77"/>
      <c r="R37" s="78">
        <f t="shared" si="3"/>
      </c>
      <c r="S37" s="78"/>
      <c r="T37" s="79">
        <f t="shared" si="4"/>
      </c>
      <c r="U37" s="79"/>
    </row>
    <row r="38" spans="2:21" ht="13.5">
      <c r="B38" s="20">
        <v>30</v>
      </c>
      <c r="C38" s="76">
        <f t="shared" si="1"/>
      </c>
      <c r="D38" s="76"/>
      <c r="E38" s="20"/>
      <c r="F38" s="8"/>
      <c r="G38" s="20" t="s">
        <v>4</v>
      </c>
      <c r="H38" s="77"/>
      <c r="I38" s="77"/>
      <c r="J38" s="20"/>
      <c r="K38" s="76">
        <f t="shared" si="0"/>
      </c>
      <c r="L38" s="76"/>
      <c r="M38" s="6">
        <f t="shared" si="2"/>
      </c>
      <c r="N38" s="20"/>
      <c r="O38" s="8"/>
      <c r="P38" s="77"/>
      <c r="Q38" s="77"/>
      <c r="R38" s="78">
        <f t="shared" si="3"/>
      </c>
      <c r="S38" s="78"/>
      <c r="T38" s="79">
        <f t="shared" si="4"/>
      </c>
      <c r="U38" s="79"/>
    </row>
    <row r="39" spans="2:21" ht="13.5">
      <c r="B39" s="20">
        <v>31</v>
      </c>
      <c r="C39" s="76">
        <f t="shared" si="1"/>
      </c>
      <c r="D39" s="76"/>
      <c r="E39" s="20"/>
      <c r="F39" s="8"/>
      <c r="G39" s="20" t="s">
        <v>4</v>
      </c>
      <c r="H39" s="77"/>
      <c r="I39" s="77"/>
      <c r="J39" s="20"/>
      <c r="K39" s="76">
        <f t="shared" si="0"/>
      </c>
      <c r="L39" s="76"/>
      <c r="M39" s="6">
        <f t="shared" si="2"/>
      </c>
      <c r="N39" s="20"/>
      <c r="O39" s="8"/>
      <c r="P39" s="77"/>
      <c r="Q39" s="77"/>
      <c r="R39" s="78">
        <f t="shared" si="3"/>
      </c>
      <c r="S39" s="78"/>
      <c r="T39" s="79">
        <f t="shared" si="4"/>
      </c>
      <c r="U39" s="79"/>
    </row>
    <row r="40" spans="2:21" ht="13.5">
      <c r="B40" s="20">
        <v>32</v>
      </c>
      <c r="C40" s="76">
        <f t="shared" si="1"/>
      </c>
      <c r="D40" s="76"/>
      <c r="E40" s="20"/>
      <c r="F40" s="8"/>
      <c r="G40" s="20" t="s">
        <v>4</v>
      </c>
      <c r="H40" s="77"/>
      <c r="I40" s="77"/>
      <c r="J40" s="20"/>
      <c r="K40" s="76">
        <f t="shared" si="0"/>
      </c>
      <c r="L40" s="76"/>
      <c r="M40" s="6">
        <f t="shared" si="2"/>
      </c>
      <c r="N40" s="20"/>
      <c r="O40" s="8"/>
      <c r="P40" s="77"/>
      <c r="Q40" s="77"/>
      <c r="R40" s="78">
        <f t="shared" si="3"/>
      </c>
      <c r="S40" s="78"/>
      <c r="T40" s="79">
        <f t="shared" si="4"/>
      </c>
      <c r="U40" s="79"/>
    </row>
    <row r="41" spans="2:21" ht="13.5">
      <c r="B41" s="20">
        <v>33</v>
      </c>
      <c r="C41" s="76">
        <f t="shared" si="1"/>
      </c>
      <c r="D41" s="76"/>
      <c r="E41" s="20"/>
      <c r="F41" s="8"/>
      <c r="G41" s="20" t="s">
        <v>3</v>
      </c>
      <c r="H41" s="77"/>
      <c r="I41" s="77"/>
      <c r="J41" s="20"/>
      <c r="K41" s="76">
        <f t="shared" si="0"/>
      </c>
      <c r="L41" s="76"/>
      <c r="M41" s="6">
        <f t="shared" si="2"/>
      </c>
      <c r="N41" s="20"/>
      <c r="O41" s="8"/>
      <c r="P41" s="77"/>
      <c r="Q41" s="77"/>
      <c r="R41" s="78">
        <f t="shared" si="3"/>
      </c>
      <c r="S41" s="78"/>
      <c r="T41" s="79">
        <f t="shared" si="4"/>
      </c>
      <c r="U41" s="79"/>
    </row>
    <row r="42" spans="2:21" ht="13.5">
      <c r="B42" s="20">
        <v>34</v>
      </c>
      <c r="C42" s="76">
        <f t="shared" si="1"/>
      </c>
      <c r="D42" s="76"/>
      <c r="E42" s="20"/>
      <c r="F42" s="8"/>
      <c r="G42" s="20" t="s">
        <v>4</v>
      </c>
      <c r="H42" s="77"/>
      <c r="I42" s="77"/>
      <c r="J42" s="20"/>
      <c r="K42" s="76">
        <f t="shared" si="0"/>
      </c>
      <c r="L42" s="76"/>
      <c r="M42" s="6">
        <f t="shared" si="2"/>
      </c>
      <c r="N42" s="20"/>
      <c r="O42" s="8"/>
      <c r="P42" s="77"/>
      <c r="Q42" s="77"/>
      <c r="R42" s="78">
        <f t="shared" si="3"/>
      </c>
      <c r="S42" s="78"/>
      <c r="T42" s="79">
        <f t="shared" si="4"/>
      </c>
      <c r="U42" s="79"/>
    </row>
    <row r="43" spans="2:21" ht="13.5">
      <c r="B43" s="20">
        <v>35</v>
      </c>
      <c r="C43" s="76">
        <f t="shared" si="1"/>
      </c>
      <c r="D43" s="76"/>
      <c r="E43" s="20"/>
      <c r="F43" s="8"/>
      <c r="G43" s="20" t="s">
        <v>3</v>
      </c>
      <c r="H43" s="77"/>
      <c r="I43" s="77"/>
      <c r="J43" s="20"/>
      <c r="K43" s="76">
        <f t="shared" si="0"/>
      </c>
      <c r="L43" s="76"/>
      <c r="M43" s="6">
        <f t="shared" si="2"/>
      </c>
      <c r="N43" s="20"/>
      <c r="O43" s="8"/>
      <c r="P43" s="77"/>
      <c r="Q43" s="77"/>
      <c r="R43" s="78">
        <f t="shared" si="3"/>
      </c>
      <c r="S43" s="78"/>
      <c r="T43" s="79">
        <f t="shared" si="4"/>
      </c>
      <c r="U43" s="79"/>
    </row>
    <row r="44" spans="2:21" ht="13.5">
      <c r="B44" s="20">
        <v>36</v>
      </c>
      <c r="C44" s="76">
        <f t="shared" si="1"/>
      </c>
      <c r="D44" s="76"/>
      <c r="E44" s="20"/>
      <c r="F44" s="8"/>
      <c r="G44" s="20" t="s">
        <v>4</v>
      </c>
      <c r="H44" s="77"/>
      <c r="I44" s="77"/>
      <c r="J44" s="20"/>
      <c r="K44" s="76">
        <f t="shared" si="0"/>
      </c>
      <c r="L44" s="76"/>
      <c r="M44" s="6">
        <f t="shared" si="2"/>
      </c>
      <c r="N44" s="20"/>
      <c r="O44" s="8"/>
      <c r="P44" s="77"/>
      <c r="Q44" s="77"/>
      <c r="R44" s="78">
        <f t="shared" si="3"/>
      </c>
      <c r="S44" s="78"/>
      <c r="T44" s="79">
        <f t="shared" si="4"/>
      </c>
      <c r="U44" s="79"/>
    </row>
    <row r="45" spans="2:21" ht="13.5">
      <c r="B45" s="20">
        <v>37</v>
      </c>
      <c r="C45" s="76">
        <f t="shared" si="1"/>
      </c>
      <c r="D45" s="76"/>
      <c r="E45" s="20"/>
      <c r="F45" s="8"/>
      <c r="G45" s="20" t="s">
        <v>3</v>
      </c>
      <c r="H45" s="77"/>
      <c r="I45" s="77"/>
      <c r="J45" s="20"/>
      <c r="K45" s="76">
        <f t="shared" si="0"/>
      </c>
      <c r="L45" s="76"/>
      <c r="M45" s="6">
        <f t="shared" si="2"/>
      </c>
      <c r="N45" s="20"/>
      <c r="O45" s="8"/>
      <c r="P45" s="77"/>
      <c r="Q45" s="77"/>
      <c r="R45" s="78">
        <f t="shared" si="3"/>
      </c>
      <c r="S45" s="78"/>
      <c r="T45" s="79">
        <f t="shared" si="4"/>
      </c>
      <c r="U45" s="79"/>
    </row>
    <row r="46" spans="2:21" ht="13.5">
      <c r="B46" s="20">
        <v>38</v>
      </c>
      <c r="C46" s="76">
        <f t="shared" si="1"/>
      </c>
      <c r="D46" s="76"/>
      <c r="E46" s="20"/>
      <c r="F46" s="8"/>
      <c r="G46" s="20" t="s">
        <v>4</v>
      </c>
      <c r="H46" s="77"/>
      <c r="I46" s="77"/>
      <c r="J46" s="20"/>
      <c r="K46" s="76">
        <f t="shared" si="0"/>
      </c>
      <c r="L46" s="76"/>
      <c r="M46" s="6">
        <f t="shared" si="2"/>
      </c>
      <c r="N46" s="20"/>
      <c r="O46" s="8"/>
      <c r="P46" s="77"/>
      <c r="Q46" s="77"/>
      <c r="R46" s="78">
        <f t="shared" si="3"/>
      </c>
      <c r="S46" s="78"/>
      <c r="T46" s="79">
        <f t="shared" si="4"/>
      </c>
      <c r="U46" s="79"/>
    </row>
    <row r="47" spans="2:21" ht="13.5">
      <c r="B47" s="20">
        <v>39</v>
      </c>
      <c r="C47" s="76">
        <f t="shared" si="1"/>
      </c>
      <c r="D47" s="76"/>
      <c r="E47" s="20"/>
      <c r="F47" s="8"/>
      <c r="G47" s="20" t="s">
        <v>4</v>
      </c>
      <c r="H47" s="77"/>
      <c r="I47" s="77"/>
      <c r="J47" s="20"/>
      <c r="K47" s="76">
        <f t="shared" si="0"/>
      </c>
      <c r="L47" s="76"/>
      <c r="M47" s="6">
        <f t="shared" si="2"/>
      </c>
      <c r="N47" s="20"/>
      <c r="O47" s="8"/>
      <c r="P47" s="77"/>
      <c r="Q47" s="77"/>
      <c r="R47" s="78">
        <f t="shared" si="3"/>
      </c>
      <c r="S47" s="78"/>
      <c r="T47" s="79">
        <f t="shared" si="4"/>
      </c>
      <c r="U47" s="79"/>
    </row>
    <row r="48" spans="2:21" ht="13.5">
      <c r="B48" s="20">
        <v>40</v>
      </c>
      <c r="C48" s="76">
        <f t="shared" si="1"/>
      </c>
      <c r="D48" s="76"/>
      <c r="E48" s="20"/>
      <c r="F48" s="8"/>
      <c r="G48" s="20" t="s">
        <v>37</v>
      </c>
      <c r="H48" s="77"/>
      <c r="I48" s="77"/>
      <c r="J48" s="20"/>
      <c r="K48" s="76">
        <f t="shared" si="0"/>
      </c>
      <c r="L48" s="76"/>
      <c r="M48" s="6">
        <f t="shared" si="2"/>
      </c>
      <c r="N48" s="20"/>
      <c r="O48" s="8"/>
      <c r="P48" s="77"/>
      <c r="Q48" s="77"/>
      <c r="R48" s="78">
        <f t="shared" si="3"/>
      </c>
      <c r="S48" s="78"/>
      <c r="T48" s="79">
        <f t="shared" si="4"/>
      </c>
      <c r="U48" s="79"/>
    </row>
    <row r="49" spans="2:21" ht="13.5">
      <c r="B49" s="20">
        <v>41</v>
      </c>
      <c r="C49" s="76">
        <f t="shared" si="1"/>
      </c>
      <c r="D49" s="76"/>
      <c r="E49" s="20"/>
      <c r="F49" s="8"/>
      <c r="G49" s="20" t="s">
        <v>4</v>
      </c>
      <c r="H49" s="77"/>
      <c r="I49" s="77"/>
      <c r="J49" s="20"/>
      <c r="K49" s="76">
        <f t="shared" si="0"/>
      </c>
      <c r="L49" s="76"/>
      <c r="M49" s="6">
        <f t="shared" si="2"/>
      </c>
      <c r="N49" s="20"/>
      <c r="O49" s="8"/>
      <c r="P49" s="77"/>
      <c r="Q49" s="77"/>
      <c r="R49" s="78">
        <f t="shared" si="3"/>
      </c>
      <c r="S49" s="78"/>
      <c r="T49" s="79">
        <f t="shared" si="4"/>
      </c>
      <c r="U49" s="79"/>
    </row>
    <row r="50" spans="2:21" ht="13.5">
      <c r="B50" s="20">
        <v>42</v>
      </c>
      <c r="C50" s="76">
        <f t="shared" si="1"/>
      </c>
      <c r="D50" s="76"/>
      <c r="E50" s="20"/>
      <c r="F50" s="8"/>
      <c r="G50" s="20" t="s">
        <v>4</v>
      </c>
      <c r="H50" s="77"/>
      <c r="I50" s="77"/>
      <c r="J50" s="20"/>
      <c r="K50" s="76">
        <f t="shared" si="0"/>
      </c>
      <c r="L50" s="76"/>
      <c r="M50" s="6">
        <f t="shared" si="2"/>
      </c>
      <c r="N50" s="20"/>
      <c r="O50" s="8"/>
      <c r="P50" s="77"/>
      <c r="Q50" s="77"/>
      <c r="R50" s="78">
        <f t="shared" si="3"/>
      </c>
      <c r="S50" s="78"/>
      <c r="T50" s="79">
        <f t="shared" si="4"/>
      </c>
      <c r="U50" s="79"/>
    </row>
    <row r="51" spans="2:21" ht="13.5">
      <c r="B51" s="20">
        <v>43</v>
      </c>
      <c r="C51" s="76">
        <f t="shared" si="1"/>
      </c>
      <c r="D51" s="76"/>
      <c r="E51" s="20"/>
      <c r="F51" s="8"/>
      <c r="G51" s="20" t="s">
        <v>3</v>
      </c>
      <c r="H51" s="77"/>
      <c r="I51" s="77"/>
      <c r="J51" s="20"/>
      <c r="K51" s="76">
        <f t="shared" si="0"/>
      </c>
      <c r="L51" s="76"/>
      <c r="M51" s="6">
        <f t="shared" si="2"/>
      </c>
      <c r="N51" s="20"/>
      <c r="O51" s="8"/>
      <c r="P51" s="77"/>
      <c r="Q51" s="77"/>
      <c r="R51" s="78">
        <f t="shared" si="3"/>
      </c>
      <c r="S51" s="78"/>
      <c r="T51" s="79">
        <f t="shared" si="4"/>
      </c>
      <c r="U51" s="79"/>
    </row>
    <row r="52" spans="2:21" ht="13.5">
      <c r="B52" s="20">
        <v>44</v>
      </c>
      <c r="C52" s="76">
        <f t="shared" si="1"/>
      </c>
      <c r="D52" s="76"/>
      <c r="E52" s="20"/>
      <c r="F52" s="8"/>
      <c r="G52" s="20" t="s">
        <v>3</v>
      </c>
      <c r="H52" s="77"/>
      <c r="I52" s="77"/>
      <c r="J52" s="20"/>
      <c r="K52" s="76">
        <f t="shared" si="0"/>
      </c>
      <c r="L52" s="76"/>
      <c r="M52" s="6">
        <f t="shared" si="2"/>
      </c>
      <c r="N52" s="20"/>
      <c r="O52" s="8"/>
      <c r="P52" s="77"/>
      <c r="Q52" s="77"/>
      <c r="R52" s="78">
        <f t="shared" si="3"/>
      </c>
      <c r="S52" s="78"/>
      <c r="T52" s="79">
        <f t="shared" si="4"/>
      </c>
      <c r="U52" s="79"/>
    </row>
    <row r="53" spans="2:21" ht="13.5">
      <c r="B53" s="20">
        <v>45</v>
      </c>
      <c r="C53" s="76">
        <f t="shared" si="1"/>
      </c>
      <c r="D53" s="76"/>
      <c r="E53" s="20"/>
      <c r="F53" s="8"/>
      <c r="G53" s="20" t="s">
        <v>4</v>
      </c>
      <c r="H53" s="77"/>
      <c r="I53" s="77"/>
      <c r="J53" s="20"/>
      <c r="K53" s="76">
        <f t="shared" si="0"/>
      </c>
      <c r="L53" s="76"/>
      <c r="M53" s="6">
        <f t="shared" si="2"/>
      </c>
      <c r="N53" s="20"/>
      <c r="O53" s="8"/>
      <c r="P53" s="77"/>
      <c r="Q53" s="77"/>
      <c r="R53" s="78">
        <f t="shared" si="3"/>
      </c>
      <c r="S53" s="78"/>
      <c r="T53" s="79">
        <f t="shared" si="4"/>
      </c>
      <c r="U53" s="79"/>
    </row>
    <row r="54" spans="2:21" ht="13.5">
      <c r="B54" s="20">
        <v>46</v>
      </c>
      <c r="C54" s="76">
        <f t="shared" si="1"/>
      </c>
      <c r="D54" s="76"/>
      <c r="E54" s="20"/>
      <c r="F54" s="8"/>
      <c r="G54" s="20" t="s">
        <v>4</v>
      </c>
      <c r="H54" s="77"/>
      <c r="I54" s="77"/>
      <c r="J54" s="20"/>
      <c r="K54" s="76">
        <f t="shared" si="0"/>
      </c>
      <c r="L54" s="76"/>
      <c r="M54" s="6">
        <f t="shared" si="2"/>
      </c>
      <c r="N54" s="20"/>
      <c r="O54" s="8"/>
      <c r="P54" s="77"/>
      <c r="Q54" s="77"/>
      <c r="R54" s="78">
        <f t="shared" si="3"/>
      </c>
      <c r="S54" s="78"/>
      <c r="T54" s="79">
        <f t="shared" si="4"/>
      </c>
      <c r="U54" s="79"/>
    </row>
    <row r="55" spans="2:21" ht="13.5">
      <c r="B55" s="20">
        <v>47</v>
      </c>
      <c r="C55" s="76">
        <f t="shared" si="1"/>
      </c>
      <c r="D55" s="76"/>
      <c r="E55" s="20"/>
      <c r="F55" s="8"/>
      <c r="G55" s="20" t="s">
        <v>3</v>
      </c>
      <c r="H55" s="77"/>
      <c r="I55" s="77"/>
      <c r="J55" s="20"/>
      <c r="K55" s="76">
        <f t="shared" si="0"/>
      </c>
      <c r="L55" s="76"/>
      <c r="M55" s="6">
        <f t="shared" si="2"/>
      </c>
      <c r="N55" s="20"/>
      <c r="O55" s="8"/>
      <c r="P55" s="77"/>
      <c r="Q55" s="77"/>
      <c r="R55" s="78">
        <f t="shared" si="3"/>
      </c>
      <c r="S55" s="78"/>
      <c r="T55" s="79">
        <f t="shared" si="4"/>
      </c>
      <c r="U55" s="79"/>
    </row>
    <row r="56" spans="2:21" ht="13.5">
      <c r="B56" s="20">
        <v>48</v>
      </c>
      <c r="C56" s="76">
        <f t="shared" si="1"/>
      </c>
      <c r="D56" s="76"/>
      <c r="E56" s="20"/>
      <c r="F56" s="8"/>
      <c r="G56" s="20" t="s">
        <v>3</v>
      </c>
      <c r="H56" s="77"/>
      <c r="I56" s="77"/>
      <c r="J56" s="20"/>
      <c r="K56" s="76">
        <f t="shared" si="0"/>
      </c>
      <c r="L56" s="76"/>
      <c r="M56" s="6">
        <f t="shared" si="2"/>
      </c>
      <c r="N56" s="20"/>
      <c r="O56" s="8"/>
      <c r="P56" s="77"/>
      <c r="Q56" s="77"/>
      <c r="R56" s="78">
        <f t="shared" si="3"/>
      </c>
      <c r="S56" s="78"/>
      <c r="T56" s="79">
        <f t="shared" si="4"/>
      </c>
      <c r="U56" s="79"/>
    </row>
    <row r="57" spans="2:21" ht="13.5">
      <c r="B57" s="20">
        <v>49</v>
      </c>
      <c r="C57" s="76">
        <f t="shared" si="1"/>
      </c>
      <c r="D57" s="76"/>
      <c r="E57" s="20"/>
      <c r="F57" s="8"/>
      <c r="G57" s="20" t="s">
        <v>3</v>
      </c>
      <c r="H57" s="77"/>
      <c r="I57" s="77"/>
      <c r="J57" s="20"/>
      <c r="K57" s="76">
        <f t="shared" si="0"/>
      </c>
      <c r="L57" s="76"/>
      <c r="M57" s="6">
        <f t="shared" si="2"/>
      </c>
      <c r="N57" s="20"/>
      <c r="O57" s="8"/>
      <c r="P57" s="77"/>
      <c r="Q57" s="77"/>
      <c r="R57" s="78">
        <f t="shared" si="3"/>
      </c>
      <c r="S57" s="78"/>
      <c r="T57" s="79">
        <f t="shared" si="4"/>
      </c>
      <c r="U57" s="79"/>
    </row>
    <row r="58" spans="2:21" ht="13.5">
      <c r="B58" s="20">
        <v>50</v>
      </c>
      <c r="C58" s="76">
        <f t="shared" si="1"/>
      </c>
      <c r="D58" s="76"/>
      <c r="E58" s="20"/>
      <c r="F58" s="8"/>
      <c r="G58" s="20" t="s">
        <v>3</v>
      </c>
      <c r="H58" s="77"/>
      <c r="I58" s="77"/>
      <c r="J58" s="20"/>
      <c r="K58" s="76">
        <f t="shared" si="0"/>
      </c>
      <c r="L58" s="76"/>
      <c r="M58" s="6">
        <f t="shared" si="2"/>
      </c>
      <c r="N58" s="20"/>
      <c r="O58" s="8"/>
      <c r="P58" s="77"/>
      <c r="Q58" s="77"/>
      <c r="R58" s="78">
        <f t="shared" si="3"/>
      </c>
      <c r="S58" s="78"/>
      <c r="T58" s="79">
        <f t="shared" si="4"/>
      </c>
      <c r="U58" s="79"/>
    </row>
    <row r="59" spans="2:21" ht="13.5">
      <c r="B59" s="20">
        <v>51</v>
      </c>
      <c r="C59" s="76">
        <f t="shared" si="1"/>
      </c>
      <c r="D59" s="76"/>
      <c r="E59" s="20"/>
      <c r="F59" s="8"/>
      <c r="G59" s="20" t="s">
        <v>3</v>
      </c>
      <c r="H59" s="77"/>
      <c r="I59" s="77"/>
      <c r="J59" s="20"/>
      <c r="K59" s="76">
        <f t="shared" si="0"/>
      </c>
      <c r="L59" s="76"/>
      <c r="M59" s="6">
        <f t="shared" si="2"/>
      </c>
      <c r="N59" s="20"/>
      <c r="O59" s="8"/>
      <c r="P59" s="77"/>
      <c r="Q59" s="77"/>
      <c r="R59" s="78">
        <f t="shared" si="3"/>
      </c>
      <c r="S59" s="78"/>
      <c r="T59" s="79">
        <f t="shared" si="4"/>
      </c>
      <c r="U59" s="79"/>
    </row>
    <row r="60" spans="2:21" ht="13.5">
      <c r="B60" s="20">
        <v>52</v>
      </c>
      <c r="C60" s="76">
        <f t="shared" si="1"/>
      </c>
      <c r="D60" s="76"/>
      <c r="E60" s="20"/>
      <c r="F60" s="8"/>
      <c r="G60" s="20" t="s">
        <v>3</v>
      </c>
      <c r="H60" s="77"/>
      <c r="I60" s="77"/>
      <c r="J60" s="20"/>
      <c r="K60" s="76">
        <f t="shared" si="0"/>
      </c>
      <c r="L60" s="76"/>
      <c r="M60" s="6">
        <f t="shared" si="2"/>
      </c>
      <c r="N60" s="20"/>
      <c r="O60" s="8"/>
      <c r="P60" s="77"/>
      <c r="Q60" s="77"/>
      <c r="R60" s="78">
        <f t="shared" si="3"/>
      </c>
      <c r="S60" s="78"/>
      <c r="T60" s="79">
        <f t="shared" si="4"/>
      </c>
      <c r="U60" s="79"/>
    </row>
    <row r="61" spans="2:21" ht="13.5">
      <c r="B61" s="20">
        <v>53</v>
      </c>
      <c r="C61" s="76">
        <f t="shared" si="1"/>
      </c>
      <c r="D61" s="76"/>
      <c r="E61" s="20"/>
      <c r="F61" s="8"/>
      <c r="G61" s="20" t="s">
        <v>3</v>
      </c>
      <c r="H61" s="77"/>
      <c r="I61" s="77"/>
      <c r="J61" s="20"/>
      <c r="K61" s="76">
        <f t="shared" si="0"/>
      </c>
      <c r="L61" s="76"/>
      <c r="M61" s="6">
        <f t="shared" si="2"/>
      </c>
      <c r="N61" s="20"/>
      <c r="O61" s="8"/>
      <c r="P61" s="77"/>
      <c r="Q61" s="77"/>
      <c r="R61" s="78">
        <f t="shared" si="3"/>
      </c>
      <c r="S61" s="78"/>
      <c r="T61" s="79">
        <f t="shared" si="4"/>
      </c>
      <c r="U61" s="79"/>
    </row>
    <row r="62" spans="2:21" ht="13.5">
      <c r="B62" s="20">
        <v>54</v>
      </c>
      <c r="C62" s="76">
        <f t="shared" si="1"/>
      </c>
      <c r="D62" s="76"/>
      <c r="E62" s="20"/>
      <c r="F62" s="8"/>
      <c r="G62" s="20" t="s">
        <v>3</v>
      </c>
      <c r="H62" s="77"/>
      <c r="I62" s="77"/>
      <c r="J62" s="20"/>
      <c r="K62" s="76">
        <f t="shared" si="0"/>
      </c>
      <c r="L62" s="76"/>
      <c r="M62" s="6">
        <f t="shared" si="2"/>
      </c>
      <c r="N62" s="20"/>
      <c r="O62" s="8"/>
      <c r="P62" s="77"/>
      <c r="Q62" s="77"/>
      <c r="R62" s="78">
        <f t="shared" si="3"/>
      </c>
      <c r="S62" s="78"/>
      <c r="T62" s="79">
        <f t="shared" si="4"/>
      </c>
      <c r="U62" s="79"/>
    </row>
    <row r="63" spans="2:21" ht="13.5">
      <c r="B63" s="20">
        <v>55</v>
      </c>
      <c r="C63" s="76">
        <f t="shared" si="1"/>
      </c>
      <c r="D63" s="76"/>
      <c r="E63" s="20"/>
      <c r="F63" s="8"/>
      <c r="G63" s="20" t="s">
        <v>4</v>
      </c>
      <c r="H63" s="77"/>
      <c r="I63" s="77"/>
      <c r="J63" s="20"/>
      <c r="K63" s="76">
        <f t="shared" si="0"/>
      </c>
      <c r="L63" s="76"/>
      <c r="M63" s="6">
        <f t="shared" si="2"/>
      </c>
      <c r="N63" s="20"/>
      <c r="O63" s="8"/>
      <c r="P63" s="77"/>
      <c r="Q63" s="77"/>
      <c r="R63" s="78">
        <f t="shared" si="3"/>
      </c>
      <c r="S63" s="78"/>
      <c r="T63" s="79">
        <f t="shared" si="4"/>
      </c>
      <c r="U63" s="79"/>
    </row>
    <row r="64" spans="2:21" ht="13.5">
      <c r="B64" s="20">
        <v>56</v>
      </c>
      <c r="C64" s="76">
        <f t="shared" si="1"/>
      </c>
      <c r="D64" s="76"/>
      <c r="E64" s="20"/>
      <c r="F64" s="8"/>
      <c r="G64" s="20" t="s">
        <v>3</v>
      </c>
      <c r="H64" s="77"/>
      <c r="I64" s="77"/>
      <c r="J64" s="20"/>
      <c r="K64" s="76">
        <f t="shared" si="0"/>
      </c>
      <c r="L64" s="76"/>
      <c r="M64" s="6">
        <f t="shared" si="2"/>
      </c>
      <c r="N64" s="20"/>
      <c r="O64" s="8"/>
      <c r="P64" s="77"/>
      <c r="Q64" s="77"/>
      <c r="R64" s="78">
        <f t="shared" si="3"/>
      </c>
      <c r="S64" s="78"/>
      <c r="T64" s="79">
        <f t="shared" si="4"/>
      </c>
      <c r="U64" s="79"/>
    </row>
    <row r="65" spans="2:21" ht="13.5">
      <c r="B65" s="20">
        <v>57</v>
      </c>
      <c r="C65" s="76">
        <f t="shared" si="1"/>
      </c>
      <c r="D65" s="76"/>
      <c r="E65" s="20"/>
      <c r="F65" s="8"/>
      <c r="G65" s="20" t="s">
        <v>3</v>
      </c>
      <c r="H65" s="77"/>
      <c r="I65" s="77"/>
      <c r="J65" s="20"/>
      <c r="K65" s="76">
        <f t="shared" si="0"/>
      </c>
      <c r="L65" s="76"/>
      <c r="M65" s="6">
        <f t="shared" si="2"/>
      </c>
      <c r="N65" s="20"/>
      <c r="O65" s="8"/>
      <c r="P65" s="77"/>
      <c r="Q65" s="77"/>
      <c r="R65" s="78">
        <f t="shared" si="3"/>
      </c>
      <c r="S65" s="78"/>
      <c r="T65" s="79">
        <f t="shared" si="4"/>
      </c>
      <c r="U65" s="79"/>
    </row>
    <row r="66" spans="2:21" ht="13.5">
      <c r="B66" s="20">
        <v>58</v>
      </c>
      <c r="C66" s="76">
        <f t="shared" si="1"/>
      </c>
      <c r="D66" s="76"/>
      <c r="E66" s="20"/>
      <c r="F66" s="8"/>
      <c r="G66" s="20" t="s">
        <v>3</v>
      </c>
      <c r="H66" s="77"/>
      <c r="I66" s="77"/>
      <c r="J66" s="20"/>
      <c r="K66" s="76">
        <f t="shared" si="0"/>
      </c>
      <c r="L66" s="76"/>
      <c r="M66" s="6">
        <f t="shared" si="2"/>
      </c>
      <c r="N66" s="20"/>
      <c r="O66" s="8"/>
      <c r="P66" s="77"/>
      <c r="Q66" s="77"/>
      <c r="R66" s="78">
        <f t="shared" si="3"/>
      </c>
      <c r="S66" s="78"/>
      <c r="T66" s="79">
        <f t="shared" si="4"/>
      </c>
      <c r="U66" s="79"/>
    </row>
    <row r="67" spans="2:21" ht="13.5">
      <c r="B67" s="20">
        <v>59</v>
      </c>
      <c r="C67" s="76">
        <f t="shared" si="1"/>
      </c>
      <c r="D67" s="76"/>
      <c r="E67" s="20"/>
      <c r="F67" s="8"/>
      <c r="G67" s="20" t="s">
        <v>3</v>
      </c>
      <c r="H67" s="77"/>
      <c r="I67" s="77"/>
      <c r="J67" s="20"/>
      <c r="K67" s="76">
        <f t="shared" si="0"/>
      </c>
      <c r="L67" s="76"/>
      <c r="M67" s="6">
        <f t="shared" si="2"/>
      </c>
      <c r="N67" s="20"/>
      <c r="O67" s="8"/>
      <c r="P67" s="77"/>
      <c r="Q67" s="77"/>
      <c r="R67" s="78">
        <f t="shared" si="3"/>
      </c>
      <c r="S67" s="78"/>
      <c r="T67" s="79">
        <f t="shared" si="4"/>
      </c>
      <c r="U67" s="79"/>
    </row>
    <row r="68" spans="2:21" ht="13.5">
      <c r="B68" s="20">
        <v>60</v>
      </c>
      <c r="C68" s="76">
        <f t="shared" si="1"/>
      </c>
      <c r="D68" s="76"/>
      <c r="E68" s="20"/>
      <c r="F68" s="8"/>
      <c r="G68" s="20" t="s">
        <v>4</v>
      </c>
      <c r="H68" s="77"/>
      <c r="I68" s="77"/>
      <c r="J68" s="20"/>
      <c r="K68" s="76">
        <f t="shared" si="0"/>
      </c>
      <c r="L68" s="76"/>
      <c r="M68" s="6">
        <f t="shared" si="2"/>
      </c>
      <c r="N68" s="20"/>
      <c r="O68" s="8"/>
      <c r="P68" s="77"/>
      <c r="Q68" s="77"/>
      <c r="R68" s="78">
        <f t="shared" si="3"/>
      </c>
      <c r="S68" s="78"/>
      <c r="T68" s="79">
        <f t="shared" si="4"/>
      </c>
      <c r="U68" s="79"/>
    </row>
    <row r="69" spans="2:21" ht="13.5">
      <c r="B69" s="20">
        <v>61</v>
      </c>
      <c r="C69" s="76">
        <f t="shared" si="1"/>
      </c>
      <c r="D69" s="76"/>
      <c r="E69" s="20"/>
      <c r="F69" s="8"/>
      <c r="G69" s="20" t="s">
        <v>4</v>
      </c>
      <c r="H69" s="77"/>
      <c r="I69" s="77"/>
      <c r="J69" s="20"/>
      <c r="K69" s="76">
        <f t="shared" si="0"/>
      </c>
      <c r="L69" s="76"/>
      <c r="M69" s="6">
        <f t="shared" si="2"/>
      </c>
      <c r="N69" s="20"/>
      <c r="O69" s="8"/>
      <c r="P69" s="77"/>
      <c r="Q69" s="77"/>
      <c r="R69" s="78">
        <f t="shared" si="3"/>
      </c>
      <c r="S69" s="78"/>
      <c r="T69" s="79">
        <f t="shared" si="4"/>
      </c>
      <c r="U69" s="79"/>
    </row>
    <row r="70" spans="2:21" ht="13.5">
      <c r="B70" s="20">
        <v>62</v>
      </c>
      <c r="C70" s="76">
        <f t="shared" si="1"/>
      </c>
      <c r="D70" s="76"/>
      <c r="E70" s="20"/>
      <c r="F70" s="8"/>
      <c r="G70" s="20" t="s">
        <v>3</v>
      </c>
      <c r="H70" s="77"/>
      <c r="I70" s="77"/>
      <c r="J70" s="20"/>
      <c r="K70" s="76">
        <f t="shared" si="0"/>
      </c>
      <c r="L70" s="76"/>
      <c r="M70" s="6">
        <f t="shared" si="2"/>
      </c>
      <c r="N70" s="20"/>
      <c r="O70" s="8"/>
      <c r="P70" s="77"/>
      <c r="Q70" s="77"/>
      <c r="R70" s="78">
        <f t="shared" si="3"/>
      </c>
      <c r="S70" s="78"/>
      <c r="T70" s="79">
        <f t="shared" si="4"/>
      </c>
      <c r="U70" s="79"/>
    </row>
    <row r="71" spans="2:21" ht="13.5">
      <c r="B71" s="20">
        <v>63</v>
      </c>
      <c r="C71" s="76">
        <f t="shared" si="1"/>
      </c>
      <c r="D71" s="76"/>
      <c r="E71" s="20"/>
      <c r="F71" s="8"/>
      <c r="G71" s="20" t="s">
        <v>4</v>
      </c>
      <c r="H71" s="77"/>
      <c r="I71" s="77"/>
      <c r="J71" s="20"/>
      <c r="K71" s="76">
        <f t="shared" si="0"/>
      </c>
      <c r="L71" s="76"/>
      <c r="M71" s="6">
        <f t="shared" si="2"/>
      </c>
      <c r="N71" s="20"/>
      <c r="O71" s="8"/>
      <c r="P71" s="77"/>
      <c r="Q71" s="77"/>
      <c r="R71" s="78">
        <f t="shared" si="3"/>
      </c>
      <c r="S71" s="78"/>
      <c r="T71" s="79">
        <f t="shared" si="4"/>
      </c>
      <c r="U71" s="79"/>
    </row>
    <row r="72" spans="2:21" ht="13.5">
      <c r="B72" s="20">
        <v>64</v>
      </c>
      <c r="C72" s="76">
        <f t="shared" si="1"/>
      </c>
      <c r="D72" s="76"/>
      <c r="E72" s="20"/>
      <c r="F72" s="8"/>
      <c r="G72" s="20" t="s">
        <v>3</v>
      </c>
      <c r="H72" s="77"/>
      <c r="I72" s="77"/>
      <c r="J72" s="20"/>
      <c r="K72" s="76">
        <f t="shared" si="0"/>
      </c>
      <c r="L72" s="76"/>
      <c r="M72" s="6">
        <f t="shared" si="2"/>
      </c>
      <c r="N72" s="20"/>
      <c r="O72" s="8"/>
      <c r="P72" s="77"/>
      <c r="Q72" s="77"/>
      <c r="R72" s="78">
        <f t="shared" si="3"/>
      </c>
      <c r="S72" s="78"/>
      <c r="T72" s="79">
        <f t="shared" si="4"/>
      </c>
      <c r="U72" s="79"/>
    </row>
    <row r="73" spans="2:21" ht="13.5">
      <c r="B73" s="20">
        <v>65</v>
      </c>
      <c r="C73" s="76">
        <f t="shared" si="1"/>
      </c>
      <c r="D73" s="76"/>
      <c r="E73" s="20"/>
      <c r="F73" s="8"/>
      <c r="G73" s="20" t="s">
        <v>4</v>
      </c>
      <c r="H73" s="77"/>
      <c r="I73" s="77"/>
      <c r="J73" s="20"/>
      <c r="K73" s="76">
        <f aca="true" t="shared" si="5" ref="K73:K108">IF(F73="","",C73*0.03)</f>
      </c>
      <c r="L73" s="76"/>
      <c r="M73" s="6">
        <f t="shared" si="2"/>
      </c>
      <c r="N73" s="20"/>
      <c r="O73" s="8"/>
      <c r="P73" s="77"/>
      <c r="Q73" s="77"/>
      <c r="R73" s="78">
        <f t="shared" si="3"/>
      </c>
      <c r="S73" s="78"/>
      <c r="T73" s="79">
        <f t="shared" si="4"/>
      </c>
      <c r="U73" s="79"/>
    </row>
    <row r="74" spans="2:21" ht="13.5">
      <c r="B74" s="20">
        <v>66</v>
      </c>
      <c r="C74" s="76">
        <f aca="true" t="shared" si="6" ref="C74:C108">IF(R73="","",C73+R73)</f>
      </c>
      <c r="D74" s="76"/>
      <c r="E74" s="20"/>
      <c r="F74" s="8"/>
      <c r="G74" s="20" t="s">
        <v>4</v>
      </c>
      <c r="H74" s="77"/>
      <c r="I74" s="77"/>
      <c r="J74" s="20"/>
      <c r="K74" s="76">
        <f t="shared" si="5"/>
      </c>
      <c r="L74" s="76"/>
      <c r="M74" s="6">
        <f aca="true" t="shared" si="7" ref="M74:M108">IF(J74="","",(K74/J74)/1000)</f>
      </c>
      <c r="N74" s="20"/>
      <c r="O74" s="8"/>
      <c r="P74" s="77"/>
      <c r="Q74" s="77"/>
      <c r="R74" s="78">
        <f aca="true" t="shared" si="8" ref="R74:R108">IF(O74="","",(IF(G74="売",H74-P74,P74-H74))*M74*100000)</f>
      </c>
      <c r="S74" s="78"/>
      <c r="T74" s="79">
        <f aca="true" t="shared" si="9" ref="T74:T108">IF(O74="","",IF(R74&lt;0,J74*(-1),IF(G74="買",(P74-H74)*100,(H74-P74)*100)))</f>
      </c>
      <c r="U74" s="79"/>
    </row>
    <row r="75" spans="2:21" ht="13.5">
      <c r="B75" s="20">
        <v>67</v>
      </c>
      <c r="C75" s="76">
        <f t="shared" si="6"/>
      </c>
      <c r="D75" s="76"/>
      <c r="E75" s="20"/>
      <c r="F75" s="8"/>
      <c r="G75" s="20" t="s">
        <v>3</v>
      </c>
      <c r="H75" s="77"/>
      <c r="I75" s="77"/>
      <c r="J75" s="20"/>
      <c r="K75" s="76">
        <f t="shared" si="5"/>
      </c>
      <c r="L75" s="76"/>
      <c r="M75" s="6">
        <f t="shared" si="7"/>
      </c>
      <c r="N75" s="20"/>
      <c r="O75" s="8"/>
      <c r="P75" s="77"/>
      <c r="Q75" s="77"/>
      <c r="R75" s="78">
        <f t="shared" si="8"/>
      </c>
      <c r="S75" s="78"/>
      <c r="T75" s="79">
        <f t="shared" si="9"/>
      </c>
      <c r="U75" s="79"/>
    </row>
    <row r="76" spans="2:21" ht="13.5">
      <c r="B76" s="20">
        <v>68</v>
      </c>
      <c r="C76" s="76">
        <f t="shared" si="6"/>
      </c>
      <c r="D76" s="76"/>
      <c r="E76" s="20"/>
      <c r="F76" s="8"/>
      <c r="G76" s="20" t="s">
        <v>3</v>
      </c>
      <c r="H76" s="77"/>
      <c r="I76" s="77"/>
      <c r="J76" s="20"/>
      <c r="K76" s="76">
        <f t="shared" si="5"/>
      </c>
      <c r="L76" s="76"/>
      <c r="M76" s="6">
        <f t="shared" si="7"/>
      </c>
      <c r="N76" s="20"/>
      <c r="O76" s="8"/>
      <c r="P76" s="77"/>
      <c r="Q76" s="77"/>
      <c r="R76" s="78">
        <f t="shared" si="8"/>
      </c>
      <c r="S76" s="78"/>
      <c r="T76" s="79">
        <f t="shared" si="9"/>
      </c>
      <c r="U76" s="79"/>
    </row>
    <row r="77" spans="2:21" ht="13.5">
      <c r="B77" s="20">
        <v>69</v>
      </c>
      <c r="C77" s="76">
        <f t="shared" si="6"/>
      </c>
      <c r="D77" s="76"/>
      <c r="E77" s="20"/>
      <c r="F77" s="8"/>
      <c r="G77" s="20" t="s">
        <v>3</v>
      </c>
      <c r="H77" s="77"/>
      <c r="I77" s="77"/>
      <c r="J77" s="20"/>
      <c r="K77" s="76">
        <f t="shared" si="5"/>
      </c>
      <c r="L77" s="76"/>
      <c r="M77" s="6">
        <f t="shared" si="7"/>
      </c>
      <c r="N77" s="20"/>
      <c r="O77" s="8"/>
      <c r="P77" s="77"/>
      <c r="Q77" s="77"/>
      <c r="R77" s="78">
        <f t="shared" si="8"/>
      </c>
      <c r="S77" s="78"/>
      <c r="T77" s="79">
        <f t="shared" si="9"/>
      </c>
      <c r="U77" s="79"/>
    </row>
    <row r="78" spans="2:21" ht="13.5">
      <c r="B78" s="20">
        <v>70</v>
      </c>
      <c r="C78" s="76">
        <f t="shared" si="6"/>
      </c>
      <c r="D78" s="76"/>
      <c r="E78" s="20"/>
      <c r="F78" s="8"/>
      <c r="G78" s="20" t="s">
        <v>4</v>
      </c>
      <c r="H78" s="77"/>
      <c r="I78" s="77"/>
      <c r="J78" s="20"/>
      <c r="K78" s="76">
        <f t="shared" si="5"/>
      </c>
      <c r="L78" s="76"/>
      <c r="M78" s="6">
        <f t="shared" si="7"/>
      </c>
      <c r="N78" s="20"/>
      <c r="O78" s="8"/>
      <c r="P78" s="77"/>
      <c r="Q78" s="77"/>
      <c r="R78" s="78">
        <f t="shared" si="8"/>
      </c>
      <c r="S78" s="78"/>
      <c r="T78" s="79">
        <f t="shared" si="9"/>
      </c>
      <c r="U78" s="79"/>
    </row>
    <row r="79" spans="2:21" ht="13.5">
      <c r="B79" s="20">
        <v>71</v>
      </c>
      <c r="C79" s="76">
        <f t="shared" si="6"/>
      </c>
      <c r="D79" s="76"/>
      <c r="E79" s="20"/>
      <c r="F79" s="8"/>
      <c r="G79" s="20" t="s">
        <v>3</v>
      </c>
      <c r="H79" s="77"/>
      <c r="I79" s="77"/>
      <c r="J79" s="20"/>
      <c r="K79" s="76">
        <f t="shared" si="5"/>
      </c>
      <c r="L79" s="76"/>
      <c r="M79" s="6">
        <f t="shared" si="7"/>
      </c>
      <c r="N79" s="20"/>
      <c r="O79" s="8"/>
      <c r="P79" s="77"/>
      <c r="Q79" s="77"/>
      <c r="R79" s="78">
        <f t="shared" si="8"/>
      </c>
      <c r="S79" s="78"/>
      <c r="T79" s="79">
        <f t="shared" si="9"/>
      </c>
      <c r="U79" s="79"/>
    </row>
    <row r="80" spans="2:21" ht="13.5">
      <c r="B80" s="20">
        <v>72</v>
      </c>
      <c r="C80" s="76">
        <f t="shared" si="6"/>
      </c>
      <c r="D80" s="76"/>
      <c r="E80" s="20"/>
      <c r="F80" s="8"/>
      <c r="G80" s="20" t="s">
        <v>4</v>
      </c>
      <c r="H80" s="77"/>
      <c r="I80" s="77"/>
      <c r="J80" s="20"/>
      <c r="K80" s="76">
        <f t="shared" si="5"/>
      </c>
      <c r="L80" s="76"/>
      <c r="M80" s="6">
        <f t="shared" si="7"/>
      </c>
      <c r="N80" s="20"/>
      <c r="O80" s="8"/>
      <c r="P80" s="77"/>
      <c r="Q80" s="77"/>
      <c r="R80" s="78">
        <f t="shared" si="8"/>
      </c>
      <c r="S80" s="78"/>
      <c r="T80" s="79">
        <f t="shared" si="9"/>
      </c>
      <c r="U80" s="79"/>
    </row>
    <row r="81" spans="2:21" ht="13.5">
      <c r="B81" s="20">
        <v>73</v>
      </c>
      <c r="C81" s="76">
        <f t="shared" si="6"/>
      </c>
      <c r="D81" s="76"/>
      <c r="E81" s="20"/>
      <c r="F81" s="8"/>
      <c r="G81" s="20" t="s">
        <v>3</v>
      </c>
      <c r="H81" s="77"/>
      <c r="I81" s="77"/>
      <c r="J81" s="20"/>
      <c r="K81" s="76">
        <f t="shared" si="5"/>
      </c>
      <c r="L81" s="76"/>
      <c r="M81" s="6">
        <f t="shared" si="7"/>
      </c>
      <c r="N81" s="20"/>
      <c r="O81" s="8"/>
      <c r="P81" s="77"/>
      <c r="Q81" s="77"/>
      <c r="R81" s="78">
        <f t="shared" si="8"/>
      </c>
      <c r="S81" s="78"/>
      <c r="T81" s="79">
        <f t="shared" si="9"/>
      </c>
      <c r="U81" s="79"/>
    </row>
    <row r="82" spans="2:21" ht="13.5">
      <c r="B82" s="20">
        <v>74</v>
      </c>
      <c r="C82" s="76">
        <f t="shared" si="6"/>
      </c>
      <c r="D82" s="76"/>
      <c r="E82" s="20"/>
      <c r="F82" s="8"/>
      <c r="G82" s="20" t="s">
        <v>3</v>
      </c>
      <c r="H82" s="77"/>
      <c r="I82" s="77"/>
      <c r="J82" s="20"/>
      <c r="K82" s="76">
        <f t="shared" si="5"/>
      </c>
      <c r="L82" s="76"/>
      <c r="M82" s="6">
        <f t="shared" si="7"/>
      </c>
      <c r="N82" s="20"/>
      <c r="O82" s="8"/>
      <c r="P82" s="77"/>
      <c r="Q82" s="77"/>
      <c r="R82" s="78">
        <f t="shared" si="8"/>
      </c>
      <c r="S82" s="78"/>
      <c r="T82" s="79">
        <f t="shared" si="9"/>
      </c>
      <c r="U82" s="79"/>
    </row>
    <row r="83" spans="2:21" ht="13.5">
      <c r="B83" s="20">
        <v>75</v>
      </c>
      <c r="C83" s="76">
        <f t="shared" si="6"/>
      </c>
      <c r="D83" s="76"/>
      <c r="E83" s="20"/>
      <c r="F83" s="8"/>
      <c r="G83" s="20" t="s">
        <v>3</v>
      </c>
      <c r="H83" s="77"/>
      <c r="I83" s="77"/>
      <c r="J83" s="20"/>
      <c r="K83" s="76">
        <f t="shared" si="5"/>
      </c>
      <c r="L83" s="76"/>
      <c r="M83" s="6">
        <f t="shared" si="7"/>
      </c>
      <c r="N83" s="20"/>
      <c r="O83" s="8"/>
      <c r="P83" s="77"/>
      <c r="Q83" s="77"/>
      <c r="R83" s="78">
        <f t="shared" si="8"/>
      </c>
      <c r="S83" s="78"/>
      <c r="T83" s="79">
        <f t="shared" si="9"/>
      </c>
      <c r="U83" s="79"/>
    </row>
    <row r="84" spans="2:21" ht="13.5">
      <c r="B84" s="20">
        <v>76</v>
      </c>
      <c r="C84" s="76">
        <f t="shared" si="6"/>
      </c>
      <c r="D84" s="76"/>
      <c r="E84" s="20"/>
      <c r="F84" s="8"/>
      <c r="G84" s="20" t="s">
        <v>3</v>
      </c>
      <c r="H84" s="77"/>
      <c r="I84" s="77"/>
      <c r="J84" s="20"/>
      <c r="K84" s="76">
        <f t="shared" si="5"/>
      </c>
      <c r="L84" s="76"/>
      <c r="M84" s="6">
        <f t="shared" si="7"/>
      </c>
      <c r="N84" s="20"/>
      <c r="O84" s="8"/>
      <c r="P84" s="77"/>
      <c r="Q84" s="77"/>
      <c r="R84" s="78">
        <f t="shared" si="8"/>
      </c>
      <c r="S84" s="78"/>
      <c r="T84" s="79">
        <f t="shared" si="9"/>
      </c>
      <c r="U84" s="79"/>
    </row>
    <row r="85" spans="2:21" ht="13.5">
      <c r="B85" s="20">
        <v>77</v>
      </c>
      <c r="C85" s="76">
        <f t="shared" si="6"/>
      </c>
      <c r="D85" s="76"/>
      <c r="E85" s="20"/>
      <c r="F85" s="8"/>
      <c r="G85" s="20" t="s">
        <v>4</v>
      </c>
      <c r="H85" s="77"/>
      <c r="I85" s="77"/>
      <c r="J85" s="20"/>
      <c r="K85" s="76">
        <f t="shared" si="5"/>
      </c>
      <c r="L85" s="76"/>
      <c r="M85" s="6">
        <f t="shared" si="7"/>
      </c>
      <c r="N85" s="20"/>
      <c r="O85" s="8"/>
      <c r="P85" s="77"/>
      <c r="Q85" s="77"/>
      <c r="R85" s="78">
        <f t="shared" si="8"/>
      </c>
      <c r="S85" s="78"/>
      <c r="T85" s="79">
        <f t="shared" si="9"/>
      </c>
      <c r="U85" s="79"/>
    </row>
    <row r="86" spans="2:21" ht="13.5">
      <c r="B86" s="20">
        <v>78</v>
      </c>
      <c r="C86" s="76">
        <f t="shared" si="6"/>
      </c>
      <c r="D86" s="76"/>
      <c r="E86" s="20"/>
      <c r="F86" s="8"/>
      <c r="G86" s="20" t="s">
        <v>3</v>
      </c>
      <c r="H86" s="77"/>
      <c r="I86" s="77"/>
      <c r="J86" s="20"/>
      <c r="K86" s="76">
        <f t="shared" si="5"/>
      </c>
      <c r="L86" s="76"/>
      <c r="M86" s="6">
        <f t="shared" si="7"/>
      </c>
      <c r="N86" s="20"/>
      <c r="O86" s="8"/>
      <c r="P86" s="77"/>
      <c r="Q86" s="77"/>
      <c r="R86" s="78">
        <f t="shared" si="8"/>
      </c>
      <c r="S86" s="78"/>
      <c r="T86" s="79">
        <f t="shared" si="9"/>
      </c>
      <c r="U86" s="79"/>
    </row>
    <row r="87" spans="2:21" ht="13.5">
      <c r="B87" s="20">
        <v>79</v>
      </c>
      <c r="C87" s="76">
        <f t="shared" si="6"/>
      </c>
      <c r="D87" s="76"/>
      <c r="E87" s="20"/>
      <c r="F87" s="8"/>
      <c r="G87" s="20" t="s">
        <v>4</v>
      </c>
      <c r="H87" s="77"/>
      <c r="I87" s="77"/>
      <c r="J87" s="20"/>
      <c r="K87" s="76">
        <f t="shared" si="5"/>
      </c>
      <c r="L87" s="76"/>
      <c r="M87" s="6">
        <f t="shared" si="7"/>
      </c>
      <c r="N87" s="20"/>
      <c r="O87" s="8"/>
      <c r="P87" s="77"/>
      <c r="Q87" s="77"/>
      <c r="R87" s="78">
        <f t="shared" si="8"/>
      </c>
      <c r="S87" s="78"/>
      <c r="T87" s="79">
        <f t="shared" si="9"/>
      </c>
      <c r="U87" s="79"/>
    </row>
    <row r="88" spans="2:21" ht="13.5">
      <c r="B88" s="20">
        <v>80</v>
      </c>
      <c r="C88" s="76">
        <f t="shared" si="6"/>
      </c>
      <c r="D88" s="76"/>
      <c r="E88" s="20"/>
      <c r="F88" s="8"/>
      <c r="G88" s="20" t="s">
        <v>4</v>
      </c>
      <c r="H88" s="77"/>
      <c r="I88" s="77"/>
      <c r="J88" s="20"/>
      <c r="K88" s="76">
        <f t="shared" si="5"/>
      </c>
      <c r="L88" s="76"/>
      <c r="M88" s="6">
        <f t="shared" si="7"/>
      </c>
      <c r="N88" s="20"/>
      <c r="O88" s="8"/>
      <c r="P88" s="77"/>
      <c r="Q88" s="77"/>
      <c r="R88" s="78">
        <f t="shared" si="8"/>
      </c>
      <c r="S88" s="78"/>
      <c r="T88" s="79">
        <f t="shared" si="9"/>
      </c>
      <c r="U88" s="79"/>
    </row>
    <row r="89" spans="2:21" ht="13.5">
      <c r="B89" s="20">
        <v>81</v>
      </c>
      <c r="C89" s="76">
        <f t="shared" si="6"/>
      </c>
      <c r="D89" s="76"/>
      <c r="E89" s="20"/>
      <c r="F89" s="8"/>
      <c r="G89" s="20" t="s">
        <v>4</v>
      </c>
      <c r="H89" s="77"/>
      <c r="I89" s="77"/>
      <c r="J89" s="20"/>
      <c r="K89" s="76">
        <f t="shared" si="5"/>
      </c>
      <c r="L89" s="76"/>
      <c r="M89" s="6">
        <f t="shared" si="7"/>
      </c>
      <c r="N89" s="20"/>
      <c r="O89" s="8"/>
      <c r="P89" s="77"/>
      <c r="Q89" s="77"/>
      <c r="R89" s="78">
        <f t="shared" si="8"/>
      </c>
      <c r="S89" s="78"/>
      <c r="T89" s="79">
        <f t="shared" si="9"/>
      </c>
      <c r="U89" s="79"/>
    </row>
    <row r="90" spans="2:21" ht="13.5">
      <c r="B90" s="20">
        <v>82</v>
      </c>
      <c r="C90" s="76">
        <f t="shared" si="6"/>
      </c>
      <c r="D90" s="76"/>
      <c r="E90" s="20"/>
      <c r="F90" s="8"/>
      <c r="G90" s="20" t="s">
        <v>4</v>
      </c>
      <c r="H90" s="77"/>
      <c r="I90" s="77"/>
      <c r="J90" s="20"/>
      <c r="K90" s="76">
        <f t="shared" si="5"/>
      </c>
      <c r="L90" s="76"/>
      <c r="M90" s="6">
        <f t="shared" si="7"/>
      </c>
      <c r="N90" s="20"/>
      <c r="O90" s="8"/>
      <c r="P90" s="77"/>
      <c r="Q90" s="77"/>
      <c r="R90" s="78">
        <f t="shared" si="8"/>
      </c>
      <c r="S90" s="78"/>
      <c r="T90" s="79">
        <f t="shared" si="9"/>
      </c>
      <c r="U90" s="79"/>
    </row>
    <row r="91" spans="2:21" ht="13.5">
      <c r="B91" s="20">
        <v>83</v>
      </c>
      <c r="C91" s="76">
        <f t="shared" si="6"/>
      </c>
      <c r="D91" s="76"/>
      <c r="E91" s="20"/>
      <c r="F91" s="8"/>
      <c r="G91" s="20" t="s">
        <v>4</v>
      </c>
      <c r="H91" s="77"/>
      <c r="I91" s="77"/>
      <c r="J91" s="20"/>
      <c r="K91" s="76">
        <f t="shared" si="5"/>
      </c>
      <c r="L91" s="76"/>
      <c r="M91" s="6">
        <f t="shared" si="7"/>
      </c>
      <c r="N91" s="20"/>
      <c r="O91" s="8"/>
      <c r="P91" s="77"/>
      <c r="Q91" s="77"/>
      <c r="R91" s="78">
        <f t="shared" si="8"/>
      </c>
      <c r="S91" s="78"/>
      <c r="T91" s="79">
        <f t="shared" si="9"/>
      </c>
      <c r="U91" s="79"/>
    </row>
    <row r="92" spans="2:21" ht="13.5">
      <c r="B92" s="20">
        <v>84</v>
      </c>
      <c r="C92" s="76">
        <f t="shared" si="6"/>
      </c>
      <c r="D92" s="76"/>
      <c r="E92" s="20"/>
      <c r="F92" s="8"/>
      <c r="G92" s="20" t="s">
        <v>3</v>
      </c>
      <c r="H92" s="77"/>
      <c r="I92" s="77"/>
      <c r="J92" s="20"/>
      <c r="K92" s="76">
        <f t="shared" si="5"/>
      </c>
      <c r="L92" s="76"/>
      <c r="M92" s="6">
        <f t="shared" si="7"/>
      </c>
      <c r="N92" s="20"/>
      <c r="O92" s="8"/>
      <c r="P92" s="77"/>
      <c r="Q92" s="77"/>
      <c r="R92" s="78">
        <f t="shared" si="8"/>
      </c>
      <c r="S92" s="78"/>
      <c r="T92" s="79">
        <f t="shared" si="9"/>
      </c>
      <c r="U92" s="79"/>
    </row>
    <row r="93" spans="2:21" ht="13.5">
      <c r="B93" s="20">
        <v>85</v>
      </c>
      <c r="C93" s="76">
        <f t="shared" si="6"/>
      </c>
      <c r="D93" s="76"/>
      <c r="E93" s="20"/>
      <c r="F93" s="8"/>
      <c r="G93" s="20" t="s">
        <v>4</v>
      </c>
      <c r="H93" s="77"/>
      <c r="I93" s="77"/>
      <c r="J93" s="20"/>
      <c r="K93" s="76">
        <f t="shared" si="5"/>
      </c>
      <c r="L93" s="76"/>
      <c r="M93" s="6">
        <f t="shared" si="7"/>
      </c>
      <c r="N93" s="20"/>
      <c r="O93" s="8"/>
      <c r="P93" s="77"/>
      <c r="Q93" s="77"/>
      <c r="R93" s="78">
        <f t="shared" si="8"/>
      </c>
      <c r="S93" s="78"/>
      <c r="T93" s="79">
        <f t="shared" si="9"/>
      </c>
      <c r="U93" s="79"/>
    </row>
    <row r="94" spans="2:21" ht="13.5">
      <c r="B94" s="20">
        <v>86</v>
      </c>
      <c r="C94" s="76">
        <f t="shared" si="6"/>
      </c>
      <c r="D94" s="76"/>
      <c r="E94" s="20"/>
      <c r="F94" s="8"/>
      <c r="G94" s="20" t="s">
        <v>3</v>
      </c>
      <c r="H94" s="77"/>
      <c r="I94" s="77"/>
      <c r="J94" s="20"/>
      <c r="K94" s="76">
        <f t="shared" si="5"/>
      </c>
      <c r="L94" s="76"/>
      <c r="M94" s="6">
        <f t="shared" si="7"/>
      </c>
      <c r="N94" s="20"/>
      <c r="O94" s="8"/>
      <c r="P94" s="77"/>
      <c r="Q94" s="77"/>
      <c r="R94" s="78">
        <f t="shared" si="8"/>
      </c>
      <c r="S94" s="78"/>
      <c r="T94" s="79">
        <f t="shared" si="9"/>
      </c>
      <c r="U94" s="79"/>
    </row>
    <row r="95" spans="2:21" ht="13.5">
      <c r="B95" s="20">
        <v>87</v>
      </c>
      <c r="C95" s="76">
        <f t="shared" si="6"/>
      </c>
      <c r="D95" s="76"/>
      <c r="E95" s="20"/>
      <c r="F95" s="8"/>
      <c r="G95" s="20" t="s">
        <v>4</v>
      </c>
      <c r="H95" s="77"/>
      <c r="I95" s="77"/>
      <c r="J95" s="20"/>
      <c r="K95" s="76">
        <f t="shared" si="5"/>
      </c>
      <c r="L95" s="76"/>
      <c r="M95" s="6">
        <f t="shared" si="7"/>
      </c>
      <c r="N95" s="20"/>
      <c r="O95" s="8"/>
      <c r="P95" s="77"/>
      <c r="Q95" s="77"/>
      <c r="R95" s="78">
        <f t="shared" si="8"/>
      </c>
      <c r="S95" s="78"/>
      <c r="T95" s="79">
        <f t="shared" si="9"/>
      </c>
      <c r="U95" s="79"/>
    </row>
    <row r="96" spans="2:21" ht="13.5">
      <c r="B96" s="20">
        <v>88</v>
      </c>
      <c r="C96" s="76">
        <f t="shared" si="6"/>
      </c>
      <c r="D96" s="76"/>
      <c r="E96" s="20"/>
      <c r="F96" s="8"/>
      <c r="G96" s="20" t="s">
        <v>3</v>
      </c>
      <c r="H96" s="77"/>
      <c r="I96" s="77"/>
      <c r="J96" s="20"/>
      <c r="K96" s="76">
        <f t="shared" si="5"/>
      </c>
      <c r="L96" s="76"/>
      <c r="M96" s="6">
        <f t="shared" si="7"/>
      </c>
      <c r="N96" s="20"/>
      <c r="O96" s="8"/>
      <c r="P96" s="77"/>
      <c r="Q96" s="77"/>
      <c r="R96" s="78">
        <f t="shared" si="8"/>
      </c>
      <c r="S96" s="78"/>
      <c r="T96" s="79">
        <f t="shared" si="9"/>
      </c>
      <c r="U96" s="79"/>
    </row>
    <row r="97" spans="2:21" ht="13.5">
      <c r="B97" s="20">
        <v>89</v>
      </c>
      <c r="C97" s="76">
        <f t="shared" si="6"/>
      </c>
      <c r="D97" s="76"/>
      <c r="E97" s="20"/>
      <c r="F97" s="8"/>
      <c r="G97" s="20" t="s">
        <v>4</v>
      </c>
      <c r="H97" s="77"/>
      <c r="I97" s="77"/>
      <c r="J97" s="20"/>
      <c r="K97" s="76">
        <f t="shared" si="5"/>
      </c>
      <c r="L97" s="76"/>
      <c r="M97" s="6">
        <f t="shared" si="7"/>
      </c>
      <c r="N97" s="20"/>
      <c r="O97" s="8"/>
      <c r="P97" s="77"/>
      <c r="Q97" s="77"/>
      <c r="R97" s="78">
        <f t="shared" si="8"/>
      </c>
      <c r="S97" s="78"/>
      <c r="T97" s="79">
        <f t="shared" si="9"/>
      </c>
      <c r="U97" s="79"/>
    </row>
    <row r="98" spans="2:21" ht="13.5">
      <c r="B98" s="20">
        <v>90</v>
      </c>
      <c r="C98" s="76">
        <f t="shared" si="6"/>
      </c>
      <c r="D98" s="76"/>
      <c r="E98" s="20"/>
      <c r="F98" s="8"/>
      <c r="G98" s="20" t="s">
        <v>3</v>
      </c>
      <c r="H98" s="77"/>
      <c r="I98" s="77"/>
      <c r="J98" s="20"/>
      <c r="K98" s="76">
        <f t="shared" si="5"/>
      </c>
      <c r="L98" s="76"/>
      <c r="M98" s="6">
        <f t="shared" si="7"/>
      </c>
      <c r="N98" s="20"/>
      <c r="O98" s="8"/>
      <c r="P98" s="77"/>
      <c r="Q98" s="77"/>
      <c r="R98" s="78">
        <f t="shared" si="8"/>
      </c>
      <c r="S98" s="78"/>
      <c r="T98" s="79">
        <f t="shared" si="9"/>
      </c>
      <c r="U98" s="79"/>
    </row>
    <row r="99" spans="2:21" ht="13.5">
      <c r="B99" s="20">
        <v>91</v>
      </c>
      <c r="C99" s="76">
        <f t="shared" si="6"/>
      </c>
      <c r="D99" s="76"/>
      <c r="E99" s="20"/>
      <c r="F99" s="8"/>
      <c r="G99" s="20" t="s">
        <v>4</v>
      </c>
      <c r="H99" s="77"/>
      <c r="I99" s="77"/>
      <c r="J99" s="20"/>
      <c r="K99" s="76">
        <f t="shared" si="5"/>
      </c>
      <c r="L99" s="76"/>
      <c r="M99" s="6">
        <f t="shared" si="7"/>
      </c>
      <c r="N99" s="20"/>
      <c r="O99" s="8"/>
      <c r="P99" s="77"/>
      <c r="Q99" s="77"/>
      <c r="R99" s="78">
        <f t="shared" si="8"/>
      </c>
      <c r="S99" s="78"/>
      <c r="T99" s="79">
        <f t="shared" si="9"/>
      </c>
      <c r="U99" s="79"/>
    </row>
    <row r="100" spans="2:21" ht="13.5">
      <c r="B100" s="20">
        <v>92</v>
      </c>
      <c r="C100" s="76">
        <f t="shared" si="6"/>
      </c>
      <c r="D100" s="76"/>
      <c r="E100" s="20"/>
      <c r="F100" s="8"/>
      <c r="G100" s="20" t="s">
        <v>4</v>
      </c>
      <c r="H100" s="77"/>
      <c r="I100" s="77"/>
      <c r="J100" s="20"/>
      <c r="K100" s="76">
        <f t="shared" si="5"/>
      </c>
      <c r="L100" s="76"/>
      <c r="M100" s="6">
        <f t="shared" si="7"/>
      </c>
      <c r="N100" s="20"/>
      <c r="O100" s="8"/>
      <c r="P100" s="77"/>
      <c r="Q100" s="77"/>
      <c r="R100" s="78">
        <f t="shared" si="8"/>
      </c>
      <c r="S100" s="78"/>
      <c r="T100" s="79">
        <f t="shared" si="9"/>
      </c>
      <c r="U100" s="79"/>
    </row>
    <row r="101" spans="2:21" ht="13.5">
      <c r="B101" s="20">
        <v>93</v>
      </c>
      <c r="C101" s="76">
        <f t="shared" si="6"/>
      </c>
      <c r="D101" s="76"/>
      <c r="E101" s="20"/>
      <c r="F101" s="8"/>
      <c r="G101" s="20" t="s">
        <v>3</v>
      </c>
      <c r="H101" s="77"/>
      <c r="I101" s="77"/>
      <c r="J101" s="20"/>
      <c r="K101" s="76">
        <f t="shared" si="5"/>
      </c>
      <c r="L101" s="76"/>
      <c r="M101" s="6">
        <f t="shared" si="7"/>
      </c>
      <c r="N101" s="20"/>
      <c r="O101" s="8"/>
      <c r="P101" s="77"/>
      <c r="Q101" s="77"/>
      <c r="R101" s="78">
        <f t="shared" si="8"/>
      </c>
      <c r="S101" s="78"/>
      <c r="T101" s="79">
        <f t="shared" si="9"/>
      </c>
      <c r="U101" s="79"/>
    </row>
    <row r="102" spans="2:21" ht="13.5">
      <c r="B102" s="20">
        <v>94</v>
      </c>
      <c r="C102" s="76">
        <f t="shared" si="6"/>
      </c>
      <c r="D102" s="76"/>
      <c r="E102" s="20"/>
      <c r="F102" s="8"/>
      <c r="G102" s="20" t="s">
        <v>3</v>
      </c>
      <c r="H102" s="77"/>
      <c r="I102" s="77"/>
      <c r="J102" s="20"/>
      <c r="K102" s="76">
        <f t="shared" si="5"/>
      </c>
      <c r="L102" s="76"/>
      <c r="M102" s="6">
        <f t="shared" si="7"/>
      </c>
      <c r="N102" s="20"/>
      <c r="O102" s="8"/>
      <c r="P102" s="77"/>
      <c r="Q102" s="77"/>
      <c r="R102" s="78">
        <f t="shared" si="8"/>
      </c>
      <c r="S102" s="78"/>
      <c r="T102" s="79">
        <f t="shared" si="9"/>
      </c>
      <c r="U102" s="79"/>
    </row>
    <row r="103" spans="2:21" ht="13.5">
      <c r="B103" s="20">
        <v>95</v>
      </c>
      <c r="C103" s="76">
        <f t="shared" si="6"/>
      </c>
      <c r="D103" s="76"/>
      <c r="E103" s="20"/>
      <c r="F103" s="8"/>
      <c r="G103" s="20" t="s">
        <v>3</v>
      </c>
      <c r="H103" s="77"/>
      <c r="I103" s="77"/>
      <c r="J103" s="20"/>
      <c r="K103" s="76">
        <f t="shared" si="5"/>
      </c>
      <c r="L103" s="76"/>
      <c r="M103" s="6">
        <f t="shared" si="7"/>
      </c>
      <c r="N103" s="20"/>
      <c r="O103" s="8"/>
      <c r="P103" s="77"/>
      <c r="Q103" s="77"/>
      <c r="R103" s="78">
        <f t="shared" si="8"/>
      </c>
      <c r="S103" s="78"/>
      <c r="T103" s="79">
        <f t="shared" si="9"/>
      </c>
      <c r="U103" s="79"/>
    </row>
    <row r="104" spans="2:21" ht="13.5">
      <c r="B104" s="20">
        <v>96</v>
      </c>
      <c r="C104" s="76">
        <f t="shared" si="6"/>
      </c>
      <c r="D104" s="76"/>
      <c r="E104" s="20"/>
      <c r="F104" s="8"/>
      <c r="G104" s="20" t="s">
        <v>4</v>
      </c>
      <c r="H104" s="77"/>
      <c r="I104" s="77"/>
      <c r="J104" s="20"/>
      <c r="K104" s="76">
        <f t="shared" si="5"/>
      </c>
      <c r="L104" s="76"/>
      <c r="M104" s="6">
        <f t="shared" si="7"/>
      </c>
      <c r="N104" s="20"/>
      <c r="O104" s="8"/>
      <c r="P104" s="77"/>
      <c r="Q104" s="77"/>
      <c r="R104" s="78">
        <f t="shared" si="8"/>
      </c>
      <c r="S104" s="78"/>
      <c r="T104" s="79">
        <f t="shared" si="9"/>
      </c>
      <c r="U104" s="79"/>
    </row>
    <row r="105" spans="2:21" ht="13.5">
      <c r="B105" s="20">
        <v>97</v>
      </c>
      <c r="C105" s="76">
        <f t="shared" si="6"/>
      </c>
      <c r="D105" s="76"/>
      <c r="E105" s="20"/>
      <c r="F105" s="8"/>
      <c r="G105" s="20" t="s">
        <v>3</v>
      </c>
      <c r="H105" s="77"/>
      <c r="I105" s="77"/>
      <c r="J105" s="20"/>
      <c r="K105" s="76">
        <f t="shared" si="5"/>
      </c>
      <c r="L105" s="76"/>
      <c r="M105" s="6">
        <f t="shared" si="7"/>
      </c>
      <c r="N105" s="20"/>
      <c r="O105" s="8"/>
      <c r="P105" s="77"/>
      <c r="Q105" s="77"/>
      <c r="R105" s="78">
        <f t="shared" si="8"/>
      </c>
      <c r="S105" s="78"/>
      <c r="T105" s="79">
        <f t="shared" si="9"/>
      </c>
      <c r="U105" s="79"/>
    </row>
    <row r="106" spans="2:21" ht="13.5">
      <c r="B106" s="20">
        <v>98</v>
      </c>
      <c r="C106" s="76">
        <f t="shared" si="6"/>
      </c>
      <c r="D106" s="76"/>
      <c r="E106" s="20"/>
      <c r="F106" s="8"/>
      <c r="G106" s="20" t="s">
        <v>4</v>
      </c>
      <c r="H106" s="77"/>
      <c r="I106" s="77"/>
      <c r="J106" s="20"/>
      <c r="K106" s="76">
        <f t="shared" si="5"/>
      </c>
      <c r="L106" s="76"/>
      <c r="M106" s="6">
        <f t="shared" si="7"/>
      </c>
      <c r="N106" s="20"/>
      <c r="O106" s="8"/>
      <c r="P106" s="77"/>
      <c r="Q106" s="77"/>
      <c r="R106" s="78">
        <f t="shared" si="8"/>
      </c>
      <c r="S106" s="78"/>
      <c r="T106" s="79">
        <f t="shared" si="9"/>
      </c>
      <c r="U106" s="79"/>
    </row>
    <row r="107" spans="2:21" ht="13.5">
      <c r="B107" s="20">
        <v>99</v>
      </c>
      <c r="C107" s="76">
        <f t="shared" si="6"/>
      </c>
      <c r="D107" s="76"/>
      <c r="E107" s="20"/>
      <c r="F107" s="8"/>
      <c r="G107" s="20" t="s">
        <v>4</v>
      </c>
      <c r="H107" s="77"/>
      <c r="I107" s="77"/>
      <c r="J107" s="20"/>
      <c r="K107" s="76">
        <f t="shared" si="5"/>
      </c>
      <c r="L107" s="76"/>
      <c r="M107" s="6">
        <f t="shared" si="7"/>
      </c>
      <c r="N107" s="20"/>
      <c r="O107" s="8"/>
      <c r="P107" s="77"/>
      <c r="Q107" s="77"/>
      <c r="R107" s="78">
        <f t="shared" si="8"/>
      </c>
      <c r="S107" s="78"/>
      <c r="T107" s="79">
        <f t="shared" si="9"/>
      </c>
      <c r="U107" s="79"/>
    </row>
    <row r="108" spans="2:21" ht="13.5">
      <c r="B108" s="20">
        <v>100</v>
      </c>
      <c r="C108" s="76">
        <f t="shared" si="6"/>
      </c>
      <c r="D108" s="76"/>
      <c r="E108" s="20"/>
      <c r="F108" s="8"/>
      <c r="G108" s="20" t="s">
        <v>3</v>
      </c>
      <c r="H108" s="77"/>
      <c r="I108" s="77"/>
      <c r="J108" s="20"/>
      <c r="K108" s="76">
        <f t="shared" si="5"/>
      </c>
      <c r="L108" s="76"/>
      <c r="M108" s="6">
        <f t="shared" si="7"/>
      </c>
      <c r="N108" s="20"/>
      <c r="O108" s="8"/>
      <c r="P108" s="77"/>
      <c r="Q108" s="77"/>
      <c r="R108" s="78">
        <f t="shared" si="8"/>
      </c>
      <c r="S108" s="78"/>
      <c r="T108" s="79">
        <f t="shared" si="9"/>
      </c>
      <c r="U108" s="7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katsuki</cp:lastModifiedBy>
  <cp:lastPrinted>2015-07-15T10:17:15Z</cp:lastPrinted>
  <dcterms:created xsi:type="dcterms:W3CDTF">2013-10-09T23:04:08Z</dcterms:created>
  <dcterms:modified xsi:type="dcterms:W3CDTF">2016-04-11T15:28:29Z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