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11760"/>
  </bookViews>
  <sheets>
    <sheet name="画像（AUDUSD ダイバー　WB　WT）" sheetId="34" r:id="rId1"/>
    <sheet name="AUDUSD 1H" sheetId="29" r:id="rId2"/>
    <sheet name="気づき" sheetId="9" r:id="rId3"/>
    <sheet name="画像AUDUSD" sheetId="26" r:id="rId4"/>
    <sheet name="検証終了通貨" sheetId="10" r:id="rId5"/>
    <sheet name="テンプレ" sheetId="17" r:id="rId6"/>
  </sheets>
  <calcPr calcId="145621"/>
</workbook>
</file>

<file path=xl/calcChain.xml><?xml version="1.0" encoding="utf-8"?>
<calcChain xmlns="http://schemas.openxmlformats.org/spreadsheetml/2006/main">
  <c r="L71" i="29" l="1"/>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70" i="29"/>
  <c r="M9" i="29" l="1"/>
  <c r="O9" i="29" s="1"/>
  <c r="T9" i="29" s="1"/>
  <c r="N2" i="29"/>
  <c r="C10" i="29" l="1"/>
  <c r="M10" i="29" s="1"/>
  <c r="O10" i="29" s="1"/>
  <c r="T10" i="29" s="1"/>
  <c r="C11" i="29" s="1"/>
  <c r="M11" i="29" s="1"/>
  <c r="O11" i="29" s="1"/>
  <c r="T11" i="29" s="1"/>
  <c r="C12" i="29" s="1"/>
  <c r="M12" i="29" s="1"/>
  <c r="O12" i="29" s="1"/>
  <c r="T12" i="29" s="1"/>
  <c r="C13" i="29" s="1"/>
  <c r="M13" i="29" s="1"/>
  <c r="O13" i="29" s="1"/>
  <c r="T13" i="29" s="1"/>
  <c r="C14" i="29" s="1"/>
  <c r="M14" i="29" s="1"/>
  <c r="O14" i="29" s="1"/>
  <c r="T14" i="29" s="1"/>
  <c r="C15" i="29" s="1"/>
  <c r="M15" i="29" s="1"/>
  <c r="O15" i="29" s="1"/>
  <c r="T15" i="29" s="1"/>
  <c r="C16" i="29" s="1"/>
  <c r="M16" i="29" s="1"/>
  <c r="O16" i="29" s="1"/>
  <c r="T16" i="29" s="1"/>
  <c r="C17" i="29" s="1"/>
  <c r="M17" i="29" s="1"/>
  <c r="O17" i="29" s="1"/>
  <c r="T17" i="29" s="1"/>
  <c r="C18" i="29" s="1"/>
  <c r="M18" i="29" s="1"/>
  <c r="O18" i="29" s="1"/>
  <c r="T18" i="29" s="1"/>
  <c r="C19" i="29" s="1"/>
  <c r="M19" i="29" s="1"/>
  <c r="O19" i="29" s="1"/>
  <c r="T19" i="29" s="1"/>
  <c r="C20" i="29" s="1"/>
  <c r="M20" i="29" s="1"/>
  <c r="O20" i="29" s="1"/>
  <c r="T20" i="29" s="1"/>
  <c r="C21" i="29" s="1"/>
  <c r="M21" i="29" s="1"/>
  <c r="O21" i="29" s="1"/>
  <c r="T21" i="29" s="1"/>
  <c r="C22" i="29" s="1"/>
  <c r="M22" i="29" s="1"/>
  <c r="O22" i="29" s="1"/>
  <c r="T22" i="29" s="1"/>
  <c r="C23" i="29" s="1"/>
  <c r="M23" i="29" s="1"/>
  <c r="O23" i="29" s="1"/>
  <c r="T23" i="29" s="1"/>
  <c r="C24" i="29" s="1"/>
  <c r="M24" i="29" s="1"/>
  <c r="O24" i="29" s="1"/>
  <c r="T24" i="29" s="1"/>
  <c r="C25" i="29" s="1"/>
  <c r="M25" i="29" s="1"/>
  <c r="O25" i="29" s="1"/>
  <c r="T25" i="29" s="1"/>
  <c r="C26" i="29" s="1"/>
  <c r="M26" i="29" s="1"/>
  <c r="O26" i="29" s="1"/>
  <c r="T26" i="29" s="1"/>
  <c r="C27" i="29" s="1"/>
  <c r="M27" i="29" s="1"/>
  <c r="O27" i="29" s="1"/>
  <c r="T27" i="29" s="1"/>
  <c r="C28" i="29" s="1"/>
  <c r="M28" i="29" s="1"/>
  <c r="O28" i="29" s="1"/>
  <c r="T28" i="29" s="1"/>
  <c r="C29" i="29" s="1"/>
  <c r="M29" i="29" s="1"/>
  <c r="O29" i="29" s="1"/>
  <c r="T29" i="29" s="1"/>
  <c r="C30" i="29" s="1"/>
  <c r="M30" i="29" s="1"/>
  <c r="O30" i="29" s="1"/>
  <c r="T30" i="29" s="1"/>
  <c r="C31" i="29" s="1"/>
  <c r="M31" i="29" s="1"/>
  <c r="O31" i="29" s="1"/>
  <c r="T31" i="29" s="1"/>
  <c r="C32" i="29" s="1"/>
  <c r="M32" i="29" s="1"/>
  <c r="O32" i="29" s="1"/>
  <c r="T32" i="29" s="1"/>
  <c r="C33" i="29" s="1"/>
  <c r="M33" i="29" s="1"/>
  <c r="O33" i="29" s="1"/>
  <c r="T33" i="29" s="1"/>
  <c r="C34" i="29" s="1"/>
  <c r="M34" i="29" s="1"/>
  <c r="O34" i="29" s="1"/>
  <c r="T34" i="29" s="1"/>
  <c r="C35" i="29" s="1"/>
  <c r="M35" i="29" s="1"/>
  <c r="O35" i="29" s="1"/>
  <c r="T35" i="29" s="1"/>
  <c r="C36" i="29" s="1"/>
  <c r="M36" i="29" s="1"/>
  <c r="O36" i="29" s="1"/>
  <c r="T36" i="29" s="1"/>
  <c r="C37" i="29" s="1"/>
  <c r="M37" i="29" s="1"/>
  <c r="O37" i="29" s="1"/>
  <c r="T37" i="29" s="1"/>
  <c r="C38" i="29" s="1"/>
  <c r="M38" i="29" s="1"/>
  <c r="O38" i="29" s="1"/>
  <c r="T38" i="29" s="1"/>
  <c r="C39" i="29" s="1"/>
  <c r="M39" i="29" s="1"/>
  <c r="O39" i="29" s="1"/>
  <c r="T39" i="29" s="1"/>
  <c r="C40" i="29" s="1"/>
  <c r="M40" i="29" s="1"/>
  <c r="O40" i="29" s="1"/>
  <c r="T40" i="29" s="1"/>
  <c r="C41" i="29" s="1"/>
  <c r="M41" i="29" s="1"/>
  <c r="O41" i="29" s="1"/>
  <c r="T41" i="29" s="1"/>
  <c r="C42" i="29" s="1"/>
  <c r="M42" i="29" s="1"/>
  <c r="O42" i="29" s="1"/>
  <c r="T42" i="29" s="1"/>
  <c r="C43" i="29" s="1"/>
  <c r="M43" i="29" s="1"/>
  <c r="O43" i="29" s="1"/>
  <c r="T43" i="29" s="1"/>
  <c r="C44" i="29" s="1"/>
  <c r="M44" i="29" s="1"/>
  <c r="O44" i="29" s="1"/>
  <c r="T44" i="29" s="1"/>
  <c r="C45" i="29" s="1"/>
  <c r="M45" i="29" s="1"/>
  <c r="O45" i="29" s="1"/>
  <c r="T45" i="29" s="1"/>
  <c r="C46" i="29" s="1"/>
  <c r="M46" i="29" s="1"/>
  <c r="O46" i="29" s="1"/>
  <c r="T46" i="29" s="1"/>
  <c r="C47" i="29" s="1"/>
  <c r="M47" i="29" s="1"/>
  <c r="O47" i="29" s="1"/>
  <c r="T47" i="29" s="1"/>
  <c r="C48" i="29" s="1"/>
  <c r="M48" i="29" s="1"/>
  <c r="O48" i="29" s="1"/>
  <c r="T48" i="29" s="1"/>
  <c r="C49" i="29" s="1"/>
  <c r="M49" i="29" s="1"/>
  <c r="O49" i="29" s="1"/>
  <c r="T49" i="29" s="1"/>
  <c r="C50" i="29" s="1"/>
  <c r="M50" i="29" s="1"/>
  <c r="O50" i="29" s="1"/>
  <c r="T50" i="29" s="1"/>
  <c r="C51" i="29" s="1"/>
  <c r="M51" i="29" s="1"/>
  <c r="O51" i="29" s="1"/>
  <c r="T51" i="29" s="1"/>
  <c r="C52" i="29" s="1"/>
  <c r="M52" i="29" s="1"/>
  <c r="O52" i="29" s="1"/>
  <c r="T52" i="29" s="1"/>
  <c r="C53" i="29" s="1"/>
  <c r="M53" i="29" s="1"/>
  <c r="O53" i="29" s="1"/>
  <c r="T53" i="29" s="1"/>
  <c r="C54" i="29" s="1"/>
  <c r="M54" i="29" s="1"/>
  <c r="O54" i="29" s="1"/>
  <c r="T54" i="29" s="1"/>
  <c r="C55" i="29" s="1"/>
  <c r="M55" i="29" s="1"/>
  <c r="O55" i="29" s="1"/>
  <c r="T55" i="29" s="1"/>
  <c r="C56" i="29" s="1"/>
  <c r="M56" i="29" s="1"/>
  <c r="O56" i="29" s="1"/>
  <c r="T56" i="29" s="1"/>
  <c r="C57" i="29" s="1"/>
  <c r="M57" i="29" s="1"/>
  <c r="O57" i="29" s="1"/>
  <c r="T57" i="29" s="1"/>
  <c r="C58" i="29" s="1"/>
  <c r="M58" i="29" s="1"/>
  <c r="O58" i="29" s="1"/>
  <c r="T58" i="29" s="1"/>
  <c r="C59" i="29" s="1"/>
  <c r="M59" i="29" s="1"/>
  <c r="O59" i="29" s="1"/>
  <c r="T59" i="29" s="1"/>
  <c r="C60" i="29" s="1"/>
  <c r="M60" i="29" s="1"/>
  <c r="O60" i="29" s="1"/>
  <c r="T60" i="29" s="1"/>
  <c r="C61" i="29" s="1"/>
  <c r="M61" i="29" s="1"/>
  <c r="O61" i="29" s="1"/>
  <c r="T61" i="29" s="1"/>
  <c r="C62" i="29" s="1"/>
  <c r="M62" i="29" s="1"/>
  <c r="O62" i="29" s="1"/>
  <c r="T62" i="29" s="1"/>
  <c r="C63" i="29" s="1"/>
  <c r="M63" i="29" s="1"/>
  <c r="O63" i="29" s="1"/>
  <c r="T63" i="29" s="1"/>
  <c r="C64" i="29" s="1"/>
  <c r="M64" i="29" s="1"/>
  <c r="O64" i="29" s="1"/>
  <c r="T64" i="29" s="1"/>
  <c r="C65" i="29" s="1"/>
  <c r="M65" i="29" s="1"/>
  <c r="O65" i="29" s="1"/>
  <c r="T65" i="29" s="1"/>
  <c r="C66" i="29" s="1"/>
  <c r="M66" i="29" s="1"/>
  <c r="O66" i="29" s="1"/>
  <c r="T66" i="29" s="1"/>
  <c r="C67" i="29" s="1"/>
  <c r="M67" i="29" s="1"/>
  <c r="O67" i="29" s="1"/>
  <c r="T67" i="29" s="1"/>
  <c r="C68" i="29" s="1"/>
  <c r="M68" i="29" s="1"/>
  <c r="O68" i="29" s="1"/>
  <c r="T68" i="29" s="1"/>
  <c r="C69" i="29" s="1"/>
  <c r="M69" i="29" s="1"/>
  <c r="O69" i="29" s="1"/>
  <c r="T69" i="29" s="1"/>
  <c r="C70" i="29" s="1"/>
  <c r="M70" i="29" s="1"/>
  <c r="O70" i="29" s="1"/>
  <c r="T70" i="29" s="1"/>
  <c r="C71" i="29" s="1"/>
  <c r="M71" i="29" s="1"/>
  <c r="O71" i="29" s="1"/>
  <c r="T71" i="29" s="1"/>
  <c r="C72" i="29" s="1"/>
  <c r="M72" i="29" s="1"/>
  <c r="O72" i="29" s="1"/>
  <c r="T72" i="29" s="1"/>
  <c r="C73" i="29" s="1"/>
  <c r="M73" i="29" s="1"/>
  <c r="O73" i="29" s="1"/>
  <c r="T73" i="29" s="1"/>
  <c r="C74" i="29" s="1"/>
  <c r="M74" i="29" s="1"/>
  <c r="O74" i="29" s="1"/>
  <c r="T74" i="29" s="1"/>
  <c r="V74" i="29" s="1"/>
  <c r="V9" i="29"/>
  <c r="V54" i="29" l="1"/>
  <c r="V62" i="29"/>
  <c r="V48" i="29"/>
  <c r="V52" i="29"/>
  <c r="V56" i="29"/>
  <c r="V60" i="29"/>
  <c r="V64" i="29"/>
  <c r="V71" i="29"/>
  <c r="C75" i="29"/>
  <c r="M75" i="29" s="1"/>
  <c r="O75" i="29" s="1"/>
  <c r="T75" i="29" s="1"/>
  <c r="V49" i="29"/>
  <c r="V53" i="29"/>
  <c r="V57" i="29"/>
  <c r="V61" i="29"/>
  <c r="V65" i="29"/>
  <c r="V69" i="29"/>
  <c r="V72" i="29"/>
  <c r="V58" i="29"/>
  <c r="V66" i="29"/>
  <c r="V73" i="29"/>
  <c r="V50" i="29"/>
  <c r="V51" i="29"/>
  <c r="V55" i="29"/>
  <c r="V59" i="29"/>
  <c r="V63" i="29"/>
  <c r="V67" i="29"/>
  <c r="V70" i="29"/>
  <c r="V68" i="29"/>
  <c r="V39" i="29"/>
  <c r="V43" i="29"/>
  <c r="V47" i="29"/>
  <c r="V36" i="29"/>
  <c r="V40" i="29"/>
  <c r="V44" i="29"/>
  <c r="V38" i="29"/>
  <c r="V37" i="29"/>
  <c r="V41" i="29"/>
  <c r="V45" i="29"/>
  <c r="V46" i="29"/>
  <c r="V42" i="29"/>
  <c r="V10" i="29"/>
  <c r="V13" i="29"/>
  <c r="V24" i="29"/>
  <c r="V28" i="29"/>
  <c r="V32" i="29"/>
  <c r="V21" i="29"/>
  <c r="V25" i="29"/>
  <c r="V29" i="29"/>
  <c r="V33" i="29"/>
  <c r="V22" i="29"/>
  <c r="V26" i="29"/>
  <c r="V30" i="29"/>
  <c r="V34" i="29"/>
  <c r="V23" i="29"/>
  <c r="V27" i="29"/>
  <c r="V31" i="29"/>
  <c r="V35" i="29"/>
  <c r="V20" i="29"/>
  <c r="V15" i="29"/>
  <c r="V19" i="29"/>
  <c r="V12" i="29"/>
  <c r="V16" i="29"/>
  <c r="V17" i="29"/>
  <c r="V11" i="29"/>
  <c r="V14" i="29"/>
  <c r="V18" i="29"/>
  <c r="R10" i="17"/>
  <c r="T10" i="17"/>
  <c r="R11" i="17"/>
  <c r="T11" i="17"/>
  <c r="R12" i="17"/>
  <c r="T12" i="17"/>
  <c r="R13" i="17"/>
  <c r="T13" i="17"/>
  <c r="R14" i="17"/>
  <c r="T14" i="17"/>
  <c r="R15" i="17"/>
  <c r="T15" i="17"/>
  <c r="R16" i="17"/>
  <c r="T16" i="17"/>
  <c r="R17" i="17"/>
  <c r="T17" i="17"/>
  <c r="R18" i="17"/>
  <c r="T18" i="17"/>
  <c r="R19" i="17"/>
  <c r="T19" i="17"/>
  <c r="R20" i="17"/>
  <c r="T20" i="17"/>
  <c r="R21" i="17"/>
  <c r="T21" i="17"/>
  <c r="R22" i="17"/>
  <c r="T22" i="17"/>
  <c r="R23" i="17"/>
  <c r="T23" i="17"/>
  <c r="R24" i="17"/>
  <c r="T24" i="17"/>
  <c r="R25" i="17"/>
  <c r="T25" i="17"/>
  <c r="R26" i="17"/>
  <c r="T26" i="17"/>
  <c r="R27" i="17"/>
  <c r="T27" i="17"/>
  <c r="R28" i="17"/>
  <c r="T28" i="17"/>
  <c r="R29" i="17"/>
  <c r="T29" i="17"/>
  <c r="R30" i="17"/>
  <c r="T30" i="17"/>
  <c r="R31" i="17"/>
  <c r="T31" i="17"/>
  <c r="R32" i="17"/>
  <c r="T32" i="17"/>
  <c r="R33" i="17"/>
  <c r="T33" i="17"/>
  <c r="R34" i="17"/>
  <c r="T34" i="17"/>
  <c r="R35" i="17"/>
  <c r="T35" i="17"/>
  <c r="R36" i="17"/>
  <c r="T36" i="17"/>
  <c r="R37" i="17"/>
  <c r="T37" i="17"/>
  <c r="R38" i="17"/>
  <c r="T38" i="17"/>
  <c r="R39" i="17"/>
  <c r="T39" i="17"/>
  <c r="R40" i="17"/>
  <c r="T40" i="17"/>
  <c r="R41" i="17"/>
  <c r="T41" i="17"/>
  <c r="R42" i="17"/>
  <c r="T42" i="17"/>
  <c r="R43" i="17"/>
  <c r="T43" i="17"/>
  <c r="R44" i="17"/>
  <c r="T44" i="17"/>
  <c r="R45" i="17"/>
  <c r="T45" i="17"/>
  <c r="R46" i="17"/>
  <c r="T46" i="17"/>
  <c r="R47" i="17"/>
  <c r="T47" i="17"/>
  <c r="R48" i="17"/>
  <c r="T48" i="17"/>
  <c r="R49" i="17"/>
  <c r="T49" i="17"/>
  <c r="R50" i="17"/>
  <c r="T50" i="17"/>
  <c r="R51" i="17"/>
  <c r="T51" i="17"/>
  <c r="R52" i="17"/>
  <c r="T52" i="17"/>
  <c r="R53" i="17"/>
  <c r="T53" i="17"/>
  <c r="R54" i="17"/>
  <c r="T54" i="17"/>
  <c r="R55" i="17"/>
  <c r="T55" i="17"/>
  <c r="R56" i="17"/>
  <c r="T56" i="17"/>
  <c r="R57" i="17"/>
  <c r="T57" i="17"/>
  <c r="R58" i="17"/>
  <c r="T58" i="17"/>
  <c r="R59" i="17"/>
  <c r="T59" i="17"/>
  <c r="R60" i="17"/>
  <c r="T60" i="17"/>
  <c r="R61" i="17"/>
  <c r="T61" i="17"/>
  <c r="R62" i="17"/>
  <c r="T62" i="17"/>
  <c r="R63" i="17"/>
  <c r="T63" i="17"/>
  <c r="R64" i="17"/>
  <c r="T64" i="17"/>
  <c r="R65" i="17"/>
  <c r="T65" i="17"/>
  <c r="R66" i="17"/>
  <c r="T66" i="17"/>
  <c r="R67" i="17"/>
  <c r="T67" i="17"/>
  <c r="R68" i="17"/>
  <c r="T68" i="17"/>
  <c r="R69" i="17"/>
  <c r="T69" i="17"/>
  <c r="R70" i="17"/>
  <c r="T70" i="17"/>
  <c r="R71" i="17"/>
  <c r="T71" i="17"/>
  <c r="R72" i="17"/>
  <c r="T72" i="17"/>
  <c r="R73" i="17"/>
  <c r="T73" i="17"/>
  <c r="R74" i="17"/>
  <c r="T74" i="17"/>
  <c r="R75" i="17"/>
  <c r="T75" i="17"/>
  <c r="R76" i="17"/>
  <c r="T76" i="17"/>
  <c r="R77" i="17"/>
  <c r="T77" i="17"/>
  <c r="R78" i="17"/>
  <c r="T78" i="17"/>
  <c r="R79" i="17"/>
  <c r="T79" i="17"/>
  <c r="R80" i="17"/>
  <c r="T80" i="17"/>
  <c r="R81" i="17"/>
  <c r="T81" i="17"/>
  <c r="R82" i="17"/>
  <c r="T82" i="17"/>
  <c r="R83" i="17"/>
  <c r="T83" i="17"/>
  <c r="R84" i="17"/>
  <c r="T84" i="17"/>
  <c r="R85" i="17"/>
  <c r="T85" i="17"/>
  <c r="R86" i="17"/>
  <c r="T86" i="17"/>
  <c r="R87" i="17"/>
  <c r="T87" i="17"/>
  <c r="R88" i="17"/>
  <c r="T88" i="17"/>
  <c r="R89" i="17"/>
  <c r="T89" i="17"/>
  <c r="R90" i="17"/>
  <c r="T90" i="17"/>
  <c r="R91" i="17"/>
  <c r="T91" i="17"/>
  <c r="R92" i="17"/>
  <c r="T92" i="17"/>
  <c r="R93" i="17"/>
  <c r="T93" i="17"/>
  <c r="R94" i="17"/>
  <c r="T94" i="17"/>
  <c r="R95" i="17"/>
  <c r="T95" i="17"/>
  <c r="R96" i="17"/>
  <c r="T96" i="17"/>
  <c r="R97" i="17"/>
  <c r="T97" i="17"/>
  <c r="R98" i="17"/>
  <c r="T98" i="17"/>
  <c r="R99" i="17"/>
  <c r="T99" i="17"/>
  <c r="R100" i="17"/>
  <c r="T100" i="17"/>
  <c r="R101" i="17"/>
  <c r="T101" i="17"/>
  <c r="R102" i="17"/>
  <c r="T102" i="17"/>
  <c r="R103" i="17"/>
  <c r="T103" i="17"/>
  <c r="R104" i="17"/>
  <c r="T104" i="17"/>
  <c r="R105" i="17"/>
  <c r="T105" i="17"/>
  <c r="R106" i="17"/>
  <c r="T106" i="17"/>
  <c r="R107" i="17"/>
  <c r="C108"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C105" i="17"/>
  <c r="K104" i="17"/>
  <c r="C104" i="17"/>
  <c r="K103" i="17"/>
  <c r="C103" i="17"/>
  <c r="K102" i="17"/>
  <c r="C102" i="17"/>
  <c r="K101" i="17"/>
  <c r="C101" i="17"/>
  <c r="K100" i="17"/>
  <c r="C100" i="17"/>
  <c r="K99" i="17"/>
  <c r="C99" i="17"/>
  <c r="K98" i="17"/>
  <c r="C98" i="17"/>
  <c r="K97" i="17"/>
  <c r="C97" i="17"/>
  <c r="K96" i="17"/>
  <c r="C96" i="17"/>
  <c r="K95" i="17"/>
  <c r="C95" i="17"/>
  <c r="K94" i="17"/>
  <c r="C94" i="17"/>
  <c r="K93" i="17"/>
  <c r="C93" i="17"/>
  <c r="K92" i="17"/>
  <c r="C92" i="17"/>
  <c r="K91" i="17"/>
  <c r="C91" i="17"/>
  <c r="K90" i="17"/>
  <c r="C90" i="17"/>
  <c r="K89" i="17"/>
  <c r="C89" i="17"/>
  <c r="K88" i="17"/>
  <c r="C88" i="17"/>
  <c r="K87" i="17"/>
  <c r="C87" i="17"/>
  <c r="K86" i="17"/>
  <c r="C86" i="17"/>
  <c r="K85" i="17"/>
  <c r="C85" i="17"/>
  <c r="K84" i="17"/>
  <c r="C84" i="17"/>
  <c r="K83" i="17"/>
  <c r="C83" i="17"/>
  <c r="K82" i="17"/>
  <c r="C82" i="17"/>
  <c r="K81" i="17"/>
  <c r="C81" i="17"/>
  <c r="K80" i="17"/>
  <c r="C80" i="17"/>
  <c r="K79" i="17"/>
  <c r="C79" i="17"/>
  <c r="K78" i="17"/>
  <c r="C78" i="17"/>
  <c r="K77" i="17"/>
  <c r="C77" i="17"/>
  <c r="K76" i="17"/>
  <c r="C76" i="17"/>
  <c r="K75" i="17"/>
  <c r="C75" i="17"/>
  <c r="K74" i="17"/>
  <c r="C74" i="17"/>
  <c r="K73" i="17"/>
  <c r="C73" i="17"/>
  <c r="K72" i="17"/>
  <c r="C72" i="17"/>
  <c r="K71" i="17"/>
  <c r="C71" i="17"/>
  <c r="K70" i="17"/>
  <c r="C70" i="17"/>
  <c r="K69" i="17"/>
  <c r="C69" i="17"/>
  <c r="K68" i="17"/>
  <c r="C68" i="17"/>
  <c r="K67" i="17"/>
  <c r="C67" i="17"/>
  <c r="K66" i="17"/>
  <c r="C66" i="17"/>
  <c r="K65" i="17"/>
  <c r="C65" i="17"/>
  <c r="K64" i="17"/>
  <c r="C64" i="17"/>
  <c r="K63" i="17"/>
  <c r="C63" i="17"/>
  <c r="K62" i="17"/>
  <c r="C62" i="17"/>
  <c r="K61" i="17"/>
  <c r="C61" i="17"/>
  <c r="K60" i="17"/>
  <c r="C60" i="17"/>
  <c r="K59" i="17"/>
  <c r="C59" i="17"/>
  <c r="K58" i="17"/>
  <c r="C58" i="17"/>
  <c r="K57" i="17"/>
  <c r="C57" i="17"/>
  <c r="K56" i="17"/>
  <c r="C56" i="17"/>
  <c r="K55" i="17"/>
  <c r="C55" i="17"/>
  <c r="K54" i="17"/>
  <c r="C54" i="17"/>
  <c r="K53" i="17"/>
  <c r="C53" i="17"/>
  <c r="K52" i="17"/>
  <c r="C52" i="17"/>
  <c r="K51" i="17"/>
  <c r="C51" i="17"/>
  <c r="K50" i="17"/>
  <c r="C50" i="17"/>
  <c r="K49" i="17"/>
  <c r="C49" i="17"/>
  <c r="K48" i="17"/>
  <c r="C48" i="17"/>
  <c r="K47" i="17"/>
  <c r="C47" i="17"/>
  <c r="K46" i="17"/>
  <c r="C46" i="17"/>
  <c r="K45" i="17"/>
  <c r="C45" i="17"/>
  <c r="K44" i="17"/>
  <c r="C44" i="17"/>
  <c r="K43" i="17"/>
  <c r="C43" i="17"/>
  <c r="K42" i="17"/>
  <c r="C42" i="17"/>
  <c r="K41" i="17"/>
  <c r="C41" i="17"/>
  <c r="K40" i="17"/>
  <c r="C40" i="17"/>
  <c r="K39" i="17"/>
  <c r="C39" i="17"/>
  <c r="K38" i="17"/>
  <c r="C38" i="17"/>
  <c r="K37" i="17"/>
  <c r="C37" i="17"/>
  <c r="K36" i="17"/>
  <c r="C36" i="17"/>
  <c r="K35" i="17"/>
  <c r="C35" i="17"/>
  <c r="K34" i="17"/>
  <c r="C34" i="17"/>
  <c r="K33" i="17"/>
  <c r="C33" i="17"/>
  <c r="K32" i="17"/>
  <c r="C32" i="17"/>
  <c r="K31" i="17"/>
  <c r="C31" i="17"/>
  <c r="K30" i="17"/>
  <c r="C30" i="17"/>
  <c r="K29" i="17"/>
  <c r="C29" i="17"/>
  <c r="K28" i="17"/>
  <c r="C28" i="17"/>
  <c r="K27" i="17"/>
  <c r="C27" i="17"/>
  <c r="K26" i="17"/>
  <c r="C26" i="17"/>
  <c r="K25" i="17"/>
  <c r="C25" i="17"/>
  <c r="K24" i="17"/>
  <c r="C24" i="17"/>
  <c r="K23" i="17"/>
  <c r="C23" i="17"/>
  <c r="K22" i="17"/>
  <c r="C22" i="17"/>
  <c r="K21" i="17"/>
  <c r="C21" i="17"/>
  <c r="K20" i="17"/>
  <c r="C20" i="17"/>
  <c r="K19" i="17"/>
  <c r="C19" i="17"/>
  <c r="K18" i="17"/>
  <c r="C18" i="17"/>
  <c r="K17" i="17"/>
  <c r="C17" i="17"/>
  <c r="K16" i="17"/>
  <c r="C16" i="17"/>
  <c r="K15" i="17"/>
  <c r="C15" i="17"/>
  <c r="K14" i="17"/>
  <c r="C14" i="17"/>
  <c r="K13" i="17"/>
  <c r="C13" i="17"/>
  <c r="K12" i="17"/>
  <c r="C12" i="17"/>
  <c r="K11" i="17"/>
  <c r="C11" i="17"/>
  <c r="K10" i="17"/>
  <c r="K9" i="17"/>
  <c r="M9" i="17" s="1"/>
  <c r="R9" i="17" s="1"/>
  <c r="L2" i="17"/>
  <c r="C76" i="29" l="1"/>
  <c r="M76" i="29" s="1"/>
  <c r="O76" i="29" s="1"/>
  <c r="T76" i="29" s="1"/>
  <c r="V75" i="29"/>
  <c r="P2" i="17"/>
  <c r="D4" i="17"/>
  <c r="E5" i="17"/>
  <c r="C10" i="17"/>
  <c r="T9" i="17"/>
  <c r="H4" i="17" s="1"/>
  <c r="G5" i="17"/>
  <c r="C5" i="17"/>
  <c r="C77" i="29" l="1"/>
  <c r="M77" i="29" s="1"/>
  <c r="O77" i="29" s="1"/>
  <c r="T77" i="29" s="1"/>
  <c r="V76" i="29"/>
  <c r="I5" i="17"/>
  <c r="P4" i="17"/>
  <c r="L4" i="17"/>
  <c r="C78" i="29" l="1"/>
  <c r="M78" i="29" s="1"/>
  <c r="O78" i="29" s="1"/>
  <c r="T78" i="29" s="1"/>
  <c r="V77" i="29"/>
  <c r="C79" i="29" l="1"/>
  <c r="M79" i="29" s="1"/>
  <c r="O79" i="29" s="1"/>
  <c r="T79" i="29" s="1"/>
  <c r="V78" i="29"/>
  <c r="C80" i="29" l="1"/>
  <c r="M80" i="29" s="1"/>
  <c r="O80" i="29" s="1"/>
  <c r="T80" i="29" s="1"/>
  <c r="V79" i="29"/>
  <c r="C81" i="29" l="1"/>
  <c r="M81" i="29" s="1"/>
  <c r="O81" i="29" s="1"/>
  <c r="T81" i="29" s="1"/>
  <c r="V80" i="29"/>
  <c r="C82" i="29" l="1"/>
  <c r="M82" i="29" s="1"/>
  <c r="O82" i="29" s="1"/>
  <c r="T82" i="29" s="1"/>
  <c r="V81" i="29"/>
  <c r="C83" i="29" l="1"/>
  <c r="M83" i="29" s="1"/>
  <c r="O83" i="29" s="1"/>
  <c r="T83" i="29" s="1"/>
  <c r="V82" i="29"/>
  <c r="C84" i="29" l="1"/>
  <c r="M84" i="29" s="1"/>
  <c r="O84" i="29" s="1"/>
  <c r="T84" i="29" s="1"/>
  <c r="V83" i="29"/>
  <c r="C85" i="29" l="1"/>
  <c r="M85" i="29" s="1"/>
  <c r="O85" i="29" s="1"/>
  <c r="T85" i="29" s="1"/>
  <c r="V84" i="29"/>
  <c r="C86" i="29" l="1"/>
  <c r="V85" i="29"/>
  <c r="M86" i="29" l="1"/>
  <c r="O86" i="29" s="1"/>
  <c r="T86" i="29" s="1"/>
  <c r="C87" i="29" l="1"/>
  <c r="V86" i="29"/>
  <c r="M87" i="29" l="1"/>
  <c r="O87" i="29" s="1"/>
  <c r="T87" i="29" s="1"/>
  <c r="C88" i="29" l="1"/>
  <c r="V87" i="29"/>
  <c r="M88" i="29" l="1"/>
  <c r="O88" i="29" s="1"/>
  <c r="T88" i="29" s="1"/>
  <c r="C89" i="29" l="1"/>
  <c r="V88" i="29"/>
  <c r="M89" i="29" l="1"/>
  <c r="O89" i="29" s="1"/>
  <c r="T89" i="29" s="1"/>
  <c r="C90" i="29" l="1"/>
  <c r="V89" i="29"/>
  <c r="M90" i="29" l="1"/>
  <c r="O90" i="29" s="1"/>
  <c r="T90" i="29" s="1"/>
  <c r="C91" i="29" l="1"/>
  <c r="M91" i="29" s="1"/>
  <c r="O91" i="29" s="1"/>
  <c r="T91" i="29" s="1"/>
  <c r="V90" i="29"/>
  <c r="C92" i="29" l="1"/>
  <c r="M92" i="29" s="1"/>
  <c r="O92" i="29" s="1"/>
  <c r="T92" i="29" s="1"/>
  <c r="V91" i="29"/>
  <c r="C93" i="29" l="1"/>
  <c r="M93" i="29" s="1"/>
  <c r="O93" i="29" s="1"/>
  <c r="T93" i="29" s="1"/>
  <c r="V92" i="29"/>
  <c r="C94" i="29" l="1"/>
  <c r="M94" i="29" s="1"/>
  <c r="O94" i="29" s="1"/>
  <c r="T94" i="29" s="1"/>
  <c r="V93" i="29"/>
  <c r="C95" i="29" l="1"/>
  <c r="M95" i="29" s="1"/>
  <c r="O95" i="29" s="1"/>
  <c r="T95" i="29" s="1"/>
  <c r="V94" i="29"/>
  <c r="C96" i="29" l="1"/>
  <c r="M96" i="29" s="1"/>
  <c r="O96" i="29" s="1"/>
  <c r="T96" i="29" s="1"/>
  <c r="V95" i="29"/>
  <c r="C97" i="29" l="1"/>
  <c r="M97" i="29" s="1"/>
  <c r="O97" i="29" s="1"/>
  <c r="T97" i="29" s="1"/>
  <c r="V96" i="29"/>
  <c r="C98" i="29" l="1"/>
  <c r="M98" i="29" s="1"/>
  <c r="O98" i="29" s="1"/>
  <c r="T98" i="29" s="1"/>
  <c r="V97" i="29"/>
  <c r="C99" i="29" l="1"/>
  <c r="M99" i="29" s="1"/>
  <c r="O99" i="29" s="1"/>
  <c r="T99" i="29" s="1"/>
  <c r="V98" i="29"/>
  <c r="C100" i="29" l="1"/>
  <c r="M100" i="29" s="1"/>
  <c r="O100" i="29" s="1"/>
  <c r="T100" i="29" s="1"/>
  <c r="V99" i="29"/>
  <c r="C101" i="29" l="1"/>
  <c r="M101" i="29" s="1"/>
  <c r="O101" i="29" s="1"/>
  <c r="T101" i="29" s="1"/>
  <c r="V100" i="29"/>
  <c r="C102" i="29" l="1"/>
  <c r="M102" i="29" s="1"/>
  <c r="O102" i="29" s="1"/>
  <c r="T102" i="29" s="1"/>
  <c r="V101" i="29"/>
  <c r="V102" i="29" l="1"/>
  <c r="C103" i="29"/>
  <c r="M103" i="29" s="1"/>
  <c r="O103" i="29" s="1"/>
  <c r="T103" i="29" s="1"/>
  <c r="C104" i="29" l="1"/>
  <c r="M104" i="29" s="1"/>
  <c r="O104" i="29" s="1"/>
  <c r="T104" i="29" s="1"/>
  <c r="V103" i="29"/>
  <c r="C105" i="29" l="1"/>
  <c r="M105" i="29" s="1"/>
  <c r="O105" i="29" s="1"/>
  <c r="T105" i="29" s="1"/>
  <c r="V104" i="29"/>
  <c r="C106" i="29" l="1"/>
  <c r="M106" i="29" s="1"/>
  <c r="O106" i="29" s="1"/>
  <c r="T106" i="29" s="1"/>
  <c r="V105" i="29"/>
  <c r="C107" i="29" l="1"/>
  <c r="M107" i="29" s="1"/>
  <c r="O107" i="29" s="1"/>
  <c r="T107" i="29" s="1"/>
  <c r="V106" i="29"/>
  <c r="C108" i="29" l="1"/>
  <c r="V107" i="29"/>
  <c r="M108" i="29" l="1"/>
  <c r="O108" i="29" s="1"/>
  <c r="T108" i="29" s="1"/>
  <c r="N4" i="29"/>
  <c r="R4" i="29"/>
  <c r="R2" i="29" l="1"/>
  <c r="V108" i="29"/>
  <c r="H4" i="29" s="1"/>
  <c r="D4" i="29"/>
  <c r="G5" i="29"/>
  <c r="C5" i="29"/>
  <c r="I5" i="29" s="1"/>
  <c r="E5" i="29"/>
</calcChain>
</file>

<file path=xl/sharedStrings.xml><?xml version="1.0" encoding="utf-8"?>
<sst xmlns="http://schemas.openxmlformats.org/spreadsheetml/2006/main" count="366" uniqueCount="120">
  <si>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</si>
  <si>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</si>
  <si>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</si>
  <si>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</si>
  <si>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</si>
  <si>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</si>
  <si>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</si>
  <si>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</si>
  <si>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</si>
  <si>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</si>
  <si>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</si>
  <si>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</si>
  <si>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</si>
  <si>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</si>
  <si>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</si>
  <si>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</si>
  <si>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</si>
  <si>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</si>
  <si>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</si>
  <si>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</si>
  <si>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</si>
  <si>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</si>
  <si>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</si>
  <si>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</si>
  <si>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</si>
  <si>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</si>
  <si>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</si>
  <si>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</si>
  <si>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</si>
  <si>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</si>
  <si>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</si>
  <si>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</si>
  <si>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</si>
  <si>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</si>
  <si>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</si>
  <si>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</si>
  <si>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</si>
  <si>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</si>
  <si>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</si>
  <si>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</si>
  <si>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</si>
  <si>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</si>
  <si>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</si>
  <si>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</si>
  <si>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</si>
  <si>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</si>
  <si>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</si>
  <si>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Fib 38.2</t>
    <phoneticPr fontId="3"/>
  </si>
  <si>
    <t>AUDUSD</t>
    <phoneticPr fontId="2"/>
  </si>
  <si>
    <t>1H</t>
    <phoneticPr fontId="3"/>
  </si>
  <si>
    <t>No.1</t>
    <phoneticPr fontId="2"/>
  </si>
  <si>
    <t>Fibのひき方はこれでよいでしょうか？</t>
    <rPh sb="6" eb="7">
      <t>カタ</t>
    </rPh>
    <phoneticPr fontId="2"/>
  </si>
  <si>
    <t xml:space="preserve">AUDUSD </t>
    <phoneticPr fontId="2"/>
  </si>
  <si>
    <t>1時間足</t>
    <rPh sb="1" eb="3">
      <t>ジカン</t>
    </rPh>
    <rPh sb="3" eb="4">
      <t>アシ</t>
    </rPh>
    <phoneticPr fontId="2"/>
  </si>
  <si>
    <t>No.2</t>
    <phoneticPr fontId="2"/>
  </si>
  <si>
    <t>No.3</t>
    <phoneticPr fontId="2"/>
  </si>
  <si>
    <t>長いひげのほうにFibを合わせた場合</t>
    <rPh sb="0" eb="1">
      <t>ナガ</t>
    </rPh>
    <rPh sb="12" eb="13">
      <t>ア</t>
    </rPh>
    <rPh sb="16" eb="18">
      <t>バアイ</t>
    </rPh>
    <phoneticPr fontId="2"/>
  </si>
  <si>
    <t>左に長いひげがありますが、それでも右の矢印を付けた足がその直近の足より安くなっています。</t>
    <rPh sb="0" eb="1">
      <t>ヒダリ</t>
    </rPh>
    <rPh sb="2" eb="3">
      <t>ナガ</t>
    </rPh>
    <rPh sb="17" eb="18">
      <t>ミギ</t>
    </rPh>
    <rPh sb="19" eb="21">
      <t>ヤジルシ</t>
    </rPh>
    <rPh sb="22" eb="23">
      <t>ツ</t>
    </rPh>
    <rPh sb="25" eb="26">
      <t>アシ</t>
    </rPh>
    <rPh sb="29" eb="31">
      <t>チョッキン</t>
    </rPh>
    <rPh sb="32" eb="33">
      <t>アシ</t>
    </rPh>
    <rPh sb="35" eb="36">
      <t>ヤス</t>
    </rPh>
    <phoneticPr fontId="2"/>
  </si>
  <si>
    <t>Fibをひくための高値安値はこれでよいでしょうか？</t>
    <rPh sb="9" eb="11">
      <t>タカネ</t>
    </rPh>
    <rPh sb="11" eb="13">
      <t>ヤスネ</t>
    </rPh>
    <phoneticPr fontId="2"/>
  </si>
  <si>
    <t>No.４＿２</t>
    <phoneticPr fontId="2"/>
  </si>
  <si>
    <t>No.４</t>
    <phoneticPr fontId="2"/>
  </si>
  <si>
    <t>トレンドはもっとずっと下から続いているので、どこを基準にすればよいのか。</t>
    <rPh sb="11" eb="12">
      <t>シタ</t>
    </rPh>
    <rPh sb="14" eb="15">
      <t>ツヅ</t>
    </rPh>
    <rPh sb="25" eb="27">
      <t>キジュン</t>
    </rPh>
    <phoneticPr fontId="2"/>
  </si>
  <si>
    <t>ただし、もっと下の安値を基準にすると損切りになります。</t>
    <rPh sb="7" eb="8">
      <t>シタ</t>
    </rPh>
    <rPh sb="9" eb="11">
      <t>ヤスネ</t>
    </rPh>
    <rPh sb="12" eb="14">
      <t>キジュン</t>
    </rPh>
    <rPh sb="18" eb="20">
      <t>ソンギ</t>
    </rPh>
    <phoneticPr fontId="2"/>
  </si>
  <si>
    <t>左のなが～い髭のほうを最安値にするべきでしょうか？</t>
    <rPh sb="0" eb="1">
      <t>ヒダリ</t>
    </rPh>
    <rPh sb="6" eb="7">
      <t>ヒゲ</t>
    </rPh>
    <rPh sb="11" eb="13">
      <t>サイヤス</t>
    </rPh>
    <rPh sb="13" eb="14">
      <t>ネ</t>
    </rPh>
    <phoneticPr fontId="2"/>
  </si>
  <si>
    <t>なが～い髭から安値が切りあがっていると考えて、これはFibと同じに上昇しているとするのでしょうか？</t>
    <rPh sb="4" eb="5">
      <t>ヒゲ</t>
    </rPh>
    <rPh sb="7" eb="9">
      <t>ヤスネ</t>
    </rPh>
    <rPh sb="10" eb="11">
      <t>キ</t>
    </rPh>
    <rPh sb="19" eb="20">
      <t>カンガ</t>
    </rPh>
    <rPh sb="30" eb="31">
      <t>オナ</t>
    </rPh>
    <rPh sb="33" eb="35">
      <t>ジョウショウ</t>
    </rPh>
    <phoneticPr fontId="2"/>
  </si>
  <si>
    <t>長いひげが出た場合の取り扱い方法は？</t>
    <rPh sb="0" eb="1">
      <t>ナガ</t>
    </rPh>
    <rPh sb="5" eb="6">
      <t>デ</t>
    </rPh>
    <rPh sb="7" eb="9">
      <t>バアイ</t>
    </rPh>
    <rPh sb="10" eb="11">
      <t>ト</t>
    </rPh>
    <rPh sb="12" eb="13">
      <t>アツカ</t>
    </rPh>
    <rPh sb="14" eb="16">
      <t>ホウホウ</t>
    </rPh>
    <phoneticPr fontId="2"/>
  </si>
  <si>
    <t>こちらの長い波を基準にFibをひくとご回答いただきました。</t>
    <rPh sb="4" eb="5">
      <t>ナガ</t>
    </rPh>
    <rPh sb="6" eb="7">
      <t>ナミ</t>
    </rPh>
    <rPh sb="8" eb="10">
      <t>キジュン</t>
    </rPh>
    <rPh sb="19" eb="21">
      <t>カイトウ</t>
    </rPh>
    <phoneticPr fontId="2"/>
  </si>
  <si>
    <t>No.1_2</t>
    <phoneticPr fontId="2"/>
  </si>
  <si>
    <t>長いひげのほうにFibをあわせるとの回答をいただきました。</t>
    <rPh sb="0" eb="1">
      <t>ナガ</t>
    </rPh>
    <rPh sb="18" eb="20">
      <t>カイトウ</t>
    </rPh>
    <phoneticPr fontId="2"/>
  </si>
  <si>
    <t>ということで、ここはダイバージェンスではなかった。</t>
    <phoneticPr fontId="2"/>
  </si>
  <si>
    <t>no.62</t>
    <phoneticPr fontId="14"/>
  </si>
  <si>
    <t>no.63</t>
    <phoneticPr fontId="14"/>
  </si>
  <si>
    <t>PB</t>
    <phoneticPr fontId="2"/>
  </si>
  <si>
    <t>GBPJPY</t>
    <phoneticPr fontId="2"/>
  </si>
  <si>
    <t>GBPAUD</t>
    <phoneticPr fontId="2"/>
  </si>
  <si>
    <t>fibのひき方についての質問</t>
    <rPh sb="6" eb="7">
      <t>カタ</t>
    </rPh>
    <rPh sb="12" eb="14">
      <t>シツモン</t>
    </rPh>
    <phoneticPr fontId="2"/>
  </si>
  <si>
    <t>High</t>
    <phoneticPr fontId="2"/>
  </si>
  <si>
    <t>Low</t>
    <phoneticPr fontId="2"/>
  </si>
  <si>
    <t xml:space="preserve">S/R, W top, W bottom, プライスアクション、ダイバージェンス,
</t>
    <phoneticPr fontId="3"/>
  </si>
  <si>
    <t>no.64</t>
    <phoneticPr fontId="14"/>
  </si>
  <si>
    <t>no.65</t>
    <phoneticPr fontId="14"/>
  </si>
  <si>
    <t>no.66</t>
    <phoneticPr fontId="14"/>
  </si>
  <si>
    <t>no.67</t>
    <phoneticPr fontId="14"/>
  </si>
  <si>
    <t>no.69</t>
    <phoneticPr fontId="14"/>
  </si>
  <si>
    <t>no.70</t>
    <phoneticPr fontId="14"/>
  </si>
  <si>
    <t>no.71</t>
    <phoneticPr fontId="14"/>
  </si>
  <si>
    <t>no.72</t>
    <phoneticPr fontId="14"/>
  </si>
  <si>
    <t>no.73</t>
    <phoneticPr fontId="14"/>
  </si>
  <si>
    <t>no.74</t>
    <phoneticPr fontId="14"/>
  </si>
  <si>
    <t>no.75</t>
    <phoneticPr fontId="14"/>
  </si>
  <si>
    <t>no.76</t>
    <phoneticPr fontId="14"/>
  </si>
  <si>
    <t>no.77</t>
    <phoneticPr fontId="14"/>
  </si>
  <si>
    <t>no.78</t>
    <phoneticPr fontId="14"/>
  </si>
  <si>
    <t>no.79</t>
    <phoneticPr fontId="14"/>
  </si>
  <si>
    <t>no.80</t>
    <phoneticPr fontId="14"/>
  </si>
  <si>
    <t>no.81</t>
    <phoneticPr fontId="14"/>
  </si>
  <si>
    <t>no.82</t>
    <phoneticPr fontId="14"/>
  </si>
  <si>
    <t>no.83</t>
    <phoneticPr fontId="14"/>
  </si>
  <si>
    <t>no.84</t>
    <phoneticPr fontId="14"/>
  </si>
  <si>
    <t>no.85</t>
    <phoneticPr fontId="14"/>
  </si>
  <si>
    <t>no.86</t>
    <phoneticPr fontId="14"/>
  </si>
  <si>
    <t>no.87</t>
    <phoneticPr fontId="14"/>
  </si>
  <si>
    <t>no.88</t>
    <phoneticPr fontId="14"/>
  </si>
  <si>
    <t>no.89</t>
    <phoneticPr fontId="14"/>
  </si>
  <si>
    <t>no.90</t>
    <phoneticPr fontId="14"/>
  </si>
  <si>
    <t>no.91</t>
    <phoneticPr fontId="14"/>
  </si>
  <si>
    <t>no.92</t>
    <phoneticPr fontId="14"/>
  </si>
  <si>
    <t>no.93</t>
    <phoneticPr fontId="14"/>
  </si>
  <si>
    <t>no.96</t>
    <phoneticPr fontId="14"/>
  </si>
  <si>
    <t>n0.97</t>
    <phoneticPr fontId="14"/>
  </si>
  <si>
    <t>no.99</t>
    <phoneticPr fontId="14"/>
  </si>
  <si>
    <t>no.100</t>
    <phoneticPr fontId="14"/>
  </si>
  <si>
    <t>AUDUSD</t>
    <phoneticPr fontId="2"/>
  </si>
  <si>
    <t>S/R Divergence 
Price action</t>
    <phoneticPr fontId="2"/>
  </si>
  <si>
    <t>no.98</t>
    <phoneticPr fontId="2"/>
  </si>
  <si>
    <t>no.79</t>
    <phoneticPr fontId="2"/>
  </si>
  <si>
    <t>ダイバージェンスではなかったかも</t>
    <phoneticPr fontId="2"/>
  </si>
  <si>
    <t>右の山の上昇を確認していなかったから、ダイバージェンスではないかも。</t>
    <rPh sb="0" eb="1">
      <t>ミギ</t>
    </rPh>
    <rPh sb="2" eb="3">
      <t>ヤマ</t>
    </rPh>
    <rPh sb="4" eb="6">
      <t>ジョウショウ</t>
    </rPh>
    <rPh sb="7" eb="9">
      <t>カクニン</t>
    </rPh>
    <phoneticPr fontId="2"/>
  </si>
  <si>
    <t xml:space="preserve">
40万円が約3年で5000万円になりました。本当にできたら、すごい。
※ピップスの計算を電卓で計算してから入力していたのですが、時間がかかるので、no.62から高値・安値を入力してエクセルに計算してもらうことにしました。</t>
    <rPh sb="4" eb="6">
      <t>マンエン</t>
    </rPh>
    <rPh sb="7" eb="8">
      <t>ヤク</t>
    </rPh>
    <rPh sb="9" eb="10">
      <t>ネン</t>
    </rPh>
    <rPh sb="15" eb="17">
      <t>マンエン</t>
    </rPh>
    <rPh sb="24" eb="26">
      <t>ホントウ</t>
    </rPh>
    <phoneticPr fontId="2"/>
  </si>
  <si>
    <t xml:space="preserve">
少なくとも、ダイバージェンスとダブルトップ・ダブルボトムのPBを見つけてエントリーし38.2で決済すればかなりうまくいくのだということがわかりました。
no.65～no.74は連敗でした。売りで確かに下がって23.6くらいまでは行っていますが、38.2まで行っていなかったので損切りとしました。どんなときは２３．６で決済して、どういうふうになったら38.2まで我慢して持ってもよいのでしょうか？</t>
    <rPh sb="139" eb="141">
      <t>ソンギ</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</si>
</sst>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_ "/>
  </numFmts>
  <fonts count="18">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2"/>
      <color indexed="8"/>
      <name val="Meiryo UI"/>
      <family val="3"/>
      <charset val="128"/>
    </font>
    <font>
      <sz val="11"/>
      <color indexed="8"/>
      <name val="Meiryo UI"/>
      <family val="3"/>
      <charset val="128"/>
    </font>
    <font>
      <sz val="11"/>
      <color rgb="FFFF0000"/>
      <name val="Meiryo UI"/>
      <family val="3"/>
      <charset val="128"/>
    </font>
    <font>
      <sz val="11"/>
      <color theme="1"/>
      <name val="Meiryo UI"/>
      <family val="2"/>
      <charset val="128"/>
    </font>
    <font>
      <sz val="6"/>
      <name val="Meiryo UI"/>
      <family val="2"/>
      <charset val="128"/>
    </font>
    <font>
      <sz val="11"/>
      <color rgb="FFFF0000"/>
      <name val="Meiryo UI"/>
      <family val="2"/>
      <charset val="128"/>
    </font>
    <font>
      <sz val="11"/>
      <name val="Meiryo UI"/>
      <family val="2"/>
      <charset val="128"/>
    </font>
    <font>
      <b/>
      <sz val="8"/>
      <color indexed="8"/>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
      <patternFill patternType="solid">
        <fgColor theme="4"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5">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3" fillId="0" borderId="0">
      <alignment vertical="center"/>
    </xf>
  </cellStyleXfs>
  <cellXfs count="107">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8" fillId="0" borderId="1" xfId="0" applyNumberFormat="1" applyFont="1" applyFill="1" applyBorder="1" applyAlignment="1">
      <alignment horizontal="center" vertical="center"/>
    </xf>
    <xf numFmtId="0" fontId="7" fillId="4" borderId="2" xfId="0" applyFont="1" applyFill="1" applyBorder="1" applyAlignment="1">
      <alignment vertical="center"/>
    </xf>
    <xf numFmtId="0" fontId="0" fillId="0" borderId="3" xfId="0" applyBorder="1" applyAlignment="1">
      <alignment horizontal="center" vertical="center"/>
    </xf>
    <xf numFmtId="0" fontId="7" fillId="0" borderId="3" xfId="0" applyFont="1" applyFill="1" applyBorder="1" applyAlignment="1">
      <alignment horizontal="center" vertical="center"/>
    </xf>
    <xf numFmtId="0" fontId="0" fillId="0" borderId="3" xfId="0" applyFill="1" applyBorder="1" applyAlignment="1">
      <alignment horizontal="center" vertical="center"/>
    </xf>
    <xf numFmtId="0" fontId="7" fillId="0" borderId="3" xfId="0" applyFont="1" applyFill="1" applyBorder="1" applyAlignment="1">
      <alignment vertical="center"/>
    </xf>
    <xf numFmtId="0" fontId="0" fillId="0" borderId="4" xfId="0" applyFill="1" applyBorder="1" applyAlignment="1">
      <alignment horizontal="center" vertical="center"/>
    </xf>
    <xf numFmtId="0" fontId="7"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7" fillId="4" borderId="6" xfId="0" applyFont="1" applyFill="1" applyBorder="1" applyAlignment="1">
      <alignment vertical="center"/>
    </xf>
    <xf numFmtId="0" fontId="7" fillId="5" borderId="1" xfId="0" applyFont="1" applyFill="1" applyBorder="1" applyAlignment="1">
      <alignment horizontal="center" vertical="center" shrinkToFit="1"/>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10" fillId="0" borderId="0" xfId="0" applyFont="1" applyAlignment="1">
      <alignment horizontal="center" vertical="center"/>
    </xf>
    <xf numFmtId="0" fontId="11" fillId="0" borderId="0" xfId="0" applyFont="1">
      <alignment vertical="center"/>
    </xf>
    <xf numFmtId="14" fontId="11" fillId="0" borderId="0" xfId="0" applyNumberFormat="1" applyFont="1">
      <alignment vertical="center"/>
    </xf>
    <xf numFmtId="20" fontId="11" fillId="0" borderId="0" xfId="0" applyNumberFormat="1" applyFont="1">
      <alignment vertical="center"/>
    </xf>
    <xf numFmtId="182" fontId="8" fillId="0" borderId="1" xfId="0" applyNumberFormat="1" applyFont="1" applyFill="1" applyBorder="1" applyAlignment="1">
      <alignment horizontal="center" vertical="center"/>
    </xf>
    <xf numFmtId="0" fontId="12" fillId="0" borderId="0" xfId="0" applyFont="1">
      <alignment vertical="center"/>
    </xf>
    <xf numFmtId="179" fontId="0" fillId="0" borderId="5" xfId="1" applyNumberFormat="1" applyFont="1" applyBorder="1" applyAlignment="1">
      <alignment horizontal="center" vertical="center"/>
    </xf>
    <xf numFmtId="0" fontId="7" fillId="5" borderId="12" xfId="0" applyFont="1" applyFill="1" applyBorder="1" applyAlignment="1">
      <alignment horizontal="center" vertical="center" shrinkToFit="1"/>
    </xf>
    <xf numFmtId="0" fontId="13" fillId="0" borderId="0" xfId="4">
      <alignment vertical="center"/>
    </xf>
    <xf numFmtId="0" fontId="8" fillId="0" borderId="1" xfId="0" applyFont="1" applyFill="1" applyBorder="1" applyAlignment="1">
      <alignment horizontal="center" vertical="center"/>
    </xf>
    <xf numFmtId="0" fontId="7" fillId="5" borderId="2" xfId="0" applyFont="1" applyFill="1" applyBorder="1" applyAlignment="1">
      <alignment horizontal="center" vertical="center" shrinkToFit="1"/>
    </xf>
    <xf numFmtId="0" fontId="0" fillId="0" borderId="1" xfId="0" applyBorder="1" applyAlignment="1">
      <alignment horizontal="center" vertical="center"/>
    </xf>
    <xf numFmtId="0" fontId="0" fillId="0" borderId="1" xfId="0" applyBorder="1" applyAlignment="1">
      <alignment vertical="center" wrapText="1"/>
    </xf>
    <xf numFmtId="0" fontId="13" fillId="0" borderId="0" xfId="4" applyAlignment="1">
      <alignment horizontal="right" vertical="center"/>
    </xf>
    <xf numFmtId="0" fontId="15" fillId="0" borderId="0" xfId="4" applyFont="1" applyAlignment="1">
      <alignment horizontal="right" vertical="center"/>
    </xf>
    <xf numFmtId="0" fontId="16" fillId="0" borderId="0" xfId="4" applyFont="1" applyAlignment="1">
      <alignment horizontal="right" vertical="center"/>
    </xf>
    <xf numFmtId="0" fontId="17" fillId="0" borderId="1" xfId="0" applyFont="1" applyBorder="1" applyAlignment="1">
      <alignment horizontal="center" vertical="center" wrapText="1"/>
    </xf>
    <xf numFmtId="0" fontId="12" fillId="0" borderId="0" xfId="4" applyFont="1" applyAlignment="1">
      <alignment horizontal="right" vertical="center"/>
    </xf>
    <xf numFmtId="0" fontId="8" fillId="11" borderId="1" xfId="0" applyFont="1" applyFill="1" applyBorder="1" applyAlignment="1">
      <alignment horizontal="center" vertical="center"/>
    </xf>
    <xf numFmtId="177" fontId="8" fillId="11" borderId="1" xfId="0" applyNumberFormat="1" applyFont="1" applyFill="1" applyBorder="1" applyAlignment="1">
      <alignment horizontal="center" vertical="center"/>
    </xf>
    <xf numFmtId="176" fontId="8" fillId="11" borderId="1" xfId="0" applyNumberFormat="1" applyFont="1" applyFill="1" applyBorder="1" applyAlignment="1">
      <alignment horizontal="center" vertical="center"/>
    </xf>
    <xf numFmtId="0" fontId="4" fillId="11" borderId="0" xfId="0" applyFont="1" applyFill="1" applyAlignment="1">
      <alignment horizontal="center" vertical="center"/>
    </xf>
    <xf numFmtId="0" fontId="0" fillId="11" borderId="0" xfId="0" applyFill="1">
      <alignment vertical="center"/>
    </xf>
    <xf numFmtId="0" fontId="7" fillId="4" borderId="1" xfId="0" applyFont="1"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7" fillId="7" borderId="8" xfId="0" applyFont="1" applyFill="1" applyBorder="1" applyAlignment="1">
      <alignment horizontal="center" vertical="center" shrinkToFit="1"/>
    </xf>
    <xf numFmtId="0" fontId="7" fillId="7" borderId="1" xfId="0" applyFont="1" applyFill="1" applyBorder="1" applyAlignment="1">
      <alignment horizontal="center" vertical="center" shrinkToFit="1"/>
    </xf>
    <xf numFmtId="0" fontId="7" fillId="8" borderId="6" xfId="0" applyFont="1" applyFill="1" applyBorder="1" applyAlignment="1">
      <alignment horizontal="center" vertical="center" shrinkToFit="1"/>
    </xf>
    <xf numFmtId="0" fontId="7" fillId="8" borderId="9" xfId="0" applyFont="1" applyFill="1" applyBorder="1" applyAlignment="1">
      <alignment horizontal="center" vertical="center" shrinkToFit="1"/>
    </xf>
    <xf numFmtId="0" fontId="7" fillId="8" borderId="10" xfId="0" applyFont="1" applyFill="1" applyBorder="1" applyAlignment="1">
      <alignment horizontal="center" vertical="center" shrinkToFit="1"/>
    </xf>
    <xf numFmtId="0" fontId="7" fillId="8"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9" borderId="1"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7" fillId="4"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178"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180" fontId="8" fillId="11" borderId="1" xfId="0" applyNumberFormat="1" applyFont="1" applyFill="1" applyBorder="1" applyAlignment="1">
      <alignment horizontal="center" vertical="center"/>
    </xf>
    <xf numFmtId="0" fontId="8" fillId="11" borderId="1" xfId="0" applyFont="1" applyFill="1" applyBorder="1" applyAlignment="1">
      <alignment horizontal="center" vertical="center"/>
    </xf>
    <xf numFmtId="178" fontId="8" fillId="11" borderId="1" xfId="0" applyNumberFormat="1" applyFont="1" applyFill="1" applyBorder="1" applyAlignment="1">
      <alignment horizontal="center" vertical="center"/>
    </xf>
    <xf numFmtId="181" fontId="8" fillId="11" borderId="1" xfId="0"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cellXfs>
  <cellStyles count="5">
    <cellStyle name="パーセント" xfId="1" builtinId="5"/>
    <cellStyle name="標準" xfId="0" builtinId="0"/>
    <cellStyle name="標準 2" xfId="2"/>
    <cellStyle name="標準 3" xfId="3"/>
    <cellStyle name="標準 4" xfId="4"/>
  </cellStyles>
  <dxfs count="1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13" Type="http://schemas.openxmlformats.org/officeDocument/2006/relationships/image" Target="../media/image13.tmp"/><Relationship Id="rId18" Type="http://schemas.openxmlformats.org/officeDocument/2006/relationships/image" Target="../media/image18.tmp"/><Relationship Id="rId26" Type="http://schemas.openxmlformats.org/officeDocument/2006/relationships/image" Target="../media/image26.tmp"/><Relationship Id="rId3" Type="http://schemas.openxmlformats.org/officeDocument/2006/relationships/image" Target="../media/image3.tmp"/><Relationship Id="rId21" Type="http://schemas.openxmlformats.org/officeDocument/2006/relationships/image" Target="../media/image21.tmp"/><Relationship Id="rId34" Type="http://schemas.openxmlformats.org/officeDocument/2006/relationships/image" Target="../media/image34.tmp"/><Relationship Id="rId7" Type="http://schemas.openxmlformats.org/officeDocument/2006/relationships/image" Target="../media/image7.tmp"/><Relationship Id="rId12" Type="http://schemas.openxmlformats.org/officeDocument/2006/relationships/image" Target="../media/image12.tmp"/><Relationship Id="rId17" Type="http://schemas.openxmlformats.org/officeDocument/2006/relationships/image" Target="../media/image17.tmp"/><Relationship Id="rId25" Type="http://schemas.openxmlformats.org/officeDocument/2006/relationships/image" Target="../media/image25.tmp"/><Relationship Id="rId33" Type="http://schemas.openxmlformats.org/officeDocument/2006/relationships/image" Target="../media/image33.tmp"/><Relationship Id="rId2" Type="http://schemas.openxmlformats.org/officeDocument/2006/relationships/image" Target="../media/image2.tmp"/><Relationship Id="rId16" Type="http://schemas.openxmlformats.org/officeDocument/2006/relationships/image" Target="../media/image16.tmp"/><Relationship Id="rId20" Type="http://schemas.openxmlformats.org/officeDocument/2006/relationships/image" Target="../media/image20.tmp"/><Relationship Id="rId29" Type="http://schemas.openxmlformats.org/officeDocument/2006/relationships/image" Target="../media/image29.tmp"/><Relationship Id="rId1" Type="http://schemas.openxmlformats.org/officeDocument/2006/relationships/image" Target="../media/image1.tmp"/><Relationship Id="rId6" Type="http://schemas.openxmlformats.org/officeDocument/2006/relationships/image" Target="../media/image6.tmp"/><Relationship Id="rId11" Type="http://schemas.openxmlformats.org/officeDocument/2006/relationships/image" Target="../media/image11.tmp"/><Relationship Id="rId24" Type="http://schemas.openxmlformats.org/officeDocument/2006/relationships/image" Target="../media/image24.tmp"/><Relationship Id="rId32" Type="http://schemas.openxmlformats.org/officeDocument/2006/relationships/image" Target="../media/image32.tmp"/><Relationship Id="rId37" Type="http://schemas.openxmlformats.org/officeDocument/2006/relationships/image" Target="../media/image37.tmp"/><Relationship Id="rId5" Type="http://schemas.openxmlformats.org/officeDocument/2006/relationships/image" Target="../media/image5.tmp"/><Relationship Id="rId15" Type="http://schemas.openxmlformats.org/officeDocument/2006/relationships/image" Target="../media/image15.tmp"/><Relationship Id="rId23" Type="http://schemas.openxmlformats.org/officeDocument/2006/relationships/image" Target="../media/image23.tmp"/><Relationship Id="rId28" Type="http://schemas.openxmlformats.org/officeDocument/2006/relationships/image" Target="../media/image28.tmp"/><Relationship Id="rId36" Type="http://schemas.openxmlformats.org/officeDocument/2006/relationships/image" Target="../media/image36.tmp"/><Relationship Id="rId10" Type="http://schemas.openxmlformats.org/officeDocument/2006/relationships/image" Target="../media/image10.tmp"/><Relationship Id="rId19" Type="http://schemas.openxmlformats.org/officeDocument/2006/relationships/image" Target="../media/image19.tmp"/><Relationship Id="rId31" Type="http://schemas.openxmlformats.org/officeDocument/2006/relationships/image" Target="../media/image31.tmp"/><Relationship Id="rId4" Type="http://schemas.openxmlformats.org/officeDocument/2006/relationships/image" Target="../media/image4.tmp"/><Relationship Id="rId9" Type="http://schemas.openxmlformats.org/officeDocument/2006/relationships/image" Target="../media/image9.tmp"/><Relationship Id="rId14" Type="http://schemas.openxmlformats.org/officeDocument/2006/relationships/image" Target="../media/image14.tmp"/><Relationship Id="rId22" Type="http://schemas.openxmlformats.org/officeDocument/2006/relationships/image" Target="../media/image22.tmp"/><Relationship Id="rId27" Type="http://schemas.openxmlformats.org/officeDocument/2006/relationships/image" Target="../media/image27.tmp"/><Relationship Id="rId30" Type="http://schemas.openxmlformats.org/officeDocument/2006/relationships/image" Target="../media/image30.tmp"/><Relationship Id="rId35" Type="http://schemas.openxmlformats.org/officeDocument/2006/relationships/image" Target="../media/image35.tmp"/></Relationships>
</file>

<file path=xl/drawings/_rels/drawing2.xml.rels><?xml version="1.0" encoding="UTF-8" standalone="yes"?>
<Relationships xmlns="http://schemas.openxmlformats.org/package/2006/relationships"><Relationship Id="rId3" Type="http://schemas.openxmlformats.org/officeDocument/2006/relationships/image" Target="../media/image40.jpg"/><Relationship Id="rId2" Type="http://schemas.openxmlformats.org/officeDocument/2006/relationships/image" Target="../media/image39.jpg"/><Relationship Id="rId1" Type="http://schemas.openxmlformats.org/officeDocument/2006/relationships/image" Target="../media/image38.jpg"/><Relationship Id="rId5" Type="http://schemas.openxmlformats.org/officeDocument/2006/relationships/image" Target="../media/image42.jpg"/><Relationship Id="rId4" Type="http://schemas.openxmlformats.org/officeDocument/2006/relationships/image" Target="../media/image4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687601</xdr:colOff>
      <xdr:row>29</xdr:row>
      <xdr:rowOff>153203</xdr:rowOff>
    </xdr:to>
    <xdr:pic>
      <xdr:nvPicPr>
        <xdr:cNvPr id="2" name="図 1"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0025"/>
          <a:ext cx="12898651" cy="5753903"/>
        </a:xfrm>
        <a:prstGeom prst="rect">
          <a:avLst/>
        </a:prstGeom>
      </xdr:spPr>
    </xdr:pic>
    <xdr:clientData/>
  </xdr:twoCellAnchor>
  <xdr:twoCellAnchor editAs="oneCell">
    <xdr:from>
      <xdr:col>0</xdr:col>
      <xdr:colOff>0</xdr:colOff>
      <xdr:row>32</xdr:row>
      <xdr:rowOff>0</xdr:rowOff>
    </xdr:from>
    <xdr:to>
      <xdr:col>17</xdr:col>
      <xdr:colOff>11335</xdr:colOff>
      <xdr:row>60</xdr:row>
      <xdr:rowOff>180728</xdr:rowOff>
    </xdr:to>
    <xdr:pic>
      <xdr:nvPicPr>
        <xdr:cNvPr id="3" name="図 2"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400800"/>
          <a:ext cx="12965335" cy="5781428"/>
        </a:xfrm>
        <a:prstGeom prst="rect">
          <a:avLst/>
        </a:prstGeom>
      </xdr:spPr>
    </xdr:pic>
    <xdr:clientData/>
  </xdr:twoCellAnchor>
  <xdr:twoCellAnchor editAs="oneCell">
    <xdr:from>
      <xdr:col>0</xdr:col>
      <xdr:colOff>0</xdr:colOff>
      <xdr:row>63</xdr:row>
      <xdr:rowOff>0</xdr:rowOff>
    </xdr:from>
    <xdr:to>
      <xdr:col>16</xdr:col>
      <xdr:colOff>687606</xdr:colOff>
      <xdr:row>91</xdr:row>
      <xdr:rowOff>133097</xdr:rowOff>
    </xdr:to>
    <xdr:pic>
      <xdr:nvPicPr>
        <xdr:cNvPr id="4" name="図 3" descr="画面の領域"/>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601575"/>
          <a:ext cx="12936756" cy="5733797"/>
        </a:xfrm>
        <a:prstGeom prst="rect">
          <a:avLst/>
        </a:prstGeom>
      </xdr:spPr>
    </xdr:pic>
    <xdr:clientData/>
  </xdr:twoCellAnchor>
  <xdr:twoCellAnchor editAs="oneCell">
    <xdr:from>
      <xdr:col>0</xdr:col>
      <xdr:colOff>0</xdr:colOff>
      <xdr:row>97</xdr:row>
      <xdr:rowOff>0</xdr:rowOff>
    </xdr:from>
    <xdr:to>
      <xdr:col>17</xdr:col>
      <xdr:colOff>1809</xdr:colOff>
      <xdr:row>125</xdr:row>
      <xdr:rowOff>199780</xdr:rowOff>
    </xdr:to>
    <xdr:pic>
      <xdr:nvPicPr>
        <xdr:cNvPr id="5" name="図 4" descr="画面の領域"/>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402425"/>
          <a:ext cx="12955809" cy="5800480"/>
        </a:xfrm>
        <a:prstGeom prst="rect">
          <a:avLst/>
        </a:prstGeom>
      </xdr:spPr>
    </xdr:pic>
    <xdr:clientData/>
  </xdr:twoCellAnchor>
  <xdr:twoCellAnchor editAs="oneCell">
    <xdr:from>
      <xdr:col>0</xdr:col>
      <xdr:colOff>0</xdr:colOff>
      <xdr:row>128</xdr:row>
      <xdr:rowOff>0</xdr:rowOff>
    </xdr:from>
    <xdr:to>
      <xdr:col>17</xdr:col>
      <xdr:colOff>11335</xdr:colOff>
      <xdr:row>157</xdr:row>
      <xdr:rowOff>27277</xdr:rowOff>
    </xdr:to>
    <xdr:pic>
      <xdr:nvPicPr>
        <xdr:cNvPr id="6" name="図 5" descr="画面の領域"/>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5603200"/>
          <a:ext cx="12965335" cy="5828002"/>
        </a:xfrm>
        <a:prstGeom prst="rect">
          <a:avLst/>
        </a:prstGeom>
      </xdr:spPr>
    </xdr:pic>
    <xdr:clientData/>
  </xdr:twoCellAnchor>
  <xdr:twoCellAnchor editAs="oneCell">
    <xdr:from>
      <xdr:col>0</xdr:col>
      <xdr:colOff>0</xdr:colOff>
      <xdr:row>159</xdr:row>
      <xdr:rowOff>0</xdr:rowOff>
    </xdr:from>
    <xdr:to>
      <xdr:col>17</xdr:col>
      <xdr:colOff>20862</xdr:colOff>
      <xdr:row>187</xdr:row>
      <xdr:rowOff>161676</xdr:rowOff>
    </xdr:to>
    <xdr:pic>
      <xdr:nvPicPr>
        <xdr:cNvPr id="8" name="図 7" descr="画面の領域"/>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1803975"/>
          <a:ext cx="12974862" cy="5762376"/>
        </a:xfrm>
        <a:prstGeom prst="rect">
          <a:avLst/>
        </a:prstGeom>
      </xdr:spPr>
    </xdr:pic>
    <xdr:clientData/>
  </xdr:twoCellAnchor>
  <xdr:twoCellAnchor editAs="oneCell">
    <xdr:from>
      <xdr:col>0</xdr:col>
      <xdr:colOff>0</xdr:colOff>
      <xdr:row>190</xdr:row>
      <xdr:rowOff>0</xdr:rowOff>
    </xdr:from>
    <xdr:to>
      <xdr:col>17</xdr:col>
      <xdr:colOff>30388</xdr:colOff>
      <xdr:row>219</xdr:row>
      <xdr:rowOff>46329</xdr:rowOff>
    </xdr:to>
    <xdr:pic>
      <xdr:nvPicPr>
        <xdr:cNvPr id="9" name="図 8" descr="画面の領域"/>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38004750"/>
          <a:ext cx="12984388" cy="5847054"/>
        </a:xfrm>
        <a:prstGeom prst="rect">
          <a:avLst/>
        </a:prstGeom>
      </xdr:spPr>
    </xdr:pic>
    <xdr:clientData/>
  </xdr:twoCellAnchor>
  <xdr:twoCellAnchor editAs="oneCell">
    <xdr:from>
      <xdr:col>0</xdr:col>
      <xdr:colOff>0</xdr:colOff>
      <xdr:row>221</xdr:row>
      <xdr:rowOff>0</xdr:rowOff>
    </xdr:from>
    <xdr:to>
      <xdr:col>16</xdr:col>
      <xdr:colOff>687608</xdr:colOff>
      <xdr:row>249</xdr:row>
      <xdr:rowOff>199781</xdr:rowOff>
    </xdr:to>
    <xdr:pic>
      <xdr:nvPicPr>
        <xdr:cNvPr id="10" name="図 9" descr="画面の領域"/>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44205525"/>
          <a:ext cx="12946283" cy="5800481"/>
        </a:xfrm>
        <a:prstGeom prst="rect">
          <a:avLst/>
        </a:prstGeom>
      </xdr:spPr>
    </xdr:pic>
    <xdr:clientData/>
  </xdr:twoCellAnchor>
  <xdr:twoCellAnchor editAs="oneCell">
    <xdr:from>
      <xdr:col>0</xdr:col>
      <xdr:colOff>0</xdr:colOff>
      <xdr:row>252</xdr:row>
      <xdr:rowOff>0</xdr:rowOff>
    </xdr:from>
    <xdr:to>
      <xdr:col>16</xdr:col>
      <xdr:colOff>687608</xdr:colOff>
      <xdr:row>280</xdr:row>
      <xdr:rowOff>180728</xdr:rowOff>
    </xdr:to>
    <xdr:pic>
      <xdr:nvPicPr>
        <xdr:cNvPr id="11" name="図 10" descr="画面の領域"/>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50406300"/>
          <a:ext cx="12946283" cy="5781428"/>
        </a:xfrm>
        <a:prstGeom prst="rect">
          <a:avLst/>
        </a:prstGeom>
      </xdr:spPr>
    </xdr:pic>
    <xdr:clientData/>
  </xdr:twoCellAnchor>
  <xdr:twoCellAnchor editAs="oneCell">
    <xdr:from>
      <xdr:col>0</xdr:col>
      <xdr:colOff>0</xdr:colOff>
      <xdr:row>283</xdr:row>
      <xdr:rowOff>0</xdr:rowOff>
    </xdr:from>
    <xdr:to>
      <xdr:col>17</xdr:col>
      <xdr:colOff>20862</xdr:colOff>
      <xdr:row>312</xdr:row>
      <xdr:rowOff>17750</xdr:rowOff>
    </xdr:to>
    <xdr:pic>
      <xdr:nvPicPr>
        <xdr:cNvPr id="12" name="図 11" descr="画面の領域"/>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56607075"/>
          <a:ext cx="12974862" cy="5818475"/>
        </a:xfrm>
        <a:prstGeom prst="rect">
          <a:avLst/>
        </a:prstGeom>
      </xdr:spPr>
    </xdr:pic>
    <xdr:clientData/>
  </xdr:twoCellAnchor>
  <xdr:twoCellAnchor editAs="oneCell">
    <xdr:from>
      <xdr:col>0</xdr:col>
      <xdr:colOff>0</xdr:colOff>
      <xdr:row>314</xdr:row>
      <xdr:rowOff>0</xdr:rowOff>
    </xdr:from>
    <xdr:to>
      <xdr:col>17</xdr:col>
      <xdr:colOff>11335</xdr:colOff>
      <xdr:row>343</xdr:row>
      <xdr:rowOff>198751</xdr:rowOff>
    </xdr:to>
    <xdr:pic>
      <xdr:nvPicPr>
        <xdr:cNvPr id="13" name="図 12" descr="画面の領域"/>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62807850"/>
          <a:ext cx="12965335" cy="5999476"/>
        </a:xfrm>
        <a:prstGeom prst="rect">
          <a:avLst/>
        </a:prstGeom>
      </xdr:spPr>
    </xdr:pic>
    <xdr:clientData/>
  </xdr:twoCellAnchor>
  <xdr:twoCellAnchor editAs="oneCell">
    <xdr:from>
      <xdr:col>0</xdr:col>
      <xdr:colOff>0</xdr:colOff>
      <xdr:row>346</xdr:row>
      <xdr:rowOff>0</xdr:rowOff>
    </xdr:from>
    <xdr:to>
      <xdr:col>17</xdr:col>
      <xdr:colOff>20862</xdr:colOff>
      <xdr:row>375</xdr:row>
      <xdr:rowOff>36802</xdr:rowOff>
    </xdr:to>
    <xdr:pic>
      <xdr:nvPicPr>
        <xdr:cNvPr id="14" name="図 13" descr="画面の領域"/>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69208650"/>
          <a:ext cx="12974862" cy="5837527"/>
        </a:xfrm>
        <a:prstGeom prst="rect">
          <a:avLst/>
        </a:prstGeom>
      </xdr:spPr>
    </xdr:pic>
    <xdr:clientData/>
  </xdr:twoCellAnchor>
  <xdr:twoCellAnchor editAs="oneCell">
    <xdr:from>
      <xdr:col>0</xdr:col>
      <xdr:colOff>0</xdr:colOff>
      <xdr:row>377</xdr:row>
      <xdr:rowOff>0</xdr:rowOff>
    </xdr:from>
    <xdr:to>
      <xdr:col>17</xdr:col>
      <xdr:colOff>20862</xdr:colOff>
      <xdr:row>406</xdr:row>
      <xdr:rowOff>36803</xdr:rowOff>
    </xdr:to>
    <xdr:pic>
      <xdr:nvPicPr>
        <xdr:cNvPr id="15" name="図 14" descr="画面の領域"/>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75409425"/>
          <a:ext cx="12974862" cy="5837528"/>
        </a:xfrm>
        <a:prstGeom prst="rect">
          <a:avLst/>
        </a:prstGeom>
      </xdr:spPr>
    </xdr:pic>
    <xdr:clientData/>
  </xdr:twoCellAnchor>
  <xdr:twoCellAnchor editAs="oneCell">
    <xdr:from>
      <xdr:col>0</xdr:col>
      <xdr:colOff>0</xdr:colOff>
      <xdr:row>415</xdr:row>
      <xdr:rowOff>0</xdr:rowOff>
    </xdr:from>
    <xdr:to>
      <xdr:col>17</xdr:col>
      <xdr:colOff>11335</xdr:colOff>
      <xdr:row>443</xdr:row>
      <xdr:rowOff>199780</xdr:rowOff>
    </xdr:to>
    <xdr:pic>
      <xdr:nvPicPr>
        <xdr:cNvPr id="16" name="図 15" descr="画面の領域"/>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83010375"/>
          <a:ext cx="12965335" cy="5800480"/>
        </a:xfrm>
        <a:prstGeom prst="rect">
          <a:avLst/>
        </a:prstGeom>
      </xdr:spPr>
    </xdr:pic>
    <xdr:clientData/>
  </xdr:twoCellAnchor>
  <xdr:twoCellAnchor editAs="oneCell">
    <xdr:from>
      <xdr:col>0</xdr:col>
      <xdr:colOff>0</xdr:colOff>
      <xdr:row>445</xdr:row>
      <xdr:rowOff>0</xdr:rowOff>
    </xdr:from>
    <xdr:to>
      <xdr:col>17</xdr:col>
      <xdr:colOff>11335</xdr:colOff>
      <xdr:row>473</xdr:row>
      <xdr:rowOff>152148</xdr:rowOff>
    </xdr:to>
    <xdr:pic>
      <xdr:nvPicPr>
        <xdr:cNvPr id="17" name="図 16" descr="画面の領域"/>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89011125"/>
          <a:ext cx="12965335" cy="5752848"/>
        </a:xfrm>
        <a:prstGeom prst="rect">
          <a:avLst/>
        </a:prstGeom>
      </xdr:spPr>
    </xdr:pic>
    <xdr:clientData/>
  </xdr:twoCellAnchor>
  <xdr:twoCellAnchor editAs="oneCell">
    <xdr:from>
      <xdr:col>0</xdr:col>
      <xdr:colOff>0</xdr:colOff>
      <xdr:row>475</xdr:row>
      <xdr:rowOff>0</xdr:rowOff>
    </xdr:from>
    <xdr:to>
      <xdr:col>17</xdr:col>
      <xdr:colOff>49441</xdr:colOff>
      <xdr:row>504</xdr:row>
      <xdr:rowOff>27276</xdr:rowOff>
    </xdr:to>
    <xdr:pic>
      <xdr:nvPicPr>
        <xdr:cNvPr id="18" name="図 17" descr="画面の領域"/>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95011875"/>
          <a:ext cx="13003441" cy="5828001"/>
        </a:xfrm>
        <a:prstGeom prst="rect">
          <a:avLst/>
        </a:prstGeom>
      </xdr:spPr>
    </xdr:pic>
    <xdr:clientData/>
  </xdr:twoCellAnchor>
  <xdr:twoCellAnchor editAs="oneCell">
    <xdr:from>
      <xdr:col>0</xdr:col>
      <xdr:colOff>0</xdr:colOff>
      <xdr:row>506</xdr:row>
      <xdr:rowOff>0</xdr:rowOff>
    </xdr:from>
    <xdr:to>
      <xdr:col>17</xdr:col>
      <xdr:colOff>11335</xdr:colOff>
      <xdr:row>535</xdr:row>
      <xdr:rowOff>46330</xdr:rowOff>
    </xdr:to>
    <xdr:pic>
      <xdr:nvPicPr>
        <xdr:cNvPr id="19" name="図 18" descr="画面の領域"/>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01212650"/>
          <a:ext cx="12965335" cy="5847055"/>
        </a:xfrm>
        <a:prstGeom prst="rect">
          <a:avLst/>
        </a:prstGeom>
      </xdr:spPr>
    </xdr:pic>
    <xdr:clientData/>
  </xdr:twoCellAnchor>
  <xdr:twoCellAnchor editAs="oneCell">
    <xdr:from>
      <xdr:col>0</xdr:col>
      <xdr:colOff>0</xdr:colOff>
      <xdr:row>538</xdr:row>
      <xdr:rowOff>0</xdr:rowOff>
    </xdr:from>
    <xdr:to>
      <xdr:col>16</xdr:col>
      <xdr:colOff>659019</xdr:colOff>
      <xdr:row>566</xdr:row>
      <xdr:rowOff>152148</xdr:rowOff>
    </xdr:to>
    <xdr:pic>
      <xdr:nvPicPr>
        <xdr:cNvPr id="20" name="図 19" descr="画面の領域"/>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07613450"/>
          <a:ext cx="12851019" cy="5752848"/>
        </a:xfrm>
        <a:prstGeom prst="rect">
          <a:avLst/>
        </a:prstGeom>
      </xdr:spPr>
    </xdr:pic>
    <xdr:clientData/>
  </xdr:twoCellAnchor>
  <xdr:twoCellAnchor editAs="oneCell">
    <xdr:from>
      <xdr:col>0</xdr:col>
      <xdr:colOff>0</xdr:colOff>
      <xdr:row>569</xdr:row>
      <xdr:rowOff>0</xdr:rowOff>
    </xdr:from>
    <xdr:to>
      <xdr:col>16</xdr:col>
      <xdr:colOff>687608</xdr:colOff>
      <xdr:row>597</xdr:row>
      <xdr:rowOff>190255</xdr:rowOff>
    </xdr:to>
    <xdr:pic>
      <xdr:nvPicPr>
        <xdr:cNvPr id="21" name="図 20" descr="画面の領域"/>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13814225"/>
          <a:ext cx="12946283" cy="5790955"/>
        </a:xfrm>
        <a:prstGeom prst="rect">
          <a:avLst/>
        </a:prstGeom>
      </xdr:spPr>
    </xdr:pic>
    <xdr:clientData/>
  </xdr:twoCellAnchor>
  <xdr:twoCellAnchor editAs="oneCell">
    <xdr:from>
      <xdr:col>0</xdr:col>
      <xdr:colOff>0</xdr:colOff>
      <xdr:row>600</xdr:row>
      <xdr:rowOff>0</xdr:rowOff>
    </xdr:from>
    <xdr:to>
      <xdr:col>17</xdr:col>
      <xdr:colOff>1809</xdr:colOff>
      <xdr:row>628</xdr:row>
      <xdr:rowOff>180728</xdr:rowOff>
    </xdr:to>
    <xdr:pic>
      <xdr:nvPicPr>
        <xdr:cNvPr id="22" name="図 21" descr="画面の領域"/>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20015000"/>
          <a:ext cx="12955809" cy="5781428"/>
        </a:xfrm>
        <a:prstGeom prst="rect">
          <a:avLst/>
        </a:prstGeom>
      </xdr:spPr>
    </xdr:pic>
    <xdr:clientData/>
  </xdr:twoCellAnchor>
  <xdr:twoCellAnchor editAs="oneCell">
    <xdr:from>
      <xdr:col>0</xdr:col>
      <xdr:colOff>0</xdr:colOff>
      <xdr:row>630</xdr:row>
      <xdr:rowOff>0</xdr:rowOff>
    </xdr:from>
    <xdr:to>
      <xdr:col>17</xdr:col>
      <xdr:colOff>49441</xdr:colOff>
      <xdr:row>659</xdr:row>
      <xdr:rowOff>46329</xdr:rowOff>
    </xdr:to>
    <xdr:pic>
      <xdr:nvPicPr>
        <xdr:cNvPr id="23" name="図 22" descr="画面の領域"/>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26015750"/>
          <a:ext cx="13003441" cy="5847054"/>
        </a:xfrm>
        <a:prstGeom prst="rect">
          <a:avLst/>
        </a:prstGeom>
      </xdr:spPr>
    </xdr:pic>
    <xdr:clientData/>
  </xdr:twoCellAnchor>
  <xdr:twoCellAnchor editAs="oneCell">
    <xdr:from>
      <xdr:col>0</xdr:col>
      <xdr:colOff>0</xdr:colOff>
      <xdr:row>661</xdr:row>
      <xdr:rowOff>0</xdr:rowOff>
    </xdr:from>
    <xdr:to>
      <xdr:col>17</xdr:col>
      <xdr:colOff>11335</xdr:colOff>
      <xdr:row>689</xdr:row>
      <xdr:rowOff>199780</xdr:rowOff>
    </xdr:to>
    <xdr:pic>
      <xdr:nvPicPr>
        <xdr:cNvPr id="24" name="図 23" descr="画面の領域"/>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0" y="132216525"/>
          <a:ext cx="12965335" cy="5800480"/>
        </a:xfrm>
        <a:prstGeom prst="rect">
          <a:avLst/>
        </a:prstGeom>
      </xdr:spPr>
    </xdr:pic>
    <xdr:clientData/>
  </xdr:twoCellAnchor>
  <xdr:twoCellAnchor editAs="oneCell">
    <xdr:from>
      <xdr:col>0</xdr:col>
      <xdr:colOff>0</xdr:colOff>
      <xdr:row>692</xdr:row>
      <xdr:rowOff>0</xdr:rowOff>
    </xdr:from>
    <xdr:to>
      <xdr:col>17</xdr:col>
      <xdr:colOff>20862</xdr:colOff>
      <xdr:row>721</xdr:row>
      <xdr:rowOff>17751</xdr:rowOff>
    </xdr:to>
    <xdr:pic>
      <xdr:nvPicPr>
        <xdr:cNvPr id="25" name="図 24" descr="画面の領域"/>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138417300"/>
          <a:ext cx="12974862" cy="5818476"/>
        </a:xfrm>
        <a:prstGeom prst="rect">
          <a:avLst/>
        </a:prstGeom>
      </xdr:spPr>
    </xdr:pic>
    <xdr:clientData/>
  </xdr:twoCellAnchor>
  <xdr:twoCellAnchor editAs="oneCell">
    <xdr:from>
      <xdr:col>0</xdr:col>
      <xdr:colOff>0</xdr:colOff>
      <xdr:row>724</xdr:row>
      <xdr:rowOff>0</xdr:rowOff>
    </xdr:from>
    <xdr:to>
      <xdr:col>17</xdr:col>
      <xdr:colOff>30388</xdr:colOff>
      <xdr:row>753</xdr:row>
      <xdr:rowOff>36802</xdr:rowOff>
    </xdr:to>
    <xdr:pic>
      <xdr:nvPicPr>
        <xdr:cNvPr id="26" name="図 25" descr="画面の領域"/>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44818100"/>
          <a:ext cx="12984388" cy="5837527"/>
        </a:xfrm>
        <a:prstGeom prst="rect">
          <a:avLst/>
        </a:prstGeom>
      </xdr:spPr>
    </xdr:pic>
    <xdr:clientData/>
  </xdr:twoCellAnchor>
  <xdr:twoCellAnchor editAs="oneCell">
    <xdr:from>
      <xdr:col>0</xdr:col>
      <xdr:colOff>0</xdr:colOff>
      <xdr:row>756</xdr:row>
      <xdr:rowOff>0</xdr:rowOff>
    </xdr:from>
    <xdr:to>
      <xdr:col>17</xdr:col>
      <xdr:colOff>49441</xdr:colOff>
      <xdr:row>784</xdr:row>
      <xdr:rowOff>199781</xdr:rowOff>
    </xdr:to>
    <xdr:pic>
      <xdr:nvPicPr>
        <xdr:cNvPr id="27" name="図 26" descr="画面の領域"/>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151218900"/>
          <a:ext cx="13003441" cy="5800481"/>
        </a:xfrm>
        <a:prstGeom prst="rect">
          <a:avLst/>
        </a:prstGeom>
      </xdr:spPr>
    </xdr:pic>
    <xdr:clientData/>
  </xdr:twoCellAnchor>
  <xdr:twoCellAnchor editAs="oneCell">
    <xdr:from>
      <xdr:col>0</xdr:col>
      <xdr:colOff>0</xdr:colOff>
      <xdr:row>788</xdr:row>
      <xdr:rowOff>0</xdr:rowOff>
    </xdr:from>
    <xdr:to>
      <xdr:col>17</xdr:col>
      <xdr:colOff>1809</xdr:colOff>
      <xdr:row>817</xdr:row>
      <xdr:rowOff>8224</xdr:rowOff>
    </xdr:to>
    <xdr:pic>
      <xdr:nvPicPr>
        <xdr:cNvPr id="28" name="図 27" descr="画面の領域"/>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57619700"/>
          <a:ext cx="12955809" cy="5808949"/>
        </a:xfrm>
        <a:prstGeom prst="rect">
          <a:avLst/>
        </a:prstGeom>
      </xdr:spPr>
    </xdr:pic>
    <xdr:clientData/>
  </xdr:twoCellAnchor>
  <xdr:twoCellAnchor editAs="oneCell">
    <xdr:from>
      <xdr:col>0</xdr:col>
      <xdr:colOff>0</xdr:colOff>
      <xdr:row>819</xdr:row>
      <xdr:rowOff>0</xdr:rowOff>
    </xdr:from>
    <xdr:to>
      <xdr:col>16</xdr:col>
      <xdr:colOff>687604</xdr:colOff>
      <xdr:row>848</xdr:row>
      <xdr:rowOff>17750</xdr:rowOff>
    </xdr:to>
    <xdr:pic>
      <xdr:nvPicPr>
        <xdr:cNvPr id="29" name="図 28" descr="画面の領域"/>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163820475"/>
          <a:ext cx="12917704" cy="5818475"/>
        </a:xfrm>
        <a:prstGeom prst="rect">
          <a:avLst/>
        </a:prstGeom>
      </xdr:spPr>
    </xdr:pic>
    <xdr:clientData/>
  </xdr:twoCellAnchor>
  <xdr:twoCellAnchor editAs="oneCell">
    <xdr:from>
      <xdr:col>0</xdr:col>
      <xdr:colOff>0</xdr:colOff>
      <xdr:row>850</xdr:row>
      <xdr:rowOff>0</xdr:rowOff>
    </xdr:from>
    <xdr:to>
      <xdr:col>16</xdr:col>
      <xdr:colOff>687605</xdr:colOff>
      <xdr:row>879</xdr:row>
      <xdr:rowOff>8223</xdr:rowOff>
    </xdr:to>
    <xdr:pic>
      <xdr:nvPicPr>
        <xdr:cNvPr id="30" name="図 29" descr="画面の領域"/>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170021250"/>
          <a:ext cx="12927230" cy="5808948"/>
        </a:xfrm>
        <a:prstGeom prst="rect">
          <a:avLst/>
        </a:prstGeom>
      </xdr:spPr>
    </xdr:pic>
    <xdr:clientData/>
  </xdr:twoCellAnchor>
  <xdr:twoCellAnchor editAs="oneCell">
    <xdr:from>
      <xdr:col>0</xdr:col>
      <xdr:colOff>0</xdr:colOff>
      <xdr:row>881</xdr:row>
      <xdr:rowOff>0</xdr:rowOff>
    </xdr:from>
    <xdr:to>
      <xdr:col>16</xdr:col>
      <xdr:colOff>687606</xdr:colOff>
      <xdr:row>910</xdr:row>
      <xdr:rowOff>74909</xdr:rowOff>
    </xdr:to>
    <xdr:pic>
      <xdr:nvPicPr>
        <xdr:cNvPr id="31" name="図 30" descr="画面の領域"/>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176222025"/>
          <a:ext cx="12936756" cy="5875634"/>
        </a:xfrm>
        <a:prstGeom prst="rect">
          <a:avLst/>
        </a:prstGeom>
      </xdr:spPr>
    </xdr:pic>
    <xdr:clientData/>
  </xdr:twoCellAnchor>
  <xdr:twoCellAnchor editAs="oneCell">
    <xdr:from>
      <xdr:col>0</xdr:col>
      <xdr:colOff>0</xdr:colOff>
      <xdr:row>913</xdr:row>
      <xdr:rowOff>0</xdr:rowOff>
    </xdr:from>
    <xdr:to>
      <xdr:col>16</xdr:col>
      <xdr:colOff>687608</xdr:colOff>
      <xdr:row>941</xdr:row>
      <xdr:rowOff>190254</xdr:rowOff>
    </xdr:to>
    <xdr:pic>
      <xdr:nvPicPr>
        <xdr:cNvPr id="32" name="図 31" descr="画面の領域"/>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0" y="182622825"/>
          <a:ext cx="12946283" cy="5790954"/>
        </a:xfrm>
        <a:prstGeom prst="rect">
          <a:avLst/>
        </a:prstGeom>
      </xdr:spPr>
    </xdr:pic>
    <xdr:clientData/>
  </xdr:twoCellAnchor>
  <xdr:twoCellAnchor editAs="oneCell">
    <xdr:from>
      <xdr:col>0</xdr:col>
      <xdr:colOff>0</xdr:colOff>
      <xdr:row>944</xdr:row>
      <xdr:rowOff>0</xdr:rowOff>
    </xdr:from>
    <xdr:to>
      <xdr:col>16</xdr:col>
      <xdr:colOff>687604</xdr:colOff>
      <xdr:row>972</xdr:row>
      <xdr:rowOff>123570</xdr:rowOff>
    </xdr:to>
    <xdr:pic>
      <xdr:nvPicPr>
        <xdr:cNvPr id="33" name="図 32" descr="画面の領域"/>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188823600"/>
          <a:ext cx="12917704" cy="5724270"/>
        </a:xfrm>
        <a:prstGeom prst="rect">
          <a:avLst/>
        </a:prstGeom>
      </xdr:spPr>
    </xdr:pic>
    <xdr:clientData/>
  </xdr:twoCellAnchor>
  <xdr:twoCellAnchor editAs="oneCell">
    <xdr:from>
      <xdr:col>0</xdr:col>
      <xdr:colOff>0</xdr:colOff>
      <xdr:row>975</xdr:row>
      <xdr:rowOff>0</xdr:rowOff>
    </xdr:from>
    <xdr:to>
      <xdr:col>16</xdr:col>
      <xdr:colOff>687600</xdr:colOff>
      <xdr:row>1003</xdr:row>
      <xdr:rowOff>171202</xdr:rowOff>
    </xdr:to>
    <xdr:pic>
      <xdr:nvPicPr>
        <xdr:cNvPr id="34" name="図 33" descr="画面の領域"/>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95024375"/>
          <a:ext cx="12889125" cy="5771902"/>
        </a:xfrm>
        <a:prstGeom prst="rect">
          <a:avLst/>
        </a:prstGeom>
      </xdr:spPr>
    </xdr:pic>
    <xdr:clientData/>
  </xdr:twoCellAnchor>
  <xdr:twoCellAnchor editAs="oneCell">
    <xdr:from>
      <xdr:col>0</xdr:col>
      <xdr:colOff>0</xdr:colOff>
      <xdr:row>1006</xdr:row>
      <xdr:rowOff>0</xdr:rowOff>
    </xdr:from>
    <xdr:to>
      <xdr:col>16</xdr:col>
      <xdr:colOff>687606</xdr:colOff>
      <xdr:row>1034</xdr:row>
      <xdr:rowOff>152148</xdr:rowOff>
    </xdr:to>
    <xdr:pic>
      <xdr:nvPicPr>
        <xdr:cNvPr id="35" name="図 34" descr="画面の領域"/>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201225150"/>
          <a:ext cx="12936756" cy="5752848"/>
        </a:xfrm>
        <a:prstGeom prst="rect">
          <a:avLst/>
        </a:prstGeom>
      </xdr:spPr>
    </xdr:pic>
    <xdr:clientData/>
  </xdr:twoCellAnchor>
  <xdr:twoCellAnchor editAs="oneCell">
    <xdr:from>
      <xdr:col>0</xdr:col>
      <xdr:colOff>0</xdr:colOff>
      <xdr:row>1036</xdr:row>
      <xdr:rowOff>0</xdr:rowOff>
    </xdr:from>
    <xdr:to>
      <xdr:col>16</xdr:col>
      <xdr:colOff>687606</xdr:colOff>
      <xdr:row>1064</xdr:row>
      <xdr:rowOff>190254</xdr:rowOff>
    </xdr:to>
    <xdr:pic>
      <xdr:nvPicPr>
        <xdr:cNvPr id="36" name="図 35" descr="画面の領域"/>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0" y="207225900"/>
          <a:ext cx="12936756" cy="5790954"/>
        </a:xfrm>
        <a:prstGeom prst="rect">
          <a:avLst/>
        </a:prstGeom>
      </xdr:spPr>
    </xdr:pic>
    <xdr:clientData/>
  </xdr:twoCellAnchor>
  <xdr:twoCellAnchor editAs="oneCell">
    <xdr:from>
      <xdr:col>0</xdr:col>
      <xdr:colOff>0</xdr:colOff>
      <xdr:row>1068</xdr:row>
      <xdr:rowOff>0</xdr:rowOff>
    </xdr:from>
    <xdr:to>
      <xdr:col>16</xdr:col>
      <xdr:colOff>687604</xdr:colOff>
      <xdr:row>1097</xdr:row>
      <xdr:rowOff>36802</xdr:rowOff>
    </xdr:to>
    <xdr:pic>
      <xdr:nvPicPr>
        <xdr:cNvPr id="37" name="図 36" descr="画面の領域"/>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213626700"/>
          <a:ext cx="12917704" cy="5837527"/>
        </a:xfrm>
        <a:prstGeom prst="rect">
          <a:avLst/>
        </a:prstGeom>
      </xdr:spPr>
    </xdr:pic>
    <xdr:clientData/>
  </xdr:twoCellAnchor>
  <xdr:twoCellAnchor editAs="oneCell">
    <xdr:from>
      <xdr:col>0</xdr:col>
      <xdr:colOff>0</xdr:colOff>
      <xdr:row>1100</xdr:row>
      <xdr:rowOff>0</xdr:rowOff>
    </xdr:from>
    <xdr:to>
      <xdr:col>16</xdr:col>
      <xdr:colOff>687605</xdr:colOff>
      <xdr:row>1128</xdr:row>
      <xdr:rowOff>152149</xdr:rowOff>
    </xdr:to>
    <xdr:pic>
      <xdr:nvPicPr>
        <xdr:cNvPr id="38" name="図 37" descr="画面の領域"/>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220027500"/>
          <a:ext cx="12927230" cy="5752849"/>
        </a:xfrm>
        <a:prstGeom prst="rect">
          <a:avLst/>
        </a:prstGeom>
      </xdr:spPr>
    </xdr:pic>
    <xdr:clientData/>
  </xdr:twoCellAnchor>
  <xdr:twoCellAnchor editAs="oneCell">
    <xdr:from>
      <xdr:col>0</xdr:col>
      <xdr:colOff>0</xdr:colOff>
      <xdr:row>1131</xdr:row>
      <xdr:rowOff>0</xdr:rowOff>
    </xdr:from>
    <xdr:to>
      <xdr:col>16</xdr:col>
      <xdr:colOff>687600</xdr:colOff>
      <xdr:row>1160</xdr:row>
      <xdr:rowOff>27276</xdr:rowOff>
    </xdr:to>
    <xdr:pic>
      <xdr:nvPicPr>
        <xdr:cNvPr id="39" name="図 38" descr="画面の領域"/>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0" y="226228275"/>
          <a:ext cx="12889125" cy="5828001"/>
        </a:xfrm>
        <a:prstGeom prst="rect">
          <a:avLst/>
        </a:prstGeom>
      </xdr:spPr>
    </xdr:pic>
    <xdr:clientData/>
  </xdr:twoCellAnchor>
  <xdr:twoCellAnchor>
    <xdr:from>
      <xdr:col>9</xdr:col>
      <xdr:colOff>127000</xdr:colOff>
      <xdr:row>549</xdr:row>
      <xdr:rowOff>52917</xdr:rowOff>
    </xdr:from>
    <xdr:to>
      <xdr:col>11</xdr:col>
      <xdr:colOff>402167</xdr:colOff>
      <xdr:row>552</xdr:row>
      <xdr:rowOff>10583</xdr:rowOff>
    </xdr:to>
    <xdr:cxnSp macro="">
      <xdr:nvCxnSpPr>
        <xdr:cNvPr id="41" name="直線コネクタ 40"/>
        <xdr:cNvCxnSpPr/>
      </xdr:nvCxnSpPr>
      <xdr:spPr>
        <a:xfrm>
          <a:off x="6318250" y="110447667"/>
          <a:ext cx="1651000" cy="560916"/>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296333</xdr:colOff>
      <xdr:row>563</xdr:row>
      <xdr:rowOff>84666</xdr:rowOff>
    </xdr:from>
    <xdr:to>
      <xdr:col>11</xdr:col>
      <xdr:colOff>497417</xdr:colOff>
      <xdr:row>564</xdr:row>
      <xdr:rowOff>190500</xdr:rowOff>
    </xdr:to>
    <xdr:cxnSp macro="">
      <xdr:nvCxnSpPr>
        <xdr:cNvPr id="42" name="直線コネクタ 41"/>
        <xdr:cNvCxnSpPr/>
      </xdr:nvCxnSpPr>
      <xdr:spPr>
        <a:xfrm flipV="1">
          <a:off x="6487583" y="113294583"/>
          <a:ext cx="1576917" cy="306917"/>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190499</xdr:colOff>
      <xdr:row>33</xdr:row>
      <xdr:rowOff>127000</xdr:rowOff>
    </xdr:from>
    <xdr:to>
      <xdr:col>22</xdr:col>
      <xdr:colOff>253999</xdr:colOff>
      <xdr:row>36</xdr:row>
      <xdr:rowOff>0</xdr:rowOff>
    </xdr:to>
    <xdr:sp macro="" textlink="">
      <xdr:nvSpPr>
        <xdr:cNvPr id="46" name="テキスト ボックス 45"/>
        <xdr:cNvSpPr txBox="1"/>
      </xdr:nvSpPr>
      <xdr:spPr>
        <a:xfrm>
          <a:off x="13260916" y="6762750"/>
          <a:ext cx="2127250" cy="476250"/>
        </a:xfrm>
        <a:prstGeom prst="rect">
          <a:avLst/>
        </a:prstGeom>
        <a:solidFill>
          <a:sysClr val="window" lastClr="FFFFFF"/>
        </a:solidFill>
        <a:ln/>
      </xdr:spPr>
      <xdr:style>
        <a:lnRef idx="3">
          <a:schemeClr val="lt1"/>
        </a:lnRef>
        <a:fillRef idx="1">
          <a:schemeClr val="accent2"/>
        </a:fillRef>
        <a:effectRef idx="1">
          <a:schemeClr val="accent2"/>
        </a:effectRef>
        <a:fontRef idx="minor">
          <a:schemeClr val="lt1"/>
        </a:fontRef>
      </xdr:style>
      <xdr:txBody>
        <a:bodyPr vertOverflow="clip" horzOverflow="clip" wrap="square" rtlCol="0" anchor="ctr">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kumimoji="1" lang="ja-JP" altLang="en-US" sz="1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latin typeface="Meiryo UI" panose="020B0604030504040204" pitchFamily="50" charset="-128"/>
              <a:ea typeface="Meiryo UI" panose="020B0604030504040204" pitchFamily="50" charset="-128"/>
            </a:rPr>
            <a:t>赤いナンバーは損切り</a:t>
          </a:r>
        </a:p>
      </xdr:txBody>
    </xdr:sp>
    <xdr:clientData/>
  </xdr:twoCellAnchor>
  <xdr:twoCellAnchor>
    <xdr:from>
      <xdr:col>5</xdr:col>
      <xdr:colOff>359834</xdr:colOff>
      <xdr:row>304</xdr:row>
      <xdr:rowOff>95250</xdr:rowOff>
    </xdr:from>
    <xdr:to>
      <xdr:col>10</xdr:col>
      <xdr:colOff>127000</xdr:colOff>
      <xdr:row>306</xdr:row>
      <xdr:rowOff>52917</xdr:rowOff>
    </xdr:to>
    <xdr:cxnSp macro="">
      <xdr:nvCxnSpPr>
        <xdr:cNvPr id="48" name="直線コネクタ 47"/>
        <xdr:cNvCxnSpPr/>
      </xdr:nvCxnSpPr>
      <xdr:spPr>
        <a:xfrm>
          <a:off x="3799417" y="61224583"/>
          <a:ext cx="3206750" cy="359834"/>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465666</xdr:colOff>
      <xdr:row>6</xdr:row>
      <xdr:rowOff>190500</xdr:rowOff>
    </xdr:from>
    <xdr:to>
      <xdr:col>22</xdr:col>
      <xdr:colOff>285750</xdr:colOff>
      <xdr:row>13</xdr:row>
      <xdr:rowOff>105834</xdr:rowOff>
    </xdr:to>
    <xdr:sp macro="" textlink="">
      <xdr:nvSpPr>
        <xdr:cNvPr id="52" name="正方形/長方形 51"/>
        <xdr:cNvSpPr/>
      </xdr:nvSpPr>
      <xdr:spPr>
        <a:xfrm>
          <a:off x="12848166" y="1397000"/>
          <a:ext cx="2571751" cy="1322917"/>
        </a:xfrm>
        <a:prstGeom prst="rect">
          <a:avLst/>
        </a:prstGeom>
        <a:solidFill>
          <a:schemeClr val="accent1">
            <a:lumMod val="20000"/>
            <a:lumOff val="80000"/>
          </a:schemeClr>
        </a:solidFill>
        <a:ln w="63500">
          <a:solidFill>
            <a:srgbClr val="C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p>
        <a:p>
          <a:pPr algn="l"/>
          <a:r>
            <a:rPr kumimoji="1" lang="ja-JP" altLang="en-US" sz="1100"/>
            <a:t>　　　　　　　　　　　　　</a:t>
          </a:r>
          <a:r>
            <a:rPr kumimoji="1" lang="ja-JP" altLang="en-US" sz="1100">
              <a:solidFill>
                <a:sysClr val="windowText" lastClr="000000"/>
              </a:solidFill>
              <a:latin typeface="Meiryo UI" panose="020B0604030504040204" pitchFamily="50" charset="-128"/>
              <a:ea typeface="Meiryo UI" panose="020B0604030504040204" pitchFamily="50" charset="-128"/>
            </a:rPr>
            <a:t>でエントリー</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で</a:t>
          </a:r>
          <a:r>
            <a:rPr kumimoji="1" lang="en-US" altLang="ja-JP" sz="1100">
              <a:solidFill>
                <a:sysClr val="windowText" lastClr="000000"/>
              </a:solidFill>
              <a:latin typeface="Meiryo UI" panose="020B0604030504040204" pitchFamily="50" charset="-128"/>
              <a:ea typeface="Meiryo UI" panose="020B0604030504040204" pitchFamily="50" charset="-128"/>
            </a:rPr>
            <a:t>38.2</a:t>
          </a:r>
          <a:r>
            <a:rPr kumimoji="1" lang="ja-JP" altLang="en-US" sz="1100">
              <a:solidFill>
                <a:sysClr val="windowText" lastClr="000000"/>
              </a:solidFill>
              <a:latin typeface="Meiryo UI" panose="020B0604030504040204" pitchFamily="50" charset="-128"/>
              <a:ea typeface="Meiryo UI" panose="020B0604030504040204" pitchFamily="50" charset="-128"/>
            </a:rPr>
            <a:t>の決済</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endParaRPr>
        </a:p>
        <a:p>
          <a:pPr algn="l"/>
          <a:endParaRPr kumimoji="1" lang="ja-JP" altLang="en-US" sz="1100"/>
        </a:p>
      </xdr:txBody>
    </xdr:sp>
    <xdr:clientData/>
  </xdr:twoCellAnchor>
  <xdr:twoCellAnchor>
    <xdr:from>
      <xdr:col>19</xdr:col>
      <xdr:colOff>285727</xdr:colOff>
      <xdr:row>7</xdr:row>
      <xdr:rowOff>201077</xdr:rowOff>
    </xdr:from>
    <xdr:to>
      <xdr:col>19</xdr:col>
      <xdr:colOff>412727</xdr:colOff>
      <xdr:row>8</xdr:row>
      <xdr:rowOff>201076</xdr:rowOff>
    </xdr:to>
    <xdr:sp macro="" textlink="">
      <xdr:nvSpPr>
        <xdr:cNvPr id="53" name="下矢印 52"/>
        <xdr:cNvSpPr/>
      </xdr:nvSpPr>
      <xdr:spPr>
        <a:xfrm>
          <a:off x="13356144" y="1608660"/>
          <a:ext cx="127000" cy="201083"/>
        </a:xfrm>
        <a:prstGeom prst="downArrow">
          <a:avLst/>
        </a:prstGeom>
        <a:solidFill>
          <a:sysClr val="window" lastClr="FFFF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592644</xdr:colOff>
      <xdr:row>7</xdr:row>
      <xdr:rowOff>190494</xdr:rowOff>
    </xdr:from>
    <xdr:to>
      <xdr:col>20</xdr:col>
      <xdr:colOff>31728</xdr:colOff>
      <xdr:row>8</xdr:row>
      <xdr:rowOff>190493</xdr:rowOff>
    </xdr:to>
    <xdr:sp macro="" textlink="">
      <xdr:nvSpPr>
        <xdr:cNvPr id="54" name="下矢印 53"/>
        <xdr:cNvSpPr/>
      </xdr:nvSpPr>
      <xdr:spPr>
        <a:xfrm rot="10800000">
          <a:off x="13663061" y="1598077"/>
          <a:ext cx="127000" cy="201083"/>
        </a:xfrm>
        <a:prstGeom prst="downArrow">
          <a:avLst/>
        </a:prstGeom>
        <a:solidFill>
          <a:sysClr val="window" lastClr="FFFF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349250</xdr:colOff>
      <xdr:row>10</xdr:row>
      <xdr:rowOff>52917</xdr:rowOff>
    </xdr:from>
    <xdr:to>
      <xdr:col>20</xdr:col>
      <xdr:colOff>137584</xdr:colOff>
      <xdr:row>12</xdr:row>
      <xdr:rowOff>10583</xdr:rowOff>
    </xdr:to>
    <xdr:sp macro="" textlink="">
      <xdr:nvSpPr>
        <xdr:cNvPr id="55" name="正方形/長方形 54"/>
        <xdr:cNvSpPr/>
      </xdr:nvSpPr>
      <xdr:spPr>
        <a:xfrm>
          <a:off x="13419667" y="2063750"/>
          <a:ext cx="476250" cy="359833"/>
        </a:xfrm>
        <a:prstGeom prst="rect">
          <a:avLst/>
        </a:prstGeom>
        <a:solidFill>
          <a:sysClr val="window" lastClr="FFFF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13</xdr:col>
      <xdr:colOff>485775</xdr:colOff>
      <xdr:row>20</xdr:row>
      <xdr:rowOff>26894</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76200"/>
          <a:ext cx="9144000" cy="4141694"/>
        </a:xfrm>
        <a:prstGeom prst="rect">
          <a:avLst/>
        </a:prstGeom>
      </xdr:spPr>
    </xdr:pic>
    <xdr:clientData/>
  </xdr:twoCellAnchor>
  <xdr:twoCellAnchor editAs="oneCell">
    <xdr:from>
      <xdr:col>0</xdr:col>
      <xdr:colOff>0</xdr:colOff>
      <xdr:row>42</xdr:row>
      <xdr:rowOff>95250</xdr:rowOff>
    </xdr:from>
    <xdr:to>
      <xdr:col>14</xdr:col>
      <xdr:colOff>638175</xdr:colOff>
      <xdr:row>64</xdr:row>
      <xdr:rowOff>110217</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93821"/>
          <a:ext cx="9999889" cy="4505324"/>
        </a:xfrm>
        <a:prstGeom prst="rect">
          <a:avLst/>
        </a:prstGeom>
      </xdr:spPr>
    </xdr:pic>
    <xdr:clientData/>
  </xdr:twoCellAnchor>
  <xdr:twoCellAnchor editAs="oneCell">
    <xdr:from>
      <xdr:col>0</xdr:col>
      <xdr:colOff>0</xdr:colOff>
      <xdr:row>63</xdr:row>
      <xdr:rowOff>0</xdr:rowOff>
    </xdr:from>
    <xdr:to>
      <xdr:col>14</xdr:col>
      <xdr:colOff>638175</xdr:colOff>
      <xdr:row>84</xdr:row>
      <xdr:rowOff>163393</xdr:rowOff>
    </xdr:to>
    <xdr:pic>
      <xdr:nvPicPr>
        <xdr:cNvPr id="6"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429750"/>
          <a:ext cx="10058400" cy="4563943"/>
        </a:xfrm>
        <a:prstGeom prst="rect">
          <a:avLst/>
        </a:prstGeom>
      </xdr:spPr>
    </xdr:pic>
    <xdr:clientData/>
  </xdr:twoCellAnchor>
  <xdr:twoCellAnchor>
    <xdr:from>
      <xdr:col>0</xdr:col>
      <xdr:colOff>0</xdr:colOff>
      <xdr:row>86</xdr:row>
      <xdr:rowOff>0</xdr:rowOff>
    </xdr:from>
    <xdr:to>
      <xdr:col>14</xdr:col>
      <xdr:colOff>638175</xdr:colOff>
      <xdr:row>107</xdr:row>
      <xdr:rowOff>158665</xdr:rowOff>
    </xdr:to>
    <xdr:grpSp>
      <xdr:nvGrpSpPr>
        <xdr:cNvPr id="5" name="グループ化 4"/>
        <xdr:cNvGrpSpPr/>
      </xdr:nvGrpSpPr>
      <xdr:grpSpPr>
        <a:xfrm>
          <a:off x="0" y="18430875"/>
          <a:ext cx="10115550" cy="4659228"/>
          <a:chOff x="0" y="14249400"/>
          <a:chExt cx="10058400" cy="4559215"/>
        </a:xfrm>
      </xdr:grpSpPr>
      <xdr:pic>
        <xdr:nvPicPr>
          <xdr:cNvPr id="8" name="図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249400"/>
            <a:ext cx="10058400" cy="4559215"/>
          </a:xfrm>
          <a:prstGeom prst="rect">
            <a:avLst/>
          </a:prstGeom>
        </xdr:spPr>
      </xdr:pic>
      <xdr:sp macro="" textlink="">
        <xdr:nvSpPr>
          <xdr:cNvPr id="4" name="円/楕円 3"/>
          <xdr:cNvSpPr/>
        </xdr:nvSpPr>
        <xdr:spPr>
          <a:xfrm>
            <a:off x="7381875" y="17106900"/>
            <a:ext cx="238125" cy="23812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6</xdr:col>
      <xdr:colOff>409575</xdr:colOff>
      <xdr:row>4</xdr:row>
      <xdr:rowOff>171450</xdr:rowOff>
    </xdr:from>
    <xdr:to>
      <xdr:col>13</xdr:col>
      <xdr:colOff>114300</xdr:colOff>
      <xdr:row>4</xdr:row>
      <xdr:rowOff>180975</xdr:rowOff>
    </xdr:to>
    <xdr:cxnSp macro="">
      <xdr:nvCxnSpPr>
        <xdr:cNvPr id="9" name="直線コネクタ 8"/>
        <xdr:cNvCxnSpPr/>
      </xdr:nvCxnSpPr>
      <xdr:spPr>
        <a:xfrm>
          <a:off x="4343400" y="1009650"/>
          <a:ext cx="4505325" cy="95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40821</xdr:colOff>
      <xdr:row>21</xdr:row>
      <xdr:rowOff>95251</xdr:rowOff>
    </xdr:from>
    <xdr:to>
      <xdr:col>13</xdr:col>
      <xdr:colOff>326572</xdr:colOff>
      <xdr:row>41</xdr:row>
      <xdr:rowOff>131463</xdr:rowOff>
    </xdr:to>
    <xdr:pic>
      <xdr:nvPicPr>
        <xdr:cNvPr id="10" name="図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821" y="4381501"/>
          <a:ext cx="8967108" cy="4118355"/>
        </a:xfrm>
        <a:prstGeom prst="rect">
          <a:avLst/>
        </a:prstGeom>
      </xdr:spPr>
    </xdr:pic>
    <xdr:clientData/>
  </xdr:twoCellAnchor>
  <xdr:oneCellAnchor>
    <xdr:from>
      <xdr:col>14</xdr:col>
      <xdr:colOff>251513</xdr:colOff>
      <xdr:row>9</xdr:row>
      <xdr:rowOff>194273</xdr:rowOff>
    </xdr:from>
    <xdr:ext cx="4735720" cy="892552"/>
    <xdr:sp macro="" textlink="">
      <xdr:nvSpPr>
        <xdr:cNvPr id="7" name="正方形/長方形 6"/>
        <xdr:cNvSpPr/>
      </xdr:nvSpPr>
      <xdr:spPr>
        <a:xfrm>
          <a:off x="9671738" y="2080223"/>
          <a:ext cx="4735720" cy="892552"/>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ja-JP" alt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こちらに質問を記載していますが、</a:t>
          </a:r>
          <a:endParaRPr lang="en-US" altLang="ja-JP"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a:p>
          <a:pPr algn="ctr"/>
          <a:r>
            <a:rPr lang="ja-JP" altLang="en-US" sz="2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すでにご回答いただいています。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4:T1142"/>
  <sheetViews>
    <sheetView tabSelected="1" topLeftCell="E1" zoomScale="90" zoomScaleNormal="90" workbookViewId="0">
      <selection activeCell="U20" sqref="U20"/>
    </sheetView>
  </sheetViews>
  <sheetFormatPr defaultRowHeight="15.75"/>
  <cols>
    <col min="1" max="17" width="9" style="48"/>
    <col min="18" max="18" width="9" style="53"/>
    <col min="19" max="16384" width="9" style="48"/>
  </cols>
  <sheetData>
    <row r="4" spans="18:18">
      <c r="R4" s="53" t="s">
        <v>70</v>
      </c>
    </row>
    <row r="35" spans="18:18">
      <c r="R35" s="54" t="s">
        <v>71</v>
      </c>
    </row>
    <row r="36" spans="18:18">
      <c r="R36" s="53" t="s">
        <v>79</v>
      </c>
    </row>
    <row r="67" spans="18:20">
      <c r="R67" s="54" t="s">
        <v>80</v>
      </c>
      <c r="T67" s="48" t="s">
        <v>116</v>
      </c>
    </row>
    <row r="104" spans="18:18">
      <c r="R104" s="55" t="s">
        <v>81</v>
      </c>
    </row>
    <row r="131" spans="18:18">
      <c r="R131" s="54" t="s">
        <v>82</v>
      </c>
    </row>
    <row r="178" spans="19:19">
      <c r="S178" s="48" t="s">
        <v>117</v>
      </c>
    </row>
    <row r="203" spans="18:18">
      <c r="R203" s="53" t="s">
        <v>83</v>
      </c>
    </row>
    <row r="224" spans="18:18">
      <c r="R224" s="54" t="s">
        <v>84</v>
      </c>
    </row>
    <row r="256" spans="18:18">
      <c r="R256" s="54" t="s">
        <v>85</v>
      </c>
    </row>
    <row r="288" spans="18:18">
      <c r="R288" s="54" t="s">
        <v>86</v>
      </c>
    </row>
    <row r="291" spans="18:19">
      <c r="R291" s="57" t="s">
        <v>87</v>
      </c>
      <c r="S291" s="48" t="s">
        <v>116</v>
      </c>
    </row>
    <row r="318" spans="18:18">
      <c r="R318" s="54" t="s">
        <v>88</v>
      </c>
    </row>
    <row r="350" spans="18:18">
      <c r="R350" s="53" t="s">
        <v>89</v>
      </c>
    </row>
    <row r="394" spans="18:18">
      <c r="R394" s="54" t="s">
        <v>90</v>
      </c>
    </row>
    <row r="430" spans="18:18">
      <c r="R430" s="53" t="s">
        <v>90</v>
      </c>
    </row>
    <row r="450" spans="18:18">
      <c r="R450" s="53" t="s">
        <v>91</v>
      </c>
    </row>
    <row r="485" spans="18:18">
      <c r="R485" s="53" t="s">
        <v>92</v>
      </c>
    </row>
    <row r="522" spans="18:18">
      <c r="R522" s="54" t="s">
        <v>93</v>
      </c>
    </row>
    <row r="554" spans="18:18">
      <c r="R554" s="54" t="s">
        <v>115</v>
      </c>
    </row>
    <row r="555" spans="18:18">
      <c r="R555" s="54" t="s">
        <v>94</v>
      </c>
    </row>
    <row r="583" spans="18:18">
      <c r="R583" s="53" t="s">
        <v>95</v>
      </c>
    </row>
    <row r="609" spans="18:18">
      <c r="R609" s="53" t="s">
        <v>96</v>
      </c>
    </row>
    <row r="635" spans="18:18">
      <c r="R635" s="53" t="s">
        <v>97</v>
      </c>
    </row>
    <row r="669" spans="18:18">
      <c r="R669" s="53" t="s">
        <v>98</v>
      </c>
    </row>
    <row r="701" spans="18:18">
      <c r="R701" s="53" t="s">
        <v>99</v>
      </c>
    </row>
    <row r="736" spans="18:18">
      <c r="R736" s="53" t="s">
        <v>100</v>
      </c>
    </row>
    <row r="766" spans="18:18">
      <c r="R766" s="53" t="s">
        <v>101</v>
      </c>
    </row>
    <row r="798" spans="18:18">
      <c r="R798" s="53" t="s">
        <v>102</v>
      </c>
    </row>
    <row r="824" spans="18:18">
      <c r="R824" s="53" t="s">
        <v>103</v>
      </c>
    </row>
    <row r="855" spans="18:18">
      <c r="R855" s="53" t="s">
        <v>104</v>
      </c>
    </row>
    <row r="892" spans="18:18">
      <c r="R892" s="53" t="s">
        <v>105</v>
      </c>
    </row>
    <row r="922" spans="18:18">
      <c r="R922" s="53" t="s">
        <v>105</v>
      </c>
    </row>
    <row r="958" spans="18:18">
      <c r="R958" s="53" t="s">
        <v>106</v>
      </c>
    </row>
    <row r="987" spans="18:18">
      <c r="R987" s="53" t="s">
        <v>107</v>
      </c>
    </row>
    <row r="1011" spans="18:18">
      <c r="R1011" s="53" t="s">
        <v>108</v>
      </c>
    </row>
    <row r="1045" spans="18:18">
      <c r="R1045" s="53" t="s">
        <v>109</v>
      </c>
    </row>
    <row r="1084" spans="18:18">
      <c r="R1084" s="54" t="s">
        <v>114</v>
      </c>
    </row>
    <row r="1113" spans="18:18">
      <c r="R1113" s="53" t="s">
        <v>110</v>
      </c>
    </row>
    <row r="1142" spans="18:18">
      <c r="R1142" s="53" t="s">
        <v>111</v>
      </c>
    </row>
  </sheetData>
  <phoneticPr fontId="2"/>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X109"/>
  <sheetViews>
    <sheetView zoomScaleNormal="100" workbookViewId="0">
      <pane ySplit="8" topLeftCell="A69" activePane="bottomLeft" state="frozen"/>
      <selection pane="bottomLeft" activeCell="H81" sqref="H81:I81"/>
    </sheetView>
  </sheetViews>
  <sheetFormatPr defaultRowHeight="13.5"/>
  <cols>
    <col min="1" max="1" width="2.875" customWidth="1"/>
    <col min="2" max="9" width="6.625" customWidth="1"/>
    <col min="10" max="10" width="10.125" customWidth="1"/>
    <col min="11" max="11" width="10.375" customWidth="1"/>
    <col min="12" max="12" width="10.125" customWidth="1"/>
    <col min="13" max="20" width="6.625" customWidth="1"/>
    <col min="24" max="24" width="10.875" style="23" bestFit="1" customWidth="1"/>
  </cols>
  <sheetData>
    <row r="2" spans="2:23">
      <c r="B2" s="63" t="s">
        <v>5</v>
      </c>
      <c r="C2" s="63"/>
      <c r="D2" s="65" t="s">
        <v>48</v>
      </c>
      <c r="E2" s="65"/>
      <c r="F2" s="63" t="s">
        <v>6</v>
      </c>
      <c r="G2" s="63"/>
      <c r="H2" s="65" t="s">
        <v>49</v>
      </c>
      <c r="I2" s="65"/>
      <c r="J2" s="51"/>
      <c r="K2" s="51"/>
      <c r="L2" s="63" t="s">
        <v>7</v>
      </c>
      <c r="M2" s="63"/>
      <c r="N2" s="64">
        <f>C9</f>
        <v>400000</v>
      </c>
      <c r="O2" s="65"/>
      <c r="P2" s="63" t="s">
        <v>8</v>
      </c>
      <c r="Q2" s="63"/>
      <c r="R2" s="64">
        <f>C108+T108</f>
        <v>50737992.529573806</v>
      </c>
      <c r="S2" s="65"/>
      <c r="T2" s="1"/>
      <c r="U2" s="1"/>
      <c r="V2" s="1"/>
    </row>
    <row r="3" spans="2:23" ht="57" customHeight="1">
      <c r="B3" s="63" t="s">
        <v>9</v>
      </c>
      <c r="C3" s="63"/>
      <c r="D3" s="66" t="s">
        <v>78</v>
      </c>
      <c r="E3" s="66"/>
      <c r="F3" s="66"/>
      <c r="G3" s="66"/>
      <c r="H3" s="66"/>
      <c r="I3" s="66"/>
      <c r="J3" s="52"/>
      <c r="K3" s="52"/>
      <c r="L3" s="63" t="s">
        <v>10</v>
      </c>
      <c r="M3" s="63"/>
      <c r="N3" s="66" t="s">
        <v>47</v>
      </c>
      <c r="O3" s="67"/>
      <c r="P3" s="67"/>
      <c r="Q3" s="67"/>
      <c r="R3" s="67"/>
      <c r="S3" s="67"/>
      <c r="T3" s="1"/>
      <c r="U3" s="1"/>
    </row>
    <row r="4" spans="2:23">
      <c r="B4" s="63" t="s">
        <v>11</v>
      </c>
      <c r="C4" s="63"/>
      <c r="D4" s="81">
        <f>SUM($T$9:$U$993)</f>
        <v>50337992.529573806</v>
      </c>
      <c r="E4" s="81"/>
      <c r="F4" s="63" t="s">
        <v>12</v>
      </c>
      <c r="G4" s="63"/>
      <c r="H4" s="82">
        <f>SUM($V$9:$W$108)</f>
        <v>4437.9999999999936</v>
      </c>
      <c r="I4" s="65"/>
      <c r="J4" s="51"/>
      <c r="K4" s="51"/>
      <c r="L4" s="83" t="s">
        <v>13</v>
      </c>
      <c r="M4" s="83"/>
      <c r="N4" s="64">
        <f>MAX($C$9:$D$990)-C9</f>
        <v>48052549.962085083</v>
      </c>
      <c r="O4" s="64"/>
      <c r="P4" s="83" t="s">
        <v>14</v>
      </c>
      <c r="Q4" s="83"/>
      <c r="R4" s="81">
        <f>MIN($C$9:$D$990)-C9</f>
        <v>0</v>
      </c>
      <c r="S4" s="81"/>
      <c r="T4" s="1"/>
      <c r="U4" s="1"/>
      <c r="V4" s="1"/>
    </row>
    <row r="5" spans="2:23">
      <c r="B5" s="38" t="s">
        <v>15</v>
      </c>
      <c r="C5" s="37">
        <f>COUNTIF($T$9:$T$990,"&gt;0")</f>
        <v>72</v>
      </c>
      <c r="D5" s="36" t="s">
        <v>16</v>
      </c>
      <c r="E5" s="16">
        <f>COUNTIF($T$9:$T$990,"&lt;0")</f>
        <v>28</v>
      </c>
      <c r="F5" s="36" t="s">
        <v>17</v>
      </c>
      <c r="G5" s="37">
        <f>COUNTIF($T$9:$T$990,"=0")</f>
        <v>0</v>
      </c>
      <c r="H5" s="36" t="s">
        <v>18</v>
      </c>
      <c r="I5" s="3">
        <f>C5/SUM(C5,E5,G5)</f>
        <v>0.72</v>
      </c>
      <c r="J5" s="46"/>
      <c r="K5" s="46"/>
      <c r="L5" s="91" t="s">
        <v>19</v>
      </c>
      <c r="M5" s="63"/>
      <c r="N5" s="92"/>
      <c r="O5" s="93"/>
      <c r="P5" s="18" t="s">
        <v>20</v>
      </c>
      <c r="Q5" s="9"/>
      <c r="R5" s="92"/>
      <c r="S5" s="93"/>
      <c r="T5" s="1"/>
      <c r="U5" s="1"/>
      <c r="V5" s="1"/>
    </row>
    <row r="6" spans="2:23">
      <c r="B6" s="11"/>
      <c r="C6" s="14"/>
      <c r="D6" s="15"/>
      <c r="E6" s="12"/>
      <c r="F6" s="11"/>
      <c r="G6" s="12"/>
      <c r="H6" s="11"/>
      <c r="I6" s="17"/>
      <c r="J6" s="17"/>
      <c r="K6" s="17"/>
      <c r="L6" s="11"/>
      <c r="M6" s="11"/>
      <c r="N6" s="12"/>
      <c r="O6" s="12"/>
      <c r="P6" s="13"/>
      <c r="Q6" s="13"/>
      <c r="R6" s="10"/>
      <c r="S6" s="39"/>
      <c r="T6" s="1"/>
      <c r="U6" s="1"/>
      <c r="V6" s="1"/>
    </row>
    <row r="7" spans="2:23">
      <c r="B7" s="68" t="s">
        <v>21</v>
      </c>
      <c r="C7" s="70" t="s">
        <v>22</v>
      </c>
      <c r="D7" s="71"/>
      <c r="E7" s="74" t="s">
        <v>23</v>
      </c>
      <c r="F7" s="75"/>
      <c r="G7" s="75"/>
      <c r="H7" s="75"/>
      <c r="I7" s="76"/>
      <c r="J7" s="47"/>
      <c r="K7" s="47"/>
      <c r="L7" s="77" t="s">
        <v>24</v>
      </c>
      <c r="M7" s="78"/>
      <c r="N7" s="79"/>
      <c r="O7" s="80" t="s">
        <v>25</v>
      </c>
      <c r="P7" s="84" t="s">
        <v>26</v>
      </c>
      <c r="Q7" s="85"/>
      <c r="R7" s="85"/>
      <c r="S7" s="86"/>
      <c r="T7" s="87" t="s">
        <v>27</v>
      </c>
      <c r="U7" s="87"/>
      <c r="V7" s="87"/>
      <c r="W7" s="87"/>
    </row>
    <row r="8" spans="2:23">
      <c r="B8" s="69"/>
      <c r="C8" s="72"/>
      <c r="D8" s="73"/>
      <c r="E8" s="19" t="s">
        <v>28</v>
      </c>
      <c r="F8" s="19" t="s">
        <v>29</v>
      </c>
      <c r="G8" s="19" t="s">
        <v>30</v>
      </c>
      <c r="H8" s="88" t="s">
        <v>31</v>
      </c>
      <c r="I8" s="76"/>
      <c r="J8" s="50" t="s">
        <v>76</v>
      </c>
      <c r="K8" s="50" t="s">
        <v>77</v>
      </c>
      <c r="L8" s="4" t="s">
        <v>32</v>
      </c>
      <c r="M8" s="89" t="s">
        <v>33</v>
      </c>
      <c r="N8" s="79"/>
      <c r="O8" s="80"/>
      <c r="P8" s="5" t="s">
        <v>28</v>
      </c>
      <c r="Q8" s="5" t="s">
        <v>29</v>
      </c>
      <c r="R8" s="90" t="s">
        <v>31</v>
      </c>
      <c r="S8" s="86"/>
      <c r="T8" s="87" t="s">
        <v>34</v>
      </c>
      <c r="U8" s="87"/>
      <c r="V8" s="87" t="s">
        <v>32</v>
      </c>
      <c r="W8" s="87"/>
    </row>
    <row r="9" spans="2:23">
      <c r="B9" s="35">
        <v>1</v>
      </c>
      <c r="C9" s="94">
        <v>400000</v>
      </c>
      <c r="D9" s="94"/>
      <c r="E9" s="35">
        <v>2010</v>
      </c>
      <c r="F9" s="8">
        <v>42467</v>
      </c>
      <c r="G9" s="35" t="s">
        <v>3</v>
      </c>
      <c r="H9" s="95">
        <v>0.92774000000000001</v>
      </c>
      <c r="I9" s="95"/>
      <c r="J9" s="49"/>
      <c r="K9" s="49"/>
      <c r="L9" s="35">
        <v>16</v>
      </c>
      <c r="M9" s="94">
        <f t="shared" ref="M9:M72" si="0">IF(F9="","",C9*0.03)</f>
        <v>12000</v>
      </c>
      <c r="N9" s="94"/>
      <c r="O9" s="44">
        <f>IF(L9="","",(M9/L9)/1000)</f>
        <v>0.75</v>
      </c>
      <c r="P9" s="35">
        <v>2010</v>
      </c>
      <c r="Q9" s="8">
        <v>42467</v>
      </c>
      <c r="R9" s="95">
        <v>0.92437000000000002</v>
      </c>
      <c r="S9" s="95"/>
      <c r="T9" s="96">
        <f>IF(Q9="","",(IF(G9="売",H9-R9,R9-H9))*O9*10000000)</f>
        <v>25274.99999999988</v>
      </c>
      <c r="U9" s="96"/>
      <c r="V9" s="97">
        <f>IF(Q9="","",IF(T9&lt;0,L9*(-1),IF(G9="買",(R9-H9)*10000,(H9-R9)*10000)))</f>
        <v>33.699999999999839</v>
      </c>
      <c r="W9" s="97"/>
    </row>
    <row r="10" spans="2:23">
      <c r="B10" s="35">
        <v>2</v>
      </c>
      <c r="C10" s="94">
        <f t="shared" ref="C10:C73" si="1">IF(T9="","",C9+T9)</f>
        <v>425274.99999999988</v>
      </c>
      <c r="D10" s="94"/>
      <c r="E10" s="35">
        <v>2010</v>
      </c>
      <c r="F10" s="8">
        <v>42481</v>
      </c>
      <c r="G10" s="35" t="s">
        <v>3</v>
      </c>
      <c r="H10" s="95">
        <v>0.93164999999999998</v>
      </c>
      <c r="I10" s="95"/>
      <c r="J10" s="49"/>
      <c r="K10" s="49"/>
      <c r="L10" s="35">
        <v>19</v>
      </c>
      <c r="M10" s="94">
        <f t="shared" si="0"/>
        <v>12758.249999999996</v>
      </c>
      <c r="N10" s="94"/>
      <c r="O10" s="44">
        <f t="shared" ref="O10:O73" si="2">IF(L10="","",(M10/L10)/1000)</f>
        <v>0.67148684210526299</v>
      </c>
      <c r="P10" s="35">
        <v>2010</v>
      </c>
      <c r="Q10" s="8">
        <v>42481</v>
      </c>
      <c r="R10" s="95">
        <v>0.92686999999999997</v>
      </c>
      <c r="S10" s="95"/>
      <c r="T10" s="96">
        <f t="shared" ref="T10:T73" si="3">IF(Q10="","",(IF(G10="売",H10-R10,R10-H10))*O10*10000000)</f>
        <v>32097.071052631614</v>
      </c>
      <c r="U10" s="96"/>
      <c r="V10" s="97">
        <f t="shared" ref="V10:V73" si="4">IF(Q10="","",IF(T10&lt;0,L10*(-1),IF(G10="買",(R10-H10)*10000,(H10-R10)*10000)))</f>
        <v>47.800000000000068</v>
      </c>
      <c r="W10" s="97"/>
    </row>
    <row r="11" spans="2:23">
      <c r="B11" s="35">
        <v>3</v>
      </c>
      <c r="C11" s="94">
        <f t="shared" si="1"/>
        <v>457372.07105263148</v>
      </c>
      <c r="D11" s="94"/>
      <c r="E11" s="35">
        <v>2010</v>
      </c>
      <c r="F11" s="8">
        <v>42490</v>
      </c>
      <c r="G11" s="35" t="s">
        <v>3</v>
      </c>
      <c r="H11" s="95">
        <v>0.92976999999999999</v>
      </c>
      <c r="I11" s="95"/>
      <c r="J11" s="49"/>
      <c r="K11" s="49"/>
      <c r="L11" s="35">
        <v>27</v>
      </c>
      <c r="M11" s="94">
        <f t="shared" si="0"/>
        <v>13721.162131578943</v>
      </c>
      <c r="N11" s="94"/>
      <c r="O11" s="44">
        <f t="shared" si="2"/>
        <v>0.50819119005847935</v>
      </c>
      <c r="P11" s="35">
        <v>2010</v>
      </c>
      <c r="Q11" s="8">
        <v>42490</v>
      </c>
      <c r="R11" s="95">
        <v>0.92518999999999996</v>
      </c>
      <c r="S11" s="95"/>
      <c r="T11" s="96">
        <f t="shared" si="3"/>
        <v>23275.156504678496</v>
      </c>
      <c r="U11" s="96"/>
      <c r="V11" s="97">
        <f t="shared" si="4"/>
        <v>45.800000000000281</v>
      </c>
      <c r="W11" s="97"/>
    </row>
    <row r="12" spans="2:23">
      <c r="B12" s="35">
        <v>4</v>
      </c>
      <c r="C12" s="94">
        <f t="shared" si="1"/>
        <v>480647.22755730996</v>
      </c>
      <c r="D12" s="94"/>
      <c r="E12" s="35">
        <v>2010</v>
      </c>
      <c r="F12" s="8">
        <v>42497</v>
      </c>
      <c r="G12" s="35" t="s">
        <v>4</v>
      </c>
      <c r="H12" s="95">
        <v>0.88929999999999998</v>
      </c>
      <c r="I12" s="95"/>
      <c r="J12" s="49"/>
      <c r="K12" s="49"/>
      <c r="L12" s="35">
        <v>75</v>
      </c>
      <c r="M12" s="94">
        <f t="shared" si="0"/>
        <v>14419.416826719298</v>
      </c>
      <c r="N12" s="94"/>
      <c r="O12" s="44">
        <f t="shared" si="2"/>
        <v>0.19225889102292396</v>
      </c>
      <c r="P12" s="35">
        <v>2010</v>
      </c>
      <c r="Q12" s="8">
        <v>42500</v>
      </c>
      <c r="R12" s="95">
        <v>0.90036000000000005</v>
      </c>
      <c r="S12" s="95"/>
      <c r="T12" s="96">
        <f t="shared" si="3"/>
        <v>21263.833347135525</v>
      </c>
      <c r="U12" s="96"/>
      <c r="V12" s="97">
        <f t="shared" si="4"/>
        <v>110.6000000000007</v>
      </c>
      <c r="W12" s="97"/>
    </row>
    <row r="13" spans="2:23">
      <c r="B13" s="35">
        <v>5</v>
      </c>
      <c r="C13" s="94">
        <f t="shared" si="1"/>
        <v>501911.06090444548</v>
      </c>
      <c r="D13" s="94"/>
      <c r="E13" s="35">
        <v>2010</v>
      </c>
      <c r="F13" s="8">
        <v>42515</v>
      </c>
      <c r="G13" s="35" t="s">
        <v>4</v>
      </c>
      <c r="H13" s="95">
        <v>0.81086999999999998</v>
      </c>
      <c r="I13" s="95"/>
      <c r="J13" s="49"/>
      <c r="K13" s="49"/>
      <c r="L13" s="35">
        <v>42</v>
      </c>
      <c r="M13" s="94">
        <f t="shared" si="0"/>
        <v>15057.331827133363</v>
      </c>
      <c r="N13" s="94"/>
      <c r="O13" s="44">
        <f t="shared" si="2"/>
        <v>0.35850790064603244</v>
      </c>
      <c r="P13" s="35">
        <v>2010</v>
      </c>
      <c r="Q13" s="8">
        <v>42517</v>
      </c>
      <c r="R13" s="95">
        <v>0.84341999999999995</v>
      </c>
      <c r="S13" s="95"/>
      <c r="T13" s="96">
        <f t="shared" si="3"/>
        <v>116694.32166028344</v>
      </c>
      <c r="U13" s="96"/>
      <c r="V13" s="97">
        <f t="shared" si="4"/>
        <v>325.49999999999966</v>
      </c>
      <c r="W13" s="97"/>
    </row>
    <row r="14" spans="2:23">
      <c r="B14" s="35">
        <v>6</v>
      </c>
      <c r="C14" s="94">
        <f t="shared" si="1"/>
        <v>618605.38256472896</v>
      </c>
      <c r="D14" s="94"/>
      <c r="E14" s="35">
        <v>2010</v>
      </c>
      <c r="F14" s="8">
        <v>42518</v>
      </c>
      <c r="G14" s="35" t="s">
        <v>3</v>
      </c>
      <c r="H14" s="95">
        <v>0.85024</v>
      </c>
      <c r="I14" s="95"/>
      <c r="J14" s="49"/>
      <c r="K14" s="49"/>
      <c r="L14" s="35">
        <v>34</v>
      </c>
      <c r="M14" s="94">
        <f t="shared" si="0"/>
        <v>18558.161476941867</v>
      </c>
      <c r="N14" s="94"/>
      <c r="O14" s="44">
        <f t="shared" si="2"/>
        <v>0.5458282787335843</v>
      </c>
      <c r="P14" s="35">
        <v>2010</v>
      </c>
      <c r="Q14" s="8">
        <v>42522</v>
      </c>
      <c r="R14" s="95">
        <v>0.83667000000000002</v>
      </c>
      <c r="S14" s="95"/>
      <c r="T14" s="96">
        <f t="shared" si="3"/>
        <v>74068.897424147232</v>
      </c>
      <c r="U14" s="96"/>
      <c r="V14" s="97">
        <f t="shared" si="4"/>
        <v>135.6999999999997</v>
      </c>
      <c r="W14" s="97"/>
    </row>
    <row r="15" spans="2:23">
      <c r="B15" s="35">
        <v>7</v>
      </c>
      <c r="C15" s="94">
        <f t="shared" si="1"/>
        <v>692674.27998887619</v>
      </c>
      <c r="D15" s="94"/>
      <c r="E15" s="35">
        <v>2010</v>
      </c>
      <c r="F15" s="8">
        <v>42523</v>
      </c>
      <c r="G15" s="35" t="s">
        <v>4</v>
      </c>
      <c r="H15" s="95">
        <v>0.8327</v>
      </c>
      <c r="I15" s="95"/>
      <c r="J15" s="49"/>
      <c r="K15" s="49"/>
      <c r="L15" s="35">
        <v>52</v>
      </c>
      <c r="M15" s="94">
        <f t="shared" si="0"/>
        <v>20780.228399666285</v>
      </c>
      <c r="N15" s="94"/>
      <c r="O15" s="44">
        <f t="shared" si="2"/>
        <v>0.39961977691665929</v>
      </c>
      <c r="P15" s="35">
        <v>2010</v>
      </c>
      <c r="Q15" s="8">
        <v>42523</v>
      </c>
      <c r="R15" s="95">
        <v>0.83835000000000004</v>
      </c>
      <c r="S15" s="95"/>
      <c r="T15" s="96">
        <f t="shared" si="3"/>
        <v>22578.517395791427</v>
      </c>
      <c r="U15" s="96"/>
      <c r="V15" s="97">
        <f t="shared" si="4"/>
        <v>56.500000000000441</v>
      </c>
      <c r="W15" s="97"/>
    </row>
    <row r="16" spans="2:23">
      <c r="B16" s="35">
        <v>8</v>
      </c>
      <c r="C16" s="94">
        <f t="shared" si="1"/>
        <v>715252.79738466768</v>
      </c>
      <c r="D16" s="94"/>
      <c r="E16" s="35">
        <v>2010</v>
      </c>
      <c r="F16" s="8">
        <v>42528</v>
      </c>
      <c r="G16" s="35" t="s">
        <v>4</v>
      </c>
      <c r="H16" s="95">
        <v>0.81208999999999998</v>
      </c>
      <c r="I16" s="95"/>
      <c r="J16" s="49"/>
      <c r="K16" s="49"/>
      <c r="L16" s="35">
        <v>34</v>
      </c>
      <c r="M16" s="94">
        <f t="shared" si="0"/>
        <v>21457.58392154003</v>
      </c>
      <c r="N16" s="94"/>
      <c r="O16" s="44">
        <f t="shared" si="2"/>
        <v>0.63110540945705973</v>
      </c>
      <c r="P16" s="35">
        <v>2010</v>
      </c>
      <c r="Q16" s="8">
        <v>42529</v>
      </c>
      <c r="R16" s="95">
        <v>0.82440999999999998</v>
      </c>
      <c r="S16" s="95"/>
      <c r="T16" s="96">
        <f t="shared" si="3"/>
        <v>77752.18644510975</v>
      </c>
      <c r="U16" s="96"/>
      <c r="V16" s="97">
        <f t="shared" si="4"/>
        <v>123.19999999999997</v>
      </c>
      <c r="W16" s="97"/>
    </row>
    <row r="17" spans="2:23">
      <c r="B17" s="35">
        <v>9</v>
      </c>
      <c r="C17" s="94">
        <f t="shared" si="1"/>
        <v>793004.98382977745</v>
      </c>
      <c r="D17" s="94"/>
      <c r="E17" s="35">
        <v>2010</v>
      </c>
      <c r="F17" s="8">
        <v>42535</v>
      </c>
      <c r="G17" s="35" t="s">
        <v>3</v>
      </c>
      <c r="H17" s="95">
        <v>0.85514000000000001</v>
      </c>
      <c r="I17" s="95"/>
      <c r="J17" s="49"/>
      <c r="K17" s="49"/>
      <c r="L17" s="35">
        <v>27</v>
      </c>
      <c r="M17" s="94">
        <f t="shared" si="0"/>
        <v>23790.149514893325</v>
      </c>
      <c r="N17" s="94"/>
      <c r="O17" s="44">
        <f t="shared" si="2"/>
        <v>0.88111664869975281</v>
      </c>
      <c r="P17" s="35">
        <v>2010</v>
      </c>
      <c r="Q17" s="8">
        <v>0.85726999999999998</v>
      </c>
      <c r="R17" s="95">
        <v>0.85726999999999998</v>
      </c>
      <c r="S17" s="95"/>
      <c r="T17" s="96">
        <f t="shared" si="3"/>
        <v>-18767.784617304427</v>
      </c>
      <c r="U17" s="96"/>
      <c r="V17" s="97">
        <f t="shared" si="4"/>
        <v>-27</v>
      </c>
      <c r="W17" s="97"/>
    </row>
    <row r="18" spans="2:23">
      <c r="B18" s="35">
        <v>10</v>
      </c>
      <c r="C18" s="94">
        <f t="shared" si="1"/>
        <v>774237.199212473</v>
      </c>
      <c r="D18" s="94"/>
      <c r="E18" s="35">
        <v>2010</v>
      </c>
      <c r="F18" s="8">
        <v>42537</v>
      </c>
      <c r="G18" s="35" t="s">
        <v>3</v>
      </c>
      <c r="H18" s="95">
        <v>0.86380000000000001</v>
      </c>
      <c r="I18" s="95"/>
      <c r="J18" s="49"/>
      <c r="K18" s="49"/>
      <c r="L18" s="35">
        <v>34</v>
      </c>
      <c r="M18" s="94">
        <f t="shared" si="0"/>
        <v>23227.115976374189</v>
      </c>
      <c r="N18" s="94"/>
      <c r="O18" s="44">
        <f t="shared" si="2"/>
        <v>0.68315046989335848</v>
      </c>
      <c r="P18" s="35">
        <v>2010</v>
      </c>
      <c r="Q18" s="8">
        <v>42537</v>
      </c>
      <c r="R18" s="95">
        <v>0.86717999999999995</v>
      </c>
      <c r="S18" s="95"/>
      <c r="T18" s="96">
        <f t="shared" si="3"/>
        <v>-23090.485882395096</v>
      </c>
      <c r="U18" s="96"/>
      <c r="V18" s="97">
        <f t="shared" si="4"/>
        <v>-34</v>
      </c>
      <c r="W18" s="97"/>
    </row>
    <row r="19" spans="2:23">
      <c r="B19" s="35">
        <v>11</v>
      </c>
      <c r="C19" s="94">
        <f t="shared" si="1"/>
        <v>751146.71333007794</v>
      </c>
      <c r="D19" s="94"/>
      <c r="E19" s="35">
        <v>2010</v>
      </c>
      <c r="F19" s="8">
        <v>42552</v>
      </c>
      <c r="G19" s="35" t="s">
        <v>4</v>
      </c>
      <c r="H19" s="95">
        <v>0.83526999999999996</v>
      </c>
      <c r="I19" s="95"/>
      <c r="J19" s="49"/>
      <c r="K19" s="49"/>
      <c r="L19" s="35">
        <v>37</v>
      </c>
      <c r="M19" s="94">
        <f t="shared" si="0"/>
        <v>22534.401399902337</v>
      </c>
      <c r="N19" s="94"/>
      <c r="O19" s="44">
        <f t="shared" si="2"/>
        <v>0.60903787567303613</v>
      </c>
      <c r="P19" s="35">
        <v>2010</v>
      </c>
      <c r="Q19" s="8">
        <v>42553</v>
      </c>
      <c r="R19" s="95">
        <v>0.84872999999999998</v>
      </c>
      <c r="S19" s="95"/>
      <c r="T19" s="96">
        <f t="shared" si="3"/>
        <v>81976.498065590829</v>
      </c>
      <c r="U19" s="96"/>
      <c r="V19" s="97">
        <f t="shared" si="4"/>
        <v>134.60000000000028</v>
      </c>
      <c r="W19" s="97"/>
    </row>
    <row r="20" spans="2:23">
      <c r="B20" s="35">
        <v>12</v>
      </c>
      <c r="C20" s="94">
        <f t="shared" si="1"/>
        <v>833123.2113956688</v>
      </c>
      <c r="D20" s="94"/>
      <c r="E20" s="35">
        <v>2010</v>
      </c>
      <c r="F20" s="8">
        <v>42565</v>
      </c>
      <c r="G20" s="35" t="s">
        <v>3</v>
      </c>
      <c r="H20" s="95">
        <v>0.88229000000000002</v>
      </c>
      <c r="I20" s="95"/>
      <c r="J20" s="49"/>
      <c r="K20" s="49"/>
      <c r="L20" s="35">
        <v>47</v>
      </c>
      <c r="M20" s="94">
        <f t="shared" si="0"/>
        <v>24993.696341870062</v>
      </c>
      <c r="N20" s="94"/>
      <c r="O20" s="44">
        <f t="shared" si="2"/>
        <v>0.53178077323127781</v>
      </c>
      <c r="P20" s="35">
        <v>2010</v>
      </c>
      <c r="Q20" s="8">
        <v>42570</v>
      </c>
      <c r="R20" s="95">
        <v>0.86495</v>
      </c>
      <c r="S20" s="95"/>
      <c r="T20" s="96">
        <f t="shared" si="3"/>
        <v>92210.786078303689</v>
      </c>
      <c r="U20" s="96"/>
      <c r="V20" s="97">
        <f t="shared" si="4"/>
        <v>173.40000000000023</v>
      </c>
      <c r="W20" s="97"/>
    </row>
    <row r="21" spans="2:23">
      <c r="B21" s="35">
        <v>13</v>
      </c>
      <c r="C21" s="94">
        <f t="shared" si="1"/>
        <v>925333.9974739725</v>
      </c>
      <c r="D21" s="94"/>
      <c r="E21" s="35">
        <v>2010</v>
      </c>
      <c r="F21" s="8">
        <v>42572</v>
      </c>
      <c r="G21" s="35" t="s">
        <v>3</v>
      </c>
      <c r="H21" s="95">
        <v>0.88178000000000001</v>
      </c>
      <c r="I21" s="95"/>
      <c r="J21" s="49"/>
      <c r="K21" s="49"/>
      <c r="L21" s="35">
        <v>38</v>
      </c>
      <c r="M21" s="94">
        <f t="shared" si="0"/>
        <v>27760.019924219174</v>
      </c>
      <c r="N21" s="94"/>
      <c r="O21" s="6">
        <f t="shared" si="2"/>
        <v>0.73052684011103086</v>
      </c>
      <c r="P21" s="35">
        <v>2010</v>
      </c>
      <c r="Q21" s="8">
        <v>42573</v>
      </c>
      <c r="R21" s="95">
        <v>0.87785999999999997</v>
      </c>
      <c r="S21" s="95"/>
      <c r="T21" s="96">
        <f t="shared" si="3"/>
        <v>28636.652132352661</v>
      </c>
      <c r="U21" s="96"/>
      <c r="V21" s="97">
        <f t="shared" si="4"/>
        <v>39.200000000000344</v>
      </c>
      <c r="W21" s="97"/>
    </row>
    <row r="22" spans="2:23">
      <c r="B22" s="35">
        <v>14</v>
      </c>
      <c r="C22" s="94">
        <f t="shared" si="1"/>
        <v>953970.6496063252</v>
      </c>
      <c r="D22" s="94"/>
      <c r="E22" s="35">
        <v>2010</v>
      </c>
      <c r="F22" s="8">
        <v>42574</v>
      </c>
      <c r="G22" s="35" t="s">
        <v>3</v>
      </c>
      <c r="H22" s="95">
        <v>0.89476</v>
      </c>
      <c r="I22" s="95"/>
      <c r="J22" s="49"/>
      <c r="K22" s="49"/>
      <c r="L22" s="35">
        <v>22</v>
      </c>
      <c r="M22" s="94">
        <f t="shared" si="0"/>
        <v>28619.119488189754</v>
      </c>
      <c r="N22" s="94"/>
      <c r="O22" s="6">
        <f t="shared" si="2"/>
        <v>1.3008690676449888</v>
      </c>
      <c r="P22" s="35">
        <v>2010</v>
      </c>
      <c r="Q22" s="8">
        <v>42574</v>
      </c>
      <c r="R22" s="95">
        <v>0.89698</v>
      </c>
      <c r="S22" s="95"/>
      <c r="T22" s="96">
        <f t="shared" si="3"/>
        <v>-28879.293301718746</v>
      </c>
      <c r="U22" s="96"/>
      <c r="V22" s="97">
        <f t="shared" si="4"/>
        <v>-22</v>
      </c>
      <c r="W22" s="97"/>
    </row>
    <row r="23" spans="2:23">
      <c r="B23" s="35">
        <v>15</v>
      </c>
      <c r="C23" s="94">
        <f t="shared" si="1"/>
        <v>925091.35630460642</v>
      </c>
      <c r="D23" s="94"/>
      <c r="E23" s="35">
        <v>2010</v>
      </c>
      <c r="F23" s="8">
        <v>42598</v>
      </c>
      <c r="G23" s="35" t="s">
        <v>4</v>
      </c>
      <c r="H23" s="95">
        <v>0.88944000000000001</v>
      </c>
      <c r="I23" s="95"/>
      <c r="J23" s="49"/>
      <c r="K23" s="49"/>
      <c r="L23" s="35">
        <v>36</v>
      </c>
      <c r="M23" s="94">
        <f t="shared" si="0"/>
        <v>27752.740689138191</v>
      </c>
      <c r="N23" s="94"/>
      <c r="O23" s="6">
        <f t="shared" si="2"/>
        <v>0.77090946358717205</v>
      </c>
      <c r="P23" s="35">
        <v>2010</v>
      </c>
      <c r="Q23" s="8">
        <v>42599</v>
      </c>
      <c r="R23" s="95">
        <v>0.89973000000000003</v>
      </c>
      <c r="S23" s="95"/>
      <c r="T23" s="96">
        <f t="shared" si="3"/>
        <v>79326.583803120171</v>
      </c>
      <c r="U23" s="96"/>
      <c r="V23" s="97">
        <f t="shared" si="4"/>
        <v>102.90000000000022</v>
      </c>
      <c r="W23" s="97"/>
    </row>
    <row r="24" spans="2:23">
      <c r="B24" s="35">
        <v>16</v>
      </c>
      <c r="C24" s="94">
        <f t="shared" si="1"/>
        <v>1004417.9401077266</v>
      </c>
      <c r="D24" s="94"/>
      <c r="E24" s="35">
        <v>2010</v>
      </c>
      <c r="F24" s="8">
        <v>42607</v>
      </c>
      <c r="G24" s="35" t="s">
        <v>4</v>
      </c>
      <c r="H24" s="95">
        <v>0.87932999999999995</v>
      </c>
      <c r="I24" s="95"/>
      <c r="J24" s="49"/>
      <c r="K24" s="49"/>
      <c r="L24" s="35">
        <v>23</v>
      </c>
      <c r="M24" s="94">
        <f t="shared" si="0"/>
        <v>30132.538203231798</v>
      </c>
      <c r="N24" s="94"/>
      <c r="O24" s="6">
        <f t="shared" si="2"/>
        <v>1.3101103566622521</v>
      </c>
      <c r="P24" s="35">
        <v>2010</v>
      </c>
      <c r="Q24" s="8">
        <v>42608</v>
      </c>
      <c r="R24" s="95">
        <v>0.88829999999999998</v>
      </c>
      <c r="S24" s="95"/>
      <c r="T24" s="96">
        <f t="shared" si="3"/>
        <v>117516.89899260445</v>
      </c>
      <c r="U24" s="96"/>
      <c r="V24" s="97">
        <f t="shared" si="4"/>
        <v>89.70000000000033</v>
      </c>
      <c r="W24" s="97"/>
    </row>
    <row r="25" spans="2:23">
      <c r="B25" s="35">
        <v>17</v>
      </c>
      <c r="C25" s="94">
        <f t="shared" si="1"/>
        <v>1121934.8391003311</v>
      </c>
      <c r="D25" s="94"/>
      <c r="E25" s="35">
        <v>2010</v>
      </c>
      <c r="F25" s="8">
        <v>42619</v>
      </c>
      <c r="G25" s="35" t="s">
        <v>3</v>
      </c>
      <c r="H25" s="95">
        <v>0.91634000000000004</v>
      </c>
      <c r="I25" s="95"/>
      <c r="J25" s="49"/>
      <c r="K25" s="49"/>
      <c r="L25" s="35">
        <v>17</v>
      </c>
      <c r="M25" s="94">
        <f t="shared" si="0"/>
        <v>33658.04517300993</v>
      </c>
      <c r="N25" s="94"/>
      <c r="O25" s="6">
        <f t="shared" si="2"/>
        <v>1.9798850101770546</v>
      </c>
      <c r="P25" s="35">
        <v>2010</v>
      </c>
      <c r="Q25" s="8">
        <v>42621</v>
      </c>
      <c r="R25" s="95">
        <v>0.91803999999999997</v>
      </c>
      <c r="S25" s="95"/>
      <c r="T25" s="96">
        <f t="shared" si="3"/>
        <v>-33658.045173008417</v>
      </c>
      <c r="U25" s="96"/>
      <c r="V25" s="97">
        <f t="shared" si="4"/>
        <v>-17</v>
      </c>
      <c r="W25" s="97"/>
    </row>
    <row r="26" spans="2:23">
      <c r="B26" s="35">
        <v>18</v>
      </c>
      <c r="C26" s="94">
        <f t="shared" si="1"/>
        <v>1088276.7939273226</v>
      </c>
      <c r="D26" s="94"/>
      <c r="E26" s="35">
        <v>2010</v>
      </c>
      <c r="F26" s="8">
        <v>42690</v>
      </c>
      <c r="G26" s="35" t="s">
        <v>4</v>
      </c>
      <c r="H26" s="95">
        <v>0.97697999999999996</v>
      </c>
      <c r="I26" s="95"/>
      <c r="J26" s="49"/>
      <c r="K26" s="49"/>
      <c r="L26" s="35">
        <v>46</v>
      </c>
      <c r="M26" s="94">
        <f t="shared" si="0"/>
        <v>32648.303817819677</v>
      </c>
      <c r="N26" s="94"/>
      <c r="O26" s="6">
        <f t="shared" si="2"/>
        <v>0.70974573516999295</v>
      </c>
      <c r="P26" s="35">
        <v>2010</v>
      </c>
      <c r="Q26" s="8">
        <v>42692</v>
      </c>
      <c r="R26" s="95">
        <v>0.99006000000000005</v>
      </c>
      <c r="S26" s="95"/>
      <c r="T26" s="96">
        <f t="shared" si="3"/>
        <v>92834.742160235721</v>
      </c>
      <c r="U26" s="96"/>
      <c r="V26" s="97">
        <f t="shared" si="4"/>
        <v>130.80000000000092</v>
      </c>
      <c r="W26" s="97"/>
    </row>
    <row r="27" spans="2:23">
      <c r="B27" s="35">
        <v>19</v>
      </c>
      <c r="C27" s="94">
        <f t="shared" si="1"/>
        <v>1181111.5360875584</v>
      </c>
      <c r="D27" s="94"/>
      <c r="E27" s="35">
        <v>2010</v>
      </c>
      <c r="F27" s="8">
        <v>42697</v>
      </c>
      <c r="G27" s="35" t="s">
        <v>4</v>
      </c>
      <c r="H27" s="95">
        <v>0.97294999999999998</v>
      </c>
      <c r="I27" s="95"/>
      <c r="J27" s="49"/>
      <c r="K27" s="49"/>
      <c r="L27" s="35">
        <v>21</v>
      </c>
      <c r="M27" s="94">
        <f t="shared" si="0"/>
        <v>35433.346082626747</v>
      </c>
      <c r="N27" s="94"/>
      <c r="O27" s="6">
        <f t="shared" si="2"/>
        <v>1.6873021944107975</v>
      </c>
      <c r="P27" s="35">
        <v>2010</v>
      </c>
      <c r="Q27" s="8">
        <v>42698</v>
      </c>
      <c r="R27" s="95">
        <v>0.98021000000000003</v>
      </c>
      <c r="S27" s="95"/>
      <c r="T27" s="96">
        <f t="shared" si="3"/>
        <v>122498.13931422465</v>
      </c>
      <c r="U27" s="96"/>
      <c r="V27" s="97">
        <f t="shared" si="4"/>
        <v>72.600000000000449</v>
      </c>
      <c r="W27" s="97"/>
    </row>
    <row r="28" spans="2:23">
      <c r="B28" s="35">
        <v>20</v>
      </c>
      <c r="C28" s="94">
        <f t="shared" si="1"/>
        <v>1303609.6754017831</v>
      </c>
      <c r="D28" s="94"/>
      <c r="E28" s="35">
        <v>2010</v>
      </c>
      <c r="F28" s="8">
        <v>42705</v>
      </c>
      <c r="G28" s="35" t="s">
        <v>4</v>
      </c>
      <c r="H28" s="95">
        <v>0.95842000000000005</v>
      </c>
      <c r="I28" s="95"/>
      <c r="J28" s="49"/>
      <c r="K28" s="49"/>
      <c r="L28" s="35">
        <v>47</v>
      </c>
      <c r="M28" s="94">
        <f t="shared" si="0"/>
        <v>39108.290262053488</v>
      </c>
      <c r="N28" s="94"/>
      <c r="O28" s="6">
        <f t="shared" si="2"/>
        <v>0.83209128217135087</v>
      </c>
      <c r="P28" s="35">
        <v>2010</v>
      </c>
      <c r="Q28" s="8">
        <v>42705</v>
      </c>
      <c r="R28" s="95">
        <v>0.96977000000000002</v>
      </c>
      <c r="S28" s="95"/>
      <c r="T28" s="96">
        <f t="shared" si="3"/>
        <v>94442.360526448087</v>
      </c>
      <c r="U28" s="96"/>
      <c r="V28" s="97">
        <f t="shared" si="4"/>
        <v>113.49999999999972</v>
      </c>
      <c r="W28" s="97"/>
    </row>
    <row r="29" spans="2:23">
      <c r="B29" s="35">
        <v>21</v>
      </c>
      <c r="C29" s="94">
        <f t="shared" si="1"/>
        <v>1398052.0359282312</v>
      </c>
      <c r="D29" s="94"/>
      <c r="E29" s="35">
        <v>2010</v>
      </c>
      <c r="F29" s="8">
        <v>42711</v>
      </c>
      <c r="G29" s="35" t="s">
        <v>3</v>
      </c>
      <c r="H29" s="95">
        <v>0.99451999999999996</v>
      </c>
      <c r="I29" s="95"/>
      <c r="J29" s="49"/>
      <c r="K29" s="49"/>
      <c r="L29" s="35">
        <v>19</v>
      </c>
      <c r="M29" s="94">
        <f t="shared" si="0"/>
        <v>41941.561077846934</v>
      </c>
      <c r="N29" s="94"/>
      <c r="O29" s="6">
        <f t="shared" si="2"/>
        <v>2.2074505830445754</v>
      </c>
      <c r="P29" s="35">
        <v>2010</v>
      </c>
      <c r="Q29" s="8">
        <v>42712</v>
      </c>
      <c r="R29" s="95">
        <v>0.98016000000000003</v>
      </c>
      <c r="S29" s="95"/>
      <c r="T29" s="96">
        <f t="shared" si="3"/>
        <v>316989.9037251994</v>
      </c>
      <c r="U29" s="96"/>
      <c r="V29" s="97">
        <f t="shared" si="4"/>
        <v>143.59999999999928</v>
      </c>
      <c r="W29" s="97"/>
    </row>
    <row r="30" spans="2:23">
      <c r="B30" s="35">
        <v>22</v>
      </c>
      <c r="C30" s="94">
        <f t="shared" si="1"/>
        <v>1715041.9396534306</v>
      </c>
      <c r="D30" s="94"/>
      <c r="E30" s="35">
        <v>2010</v>
      </c>
      <c r="F30" s="8">
        <v>42718</v>
      </c>
      <c r="G30" s="35" t="s">
        <v>3</v>
      </c>
      <c r="H30" s="95">
        <v>0.99848000000000003</v>
      </c>
      <c r="I30" s="95"/>
      <c r="J30" s="49"/>
      <c r="K30" s="49"/>
      <c r="L30" s="35">
        <v>42</v>
      </c>
      <c r="M30" s="94">
        <f t="shared" si="0"/>
        <v>51451.258189602915</v>
      </c>
      <c r="N30" s="94"/>
      <c r="O30" s="6">
        <f t="shared" si="2"/>
        <v>1.2250299568953076</v>
      </c>
      <c r="P30" s="35">
        <v>2010</v>
      </c>
      <c r="Q30" s="8">
        <v>42719</v>
      </c>
      <c r="R30" s="95">
        <v>0.99133000000000004</v>
      </c>
      <c r="S30" s="95"/>
      <c r="T30" s="96">
        <f t="shared" si="3"/>
        <v>87589.641918014371</v>
      </c>
      <c r="U30" s="96"/>
      <c r="V30" s="97">
        <f t="shared" si="4"/>
        <v>71.499999999999901</v>
      </c>
      <c r="W30" s="97"/>
    </row>
    <row r="31" spans="2:23">
      <c r="B31" s="35">
        <v>23</v>
      </c>
      <c r="C31" s="94">
        <f t="shared" si="1"/>
        <v>1802631.5815714449</v>
      </c>
      <c r="D31" s="94"/>
      <c r="E31" s="35">
        <v>2010</v>
      </c>
      <c r="F31" s="8">
        <v>42720</v>
      </c>
      <c r="G31" s="35" t="s">
        <v>4</v>
      </c>
      <c r="H31" s="95">
        <v>0.98677000000000004</v>
      </c>
      <c r="I31" s="95"/>
      <c r="J31" s="49"/>
      <c r="K31" s="49"/>
      <c r="L31" s="35">
        <v>31</v>
      </c>
      <c r="M31" s="94">
        <f t="shared" si="0"/>
        <v>54078.947447143342</v>
      </c>
      <c r="N31" s="94"/>
      <c r="O31" s="6">
        <f t="shared" si="2"/>
        <v>1.7444821757143014</v>
      </c>
      <c r="P31" s="35">
        <v>2010</v>
      </c>
      <c r="Q31" s="8">
        <v>42721</v>
      </c>
      <c r="R31" s="95">
        <v>0.99084000000000005</v>
      </c>
      <c r="S31" s="95"/>
      <c r="T31" s="96">
        <f t="shared" si="3"/>
        <v>71000.424551572389</v>
      </c>
      <c r="U31" s="96"/>
      <c r="V31" s="97">
        <f t="shared" si="4"/>
        <v>40.70000000000018</v>
      </c>
      <c r="W31" s="97"/>
    </row>
    <row r="32" spans="2:23">
      <c r="B32" s="35">
        <v>24</v>
      </c>
      <c r="C32" s="94">
        <f t="shared" si="1"/>
        <v>1873632.0061230173</v>
      </c>
      <c r="D32" s="94"/>
      <c r="E32" s="35">
        <v>2010</v>
      </c>
      <c r="F32" s="8">
        <v>42734</v>
      </c>
      <c r="G32" s="35" t="s">
        <v>3</v>
      </c>
      <c r="H32" s="95">
        <v>1.01871</v>
      </c>
      <c r="I32" s="95"/>
      <c r="J32" s="49"/>
      <c r="K32" s="49"/>
      <c r="L32" s="35">
        <v>10</v>
      </c>
      <c r="M32" s="94">
        <f t="shared" si="0"/>
        <v>56208.960183690513</v>
      </c>
      <c r="N32" s="94"/>
      <c r="O32" s="6">
        <f t="shared" si="2"/>
        <v>5.6208960183690513</v>
      </c>
      <c r="P32" s="35">
        <v>2010</v>
      </c>
      <c r="Q32" s="8">
        <v>42734</v>
      </c>
      <c r="R32" s="95">
        <v>1.0122500000000001</v>
      </c>
      <c r="S32" s="95"/>
      <c r="T32" s="96">
        <f t="shared" si="3"/>
        <v>363109.88278663566</v>
      </c>
      <c r="U32" s="96"/>
      <c r="V32" s="97">
        <f t="shared" si="4"/>
        <v>64.599999999999099</v>
      </c>
      <c r="W32" s="97"/>
    </row>
    <row r="33" spans="2:23">
      <c r="B33" s="35">
        <v>25</v>
      </c>
      <c r="C33" s="94">
        <f t="shared" si="1"/>
        <v>2236741.8889096528</v>
      </c>
      <c r="D33" s="94"/>
      <c r="E33" s="35">
        <v>2011</v>
      </c>
      <c r="F33" s="8">
        <v>42375</v>
      </c>
      <c r="G33" s="35" t="s">
        <v>4</v>
      </c>
      <c r="H33" s="95">
        <v>0.99621000000000004</v>
      </c>
      <c r="I33" s="95"/>
      <c r="J33" s="49"/>
      <c r="K33" s="49"/>
      <c r="L33" s="35">
        <v>18</v>
      </c>
      <c r="M33" s="94">
        <f t="shared" si="0"/>
        <v>67102.256667289577</v>
      </c>
      <c r="N33" s="94"/>
      <c r="O33" s="6">
        <f t="shared" si="2"/>
        <v>3.727903148182754</v>
      </c>
      <c r="P33" s="35">
        <v>2011</v>
      </c>
      <c r="Q33" s="8">
        <v>42375</v>
      </c>
      <c r="R33" s="95">
        <v>0.99441999999999997</v>
      </c>
      <c r="S33" s="95"/>
      <c r="T33" s="96">
        <f t="shared" si="3"/>
        <v>-66729.466352473886</v>
      </c>
      <c r="U33" s="96"/>
      <c r="V33" s="97">
        <f t="shared" si="4"/>
        <v>-18</v>
      </c>
      <c r="W33" s="97"/>
    </row>
    <row r="34" spans="2:23">
      <c r="B34" s="35">
        <v>26</v>
      </c>
      <c r="C34" s="94">
        <f t="shared" si="1"/>
        <v>2170012.4225571789</v>
      </c>
      <c r="D34" s="94"/>
      <c r="E34" s="35">
        <v>2011</v>
      </c>
      <c r="F34" s="8">
        <v>42375</v>
      </c>
      <c r="G34" s="35" t="s">
        <v>4</v>
      </c>
      <c r="H34" s="95">
        <v>0.99551000000000001</v>
      </c>
      <c r="I34" s="95"/>
      <c r="J34" s="49"/>
      <c r="K34" s="49"/>
      <c r="L34" s="35">
        <v>27</v>
      </c>
      <c r="M34" s="94">
        <f t="shared" si="0"/>
        <v>65100.372676715364</v>
      </c>
      <c r="N34" s="94"/>
      <c r="O34" s="6">
        <f t="shared" si="2"/>
        <v>2.4111249139524209</v>
      </c>
      <c r="P34" s="35">
        <v>2011</v>
      </c>
      <c r="Q34" s="8">
        <v>42376</v>
      </c>
      <c r="R34" s="95">
        <v>0.99324000000000001</v>
      </c>
      <c r="S34" s="95"/>
      <c r="T34" s="96">
        <f t="shared" si="3"/>
        <v>-54732.535546719817</v>
      </c>
      <c r="U34" s="96"/>
      <c r="V34" s="97">
        <f t="shared" si="4"/>
        <v>-27</v>
      </c>
      <c r="W34" s="97"/>
    </row>
    <row r="35" spans="2:23">
      <c r="B35" s="35">
        <v>27</v>
      </c>
      <c r="C35" s="94">
        <f t="shared" si="1"/>
        <v>2115279.8870104589</v>
      </c>
      <c r="D35" s="94"/>
      <c r="E35" s="35">
        <v>2011</v>
      </c>
      <c r="F35" s="8">
        <v>42380</v>
      </c>
      <c r="G35" s="35" t="s">
        <v>4</v>
      </c>
      <c r="H35" s="95">
        <v>0.98277999999999999</v>
      </c>
      <c r="I35" s="95"/>
      <c r="J35" s="49"/>
      <c r="K35" s="49"/>
      <c r="L35" s="35">
        <v>18</v>
      </c>
      <c r="M35" s="94">
        <f t="shared" si="0"/>
        <v>63458.396610313765</v>
      </c>
      <c r="N35" s="94"/>
      <c r="O35" s="6">
        <f t="shared" si="2"/>
        <v>3.5254664783507645</v>
      </c>
      <c r="P35" s="35">
        <v>2011</v>
      </c>
      <c r="Q35" s="8">
        <v>42382</v>
      </c>
      <c r="R35" s="95">
        <v>0.99753999999999998</v>
      </c>
      <c r="S35" s="95"/>
      <c r="T35" s="96">
        <f t="shared" si="3"/>
        <v>520358.8522045727</v>
      </c>
      <c r="U35" s="96"/>
      <c r="V35" s="97">
        <f t="shared" si="4"/>
        <v>147.59999999999997</v>
      </c>
      <c r="W35" s="97"/>
    </row>
    <row r="36" spans="2:23">
      <c r="B36" s="35">
        <v>28</v>
      </c>
      <c r="C36" s="94">
        <f t="shared" si="1"/>
        <v>2635638.7392150317</v>
      </c>
      <c r="D36" s="94"/>
      <c r="E36" s="35">
        <v>2011</v>
      </c>
      <c r="F36" s="8">
        <v>42396</v>
      </c>
      <c r="G36" s="35" t="s">
        <v>3</v>
      </c>
      <c r="H36" s="95">
        <v>0.99802000000000002</v>
      </c>
      <c r="I36" s="95"/>
      <c r="J36" s="49"/>
      <c r="K36" s="49"/>
      <c r="L36" s="35">
        <v>14</v>
      </c>
      <c r="M36" s="94">
        <f t="shared" si="0"/>
        <v>79069.162176450947</v>
      </c>
      <c r="N36" s="94"/>
      <c r="O36" s="6">
        <f t="shared" si="2"/>
        <v>5.6477972983179248</v>
      </c>
      <c r="P36" s="35">
        <v>2011</v>
      </c>
      <c r="Q36" s="8">
        <v>42396</v>
      </c>
      <c r="R36" s="95">
        <v>0.99468000000000001</v>
      </c>
      <c r="S36" s="95"/>
      <c r="T36" s="96">
        <f t="shared" si="3"/>
        <v>188636.42976381924</v>
      </c>
      <c r="U36" s="96"/>
      <c r="V36" s="97">
        <f t="shared" si="4"/>
        <v>33.400000000000098</v>
      </c>
      <c r="W36" s="97"/>
    </row>
    <row r="37" spans="2:23">
      <c r="B37" s="35">
        <v>29</v>
      </c>
      <c r="C37" s="94">
        <f t="shared" si="1"/>
        <v>2824275.1689788508</v>
      </c>
      <c r="D37" s="94"/>
      <c r="E37" s="35">
        <v>2011</v>
      </c>
      <c r="F37" s="8">
        <v>42418</v>
      </c>
      <c r="G37" s="35" t="s">
        <v>3</v>
      </c>
      <c r="H37" s="95">
        <v>1.0119899999999999</v>
      </c>
      <c r="I37" s="95"/>
      <c r="J37" s="49"/>
      <c r="K37" s="49"/>
      <c r="L37" s="35">
        <v>17</v>
      </c>
      <c r="M37" s="94">
        <f t="shared" si="0"/>
        <v>84728.255069365521</v>
      </c>
      <c r="N37" s="94"/>
      <c r="O37" s="6">
        <f t="shared" si="2"/>
        <v>4.9840150040803248</v>
      </c>
      <c r="P37" s="35">
        <v>2011</v>
      </c>
      <c r="Q37" s="8">
        <v>42418</v>
      </c>
      <c r="R37" s="95">
        <v>1.0093000000000001</v>
      </c>
      <c r="S37" s="95"/>
      <c r="T37" s="96">
        <f t="shared" si="3"/>
        <v>134070.00360975371</v>
      </c>
      <c r="U37" s="96"/>
      <c r="V37" s="97">
        <f t="shared" si="4"/>
        <v>26.899999999998592</v>
      </c>
      <c r="W37" s="97"/>
    </row>
    <row r="38" spans="2:23">
      <c r="B38" s="35">
        <v>30</v>
      </c>
      <c r="C38" s="94">
        <f t="shared" si="1"/>
        <v>2958345.1725886045</v>
      </c>
      <c r="D38" s="94"/>
      <c r="E38" s="35">
        <v>2011</v>
      </c>
      <c r="F38" s="8">
        <v>42418</v>
      </c>
      <c r="G38" s="35" t="s">
        <v>3</v>
      </c>
      <c r="H38" s="95">
        <v>1.0141899999999999</v>
      </c>
      <c r="I38" s="95"/>
      <c r="J38" s="49"/>
      <c r="K38" s="49"/>
      <c r="L38" s="35">
        <v>15</v>
      </c>
      <c r="M38" s="94">
        <f t="shared" si="0"/>
        <v>88750.35517765813</v>
      </c>
      <c r="N38" s="94"/>
      <c r="O38" s="6">
        <f t="shared" si="2"/>
        <v>5.9166903451772086</v>
      </c>
      <c r="P38" s="35">
        <v>2011</v>
      </c>
      <c r="Q38" s="8">
        <v>42421</v>
      </c>
      <c r="R38" s="95">
        <v>1.00743</v>
      </c>
      <c r="S38" s="95"/>
      <c r="T38" s="96">
        <f t="shared" si="3"/>
        <v>399968.26733397203</v>
      </c>
      <c r="U38" s="96"/>
      <c r="V38" s="97">
        <f t="shared" si="4"/>
        <v>67.599999999998772</v>
      </c>
      <c r="W38" s="97"/>
    </row>
    <row r="39" spans="2:23">
      <c r="B39" s="35">
        <v>31</v>
      </c>
      <c r="C39" s="94">
        <f t="shared" si="1"/>
        <v>3358313.4399225768</v>
      </c>
      <c r="D39" s="94"/>
      <c r="E39" s="35">
        <v>2011</v>
      </c>
      <c r="F39" s="8">
        <v>42422</v>
      </c>
      <c r="G39" s="35" t="s">
        <v>4</v>
      </c>
      <c r="H39" s="95">
        <v>0.99819999999999998</v>
      </c>
      <c r="I39" s="95"/>
      <c r="J39" s="49"/>
      <c r="K39" s="49"/>
      <c r="L39" s="35">
        <v>16</v>
      </c>
      <c r="M39" s="94">
        <f t="shared" si="0"/>
        <v>100749.4031976773</v>
      </c>
      <c r="N39" s="94"/>
      <c r="O39" s="6">
        <f t="shared" si="2"/>
        <v>6.296837699854831</v>
      </c>
      <c r="P39" s="35">
        <v>2011</v>
      </c>
      <c r="Q39" s="8">
        <v>42423</v>
      </c>
      <c r="R39" s="95">
        <v>1.0037100000000001</v>
      </c>
      <c r="S39" s="95"/>
      <c r="T39" s="96">
        <f t="shared" si="3"/>
        <v>346955.75726200914</v>
      </c>
      <c r="U39" s="96"/>
      <c r="V39" s="97">
        <f t="shared" si="4"/>
        <v>55.100000000001259</v>
      </c>
      <c r="W39" s="97"/>
    </row>
    <row r="40" spans="2:23">
      <c r="B40" s="35">
        <v>32</v>
      </c>
      <c r="C40" s="94">
        <f t="shared" si="1"/>
        <v>3705269.197184586</v>
      </c>
      <c r="D40" s="94"/>
      <c r="E40" s="35">
        <v>2011</v>
      </c>
      <c r="F40" s="8">
        <v>42428</v>
      </c>
      <c r="G40" s="35" t="s">
        <v>3</v>
      </c>
      <c r="H40" s="95">
        <v>1.01624</v>
      </c>
      <c r="I40" s="95"/>
      <c r="J40" s="49"/>
      <c r="K40" s="49"/>
      <c r="L40" s="35">
        <v>24</v>
      </c>
      <c r="M40" s="94">
        <f t="shared" si="0"/>
        <v>111158.07591553757</v>
      </c>
      <c r="N40" s="94"/>
      <c r="O40" s="6">
        <f t="shared" si="2"/>
        <v>4.6315864964807325</v>
      </c>
      <c r="P40" s="35">
        <v>2011</v>
      </c>
      <c r="Q40" s="8">
        <v>42428</v>
      </c>
      <c r="R40" s="95">
        <v>1.0185900000000001</v>
      </c>
      <c r="S40" s="95"/>
      <c r="T40" s="96">
        <f t="shared" si="3"/>
        <v>-108842.28266730066</v>
      </c>
      <c r="U40" s="96"/>
      <c r="V40" s="97">
        <f t="shared" si="4"/>
        <v>-24</v>
      </c>
      <c r="W40" s="97"/>
    </row>
    <row r="41" spans="2:23">
      <c r="B41" s="35">
        <v>33</v>
      </c>
      <c r="C41" s="94">
        <f t="shared" si="1"/>
        <v>3596426.9145172853</v>
      </c>
      <c r="D41" s="94"/>
      <c r="E41" s="35">
        <v>2011</v>
      </c>
      <c r="F41" s="8">
        <v>42445</v>
      </c>
      <c r="G41" s="35" t="s">
        <v>4</v>
      </c>
      <c r="H41" s="95">
        <v>0.97943000000000002</v>
      </c>
      <c r="I41" s="95"/>
      <c r="J41" s="49"/>
      <c r="K41" s="49"/>
      <c r="L41" s="35">
        <v>90</v>
      </c>
      <c r="M41" s="94">
        <f t="shared" si="0"/>
        <v>107892.80743551855</v>
      </c>
      <c r="N41" s="94"/>
      <c r="O41" s="6">
        <f t="shared" si="2"/>
        <v>1.1988089715057617</v>
      </c>
      <c r="P41" s="35">
        <v>2011</v>
      </c>
      <c r="Q41" s="8">
        <v>42446</v>
      </c>
      <c r="R41" s="95">
        <v>0.98580000000000001</v>
      </c>
      <c r="S41" s="95"/>
      <c r="T41" s="96">
        <f t="shared" si="3"/>
        <v>76364.131484916856</v>
      </c>
      <c r="U41" s="96"/>
      <c r="V41" s="97">
        <f t="shared" si="4"/>
        <v>63.699999999999868</v>
      </c>
      <c r="W41" s="97"/>
    </row>
    <row r="42" spans="2:23">
      <c r="B42" s="35">
        <v>34</v>
      </c>
      <c r="C42" s="94">
        <f t="shared" si="1"/>
        <v>3672791.0460022022</v>
      </c>
      <c r="D42" s="94"/>
      <c r="E42" s="35">
        <v>2011</v>
      </c>
      <c r="F42" s="8">
        <v>42452</v>
      </c>
      <c r="G42" s="35" t="s">
        <v>3</v>
      </c>
      <c r="H42" s="95">
        <v>1.0139</v>
      </c>
      <c r="I42" s="95"/>
      <c r="J42" s="49"/>
      <c r="K42" s="49"/>
      <c r="L42" s="35">
        <v>16</v>
      </c>
      <c r="M42" s="94">
        <f t="shared" si="0"/>
        <v>110183.73138006606</v>
      </c>
      <c r="N42" s="94"/>
      <c r="O42" s="6">
        <f t="shared" si="2"/>
        <v>6.886483211254129</v>
      </c>
      <c r="P42" s="35">
        <v>2011</v>
      </c>
      <c r="Q42" s="8">
        <v>42452</v>
      </c>
      <c r="R42" s="95">
        <v>1.01549</v>
      </c>
      <c r="S42" s="95"/>
      <c r="T42" s="96">
        <f t="shared" si="3"/>
        <v>-109495.0830589393</v>
      </c>
      <c r="U42" s="96"/>
      <c r="V42" s="97">
        <f t="shared" si="4"/>
        <v>-16</v>
      </c>
      <c r="W42" s="97"/>
    </row>
    <row r="43" spans="2:23">
      <c r="B43" s="35">
        <v>35</v>
      </c>
      <c r="C43" s="94">
        <f t="shared" si="1"/>
        <v>3563295.9629432629</v>
      </c>
      <c r="D43" s="94"/>
      <c r="E43" s="35">
        <v>2011</v>
      </c>
      <c r="F43" s="8">
        <v>42457</v>
      </c>
      <c r="G43" s="35" t="s">
        <v>3</v>
      </c>
      <c r="H43" s="95">
        <v>1.02841</v>
      </c>
      <c r="I43" s="95"/>
      <c r="J43" s="49"/>
      <c r="K43" s="49"/>
      <c r="L43" s="35">
        <v>23</v>
      </c>
      <c r="M43" s="94">
        <f t="shared" si="0"/>
        <v>106898.87888829788</v>
      </c>
      <c r="N43" s="94"/>
      <c r="O43" s="6">
        <f t="shared" si="2"/>
        <v>4.6477773429694738</v>
      </c>
      <c r="P43" s="35">
        <v>2011</v>
      </c>
      <c r="Q43" s="8">
        <v>42458</v>
      </c>
      <c r="R43" s="95">
        <v>1.0225</v>
      </c>
      <c r="S43" s="95"/>
      <c r="T43" s="96">
        <f t="shared" si="3"/>
        <v>274683.64096949971</v>
      </c>
      <c r="U43" s="96"/>
      <c r="V43" s="97">
        <f t="shared" si="4"/>
        <v>59.100000000000819</v>
      </c>
      <c r="W43" s="97"/>
    </row>
    <row r="44" spans="2:23">
      <c r="B44" s="35">
        <v>36</v>
      </c>
      <c r="C44" s="94">
        <f t="shared" si="1"/>
        <v>3837979.6039127624</v>
      </c>
      <c r="D44" s="94"/>
      <c r="E44" s="35">
        <v>2011</v>
      </c>
      <c r="F44" s="8">
        <v>42492</v>
      </c>
      <c r="G44" s="35" t="s">
        <v>3</v>
      </c>
      <c r="H44" s="95">
        <v>1.09616</v>
      </c>
      <c r="I44" s="95"/>
      <c r="J44" s="49"/>
      <c r="K44" s="49"/>
      <c r="L44" s="35">
        <v>49</v>
      </c>
      <c r="M44" s="94">
        <f t="shared" si="0"/>
        <v>115139.38811738287</v>
      </c>
      <c r="N44" s="94"/>
      <c r="O44" s="6">
        <f t="shared" si="2"/>
        <v>2.3497834309669976</v>
      </c>
      <c r="P44" s="35">
        <v>2011</v>
      </c>
      <c r="Q44" s="8">
        <v>42493</v>
      </c>
      <c r="R44" s="95">
        <v>1.08816</v>
      </c>
      <c r="S44" s="95"/>
      <c r="T44" s="96">
        <f t="shared" si="3"/>
        <v>187982.67447735998</v>
      </c>
      <c r="U44" s="96"/>
      <c r="V44" s="97">
        <f t="shared" si="4"/>
        <v>80.000000000000071</v>
      </c>
      <c r="W44" s="97"/>
    </row>
    <row r="45" spans="2:23">
      <c r="B45" s="35">
        <v>37</v>
      </c>
      <c r="C45" s="94">
        <f t="shared" si="1"/>
        <v>4025962.2783901226</v>
      </c>
      <c r="D45" s="94"/>
      <c r="E45" s="35">
        <v>2011</v>
      </c>
      <c r="F45" s="8">
        <v>42510</v>
      </c>
      <c r="G45" s="35" t="s">
        <v>3</v>
      </c>
      <c r="H45" s="95">
        <v>1.0692299999999999</v>
      </c>
      <c r="I45" s="95"/>
      <c r="J45" s="49"/>
      <c r="K45" s="49"/>
      <c r="L45" s="35">
        <v>15</v>
      </c>
      <c r="M45" s="94">
        <f t="shared" si="0"/>
        <v>120778.86835170367</v>
      </c>
      <c r="N45" s="94"/>
      <c r="O45" s="6">
        <f t="shared" si="2"/>
        <v>8.0519245567802447</v>
      </c>
      <c r="P45" s="35">
        <v>2011</v>
      </c>
      <c r="Q45" s="8">
        <v>42513</v>
      </c>
      <c r="R45" s="95">
        <v>1.0630200000000001</v>
      </c>
      <c r="S45" s="95"/>
      <c r="T45" s="96">
        <f t="shared" si="3"/>
        <v>500024.51497603924</v>
      </c>
      <c r="U45" s="96"/>
      <c r="V45" s="97">
        <f t="shared" si="4"/>
        <v>62.099999999998268</v>
      </c>
      <c r="W45" s="97"/>
    </row>
    <row r="46" spans="2:23">
      <c r="B46" s="35">
        <v>38</v>
      </c>
      <c r="C46" s="94">
        <f t="shared" si="1"/>
        <v>4525986.7933661621</v>
      </c>
      <c r="D46" s="94"/>
      <c r="E46" s="35">
        <v>2011</v>
      </c>
      <c r="F46" s="8">
        <v>42515</v>
      </c>
      <c r="G46" s="35" t="s">
        <v>4</v>
      </c>
      <c r="H46" s="95">
        <v>1.04735</v>
      </c>
      <c r="I46" s="95"/>
      <c r="J46" s="49"/>
      <c r="K46" s="49"/>
      <c r="L46" s="35">
        <v>34</v>
      </c>
      <c r="M46" s="94">
        <f t="shared" si="0"/>
        <v>135779.60380098486</v>
      </c>
      <c r="N46" s="94"/>
      <c r="O46" s="6">
        <f t="shared" si="2"/>
        <v>3.9935177588524957</v>
      </c>
      <c r="P46" s="35">
        <v>2011</v>
      </c>
      <c r="Q46" s="8">
        <v>42515</v>
      </c>
      <c r="R46" s="95">
        <v>1.0543</v>
      </c>
      <c r="S46" s="95"/>
      <c r="T46" s="96">
        <f t="shared" si="3"/>
        <v>277549.48424024892</v>
      </c>
      <c r="U46" s="96"/>
      <c r="V46" s="97">
        <f t="shared" si="4"/>
        <v>69.500000000000114</v>
      </c>
      <c r="W46" s="97"/>
    </row>
    <row r="47" spans="2:23">
      <c r="B47" s="35">
        <v>39</v>
      </c>
      <c r="C47" s="94">
        <f t="shared" si="1"/>
        <v>4803536.2776064109</v>
      </c>
      <c r="D47" s="94"/>
      <c r="E47" s="35">
        <v>2011</v>
      </c>
      <c r="F47" s="8">
        <v>42569</v>
      </c>
      <c r="G47" s="35" t="s">
        <v>4</v>
      </c>
      <c r="H47" s="95">
        <v>1.0578700000000001</v>
      </c>
      <c r="I47" s="95"/>
      <c r="J47" s="49"/>
      <c r="K47" s="49"/>
      <c r="L47" s="35">
        <v>19</v>
      </c>
      <c r="M47" s="94">
        <f t="shared" si="0"/>
        <v>144106.08832819233</v>
      </c>
      <c r="N47" s="94"/>
      <c r="O47" s="6">
        <f t="shared" si="2"/>
        <v>7.5845309646417016</v>
      </c>
      <c r="P47" s="35">
        <v>2011</v>
      </c>
      <c r="Q47" s="8">
        <v>42570</v>
      </c>
      <c r="R47" s="95">
        <v>1.06426</v>
      </c>
      <c r="S47" s="95"/>
      <c r="T47" s="96">
        <f t="shared" si="3"/>
        <v>484651.52864059684</v>
      </c>
      <c r="U47" s="96"/>
      <c r="V47" s="97">
        <f t="shared" si="4"/>
        <v>63.899999999998954</v>
      </c>
      <c r="W47" s="97"/>
    </row>
    <row r="48" spans="2:23">
      <c r="B48" s="35">
        <v>40</v>
      </c>
      <c r="C48" s="94">
        <f t="shared" si="1"/>
        <v>5288187.806247008</v>
      </c>
      <c r="D48" s="94"/>
      <c r="E48" s="35">
        <v>2011</v>
      </c>
      <c r="F48" s="8">
        <v>42576</v>
      </c>
      <c r="G48" s="35" t="s">
        <v>37</v>
      </c>
      <c r="H48" s="95">
        <v>1.08623</v>
      </c>
      <c r="I48" s="95"/>
      <c r="J48" s="49"/>
      <c r="K48" s="49"/>
      <c r="L48" s="35">
        <v>11</v>
      </c>
      <c r="M48" s="94">
        <f t="shared" si="0"/>
        <v>158645.63418741024</v>
      </c>
      <c r="N48" s="94"/>
      <c r="O48" s="6">
        <f t="shared" si="2"/>
        <v>14.422330380673658</v>
      </c>
      <c r="P48" s="35">
        <v>2011</v>
      </c>
      <c r="Q48" s="8">
        <v>42576</v>
      </c>
      <c r="R48" s="95">
        <v>1.0851999999999999</v>
      </c>
      <c r="S48" s="95"/>
      <c r="T48" s="96">
        <f t="shared" si="3"/>
        <v>148550.00292095114</v>
      </c>
      <c r="U48" s="96"/>
      <c r="V48" s="97">
        <f t="shared" si="4"/>
        <v>10.300000000000864</v>
      </c>
      <c r="W48" s="97"/>
    </row>
    <row r="49" spans="2:23">
      <c r="B49" s="35">
        <v>41</v>
      </c>
      <c r="C49" s="94">
        <f t="shared" si="1"/>
        <v>5436737.8091679588</v>
      </c>
      <c r="D49" s="94"/>
      <c r="E49" s="35">
        <v>2011</v>
      </c>
      <c r="F49" s="8">
        <v>42579</v>
      </c>
      <c r="G49" s="35" t="s">
        <v>3</v>
      </c>
      <c r="H49" s="95">
        <v>1.1053999999999999</v>
      </c>
      <c r="I49" s="95"/>
      <c r="J49" s="49"/>
      <c r="K49" s="49"/>
      <c r="L49" s="35">
        <v>20</v>
      </c>
      <c r="M49" s="94">
        <f t="shared" si="0"/>
        <v>163102.13427503876</v>
      </c>
      <c r="N49" s="94"/>
      <c r="O49" s="6">
        <f t="shared" si="2"/>
        <v>8.1551067137519375</v>
      </c>
      <c r="P49" s="35">
        <v>2011</v>
      </c>
      <c r="Q49" s="8">
        <v>42580</v>
      </c>
      <c r="R49" s="95">
        <v>1.09328</v>
      </c>
      <c r="S49" s="95"/>
      <c r="T49" s="96">
        <f t="shared" si="3"/>
        <v>988398.93370672746</v>
      </c>
      <c r="U49" s="96"/>
      <c r="V49" s="97">
        <f t="shared" si="4"/>
        <v>121.19999999999908</v>
      </c>
      <c r="W49" s="97"/>
    </row>
    <row r="50" spans="2:23">
      <c r="B50" s="35">
        <v>42</v>
      </c>
      <c r="C50" s="94">
        <f t="shared" si="1"/>
        <v>6425136.7428746866</v>
      </c>
      <c r="D50" s="94"/>
      <c r="E50" s="35">
        <v>2011</v>
      </c>
      <c r="F50" s="8">
        <v>42586</v>
      </c>
      <c r="G50" s="35" t="s">
        <v>4</v>
      </c>
      <c r="H50" s="95">
        <v>1.0600400000000001</v>
      </c>
      <c r="I50" s="95"/>
      <c r="J50" s="49"/>
      <c r="K50" s="49"/>
      <c r="L50" s="35">
        <v>40</v>
      </c>
      <c r="M50" s="94">
        <f t="shared" si="0"/>
        <v>192754.10228624058</v>
      </c>
      <c r="N50" s="94"/>
      <c r="O50" s="6">
        <f t="shared" si="2"/>
        <v>4.8188525571560152</v>
      </c>
      <c r="P50" s="35">
        <v>2011</v>
      </c>
      <c r="Q50" s="8">
        <v>42586</v>
      </c>
      <c r="R50" s="95">
        <v>1.05766</v>
      </c>
      <c r="S50" s="95"/>
      <c r="T50" s="96">
        <f t="shared" si="3"/>
        <v>-114688.69086031552</v>
      </c>
      <c r="U50" s="96"/>
      <c r="V50" s="97">
        <f t="shared" si="4"/>
        <v>-40</v>
      </c>
      <c r="W50" s="97"/>
    </row>
    <row r="51" spans="2:23">
      <c r="B51" s="35">
        <v>43</v>
      </c>
      <c r="C51" s="94">
        <f t="shared" si="1"/>
        <v>6310448.0520143714</v>
      </c>
      <c r="D51" s="94"/>
      <c r="E51" s="35">
        <v>2011</v>
      </c>
      <c r="F51" s="8">
        <v>42612</v>
      </c>
      <c r="G51" s="35" t="s">
        <v>3</v>
      </c>
      <c r="H51" s="95">
        <v>1.06636</v>
      </c>
      <c r="I51" s="95"/>
      <c r="J51" s="49"/>
      <c r="K51" s="49"/>
      <c r="L51" s="35">
        <v>21</v>
      </c>
      <c r="M51" s="94">
        <f t="shared" si="0"/>
        <v>189313.44156043112</v>
      </c>
      <c r="N51" s="94"/>
      <c r="O51" s="6">
        <f t="shared" si="2"/>
        <v>9.0149257885919578</v>
      </c>
      <c r="P51" s="35">
        <v>2011</v>
      </c>
      <c r="Q51" s="8">
        <v>42612</v>
      </c>
      <c r="R51" s="95">
        <v>1.06846</v>
      </c>
      <c r="S51" s="95"/>
      <c r="T51" s="96">
        <f t="shared" si="3"/>
        <v>-189313.44156043028</v>
      </c>
      <c r="U51" s="96"/>
      <c r="V51" s="97">
        <f t="shared" si="4"/>
        <v>-21</v>
      </c>
      <c r="W51" s="97"/>
    </row>
    <row r="52" spans="2:23">
      <c r="B52" s="35">
        <v>44</v>
      </c>
      <c r="C52" s="94">
        <f t="shared" si="1"/>
        <v>6121134.6104539409</v>
      </c>
      <c r="D52" s="94"/>
      <c r="E52" s="35">
        <v>2011</v>
      </c>
      <c r="F52" s="8">
        <v>42612</v>
      </c>
      <c r="G52" s="35" t="s">
        <v>3</v>
      </c>
      <c r="H52" s="95">
        <v>1.0669</v>
      </c>
      <c r="I52" s="95"/>
      <c r="J52" s="49"/>
      <c r="K52" s="49"/>
      <c r="L52" s="35">
        <v>21</v>
      </c>
      <c r="M52" s="94">
        <f t="shared" si="0"/>
        <v>183634.03831361822</v>
      </c>
      <c r="N52" s="94"/>
      <c r="O52" s="6">
        <f t="shared" si="2"/>
        <v>8.7444780149342005</v>
      </c>
      <c r="P52" s="35">
        <v>2011</v>
      </c>
      <c r="Q52" s="8">
        <v>42612</v>
      </c>
      <c r="R52" s="95">
        <v>1.06904</v>
      </c>
      <c r="S52" s="95"/>
      <c r="T52" s="96">
        <f t="shared" si="3"/>
        <v>-187131.82951959458</v>
      </c>
      <c r="U52" s="96"/>
      <c r="V52" s="97">
        <f t="shared" si="4"/>
        <v>-21</v>
      </c>
      <c r="W52" s="97"/>
    </row>
    <row r="53" spans="2:23">
      <c r="B53" s="35">
        <v>45</v>
      </c>
      <c r="C53" s="94">
        <f t="shared" si="1"/>
        <v>5934002.7809343459</v>
      </c>
      <c r="D53" s="94"/>
      <c r="E53" s="35">
        <v>2011</v>
      </c>
      <c r="F53" s="8">
        <v>42627</v>
      </c>
      <c r="G53" s="35" t="s">
        <v>4</v>
      </c>
      <c r="H53" s="95">
        <v>1.01772</v>
      </c>
      <c r="I53" s="95"/>
      <c r="J53" s="49"/>
      <c r="K53" s="49"/>
      <c r="L53" s="35">
        <v>38</v>
      </c>
      <c r="M53" s="94">
        <f t="shared" si="0"/>
        <v>178020.08342803037</v>
      </c>
      <c r="N53" s="94"/>
      <c r="O53" s="6">
        <f t="shared" si="2"/>
        <v>4.6847390375797469</v>
      </c>
      <c r="P53" s="35">
        <v>2011</v>
      </c>
      <c r="Q53" s="8">
        <v>42629</v>
      </c>
      <c r="R53" s="95">
        <v>1.0351900000000001</v>
      </c>
      <c r="S53" s="95"/>
      <c r="T53" s="96">
        <f t="shared" si="3"/>
        <v>818423.90986518632</v>
      </c>
      <c r="U53" s="96"/>
      <c r="V53" s="97">
        <f t="shared" si="4"/>
        <v>174.70000000000095</v>
      </c>
      <c r="W53" s="97"/>
    </row>
    <row r="54" spans="2:23">
      <c r="B54" s="35">
        <v>46</v>
      </c>
      <c r="C54" s="94">
        <f t="shared" si="1"/>
        <v>6752426.6907995325</v>
      </c>
      <c r="D54" s="94"/>
      <c r="E54" s="35">
        <v>2011</v>
      </c>
      <c r="F54" s="8">
        <v>42633</v>
      </c>
      <c r="G54" s="35" t="s">
        <v>4</v>
      </c>
      <c r="H54" s="95">
        <v>1.0187600000000001</v>
      </c>
      <c r="I54" s="95"/>
      <c r="J54" s="49"/>
      <c r="K54" s="49"/>
      <c r="L54" s="35">
        <v>40</v>
      </c>
      <c r="M54" s="94">
        <f t="shared" si="0"/>
        <v>202572.80072398597</v>
      </c>
      <c r="N54" s="94"/>
      <c r="O54" s="6">
        <f t="shared" si="2"/>
        <v>5.0643200180996493</v>
      </c>
      <c r="P54" s="35">
        <v>2011</v>
      </c>
      <c r="Q54" s="8">
        <v>42633</v>
      </c>
      <c r="R54" s="95">
        <v>1.02423</v>
      </c>
      <c r="S54" s="95"/>
      <c r="T54" s="96">
        <f t="shared" si="3"/>
        <v>277018.30499004392</v>
      </c>
      <c r="U54" s="96"/>
      <c r="V54" s="97">
        <f t="shared" si="4"/>
        <v>54.699999999998639</v>
      </c>
      <c r="W54" s="97"/>
    </row>
    <row r="55" spans="2:23">
      <c r="B55" s="35">
        <v>47</v>
      </c>
      <c r="C55" s="94">
        <f t="shared" si="1"/>
        <v>7029444.9957895763</v>
      </c>
      <c r="D55" s="94"/>
      <c r="E55" s="35">
        <v>2011</v>
      </c>
      <c r="F55" s="8">
        <v>42650</v>
      </c>
      <c r="G55" s="35" t="s">
        <v>3</v>
      </c>
      <c r="H55" s="95">
        <v>0.98299999999999998</v>
      </c>
      <c r="I55" s="95"/>
      <c r="J55" s="49"/>
      <c r="K55" s="49"/>
      <c r="L55" s="35">
        <v>48</v>
      </c>
      <c r="M55" s="94">
        <f t="shared" si="0"/>
        <v>210883.34987368729</v>
      </c>
      <c r="N55" s="94"/>
      <c r="O55" s="6">
        <f t="shared" si="2"/>
        <v>4.3934031223684853</v>
      </c>
      <c r="P55" s="35">
        <v>2011</v>
      </c>
      <c r="Q55" s="8">
        <v>42653</v>
      </c>
      <c r="R55" s="95">
        <v>0.98784000000000005</v>
      </c>
      <c r="S55" s="95"/>
      <c r="T55" s="96">
        <f t="shared" si="3"/>
        <v>-212640.71112263759</v>
      </c>
      <c r="U55" s="96"/>
      <c r="V55" s="97">
        <f t="shared" si="4"/>
        <v>-48</v>
      </c>
      <c r="W55" s="97"/>
    </row>
    <row r="56" spans="2:23">
      <c r="B56" s="35">
        <v>48</v>
      </c>
      <c r="C56" s="94">
        <f t="shared" si="1"/>
        <v>6816804.2846669387</v>
      </c>
      <c r="D56" s="94"/>
      <c r="E56" s="35">
        <v>2011</v>
      </c>
      <c r="F56" s="8">
        <v>42660</v>
      </c>
      <c r="G56" s="35" t="s">
        <v>3</v>
      </c>
      <c r="H56" s="95">
        <v>1.03095</v>
      </c>
      <c r="I56" s="95"/>
      <c r="J56" s="49"/>
      <c r="K56" s="49"/>
      <c r="L56" s="35">
        <v>61</v>
      </c>
      <c r="M56" s="94">
        <f t="shared" si="0"/>
        <v>204504.12854000815</v>
      </c>
      <c r="N56" s="94"/>
      <c r="O56" s="6">
        <f t="shared" si="2"/>
        <v>3.3525266973771828</v>
      </c>
      <c r="P56" s="35">
        <v>2011</v>
      </c>
      <c r="Q56" s="8">
        <v>42660</v>
      </c>
      <c r="R56" s="95">
        <v>1.0186900000000001</v>
      </c>
      <c r="S56" s="95"/>
      <c r="T56" s="96">
        <f t="shared" si="3"/>
        <v>411019.77309844049</v>
      </c>
      <c r="U56" s="96"/>
      <c r="V56" s="97">
        <f t="shared" si="4"/>
        <v>122.59999999999937</v>
      </c>
      <c r="W56" s="97"/>
    </row>
    <row r="57" spans="2:23">
      <c r="B57" s="35">
        <v>49</v>
      </c>
      <c r="C57" s="94">
        <f t="shared" si="1"/>
        <v>7227824.0577653795</v>
      </c>
      <c r="D57" s="94"/>
      <c r="E57" s="35">
        <v>2011</v>
      </c>
      <c r="F57" s="8">
        <v>42677</v>
      </c>
      <c r="G57" s="35" t="s">
        <v>4</v>
      </c>
      <c r="H57" s="95">
        <v>1.02678</v>
      </c>
      <c r="I57" s="95"/>
      <c r="J57" s="49"/>
      <c r="K57" s="49"/>
      <c r="L57" s="35">
        <v>16</v>
      </c>
      <c r="M57" s="94">
        <f t="shared" si="0"/>
        <v>216834.72173296139</v>
      </c>
      <c r="N57" s="94"/>
      <c r="O57" s="6">
        <f t="shared" si="2"/>
        <v>13.552170108310087</v>
      </c>
      <c r="P57" s="35">
        <v>2011</v>
      </c>
      <c r="Q57" s="8">
        <v>42677</v>
      </c>
      <c r="R57" s="95">
        <v>1.0403199999999999</v>
      </c>
      <c r="S57" s="95"/>
      <c r="T57" s="96">
        <f t="shared" si="3"/>
        <v>1834963.8326651701</v>
      </c>
      <c r="U57" s="96"/>
      <c r="V57" s="97">
        <f t="shared" si="4"/>
        <v>135.39999999999884</v>
      </c>
      <c r="W57" s="97"/>
    </row>
    <row r="58" spans="2:23">
      <c r="B58" s="35">
        <v>50</v>
      </c>
      <c r="C58" s="94">
        <f t="shared" si="1"/>
        <v>9062787.8904305492</v>
      </c>
      <c r="D58" s="94"/>
      <c r="E58" s="35">
        <v>2011</v>
      </c>
      <c r="F58" s="8">
        <v>42691</v>
      </c>
      <c r="G58" s="35" t="s">
        <v>4</v>
      </c>
      <c r="H58" s="95">
        <v>1.0058800000000001</v>
      </c>
      <c r="I58" s="95"/>
      <c r="J58" s="49"/>
      <c r="K58" s="49"/>
      <c r="L58" s="35">
        <v>38</v>
      </c>
      <c r="M58" s="94">
        <f t="shared" si="0"/>
        <v>271883.63671291649</v>
      </c>
      <c r="N58" s="94"/>
      <c r="O58" s="6">
        <f t="shared" si="2"/>
        <v>7.1548325450767498</v>
      </c>
      <c r="P58" s="35">
        <v>2011</v>
      </c>
      <c r="Q58" s="8">
        <v>42691</v>
      </c>
      <c r="R58" s="95">
        <v>1.0101</v>
      </c>
      <c r="S58" s="95"/>
      <c r="T58" s="96">
        <f t="shared" si="3"/>
        <v>301933.93340223102</v>
      </c>
      <c r="U58" s="96"/>
      <c r="V58" s="97">
        <f t="shared" si="4"/>
        <v>42.199999999998909</v>
      </c>
      <c r="W58" s="97"/>
    </row>
    <row r="59" spans="2:23">
      <c r="B59" s="35">
        <v>51</v>
      </c>
      <c r="C59" s="94">
        <f t="shared" si="1"/>
        <v>9364721.8238327801</v>
      </c>
      <c r="D59" s="94"/>
      <c r="E59" s="35">
        <v>2011</v>
      </c>
      <c r="F59" s="8">
        <v>42704</v>
      </c>
      <c r="G59" s="35" t="s">
        <v>3</v>
      </c>
      <c r="H59" s="95">
        <v>1.0053399999999999</v>
      </c>
      <c r="I59" s="95"/>
      <c r="J59" s="49"/>
      <c r="K59" s="49"/>
      <c r="L59" s="35">
        <v>30</v>
      </c>
      <c r="M59" s="94">
        <f t="shared" si="0"/>
        <v>280941.65471498342</v>
      </c>
      <c r="N59" s="94"/>
      <c r="O59" s="6">
        <f t="shared" si="2"/>
        <v>9.364721823832781</v>
      </c>
      <c r="P59" s="35">
        <v>2011</v>
      </c>
      <c r="Q59" s="8">
        <v>42704</v>
      </c>
      <c r="R59" s="95">
        <v>1.0083800000000001</v>
      </c>
      <c r="S59" s="95"/>
      <c r="T59" s="96">
        <f t="shared" si="3"/>
        <v>-284687.54344453092</v>
      </c>
      <c r="U59" s="96"/>
      <c r="V59" s="97">
        <f t="shared" si="4"/>
        <v>-30</v>
      </c>
      <c r="W59" s="97"/>
    </row>
    <row r="60" spans="2:23">
      <c r="B60" s="35">
        <v>52</v>
      </c>
      <c r="C60" s="94">
        <f t="shared" si="1"/>
        <v>9080034.2803882491</v>
      </c>
      <c r="D60" s="94"/>
      <c r="E60" s="35">
        <v>2011</v>
      </c>
      <c r="F60" s="8">
        <v>42706</v>
      </c>
      <c r="G60" s="35" t="s">
        <v>3</v>
      </c>
      <c r="H60" s="95">
        <v>1.0261100000000001</v>
      </c>
      <c r="I60" s="95"/>
      <c r="J60" s="49"/>
      <c r="K60" s="49"/>
      <c r="L60" s="35">
        <v>62</v>
      </c>
      <c r="M60" s="94">
        <f t="shared" si="0"/>
        <v>272401.02841164748</v>
      </c>
      <c r="N60" s="94"/>
      <c r="O60" s="6">
        <f t="shared" si="2"/>
        <v>4.3935649743814107</v>
      </c>
      <c r="P60" s="35">
        <v>2011</v>
      </c>
      <c r="Q60" s="8">
        <v>42706</v>
      </c>
      <c r="R60" s="95">
        <v>1.0186900000000001</v>
      </c>
      <c r="S60" s="95"/>
      <c r="T60" s="96">
        <f t="shared" si="3"/>
        <v>326002.52109909989</v>
      </c>
      <c r="U60" s="96"/>
      <c r="V60" s="97">
        <f t="shared" si="4"/>
        <v>74.199999999999818</v>
      </c>
      <c r="W60" s="97"/>
    </row>
    <row r="61" spans="2:23">
      <c r="B61" s="35">
        <v>53</v>
      </c>
      <c r="C61" s="94">
        <f t="shared" si="1"/>
        <v>9406036.801487349</v>
      </c>
      <c r="D61" s="94"/>
      <c r="E61" s="35">
        <v>2011</v>
      </c>
      <c r="F61" s="8">
        <v>42719</v>
      </c>
      <c r="G61" s="35" t="s">
        <v>4</v>
      </c>
      <c r="H61" s="95">
        <v>0.98609999999999998</v>
      </c>
      <c r="I61" s="95"/>
      <c r="J61" s="49"/>
      <c r="K61" s="49"/>
      <c r="L61" s="35">
        <v>33</v>
      </c>
      <c r="M61" s="94">
        <f t="shared" si="0"/>
        <v>282181.10404462047</v>
      </c>
      <c r="N61" s="94"/>
      <c r="O61" s="6">
        <f t="shared" si="2"/>
        <v>8.5509425468066809</v>
      </c>
      <c r="P61" s="35">
        <v>2011</v>
      </c>
      <c r="Q61" s="8">
        <v>42719</v>
      </c>
      <c r="R61" s="95">
        <v>0.99780000000000002</v>
      </c>
      <c r="S61" s="95"/>
      <c r="T61" s="96">
        <f t="shared" si="3"/>
        <v>1000460.2779763853</v>
      </c>
      <c r="U61" s="96"/>
      <c r="V61" s="97">
        <f t="shared" si="4"/>
        <v>117.00000000000044</v>
      </c>
      <c r="W61" s="97"/>
    </row>
    <row r="62" spans="2:23">
      <c r="B62" s="35">
        <v>54</v>
      </c>
      <c r="C62" s="94">
        <f t="shared" si="1"/>
        <v>10406497.079463735</v>
      </c>
      <c r="D62" s="94"/>
      <c r="E62" s="35">
        <v>2012</v>
      </c>
      <c r="F62" s="8">
        <v>42378</v>
      </c>
      <c r="G62" s="35" t="s">
        <v>4</v>
      </c>
      <c r="H62" s="95">
        <v>1.01448</v>
      </c>
      <c r="I62" s="95"/>
      <c r="J62" s="49"/>
      <c r="K62" s="49"/>
      <c r="L62" s="35">
        <v>23</v>
      </c>
      <c r="M62" s="94">
        <f t="shared" si="0"/>
        <v>312194.91238391207</v>
      </c>
      <c r="N62" s="94"/>
      <c r="O62" s="6">
        <f t="shared" si="2"/>
        <v>13.573691842778786</v>
      </c>
      <c r="P62" s="35">
        <v>2012</v>
      </c>
      <c r="Q62" s="8">
        <v>42378</v>
      </c>
      <c r="R62" s="95">
        <v>1.0235099999999999</v>
      </c>
      <c r="S62" s="95"/>
      <c r="T62" s="96">
        <f t="shared" si="3"/>
        <v>1225704.3734029068</v>
      </c>
      <c r="U62" s="96"/>
      <c r="V62" s="97">
        <f t="shared" si="4"/>
        <v>90.299999999998718</v>
      </c>
      <c r="W62" s="97"/>
    </row>
    <row r="63" spans="2:23">
      <c r="B63" s="35">
        <v>55</v>
      </c>
      <c r="C63" s="94">
        <f t="shared" si="1"/>
        <v>11632201.452866642</v>
      </c>
      <c r="D63" s="94"/>
      <c r="E63" s="35">
        <v>2012</v>
      </c>
      <c r="F63" s="8">
        <v>42381</v>
      </c>
      <c r="G63" s="35" t="s">
        <v>3</v>
      </c>
      <c r="H63" s="95">
        <v>1.03592</v>
      </c>
      <c r="I63" s="95"/>
      <c r="J63" s="49"/>
      <c r="K63" s="49"/>
      <c r="L63" s="35">
        <v>18</v>
      </c>
      <c r="M63" s="94">
        <f t="shared" si="0"/>
        <v>348966.04358599923</v>
      </c>
      <c r="N63" s="94"/>
      <c r="O63" s="6">
        <f t="shared" si="2"/>
        <v>19.387002421444404</v>
      </c>
      <c r="P63" s="35">
        <v>2012</v>
      </c>
      <c r="Q63" s="8">
        <v>42381</v>
      </c>
      <c r="R63" s="95">
        <v>1.02946</v>
      </c>
      <c r="S63" s="95"/>
      <c r="T63" s="96">
        <f t="shared" si="3"/>
        <v>1252400.3564252912</v>
      </c>
      <c r="U63" s="96"/>
      <c r="V63" s="97">
        <f t="shared" si="4"/>
        <v>64.599999999999099</v>
      </c>
      <c r="W63" s="97"/>
    </row>
    <row r="64" spans="2:23">
      <c r="B64" s="35">
        <v>56</v>
      </c>
      <c r="C64" s="94">
        <f t="shared" si="1"/>
        <v>12884601.809291933</v>
      </c>
      <c r="D64" s="94"/>
      <c r="E64" s="35">
        <v>2012</v>
      </c>
      <c r="F64" s="8">
        <v>42402</v>
      </c>
      <c r="G64" s="35" t="s">
        <v>3</v>
      </c>
      <c r="H64" s="95">
        <v>1.0725100000000001</v>
      </c>
      <c r="I64" s="95"/>
      <c r="J64" s="49"/>
      <c r="K64" s="49"/>
      <c r="L64" s="35">
        <v>30</v>
      </c>
      <c r="M64" s="94">
        <f t="shared" si="0"/>
        <v>386538.05427875795</v>
      </c>
      <c r="N64" s="94"/>
      <c r="O64" s="6">
        <f t="shared" si="2"/>
        <v>12.884601809291931</v>
      </c>
      <c r="P64" s="35">
        <v>2012</v>
      </c>
      <c r="Q64" s="8">
        <v>42401</v>
      </c>
      <c r="R64" s="95">
        <v>1.0683800000000001</v>
      </c>
      <c r="S64" s="95"/>
      <c r="T64" s="96">
        <f t="shared" si="3"/>
        <v>532134.05472375243</v>
      </c>
      <c r="U64" s="96"/>
      <c r="V64" s="97">
        <f t="shared" si="4"/>
        <v>41.29999999999967</v>
      </c>
      <c r="W64" s="97"/>
    </row>
    <row r="65" spans="2:24">
      <c r="B65" s="35">
        <v>57</v>
      </c>
      <c r="C65" s="94">
        <f t="shared" si="1"/>
        <v>13416735.864015685</v>
      </c>
      <c r="D65" s="94"/>
      <c r="E65" s="35">
        <v>2012</v>
      </c>
      <c r="F65" s="8">
        <v>42408</v>
      </c>
      <c r="G65" s="35" t="s">
        <v>3</v>
      </c>
      <c r="H65" s="95">
        <v>1.0828100000000001</v>
      </c>
      <c r="I65" s="95"/>
      <c r="J65" s="49"/>
      <c r="K65" s="49"/>
      <c r="L65" s="35">
        <v>16</v>
      </c>
      <c r="M65" s="94">
        <f t="shared" si="0"/>
        <v>402502.07592047052</v>
      </c>
      <c r="N65" s="94"/>
      <c r="O65" s="6">
        <f t="shared" si="2"/>
        <v>25.156379745029408</v>
      </c>
      <c r="P65" s="35">
        <v>2012</v>
      </c>
      <c r="Q65" s="8">
        <v>42408</v>
      </c>
      <c r="R65" s="95">
        <v>1.0782799999999999</v>
      </c>
      <c r="S65" s="95"/>
      <c r="T65" s="96">
        <f t="shared" si="3"/>
        <v>1139584.0024498687</v>
      </c>
      <c r="U65" s="96"/>
      <c r="V65" s="97">
        <f t="shared" si="4"/>
        <v>45.300000000001447</v>
      </c>
      <c r="W65" s="97"/>
    </row>
    <row r="66" spans="2:24">
      <c r="B66" s="35">
        <v>58</v>
      </c>
      <c r="C66" s="94">
        <f t="shared" si="1"/>
        <v>14556319.866465554</v>
      </c>
      <c r="D66" s="94"/>
      <c r="E66" s="35">
        <v>2012</v>
      </c>
      <c r="F66" s="8">
        <v>42444</v>
      </c>
      <c r="G66" s="35" t="s">
        <v>4</v>
      </c>
      <c r="H66" s="95">
        <v>1.04375</v>
      </c>
      <c r="I66" s="95"/>
      <c r="J66" s="49"/>
      <c r="K66" s="49"/>
      <c r="L66" s="35">
        <v>16</v>
      </c>
      <c r="M66" s="94">
        <f t="shared" si="0"/>
        <v>436689.59599396662</v>
      </c>
      <c r="N66" s="94"/>
      <c r="O66" s="6">
        <f t="shared" si="2"/>
        <v>27.293099749622915</v>
      </c>
      <c r="P66" s="35">
        <v>2012</v>
      </c>
      <c r="Q66" s="8">
        <v>42444</v>
      </c>
      <c r="R66" s="95">
        <v>1.0517000000000001</v>
      </c>
      <c r="S66" s="95"/>
      <c r="T66" s="96">
        <f t="shared" si="3"/>
        <v>2169801.4300950556</v>
      </c>
      <c r="U66" s="96"/>
      <c r="V66" s="97">
        <f t="shared" si="4"/>
        <v>79.500000000001236</v>
      </c>
      <c r="W66" s="97"/>
    </row>
    <row r="67" spans="2:24">
      <c r="B67" s="35">
        <v>59</v>
      </c>
      <c r="C67" s="94">
        <f t="shared" si="1"/>
        <v>16726121.29656061</v>
      </c>
      <c r="D67" s="94"/>
      <c r="E67" s="35">
        <v>2012</v>
      </c>
      <c r="F67" s="8">
        <v>42448</v>
      </c>
      <c r="G67" s="35" t="s">
        <v>3</v>
      </c>
      <c r="H67" s="95">
        <v>1.06053</v>
      </c>
      <c r="I67" s="95"/>
      <c r="J67" s="49"/>
      <c r="K67" s="49"/>
      <c r="L67" s="35">
        <v>31</v>
      </c>
      <c r="M67" s="94">
        <f t="shared" si="0"/>
        <v>501783.63889681827</v>
      </c>
      <c r="N67" s="94"/>
      <c r="O67" s="6">
        <f t="shared" si="2"/>
        <v>16.186568996671557</v>
      </c>
      <c r="P67" s="35">
        <v>2012</v>
      </c>
      <c r="Q67" s="8">
        <v>42449</v>
      </c>
      <c r="R67" s="95">
        <v>1.05514</v>
      </c>
      <c r="S67" s="95"/>
      <c r="T67" s="96">
        <f t="shared" si="3"/>
        <v>872456.0689205979</v>
      </c>
      <c r="U67" s="96"/>
      <c r="V67" s="97">
        <f t="shared" si="4"/>
        <v>53.900000000000063</v>
      </c>
      <c r="W67" s="97"/>
    </row>
    <row r="68" spans="2:24">
      <c r="B68" s="35">
        <v>60</v>
      </c>
      <c r="C68" s="94">
        <f t="shared" si="1"/>
        <v>17598577.365481209</v>
      </c>
      <c r="D68" s="94"/>
      <c r="E68" s="35">
        <v>2012</v>
      </c>
      <c r="F68" s="8">
        <v>42456</v>
      </c>
      <c r="G68" s="35" t="s">
        <v>3</v>
      </c>
      <c r="H68" s="95">
        <v>1.05264</v>
      </c>
      <c r="I68" s="95"/>
      <c r="J68" s="49"/>
      <c r="K68" s="49"/>
      <c r="L68" s="35">
        <v>30</v>
      </c>
      <c r="M68" s="94">
        <f t="shared" si="0"/>
        <v>527957.32096443628</v>
      </c>
      <c r="N68" s="94"/>
      <c r="O68" s="6">
        <f t="shared" si="2"/>
        <v>17.598577365481212</v>
      </c>
      <c r="P68" s="35">
        <v>2012</v>
      </c>
      <c r="Q68" s="8">
        <v>42456</v>
      </c>
      <c r="R68" s="95">
        <v>1.0473600000000001</v>
      </c>
      <c r="S68" s="95"/>
      <c r="T68" s="96">
        <f t="shared" si="3"/>
        <v>929204.88489739934</v>
      </c>
      <c r="U68" s="96"/>
      <c r="V68" s="97">
        <f t="shared" si="4"/>
        <v>52.799999999999514</v>
      </c>
      <c r="W68" s="97"/>
    </row>
    <row r="69" spans="2:24">
      <c r="B69" s="35">
        <v>61</v>
      </c>
      <c r="C69" s="94">
        <f t="shared" si="1"/>
        <v>18527782.250378609</v>
      </c>
      <c r="D69" s="94"/>
      <c r="E69" s="35">
        <v>2012</v>
      </c>
      <c r="F69" s="8">
        <v>42486</v>
      </c>
      <c r="G69" s="35" t="s">
        <v>3</v>
      </c>
      <c r="H69" s="95">
        <v>1.0381199999999999</v>
      </c>
      <c r="I69" s="95"/>
      <c r="J69" s="49"/>
      <c r="K69" s="49"/>
      <c r="L69" s="35">
        <v>17</v>
      </c>
      <c r="M69" s="94">
        <f t="shared" si="0"/>
        <v>555833.46751135821</v>
      </c>
      <c r="N69" s="94"/>
      <c r="O69" s="6">
        <f t="shared" si="2"/>
        <v>32.696086324197545</v>
      </c>
      <c r="P69" s="35">
        <v>2012</v>
      </c>
      <c r="Q69" s="8">
        <v>42487</v>
      </c>
      <c r="R69" s="95">
        <v>1.0387500000000001</v>
      </c>
      <c r="S69" s="95"/>
      <c r="T69" s="96">
        <f t="shared" si="3"/>
        <v>-205985.34384248717</v>
      </c>
      <c r="U69" s="96"/>
      <c r="V69" s="97">
        <f t="shared" si="4"/>
        <v>-17</v>
      </c>
      <c r="W69" s="97"/>
    </row>
    <row r="70" spans="2:24">
      <c r="B70" s="35">
        <v>62</v>
      </c>
      <c r="C70" s="94">
        <f t="shared" si="1"/>
        <v>18321796.906536121</v>
      </c>
      <c r="D70" s="94"/>
      <c r="E70" s="35">
        <v>2012</v>
      </c>
      <c r="F70" s="8">
        <v>42522</v>
      </c>
      <c r="G70" s="35" t="s">
        <v>4</v>
      </c>
      <c r="H70" s="95">
        <v>0.96550999999999998</v>
      </c>
      <c r="I70" s="95"/>
      <c r="J70" s="49">
        <v>0.96550999999999998</v>
      </c>
      <c r="K70" s="49">
        <v>0.95813999999999999</v>
      </c>
      <c r="L70" s="35">
        <f>(J70-K70)*10000</f>
        <v>73.699999999999875</v>
      </c>
      <c r="M70" s="94">
        <f t="shared" si="0"/>
        <v>549653.90719608357</v>
      </c>
      <c r="N70" s="94"/>
      <c r="O70" s="6">
        <f t="shared" si="2"/>
        <v>7.4579905996755027</v>
      </c>
      <c r="P70" s="35">
        <v>2012</v>
      </c>
      <c r="Q70" s="8">
        <v>42522</v>
      </c>
      <c r="R70" s="95">
        <v>0.97009000000000001</v>
      </c>
      <c r="S70" s="95"/>
      <c r="T70" s="96">
        <f t="shared" si="3"/>
        <v>341575.9694651402</v>
      </c>
      <c r="U70" s="96"/>
      <c r="V70" s="97">
        <f t="shared" si="4"/>
        <v>45.800000000000281</v>
      </c>
      <c r="W70" s="97"/>
    </row>
    <row r="71" spans="2:24">
      <c r="B71" s="35">
        <v>63</v>
      </c>
      <c r="C71" s="94">
        <f t="shared" si="1"/>
        <v>18663372.876001261</v>
      </c>
      <c r="D71" s="94"/>
      <c r="E71" s="35">
        <v>2012</v>
      </c>
      <c r="F71" s="8">
        <v>42528</v>
      </c>
      <c r="G71" s="35" t="s">
        <v>3</v>
      </c>
      <c r="H71" s="95">
        <v>0.99478</v>
      </c>
      <c r="I71" s="95"/>
      <c r="J71" s="49">
        <v>0.99680999999999997</v>
      </c>
      <c r="K71" s="49">
        <v>0.99478</v>
      </c>
      <c r="L71" s="49">
        <f t="shared" ref="L71:L108" si="5">(J71-K71)*10000</f>
        <v>20.299999999999763</v>
      </c>
      <c r="M71" s="94">
        <f t="shared" si="0"/>
        <v>559901.18628003786</v>
      </c>
      <c r="N71" s="94"/>
      <c r="O71" s="6">
        <f t="shared" si="2"/>
        <v>27.581339225617949</v>
      </c>
      <c r="P71" s="35">
        <v>2012</v>
      </c>
      <c r="Q71" s="8">
        <v>42528</v>
      </c>
      <c r="R71" s="95">
        <v>0.99680999999999997</v>
      </c>
      <c r="S71" s="95"/>
      <c r="T71" s="96">
        <f t="shared" si="3"/>
        <v>-559901.18628003774</v>
      </c>
      <c r="U71" s="96"/>
      <c r="V71" s="97">
        <f t="shared" si="4"/>
        <v>-20.299999999999763</v>
      </c>
      <c r="W71" s="97"/>
    </row>
    <row r="72" spans="2:24">
      <c r="B72" s="35">
        <v>64</v>
      </c>
      <c r="C72" s="94">
        <f t="shared" si="1"/>
        <v>18103471.689721223</v>
      </c>
      <c r="D72" s="94"/>
      <c r="E72" s="35">
        <v>2012</v>
      </c>
      <c r="F72" s="8">
        <v>42528</v>
      </c>
      <c r="G72" s="35" t="s">
        <v>3</v>
      </c>
      <c r="H72" s="95">
        <v>0.99697999999999998</v>
      </c>
      <c r="I72" s="95"/>
      <c r="J72" s="49">
        <v>1.0001800000000001</v>
      </c>
      <c r="K72" s="49">
        <v>0.99697999999999998</v>
      </c>
      <c r="L72" s="49">
        <f t="shared" si="5"/>
        <v>32.000000000000917</v>
      </c>
      <c r="M72" s="94">
        <f t="shared" si="0"/>
        <v>543104.15069163672</v>
      </c>
      <c r="N72" s="94"/>
      <c r="O72" s="6">
        <f t="shared" si="2"/>
        <v>16.972004709113161</v>
      </c>
      <c r="P72" s="35">
        <v>2012</v>
      </c>
      <c r="Q72" s="8">
        <v>42528</v>
      </c>
      <c r="R72" s="95">
        <v>0.98406000000000005</v>
      </c>
      <c r="S72" s="95"/>
      <c r="T72" s="96">
        <f t="shared" si="3"/>
        <v>2192783.0084174089</v>
      </c>
      <c r="U72" s="96"/>
      <c r="V72" s="97">
        <f t="shared" si="4"/>
        <v>129.19999999999931</v>
      </c>
      <c r="W72" s="97"/>
    </row>
    <row r="73" spans="2:24" s="62" customFormat="1">
      <c r="B73" s="58">
        <v>65</v>
      </c>
      <c r="C73" s="98">
        <f t="shared" si="1"/>
        <v>20296254.698138632</v>
      </c>
      <c r="D73" s="98"/>
      <c r="E73" s="58">
        <v>2012</v>
      </c>
      <c r="F73" s="59">
        <v>42528</v>
      </c>
      <c r="G73" s="58" t="s">
        <v>3</v>
      </c>
      <c r="H73" s="99">
        <v>1.00308</v>
      </c>
      <c r="I73" s="99"/>
      <c r="J73" s="58">
        <v>1.00532</v>
      </c>
      <c r="K73" s="58">
        <v>1.00308</v>
      </c>
      <c r="L73" s="58">
        <f t="shared" si="5"/>
        <v>22.400000000000198</v>
      </c>
      <c r="M73" s="98">
        <f t="shared" ref="M73:M108" si="6">IF(F73="","",C73*0.03)</f>
        <v>608887.64094415889</v>
      </c>
      <c r="N73" s="98"/>
      <c r="O73" s="60">
        <f t="shared" si="2"/>
        <v>27.18248397072114</v>
      </c>
      <c r="P73" s="58">
        <v>2012</v>
      </c>
      <c r="Q73" s="59">
        <v>42528</v>
      </c>
      <c r="R73" s="99">
        <v>1.00532</v>
      </c>
      <c r="S73" s="99"/>
      <c r="T73" s="100">
        <f t="shared" si="3"/>
        <v>-608887.64094415889</v>
      </c>
      <c r="U73" s="100"/>
      <c r="V73" s="101">
        <f t="shared" si="4"/>
        <v>-22.400000000000198</v>
      </c>
      <c r="W73" s="101"/>
      <c r="X73" s="61"/>
    </row>
    <row r="74" spans="2:24" s="62" customFormat="1">
      <c r="B74" s="58">
        <v>66</v>
      </c>
      <c r="C74" s="98">
        <f t="shared" ref="C74:C108" si="7">IF(T73="","",C73+T73)</f>
        <v>19687367.057194471</v>
      </c>
      <c r="D74" s="98"/>
      <c r="E74" s="58">
        <v>2012</v>
      </c>
      <c r="F74" s="59">
        <v>42553</v>
      </c>
      <c r="G74" s="58" t="s">
        <v>3</v>
      </c>
      <c r="H74" s="99">
        <v>1.0254799999999999</v>
      </c>
      <c r="I74" s="99"/>
      <c r="J74" s="58">
        <v>1.0263599999999999</v>
      </c>
      <c r="K74" s="58">
        <v>1.0254799999999999</v>
      </c>
      <c r="L74" s="58">
        <f t="shared" si="5"/>
        <v>8.799999999999919</v>
      </c>
      <c r="M74" s="98">
        <f t="shared" si="6"/>
        <v>590621.01171583415</v>
      </c>
      <c r="N74" s="98"/>
      <c r="O74" s="60">
        <f t="shared" ref="O74:O108" si="8">IF(L74="","",(M74/L74)/1000)</f>
        <v>67.116024058618137</v>
      </c>
      <c r="P74" s="58">
        <v>2012</v>
      </c>
      <c r="Q74" s="59">
        <v>42539</v>
      </c>
      <c r="R74" s="99">
        <v>1.0263599999999999</v>
      </c>
      <c r="S74" s="99"/>
      <c r="T74" s="100">
        <f t="shared" ref="T74:T108" si="9">IF(Q74="","",(IF(G74="売",H74-R74,R74-H74))*O74*10000000)</f>
        <v>-590621.01171583415</v>
      </c>
      <c r="U74" s="100"/>
      <c r="V74" s="101">
        <f t="shared" ref="V74:V108" si="10">IF(Q74="","",IF(T74&lt;0,L74*(-1),IF(G74="買",(R74-H74)*10000,(H74-R74)*10000)))</f>
        <v>-8.799999999999919</v>
      </c>
      <c r="W74" s="101"/>
      <c r="X74" s="61"/>
    </row>
    <row r="75" spans="2:24">
      <c r="B75" s="35">
        <v>67</v>
      </c>
      <c r="C75" s="94">
        <f t="shared" si="7"/>
        <v>19096746.045478638</v>
      </c>
      <c r="D75" s="94"/>
      <c r="E75" s="35">
        <v>2012</v>
      </c>
      <c r="F75" s="8">
        <v>42556</v>
      </c>
      <c r="G75" s="35" t="s">
        <v>3</v>
      </c>
      <c r="H75" s="95">
        <v>1.02843</v>
      </c>
      <c r="I75" s="95"/>
      <c r="J75" s="49">
        <v>1.03284</v>
      </c>
      <c r="K75" s="49">
        <v>1.02843</v>
      </c>
      <c r="L75" s="49">
        <f t="shared" si="5"/>
        <v>44.10000000000025</v>
      </c>
      <c r="M75" s="94">
        <f t="shared" si="6"/>
        <v>572902.38136435917</v>
      </c>
      <c r="N75" s="94"/>
      <c r="O75" s="6">
        <f t="shared" si="8"/>
        <v>12.990983704407165</v>
      </c>
      <c r="P75" s="35">
        <v>2012</v>
      </c>
      <c r="Q75" s="8">
        <v>42557</v>
      </c>
      <c r="R75" s="95">
        <v>1.0202</v>
      </c>
      <c r="S75" s="95"/>
      <c r="T75" s="96">
        <f t="shared" si="9"/>
        <v>1069157.9588727045</v>
      </c>
      <c r="U75" s="96"/>
      <c r="V75" s="97">
        <f t="shared" si="10"/>
        <v>82.299999999999599</v>
      </c>
      <c r="W75" s="97"/>
    </row>
    <row r="76" spans="2:24" s="62" customFormat="1">
      <c r="B76" s="58">
        <v>68</v>
      </c>
      <c r="C76" s="98">
        <f t="shared" si="7"/>
        <v>20165904.004351344</v>
      </c>
      <c r="D76" s="98"/>
      <c r="E76" s="58">
        <v>2012</v>
      </c>
      <c r="F76" s="59">
        <v>42569</v>
      </c>
      <c r="G76" s="58" t="s">
        <v>3</v>
      </c>
      <c r="H76" s="99">
        <v>1.03102</v>
      </c>
      <c r="I76" s="99"/>
      <c r="J76" s="58">
        <v>1.03241</v>
      </c>
      <c r="K76" s="58">
        <v>1.03102</v>
      </c>
      <c r="L76" s="58">
        <f t="shared" si="5"/>
        <v>13.900000000000023</v>
      </c>
      <c r="M76" s="98">
        <f t="shared" si="6"/>
        <v>604977.12013054034</v>
      </c>
      <c r="N76" s="98"/>
      <c r="O76" s="60">
        <f t="shared" si="8"/>
        <v>43.523533822340958</v>
      </c>
      <c r="P76" s="58">
        <v>2012</v>
      </c>
      <c r="Q76" s="59">
        <v>42569</v>
      </c>
      <c r="R76" s="99">
        <v>1.03241</v>
      </c>
      <c r="S76" s="99"/>
      <c r="T76" s="100">
        <f t="shared" si="9"/>
        <v>-604977.12013054034</v>
      </c>
      <c r="U76" s="100"/>
      <c r="V76" s="101">
        <f t="shared" si="10"/>
        <v>-13.900000000000023</v>
      </c>
      <c r="W76" s="101"/>
      <c r="X76" s="61"/>
    </row>
    <row r="77" spans="2:24">
      <c r="B77" s="35">
        <v>69</v>
      </c>
      <c r="C77" s="94">
        <f t="shared" si="7"/>
        <v>19560926.884220805</v>
      </c>
      <c r="D77" s="94"/>
      <c r="E77" s="35">
        <v>2012</v>
      </c>
      <c r="F77" s="8">
        <v>42576</v>
      </c>
      <c r="G77" s="35" t="s">
        <v>4</v>
      </c>
      <c r="H77" s="95">
        <v>1.0217799999999999</v>
      </c>
      <c r="I77" s="95"/>
      <c r="J77" s="49">
        <v>1.0217799999999999</v>
      </c>
      <c r="K77" s="49">
        <v>1.01762</v>
      </c>
      <c r="L77" s="49">
        <f t="shared" si="5"/>
        <v>41.599999999999412</v>
      </c>
      <c r="M77" s="94">
        <f t="shared" si="6"/>
        <v>586827.80652662413</v>
      </c>
      <c r="N77" s="94"/>
      <c r="O77" s="6">
        <f t="shared" si="8"/>
        <v>14.106437656890202</v>
      </c>
      <c r="P77" s="35">
        <v>2012</v>
      </c>
      <c r="Q77" s="8">
        <v>42576</v>
      </c>
      <c r="R77" s="95">
        <v>1.0277799999999999</v>
      </c>
      <c r="S77" s="95"/>
      <c r="T77" s="96">
        <f t="shared" si="9"/>
        <v>846386.25941341289</v>
      </c>
      <c r="U77" s="96"/>
      <c r="V77" s="97">
        <f t="shared" si="10"/>
        <v>60.000000000000057</v>
      </c>
      <c r="W77" s="97"/>
    </row>
    <row r="78" spans="2:24" s="62" customFormat="1">
      <c r="B78" s="58">
        <v>70</v>
      </c>
      <c r="C78" s="98">
        <f t="shared" si="7"/>
        <v>20407313.143634219</v>
      </c>
      <c r="D78" s="98"/>
      <c r="E78" s="58">
        <v>2012</v>
      </c>
      <c r="F78" s="59">
        <v>42578</v>
      </c>
      <c r="G78" s="58" t="s">
        <v>3</v>
      </c>
      <c r="H78" s="99">
        <v>1.04392</v>
      </c>
      <c r="I78" s="99"/>
      <c r="J78" s="58">
        <v>1.04545</v>
      </c>
      <c r="K78" s="58">
        <v>1.04392</v>
      </c>
      <c r="L78" s="58">
        <f t="shared" si="5"/>
        <v>15.300000000000313</v>
      </c>
      <c r="M78" s="98">
        <f t="shared" si="6"/>
        <v>612219.39430902654</v>
      </c>
      <c r="N78" s="98"/>
      <c r="O78" s="60">
        <f t="shared" si="8"/>
        <v>40.014339497321174</v>
      </c>
      <c r="P78" s="58">
        <v>2012</v>
      </c>
      <c r="Q78" s="59">
        <v>42578</v>
      </c>
      <c r="R78" s="99">
        <v>1.04545</v>
      </c>
      <c r="S78" s="99"/>
      <c r="T78" s="100">
        <f t="shared" si="9"/>
        <v>-612219.39430902654</v>
      </c>
      <c r="U78" s="100"/>
      <c r="V78" s="101">
        <f t="shared" si="10"/>
        <v>-15.300000000000313</v>
      </c>
      <c r="W78" s="101"/>
      <c r="X78" s="61"/>
    </row>
    <row r="79" spans="2:24" s="62" customFormat="1">
      <c r="B79" s="58">
        <v>71</v>
      </c>
      <c r="C79" s="98">
        <f t="shared" si="7"/>
        <v>19795093.749325193</v>
      </c>
      <c r="D79" s="98"/>
      <c r="E79" s="58">
        <v>2012</v>
      </c>
      <c r="F79" s="59">
        <v>42581</v>
      </c>
      <c r="G79" s="58" t="s">
        <v>3</v>
      </c>
      <c r="H79" s="99">
        <v>1.0484</v>
      </c>
      <c r="I79" s="99"/>
      <c r="J79" s="58">
        <v>1.0507200000000001</v>
      </c>
      <c r="K79" s="58">
        <v>1.0484</v>
      </c>
      <c r="L79" s="58">
        <f t="shared" si="5"/>
        <v>23.200000000000998</v>
      </c>
      <c r="M79" s="98">
        <f t="shared" si="6"/>
        <v>593852.81247975572</v>
      </c>
      <c r="N79" s="98"/>
      <c r="O79" s="60">
        <f t="shared" si="8"/>
        <v>25.597103986195268</v>
      </c>
      <c r="P79" s="58">
        <v>2012</v>
      </c>
      <c r="Q79" s="59">
        <v>42581</v>
      </c>
      <c r="R79" s="99">
        <v>1.0507200000000001</v>
      </c>
      <c r="S79" s="99"/>
      <c r="T79" s="100">
        <f t="shared" si="9"/>
        <v>-593852.81247975572</v>
      </c>
      <c r="U79" s="100"/>
      <c r="V79" s="101">
        <f t="shared" si="10"/>
        <v>-23.200000000000998</v>
      </c>
      <c r="W79" s="101"/>
      <c r="X79" s="61"/>
    </row>
    <row r="80" spans="2:24" s="62" customFormat="1">
      <c r="B80" s="58">
        <v>72</v>
      </c>
      <c r="C80" s="98">
        <f t="shared" si="7"/>
        <v>19201240.936845437</v>
      </c>
      <c r="D80" s="98"/>
      <c r="E80" s="58">
        <v>2012</v>
      </c>
      <c r="F80" s="59">
        <v>42582</v>
      </c>
      <c r="G80" s="58" t="s">
        <v>3</v>
      </c>
      <c r="H80" s="99">
        <v>1.0521400000000001</v>
      </c>
      <c r="I80" s="99"/>
      <c r="J80" s="58">
        <v>1.0537300000000001</v>
      </c>
      <c r="K80" s="58">
        <v>1.0521400000000001</v>
      </c>
      <c r="L80" s="58">
        <f t="shared" si="5"/>
        <v>15.899999999999803</v>
      </c>
      <c r="M80" s="98">
        <f t="shared" si="6"/>
        <v>576037.22810536309</v>
      </c>
      <c r="N80" s="98"/>
      <c r="O80" s="60">
        <f t="shared" si="8"/>
        <v>36.228756484614479</v>
      </c>
      <c r="P80" s="58">
        <v>2012</v>
      </c>
      <c r="Q80" s="59">
        <v>42582</v>
      </c>
      <c r="R80" s="99">
        <v>1.0537300000000001</v>
      </c>
      <c r="S80" s="99"/>
      <c r="T80" s="100">
        <f t="shared" si="9"/>
        <v>-576037.22810536309</v>
      </c>
      <c r="U80" s="100"/>
      <c r="V80" s="101">
        <f t="shared" si="10"/>
        <v>-15.899999999999803</v>
      </c>
      <c r="W80" s="101"/>
      <c r="X80" s="61"/>
    </row>
    <row r="81" spans="2:24" s="62" customFormat="1">
      <c r="B81" s="58">
        <v>73</v>
      </c>
      <c r="C81" s="98">
        <f t="shared" si="7"/>
        <v>18625203.708740074</v>
      </c>
      <c r="D81" s="98"/>
      <c r="E81" s="58">
        <v>2012</v>
      </c>
      <c r="F81" s="59">
        <v>42583</v>
      </c>
      <c r="G81" s="58" t="s">
        <v>3</v>
      </c>
      <c r="H81" s="99">
        <v>1.0524899999999999</v>
      </c>
      <c r="I81" s="99"/>
      <c r="J81" s="58">
        <v>1.0540799999999999</v>
      </c>
      <c r="K81" s="58">
        <v>1.0524899999999999</v>
      </c>
      <c r="L81" s="58">
        <f t="shared" si="5"/>
        <v>15.899999999999803</v>
      </c>
      <c r="M81" s="98">
        <f t="shared" si="6"/>
        <v>558756.11126220226</v>
      </c>
      <c r="N81" s="98"/>
      <c r="O81" s="60">
        <f t="shared" si="8"/>
        <v>35.141893790076047</v>
      </c>
      <c r="P81" s="58">
        <v>2012</v>
      </c>
      <c r="Q81" s="59">
        <v>42583</v>
      </c>
      <c r="R81" s="99">
        <v>1.0540799999999999</v>
      </c>
      <c r="S81" s="99"/>
      <c r="T81" s="100">
        <f t="shared" si="9"/>
        <v>-558756.11126220215</v>
      </c>
      <c r="U81" s="100"/>
      <c r="V81" s="101">
        <f t="shared" si="10"/>
        <v>-15.899999999999803</v>
      </c>
      <c r="W81" s="101"/>
      <c r="X81" s="61"/>
    </row>
    <row r="82" spans="2:24" s="62" customFormat="1">
      <c r="B82" s="58">
        <v>74</v>
      </c>
      <c r="C82" s="98">
        <f t="shared" si="7"/>
        <v>18066447.597477872</v>
      </c>
      <c r="D82" s="98"/>
      <c r="E82" s="58">
        <v>2012</v>
      </c>
      <c r="F82" s="59">
        <v>42589</v>
      </c>
      <c r="G82" s="58" t="s">
        <v>3</v>
      </c>
      <c r="H82" s="99">
        <v>1.05728</v>
      </c>
      <c r="I82" s="99"/>
      <c r="J82" s="58">
        <v>1.0600499999999999</v>
      </c>
      <c r="K82" s="58">
        <v>1.05728</v>
      </c>
      <c r="L82" s="58">
        <f t="shared" si="5"/>
        <v>27.699999999999392</v>
      </c>
      <c r="M82" s="98">
        <f t="shared" si="6"/>
        <v>541993.42792433617</v>
      </c>
      <c r="N82" s="98"/>
      <c r="O82" s="60">
        <f t="shared" si="8"/>
        <v>19.566549744561303</v>
      </c>
      <c r="P82" s="58">
        <v>2012</v>
      </c>
      <c r="Q82" s="59">
        <v>42589</v>
      </c>
      <c r="R82" s="99">
        <v>1.0600499999999999</v>
      </c>
      <c r="S82" s="99"/>
      <c r="T82" s="100">
        <f t="shared" si="9"/>
        <v>-541993.42792433628</v>
      </c>
      <c r="U82" s="100"/>
      <c r="V82" s="101">
        <f t="shared" si="10"/>
        <v>-27.699999999999392</v>
      </c>
      <c r="W82" s="101"/>
      <c r="X82" s="61"/>
    </row>
    <row r="83" spans="2:24">
      <c r="B83" s="35">
        <v>75</v>
      </c>
      <c r="C83" s="94">
        <f t="shared" si="7"/>
        <v>17524454.169553537</v>
      </c>
      <c r="D83" s="94"/>
      <c r="E83" s="35">
        <v>2012</v>
      </c>
      <c r="F83" s="8">
        <v>42589</v>
      </c>
      <c r="G83" s="35" t="s">
        <v>3</v>
      </c>
      <c r="H83" s="95">
        <v>1.0567599999999999</v>
      </c>
      <c r="I83" s="95"/>
      <c r="J83" s="49">
        <v>1.06027</v>
      </c>
      <c r="K83" s="49">
        <v>1.0567599999999999</v>
      </c>
      <c r="L83" s="49">
        <f t="shared" si="5"/>
        <v>35.100000000001245</v>
      </c>
      <c r="M83" s="94">
        <f t="shared" si="6"/>
        <v>525733.62508660613</v>
      </c>
      <c r="N83" s="94"/>
      <c r="O83" s="6">
        <f t="shared" si="8"/>
        <v>14.978165956882835</v>
      </c>
      <c r="P83" s="35">
        <v>2012</v>
      </c>
      <c r="Q83" s="8">
        <v>42590</v>
      </c>
      <c r="R83" s="95">
        <v>1.0538400000000001</v>
      </c>
      <c r="S83" s="95"/>
      <c r="T83" s="96">
        <f t="shared" si="9"/>
        <v>437362.44594095059</v>
      </c>
      <c r="U83" s="96"/>
      <c r="V83" s="97">
        <f t="shared" si="10"/>
        <v>29.199999999998116</v>
      </c>
      <c r="W83" s="97"/>
    </row>
    <row r="84" spans="2:24">
      <c r="B84" s="35">
        <v>76</v>
      </c>
      <c r="C84" s="94">
        <f t="shared" si="7"/>
        <v>17961816.615494486</v>
      </c>
      <c r="D84" s="94"/>
      <c r="E84" s="35">
        <v>2012</v>
      </c>
      <c r="F84" s="8">
        <v>42617</v>
      </c>
      <c r="G84" s="35" t="s">
        <v>4</v>
      </c>
      <c r="H84" s="95">
        <v>1.02399</v>
      </c>
      <c r="I84" s="95"/>
      <c r="J84" s="49">
        <v>1.02399</v>
      </c>
      <c r="K84" s="49">
        <v>1.02223</v>
      </c>
      <c r="L84" s="49">
        <f t="shared" si="5"/>
        <v>17.599999999999838</v>
      </c>
      <c r="M84" s="94">
        <f t="shared" si="6"/>
        <v>538854.49846483453</v>
      </c>
      <c r="N84" s="94"/>
      <c r="O84" s="6">
        <f t="shared" si="8"/>
        <v>30.616732867320426</v>
      </c>
      <c r="P84" s="35">
        <v>2012</v>
      </c>
      <c r="Q84" s="8">
        <v>42617</v>
      </c>
      <c r="R84" s="95">
        <v>1.0270600000000001</v>
      </c>
      <c r="S84" s="95"/>
      <c r="T84" s="96">
        <f t="shared" si="9"/>
        <v>939933.69902677636</v>
      </c>
      <c r="U84" s="96"/>
      <c r="V84" s="97">
        <f t="shared" si="10"/>
        <v>30.700000000001282</v>
      </c>
      <c r="W84" s="97"/>
    </row>
    <row r="85" spans="2:24">
      <c r="B85" s="35">
        <v>77</v>
      </c>
      <c r="C85" s="94">
        <f t="shared" si="7"/>
        <v>18901750.314521261</v>
      </c>
      <c r="D85" s="94"/>
      <c r="E85" s="35">
        <v>2012</v>
      </c>
      <c r="F85" s="8">
        <v>42625</v>
      </c>
      <c r="G85" s="35" t="s">
        <v>3</v>
      </c>
      <c r="H85" s="95">
        <v>1.0483100000000001</v>
      </c>
      <c r="I85" s="95"/>
      <c r="J85" s="49">
        <v>1.05026</v>
      </c>
      <c r="K85" s="49">
        <v>1.0483199999999999</v>
      </c>
      <c r="L85" s="49">
        <f t="shared" si="5"/>
        <v>19.400000000000528</v>
      </c>
      <c r="M85" s="94">
        <f t="shared" si="6"/>
        <v>567052.50943563774</v>
      </c>
      <c r="N85" s="94"/>
      <c r="O85" s="6">
        <f t="shared" si="8"/>
        <v>29.229510795650633</v>
      </c>
      <c r="P85" s="35">
        <v>2012</v>
      </c>
      <c r="Q85" s="8">
        <v>42626</v>
      </c>
      <c r="R85" s="95">
        <v>1.0435300000000001</v>
      </c>
      <c r="S85" s="95"/>
      <c r="T85" s="96">
        <f t="shared" si="9"/>
        <v>1397170.6160321021</v>
      </c>
      <c r="U85" s="96"/>
      <c r="V85" s="97">
        <f t="shared" si="10"/>
        <v>47.800000000000068</v>
      </c>
      <c r="W85" s="97"/>
    </row>
    <row r="86" spans="2:24">
      <c r="B86" s="35">
        <v>78</v>
      </c>
      <c r="C86" s="94">
        <f t="shared" si="7"/>
        <v>20298920.930553362</v>
      </c>
      <c r="D86" s="94"/>
      <c r="E86" s="35">
        <v>2012</v>
      </c>
      <c r="F86" s="8">
        <v>42641</v>
      </c>
      <c r="G86" s="35" t="s">
        <v>3</v>
      </c>
      <c r="H86" s="95">
        <v>1.0448900000000001</v>
      </c>
      <c r="I86" s="95"/>
      <c r="J86" s="49">
        <v>1.04728</v>
      </c>
      <c r="K86" s="49">
        <v>1.0448900000000001</v>
      </c>
      <c r="L86" s="49">
        <f t="shared" si="5"/>
        <v>23.899999999998922</v>
      </c>
      <c r="M86" s="94">
        <f t="shared" si="6"/>
        <v>608967.62791660079</v>
      </c>
      <c r="N86" s="94"/>
      <c r="O86" s="6">
        <f t="shared" si="8"/>
        <v>25.479817067641349</v>
      </c>
      <c r="P86" s="35">
        <v>2012</v>
      </c>
      <c r="Q86" s="8">
        <v>42641</v>
      </c>
      <c r="R86" s="95">
        <v>1.04175</v>
      </c>
      <c r="S86" s="95"/>
      <c r="T86" s="96">
        <f t="shared" si="9"/>
        <v>800066.25592397479</v>
      </c>
      <c r="U86" s="96"/>
      <c r="V86" s="97">
        <f t="shared" si="10"/>
        <v>31.400000000001427</v>
      </c>
      <c r="W86" s="97"/>
    </row>
    <row r="87" spans="2:24" s="62" customFormat="1">
      <c r="B87" s="58">
        <v>79</v>
      </c>
      <c r="C87" s="98">
        <f t="shared" si="7"/>
        <v>21098987.186477337</v>
      </c>
      <c r="D87" s="98"/>
      <c r="E87" s="58">
        <v>2012</v>
      </c>
      <c r="F87" s="59">
        <v>42645</v>
      </c>
      <c r="G87" s="58" t="s">
        <v>4</v>
      </c>
      <c r="H87" s="99">
        <v>1.0313600000000001</v>
      </c>
      <c r="I87" s="99"/>
      <c r="J87" s="58">
        <v>1.0313600000000001</v>
      </c>
      <c r="K87" s="58">
        <v>1.0290699999999999</v>
      </c>
      <c r="L87" s="58">
        <f t="shared" si="5"/>
        <v>22.900000000001253</v>
      </c>
      <c r="M87" s="98">
        <f t="shared" si="6"/>
        <v>632969.61559432012</v>
      </c>
      <c r="N87" s="98"/>
      <c r="O87" s="60">
        <f t="shared" si="8"/>
        <v>27.640594567436047</v>
      </c>
      <c r="P87" s="58">
        <v>2012</v>
      </c>
      <c r="Q87" s="59">
        <v>42645</v>
      </c>
      <c r="R87" s="99">
        <v>1.0290699999999999</v>
      </c>
      <c r="S87" s="99"/>
      <c r="T87" s="100">
        <f t="shared" si="9"/>
        <v>-632969.61559432012</v>
      </c>
      <c r="U87" s="100"/>
      <c r="V87" s="101">
        <f t="shared" si="10"/>
        <v>-22.900000000001253</v>
      </c>
      <c r="W87" s="101"/>
      <c r="X87" s="61"/>
    </row>
    <row r="88" spans="2:24" s="62" customFormat="1">
      <c r="B88" s="58">
        <v>80</v>
      </c>
      <c r="C88" s="98">
        <f t="shared" si="7"/>
        <v>20466017.570883017</v>
      </c>
      <c r="D88" s="98"/>
      <c r="E88" s="58">
        <v>2012</v>
      </c>
      <c r="F88" s="59">
        <v>42646</v>
      </c>
      <c r="G88" s="58" t="s">
        <v>4</v>
      </c>
      <c r="H88" s="99">
        <v>1.0208600000000001</v>
      </c>
      <c r="I88" s="99"/>
      <c r="J88" s="58">
        <v>1.0208600000000001</v>
      </c>
      <c r="K88" s="58">
        <v>1.0196400000000001</v>
      </c>
      <c r="L88" s="58">
        <f t="shared" si="5"/>
        <v>12.199999999999989</v>
      </c>
      <c r="M88" s="98">
        <f t="shared" si="6"/>
        <v>613980.52712649049</v>
      </c>
      <c r="N88" s="98"/>
      <c r="O88" s="60">
        <f t="shared" si="8"/>
        <v>50.326272715286159</v>
      </c>
      <c r="P88" s="58">
        <v>2012</v>
      </c>
      <c r="Q88" s="59">
        <v>42647</v>
      </c>
      <c r="R88" s="99">
        <v>1.0196400000000001</v>
      </c>
      <c r="S88" s="99"/>
      <c r="T88" s="100">
        <f t="shared" si="9"/>
        <v>-613980.5271264906</v>
      </c>
      <c r="U88" s="100"/>
      <c r="V88" s="101">
        <f t="shared" si="10"/>
        <v>-12.199999999999989</v>
      </c>
      <c r="W88" s="101"/>
      <c r="X88" s="61"/>
    </row>
    <row r="89" spans="2:24">
      <c r="B89" s="35">
        <v>81</v>
      </c>
      <c r="C89" s="94">
        <f t="shared" si="7"/>
        <v>19852037.043756526</v>
      </c>
      <c r="D89" s="94"/>
      <c r="E89" s="35">
        <v>2012</v>
      </c>
      <c r="F89" s="8">
        <v>42647</v>
      </c>
      <c r="G89" s="35" t="s">
        <v>4</v>
      </c>
      <c r="H89" s="95">
        <v>1.0223</v>
      </c>
      <c r="I89" s="95"/>
      <c r="J89" s="49">
        <v>1.0223</v>
      </c>
      <c r="K89" s="49">
        <v>1.0180899999999999</v>
      </c>
      <c r="L89" s="49">
        <f t="shared" si="5"/>
        <v>42.10000000000047</v>
      </c>
      <c r="M89" s="94">
        <f t="shared" si="6"/>
        <v>595561.11131269578</v>
      </c>
      <c r="N89" s="94"/>
      <c r="O89" s="6">
        <f t="shared" si="8"/>
        <v>14.146344686762211</v>
      </c>
      <c r="P89" s="35">
        <v>2012</v>
      </c>
      <c r="Q89" s="8">
        <v>42647</v>
      </c>
      <c r="R89" s="95">
        <v>1.02562</v>
      </c>
      <c r="S89" s="95"/>
      <c r="T89" s="96">
        <f t="shared" si="9"/>
        <v>469658.64360050397</v>
      </c>
      <c r="U89" s="96"/>
      <c r="V89" s="97">
        <f t="shared" si="10"/>
        <v>33.199999999999896</v>
      </c>
      <c r="W89" s="97"/>
    </row>
    <row r="90" spans="2:24">
      <c r="B90" s="35">
        <v>82</v>
      </c>
      <c r="C90" s="94">
        <f t="shared" si="7"/>
        <v>20321695.687357031</v>
      </c>
      <c r="D90" s="94"/>
      <c r="E90" s="35">
        <v>2012</v>
      </c>
      <c r="F90" s="8">
        <v>42665</v>
      </c>
      <c r="G90" s="35" t="s">
        <v>4</v>
      </c>
      <c r="H90" s="95">
        <v>1.03105</v>
      </c>
      <c r="I90" s="95"/>
      <c r="J90" s="49">
        <v>1.03105</v>
      </c>
      <c r="K90" s="49">
        <v>1.02952</v>
      </c>
      <c r="L90" s="49">
        <f t="shared" si="5"/>
        <v>15.300000000000313</v>
      </c>
      <c r="M90" s="94">
        <f t="shared" si="6"/>
        <v>609650.87062071089</v>
      </c>
      <c r="N90" s="94"/>
      <c r="O90" s="6">
        <f t="shared" si="8"/>
        <v>39.846462132071792</v>
      </c>
      <c r="P90" s="35">
        <v>2012</v>
      </c>
      <c r="Q90" s="8">
        <v>42666</v>
      </c>
      <c r="R90" s="95">
        <v>1.0337099999999999</v>
      </c>
      <c r="S90" s="95"/>
      <c r="T90" s="96">
        <f t="shared" si="9"/>
        <v>1059915.8927130639</v>
      </c>
      <c r="U90" s="96"/>
      <c r="V90" s="97">
        <f t="shared" si="10"/>
        <v>26.599999999998847</v>
      </c>
      <c r="W90" s="97"/>
    </row>
    <row r="91" spans="2:24">
      <c r="B91" s="35">
        <v>83</v>
      </c>
      <c r="C91" s="94">
        <f t="shared" si="7"/>
        <v>21381611.580070093</v>
      </c>
      <c r="D91" s="94"/>
      <c r="E91" s="35">
        <v>2012</v>
      </c>
      <c r="F91" s="8">
        <v>42674</v>
      </c>
      <c r="G91" s="35" t="s">
        <v>3</v>
      </c>
      <c r="H91" s="95">
        <v>1.0387500000000001</v>
      </c>
      <c r="I91" s="95"/>
      <c r="J91" s="49">
        <v>1.0398000000000001</v>
      </c>
      <c r="K91" s="49">
        <v>1.0387500000000001</v>
      </c>
      <c r="L91" s="49">
        <f t="shared" si="5"/>
        <v>10.499999999999954</v>
      </c>
      <c r="M91" s="94">
        <f t="shared" si="6"/>
        <v>641448.34740210278</v>
      </c>
      <c r="N91" s="94"/>
      <c r="O91" s="6">
        <f t="shared" si="8"/>
        <v>61.090318800200535</v>
      </c>
      <c r="P91" s="35">
        <v>2012</v>
      </c>
      <c r="Q91" s="8">
        <v>42674</v>
      </c>
      <c r="R91" s="95">
        <v>1.0369299999999999</v>
      </c>
      <c r="S91" s="95"/>
      <c r="T91" s="96">
        <f t="shared" si="9"/>
        <v>1111843.8021637443</v>
      </c>
      <c r="U91" s="96"/>
      <c r="V91" s="97">
        <f t="shared" si="10"/>
        <v>18.200000000001548</v>
      </c>
      <c r="W91" s="97"/>
    </row>
    <row r="92" spans="2:24">
      <c r="B92" s="35">
        <v>84</v>
      </c>
      <c r="C92" s="94">
        <f t="shared" si="7"/>
        <v>22493455.382233836</v>
      </c>
      <c r="D92" s="94"/>
      <c r="E92" s="35">
        <v>2012</v>
      </c>
      <c r="F92" s="8">
        <v>42681</v>
      </c>
      <c r="G92" s="35" t="s">
        <v>3</v>
      </c>
      <c r="H92" s="95">
        <v>1.04644</v>
      </c>
      <c r="I92" s="95"/>
      <c r="J92" s="49">
        <v>1.0479499999999999</v>
      </c>
      <c r="K92" s="49">
        <v>1.04644</v>
      </c>
      <c r="L92" s="49">
        <f t="shared" si="5"/>
        <v>15.099999999999003</v>
      </c>
      <c r="M92" s="94">
        <f t="shared" si="6"/>
        <v>674803.66146701504</v>
      </c>
      <c r="N92" s="94"/>
      <c r="O92" s="6">
        <f t="shared" si="8"/>
        <v>44.688984203116533</v>
      </c>
      <c r="P92" s="35">
        <v>2012</v>
      </c>
      <c r="Q92" s="8">
        <v>42681</v>
      </c>
      <c r="R92" s="95">
        <v>1.0422100000000001</v>
      </c>
      <c r="S92" s="95"/>
      <c r="T92" s="96">
        <f t="shared" si="9"/>
        <v>1890344.0317918097</v>
      </c>
      <c r="U92" s="96"/>
      <c r="V92" s="97">
        <f t="shared" si="10"/>
        <v>42.299999999999557</v>
      </c>
      <c r="W92" s="97"/>
    </row>
    <row r="93" spans="2:24">
      <c r="B93" s="35">
        <v>85</v>
      </c>
      <c r="C93" s="94">
        <f t="shared" si="7"/>
        <v>24383799.414025646</v>
      </c>
      <c r="D93" s="94"/>
      <c r="E93" s="35">
        <v>2012</v>
      </c>
      <c r="F93" s="8">
        <v>42683</v>
      </c>
      <c r="G93" s="35" t="s">
        <v>4</v>
      </c>
      <c r="H93" s="95">
        <v>1.03999</v>
      </c>
      <c r="I93" s="95"/>
      <c r="J93" s="49">
        <v>1.03999</v>
      </c>
      <c r="K93" s="49">
        <v>1.0377700000000001</v>
      </c>
      <c r="L93" s="49">
        <f t="shared" si="5"/>
        <v>22.199999999998887</v>
      </c>
      <c r="M93" s="94">
        <f t="shared" si="6"/>
        <v>731513.98242076929</v>
      </c>
      <c r="N93" s="94"/>
      <c r="O93" s="6">
        <f t="shared" si="8"/>
        <v>32.951080289225494</v>
      </c>
      <c r="P93" s="35">
        <v>2012</v>
      </c>
      <c r="Q93" s="8">
        <v>42683</v>
      </c>
      <c r="R93" s="95">
        <v>1.0414099999999999</v>
      </c>
      <c r="S93" s="95"/>
      <c r="T93" s="96">
        <f t="shared" si="9"/>
        <v>467905.34010699438</v>
      </c>
      <c r="U93" s="96"/>
      <c r="V93" s="97">
        <f t="shared" si="10"/>
        <v>14.199999999999768</v>
      </c>
      <c r="W93" s="97"/>
    </row>
    <row r="94" spans="2:24">
      <c r="B94" s="35">
        <v>86</v>
      </c>
      <c r="C94" s="94">
        <f t="shared" si="7"/>
        <v>24851704.75413264</v>
      </c>
      <c r="D94" s="94"/>
      <c r="E94" s="35">
        <v>2012</v>
      </c>
      <c r="F94" s="8">
        <v>42690</v>
      </c>
      <c r="G94" s="35" t="s">
        <v>4</v>
      </c>
      <c r="H94" s="95">
        <v>1.03064</v>
      </c>
      <c r="I94" s="95"/>
      <c r="J94" s="49">
        <v>1.0316399999999999</v>
      </c>
      <c r="K94" s="49">
        <v>1.0286599999999999</v>
      </c>
      <c r="L94" s="49">
        <f t="shared" si="5"/>
        <v>29.799999999999827</v>
      </c>
      <c r="M94" s="94">
        <f t="shared" si="6"/>
        <v>745551.14262397913</v>
      </c>
      <c r="N94" s="94"/>
      <c r="O94" s="6">
        <f t="shared" si="8"/>
        <v>25.01849471892562</v>
      </c>
      <c r="P94" s="35">
        <v>2012</v>
      </c>
      <c r="Q94" s="8">
        <v>42693</v>
      </c>
      <c r="R94" s="95">
        <v>1.03515</v>
      </c>
      <c r="S94" s="95"/>
      <c r="T94" s="96">
        <f t="shared" si="9"/>
        <v>1128334.1118235488</v>
      </c>
      <c r="U94" s="96"/>
      <c r="V94" s="97">
        <f t="shared" si="10"/>
        <v>45.100000000000136</v>
      </c>
      <c r="W94" s="97"/>
    </row>
    <row r="95" spans="2:24">
      <c r="B95" s="35">
        <v>87</v>
      </c>
      <c r="C95" s="94">
        <f t="shared" si="7"/>
        <v>25980038.865956187</v>
      </c>
      <c r="D95" s="94"/>
      <c r="E95" s="35">
        <v>2012</v>
      </c>
      <c r="F95" s="8">
        <v>42389</v>
      </c>
      <c r="G95" s="35" t="s">
        <v>3</v>
      </c>
      <c r="H95" s="95">
        <v>1.03969</v>
      </c>
      <c r="I95" s="95"/>
      <c r="J95" s="49">
        <v>1.0423</v>
      </c>
      <c r="K95" s="49">
        <v>1.03969</v>
      </c>
      <c r="L95" s="49">
        <f t="shared" si="5"/>
        <v>26.100000000000012</v>
      </c>
      <c r="M95" s="94">
        <f t="shared" si="6"/>
        <v>779401.1659786856</v>
      </c>
      <c r="N95" s="94"/>
      <c r="O95" s="6">
        <f t="shared" si="8"/>
        <v>29.862113639030085</v>
      </c>
      <c r="P95" s="35">
        <v>2012</v>
      </c>
      <c r="Q95" s="8">
        <v>42694</v>
      </c>
      <c r="R95" s="95">
        <v>1.03698</v>
      </c>
      <c r="S95" s="95"/>
      <c r="T95" s="96">
        <f t="shared" si="9"/>
        <v>809263.27961771237</v>
      </c>
      <c r="U95" s="96"/>
      <c r="V95" s="97">
        <f t="shared" si="10"/>
        <v>27.099999999999902</v>
      </c>
      <c r="W95" s="97"/>
    </row>
    <row r="96" spans="2:24">
      <c r="B96" s="35">
        <v>88</v>
      </c>
      <c r="C96" s="94">
        <f t="shared" si="7"/>
        <v>26789302.145573899</v>
      </c>
      <c r="D96" s="94"/>
      <c r="E96" s="35">
        <v>2012</v>
      </c>
      <c r="F96" s="8">
        <v>42695</v>
      </c>
      <c r="G96" s="35" t="s">
        <v>4</v>
      </c>
      <c r="H96" s="95">
        <v>1.03565</v>
      </c>
      <c r="I96" s="95"/>
      <c r="J96" s="49">
        <v>1.03565</v>
      </c>
      <c r="K96" s="49">
        <v>1.0342100000000001</v>
      </c>
      <c r="L96" s="49">
        <f t="shared" si="5"/>
        <v>14.399999999998858</v>
      </c>
      <c r="M96" s="94">
        <f t="shared" si="6"/>
        <v>803679.0643672169</v>
      </c>
      <c r="N96" s="94"/>
      <c r="O96" s="6">
        <f t="shared" si="8"/>
        <v>55.81104613661671</v>
      </c>
      <c r="P96" s="35">
        <v>2012</v>
      </c>
      <c r="Q96" s="8">
        <v>42696</v>
      </c>
      <c r="R96" s="95">
        <v>1.0368999999999999</v>
      </c>
      <c r="S96" s="95"/>
      <c r="T96" s="96">
        <f t="shared" si="9"/>
        <v>697638.07670769398</v>
      </c>
      <c r="U96" s="96"/>
      <c r="V96" s="97">
        <f t="shared" si="10"/>
        <v>12.499999999999734</v>
      </c>
      <c r="W96" s="97"/>
    </row>
    <row r="97" spans="2:23">
      <c r="B97" s="35">
        <v>89</v>
      </c>
      <c r="C97" s="94">
        <f t="shared" si="7"/>
        <v>27486940.222281594</v>
      </c>
      <c r="D97" s="94"/>
      <c r="E97" s="35">
        <v>2012</v>
      </c>
      <c r="F97" s="8">
        <v>42681</v>
      </c>
      <c r="G97" s="35" t="s">
        <v>3</v>
      </c>
      <c r="H97" s="95">
        <v>1.0465899999999999</v>
      </c>
      <c r="I97" s="95"/>
      <c r="J97" s="49">
        <v>1.04884</v>
      </c>
      <c r="K97" s="49">
        <v>1.0465899999999999</v>
      </c>
      <c r="L97" s="49">
        <f t="shared" si="5"/>
        <v>22.500000000000853</v>
      </c>
      <c r="M97" s="94">
        <f t="shared" si="6"/>
        <v>824608.20666844782</v>
      </c>
      <c r="N97" s="94"/>
      <c r="O97" s="6">
        <f t="shared" si="8"/>
        <v>36.649253629707403</v>
      </c>
      <c r="P97" s="35">
        <v>2012</v>
      </c>
      <c r="Q97" s="8">
        <v>42702</v>
      </c>
      <c r="R97" s="95">
        <v>1.0430600000000001</v>
      </c>
      <c r="S97" s="95"/>
      <c r="T97" s="96">
        <f t="shared" si="9"/>
        <v>1293718.6531286021</v>
      </c>
      <c r="U97" s="96"/>
      <c r="V97" s="97">
        <f t="shared" si="10"/>
        <v>35.299999999998107</v>
      </c>
      <c r="W97" s="97"/>
    </row>
    <row r="98" spans="2:23">
      <c r="B98" s="35">
        <v>90</v>
      </c>
      <c r="C98" s="94">
        <f t="shared" si="7"/>
        <v>28780658.875410195</v>
      </c>
      <c r="D98" s="94"/>
      <c r="E98" s="35">
        <v>2012</v>
      </c>
      <c r="F98" s="8">
        <v>42702</v>
      </c>
      <c r="G98" s="35" t="s">
        <v>4</v>
      </c>
      <c r="H98" s="95">
        <v>1.04399</v>
      </c>
      <c r="I98" s="95"/>
      <c r="J98" s="49">
        <v>1.04399</v>
      </c>
      <c r="K98" s="49">
        <v>1.0427599999999999</v>
      </c>
      <c r="L98" s="49">
        <f t="shared" si="5"/>
        <v>12.300000000000644</v>
      </c>
      <c r="M98" s="94">
        <f t="shared" si="6"/>
        <v>863419.76626230578</v>
      </c>
      <c r="N98" s="94"/>
      <c r="O98" s="6">
        <f t="shared" si="8"/>
        <v>70.196728964411435</v>
      </c>
      <c r="P98" s="35">
        <v>2012</v>
      </c>
      <c r="Q98" s="8">
        <v>42702</v>
      </c>
      <c r="R98" s="95">
        <v>1.04498</v>
      </c>
      <c r="S98" s="95"/>
      <c r="T98" s="96">
        <f t="shared" si="9"/>
        <v>694947.61674770573</v>
      </c>
      <c r="U98" s="96"/>
      <c r="V98" s="97">
        <f t="shared" si="10"/>
        <v>9.900000000000464</v>
      </c>
      <c r="W98" s="97"/>
    </row>
    <row r="99" spans="2:23">
      <c r="B99" s="35">
        <v>91</v>
      </c>
      <c r="C99" s="94">
        <f t="shared" si="7"/>
        <v>29475606.492157903</v>
      </c>
      <c r="D99" s="94"/>
      <c r="E99" s="35">
        <v>2012</v>
      </c>
      <c r="F99" s="8">
        <v>42717</v>
      </c>
      <c r="G99" s="35" t="s">
        <v>3</v>
      </c>
      <c r="H99" s="95">
        <v>1.05514</v>
      </c>
      <c r="I99" s="95"/>
      <c r="J99" s="49">
        <v>1.0562800000000001</v>
      </c>
      <c r="K99" s="49">
        <v>1.05514</v>
      </c>
      <c r="L99" s="49">
        <f t="shared" si="5"/>
        <v>11.400000000001409</v>
      </c>
      <c r="M99" s="94">
        <f t="shared" si="6"/>
        <v>884268.19476473704</v>
      </c>
      <c r="N99" s="94"/>
      <c r="O99" s="6">
        <f t="shared" si="8"/>
        <v>77.567385505669094</v>
      </c>
      <c r="P99" s="35">
        <v>2012</v>
      </c>
      <c r="Q99" s="8">
        <v>42717</v>
      </c>
      <c r="R99" s="95">
        <v>1.05196</v>
      </c>
      <c r="S99" s="95"/>
      <c r="T99" s="96">
        <f t="shared" si="9"/>
        <v>2466642.8590802466</v>
      </c>
      <c r="U99" s="96"/>
      <c r="V99" s="97">
        <f t="shared" si="10"/>
        <v>31.799999999999606</v>
      </c>
      <c r="W99" s="97"/>
    </row>
    <row r="100" spans="2:23">
      <c r="B100" s="35">
        <v>92</v>
      </c>
      <c r="C100" s="94">
        <f t="shared" si="7"/>
        <v>31942249.35123815</v>
      </c>
      <c r="D100" s="94"/>
      <c r="E100" s="35">
        <v>2012</v>
      </c>
      <c r="F100" s="8">
        <v>42724</v>
      </c>
      <c r="G100" s="35" t="s">
        <v>4</v>
      </c>
      <c r="H100" s="95">
        <v>1.048</v>
      </c>
      <c r="I100" s="95"/>
      <c r="J100" s="49">
        <v>1.048</v>
      </c>
      <c r="K100" s="49">
        <v>1.0460799999999999</v>
      </c>
      <c r="L100" s="49">
        <f t="shared" si="5"/>
        <v>19.200000000001438</v>
      </c>
      <c r="M100" s="94">
        <f t="shared" si="6"/>
        <v>958267.48053714447</v>
      </c>
      <c r="N100" s="94"/>
      <c r="O100" s="6">
        <f t="shared" si="8"/>
        <v>49.909764611305874</v>
      </c>
      <c r="P100" s="35">
        <v>2012</v>
      </c>
      <c r="Q100" s="8">
        <v>42725</v>
      </c>
      <c r="R100" s="95">
        <v>1.0460799999999999</v>
      </c>
      <c r="S100" s="95"/>
      <c r="T100" s="96">
        <f t="shared" si="9"/>
        <v>-958267.48053714458</v>
      </c>
      <c r="U100" s="96"/>
      <c r="V100" s="97">
        <f t="shared" si="10"/>
        <v>-19.200000000001438</v>
      </c>
      <c r="W100" s="97"/>
    </row>
    <row r="101" spans="2:23">
      <c r="B101" s="35">
        <v>93</v>
      </c>
      <c r="C101" s="94">
        <f t="shared" si="7"/>
        <v>30983981.870701004</v>
      </c>
      <c r="D101" s="94"/>
      <c r="E101" s="35">
        <v>2012</v>
      </c>
      <c r="F101" s="8">
        <v>42730</v>
      </c>
      <c r="G101" s="35" t="s">
        <v>4</v>
      </c>
      <c r="H101" s="95">
        <v>1.0363199999999999</v>
      </c>
      <c r="I101" s="95"/>
      <c r="J101" s="49">
        <v>1.0363199999999999</v>
      </c>
      <c r="K101" s="49">
        <v>1.03474</v>
      </c>
      <c r="L101" s="49">
        <f t="shared" si="5"/>
        <v>15.799999999999148</v>
      </c>
      <c r="M101" s="94">
        <f t="shared" si="6"/>
        <v>929519.45612103003</v>
      </c>
      <c r="N101" s="94"/>
      <c r="O101" s="6">
        <f t="shared" si="8"/>
        <v>58.830345324119001</v>
      </c>
      <c r="P101" s="35">
        <v>2013</v>
      </c>
      <c r="Q101" s="8">
        <v>42371</v>
      </c>
      <c r="R101" s="95">
        <v>1.04095</v>
      </c>
      <c r="S101" s="95"/>
      <c r="T101" s="96">
        <f t="shared" si="9"/>
        <v>2723844.9885067884</v>
      </c>
      <c r="U101" s="96"/>
      <c r="V101" s="97">
        <f t="shared" si="10"/>
        <v>46.30000000000134</v>
      </c>
      <c r="W101" s="97"/>
    </row>
    <row r="102" spans="2:23">
      <c r="B102" s="35">
        <v>94</v>
      </c>
      <c r="C102" s="94">
        <f t="shared" si="7"/>
        <v>33707826.859207794</v>
      </c>
      <c r="D102" s="94"/>
      <c r="E102" s="35">
        <v>2013</v>
      </c>
      <c r="F102" s="8">
        <v>42371</v>
      </c>
      <c r="G102" s="35" t="s">
        <v>3</v>
      </c>
      <c r="H102" s="95">
        <v>1.04965</v>
      </c>
      <c r="I102" s="95"/>
      <c r="J102" s="49">
        <v>1.0522899999999999</v>
      </c>
      <c r="K102" s="49">
        <v>1.04965</v>
      </c>
      <c r="L102" s="49">
        <f t="shared" si="5"/>
        <v>26.399999999999757</v>
      </c>
      <c r="M102" s="94">
        <f t="shared" si="6"/>
        <v>1011234.8057762338</v>
      </c>
      <c r="N102" s="94"/>
      <c r="O102" s="6">
        <f t="shared" si="8"/>
        <v>38.304348703645573</v>
      </c>
      <c r="P102" s="35">
        <v>2013</v>
      </c>
      <c r="Q102" s="8">
        <v>42372</v>
      </c>
      <c r="R102" s="95">
        <v>1.0522899999999999</v>
      </c>
      <c r="S102" s="95"/>
      <c r="T102" s="96">
        <f t="shared" si="9"/>
        <v>-1011234.8057762338</v>
      </c>
      <c r="U102" s="96"/>
      <c r="V102" s="97">
        <f t="shared" si="10"/>
        <v>-26.399999999999757</v>
      </c>
      <c r="W102" s="97"/>
    </row>
    <row r="103" spans="2:23">
      <c r="B103" s="35">
        <v>95</v>
      </c>
      <c r="C103" s="94">
        <f t="shared" si="7"/>
        <v>32696592.053431559</v>
      </c>
      <c r="D103" s="94"/>
      <c r="E103" s="35">
        <v>2013</v>
      </c>
      <c r="F103" s="8">
        <v>42372</v>
      </c>
      <c r="G103" s="35" t="s">
        <v>3</v>
      </c>
      <c r="H103" s="95">
        <v>1.0510299999999999</v>
      </c>
      <c r="I103" s="95"/>
      <c r="J103" s="49">
        <v>1.0526800000000001</v>
      </c>
      <c r="K103" s="49">
        <v>1.0510299999999999</v>
      </c>
      <c r="L103" s="49">
        <f t="shared" si="5"/>
        <v>16.500000000001513</v>
      </c>
      <c r="M103" s="94">
        <f t="shared" si="6"/>
        <v>980897.76160294679</v>
      </c>
      <c r="N103" s="94"/>
      <c r="O103" s="6">
        <f t="shared" si="8"/>
        <v>59.448349188051928</v>
      </c>
      <c r="P103" s="35">
        <v>2013</v>
      </c>
      <c r="Q103" s="8">
        <v>42373</v>
      </c>
      <c r="R103" s="95">
        <v>1.04504</v>
      </c>
      <c r="S103" s="95"/>
      <c r="T103" s="96">
        <f t="shared" si="9"/>
        <v>3560956.1163642746</v>
      </c>
      <c r="U103" s="96"/>
      <c r="V103" s="97">
        <f t="shared" si="10"/>
        <v>59.899999999999395</v>
      </c>
      <c r="W103" s="97"/>
    </row>
    <row r="104" spans="2:23">
      <c r="B104" s="35">
        <v>96</v>
      </c>
      <c r="C104" s="94">
        <f t="shared" si="7"/>
        <v>36257548.169795834</v>
      </c>
      <c r="D104" s="94"/>
      <c r="E104" s="35">
        <v>2013</v>
      </c>
      <c r="F104" s="8">
        <v>42379</v>
      </c>
      <c r="G104" s="35" t="s">
        <v>3</v>
      </c>
      <c r="H104" s="95">
        <v>1.05898</v>
      </c>
      <c r="I104" s="95"/>
      <c r="J104" s="49">
        <v>1.0597000000000001</v>
      </c>
      <c r="K104" s="49">
        <v>1.05898</v>
      </c>
      <c r="L104" s="49">
        <f t="shared" si="5"/>
        <v>7.2000000000005393</v>
      </c>
      <c r="M104" s="94">
        <f t="shared" si="6"/>
        <v>1087726.4450938751</v>
      </c>
      <c r="N104" s="94"/>
      <c r="O104" s="6">
        <f t="shared" si="8"/>
        <v>151.07311737413801</v>
      </c>
      <c r="P104" s="35">
        <v>2013</v>
      </c>
      <c r="Q104" s="8">
        <v>42380</v>
      </c>
      <c r="R104" s="95">
        <v>1.0554699999999999</v>
      </c>
      <c r="S104" s="95"/>
      <c r="T104" s="96">
        <f t="shared" si="9"/>
        <v>5302666.4198324317</v>
      </c>
      <c r="U104" s="96"/>
      <c r="V104" s="97">
        <f t="shared" si="10"/>
        <v>35.100000000001245</v>
      </c>
      <c r="W104" s="97"/>
    </row>
    <row r="105" spans="2:23">
      <c r="B105" s="35">
        <v>97</v>
      </c>
      <c r="C105" s="94">
        <f t="shared" si="7"/>
        <v>41560214.589628264</v>
      </c>
      <c r="D105" s="94"/>
      <c r="E105" s="35">
        <v>2013</v>
      </c>
      <c r="F105" s="8">
        <v>42387</v>
      </c>
      <c r="G105" s="35" t="s">
        <v>4</v>
      </c>
      <c r="H105" s="95">
        <v>1.04972</v>
      </c>
      <c r="I105" s="95"/>
      <c r="J105" s="49">
        <v>1.04972</v>
      </c>
      <c r="K105" s="49">
        <v>1.04847</v>
      </c>
      <c r="L105" s="49">
        <f t="shared" si="5"/>
        <v>12.499999999999734</v>
      </c>
      <c r="M105" s="94">
        <f t="shared" si="6"/>
        <v>1246806.4376888478</v>
      </c>
      <c r="N105" s="94"/>
      <c r="O105" s="6">
        <f t="shared" si="8"/>
        <v>99.744515015109954</v>
      </c>
      <c r="P105" s="35">
        <v>2013</v>
      </c>
      <c r="Q105" s="8">
        <v>42390</v>
      </c>
      <c r="R105" s="95">
        <v>1.0517300000000001</v>
      </c>
      <c r="S105" s="95"/>
      <c r="T105" s="96">
        <f t="shared" si="9"/>
        <v>2004864.7518037772</v>
      </c>
      <c r="U105" s="96"/>
      <c r="V105" s="97">
        <f t="shared" si="10"/>
        <v>20.100000000000673</v>
      </c>
      <c r="W105" s="97"/>
    </row>
    <row r="106" spans="2:23">
      <c r="B106" s="35">
        <v>98</v>
      </c>
      <c r="C106" s="94">
        <f t="shared" si="7"/>
        <v>43565079.341432042</v>
      </c>
      <c r="D106" s="94"/>
      <c r="E106" s="35">
        <v>2013</v>
      </c>
      <c r="F106" s="8">
        <v>42394</v>
      </c>
      <c r="G106" s="35" t="s">
        <v>4</v>
      </c>
      <c r="H106" s="95">
        <v>1.04403</v>
      </c>
      <c r="I106" s="95"/>
      <c r="J106" s="49">
        <v>1.04403</v>
      </c>
      <c r="K106" s="49">
        <v>1.0419400000000001</v>
      </c>
      <c r="L106" s="49">
        <f t="shared" si="5"/>
        <v>20.899999999999253</v>
      </c>
      <c r="M106" s="94">
        <f t="shared" si="6"/>
        <v>1306952.3802429612</v>
      </c>
      <c r="N106" s="94"/>
      <c r="O106" s="6">
        <f t="shared" si="8"/>
        <v>62.533606710191769</v>
      </c>
      <c r="P106" s="35">
        <v>2013</v>
      </c>
      <c r="Q106" s="8">
        <v>42394</v>
      </c>
      <c r="R106" s="95">
        <v>1.0419400000000001</v>
      </c>
      <c r="S106" s="95"/>
      <c r="T106" s="96">
        <f t="shared" si="9"/>
        <v>-1306952.3802429612</v>
      </c>
      <c r="U106" s="96"/>
      <c r="V106" s="97">
        <f t="shared" si="10"/>
        <v>-20.899999999999253</v>
      </c>
      <c r="W106" s="97"/>
    </row>
    <row r="107" spans="2:23">
      <c r="B107" s="35">
        <v>99</v>
      </c>
      <c r="C107" s="94">
        <f t="shared" si="7"/>
        <v>42258126.961189084</v>
      </c>
      <c r="D107" s="94"/>
      <c r="E107" s="35">
        <v>2013</v>
      </c>
      <c r="F107" s="8">
        <v>42397</v>
      </c>
      <c r="G107" s="35" t="s">
        <v>4</v>
      </c>
      <c r="H107" s="95">
        <v>1.03962</v>
      </c>
      <c r="I107" s="95"/>
      <c r="J107" s="49">
        <v>1.03962</v>
      </c>
      <c r="K107" s="49">
        <v>1.0383899999999999</v>
      </c>
      <c r="L107" s="49">
        <f t="shared" si="5"/>
        <v>12.300000000000644</v>
      </c>
      <c r="M107" s="94">
        <f t="shared" si="6"/>
        <v>1267743.8088356724</v>
      </c>
      <c r="N107" s="94"/>
      <c r="O107" s="6">
        <f t="shared" si="8"/>
        <v>103.06860234435823</v>
      </c>
      <c r="P107" s="35">
        <v>2013</v>
      </c>
      <c r="Q107" s="8">
        <v>42398</v>
      </c>
      <c r="R107" s="95">
        <v>1.0456300000000001</v>
      </c>
      <c r="S107" s="95"/>
      <c r="T107" s="96">
        <f t="shared" si="9"/>
        <v>6194423.0008960022</v>
      </c>
      <c r="U107" s="96"/>
      <c r="V107" s="97">
        <f t="shared" si="10"/>
        <v>60.100000000000705</v>
      </c>
      <c r="W107" s="97"/>
    </row>
    <row r="108" spans="2:23">
      <c r="B108" s="35">
        <v>100</v>
      </c>
      <c r="C108" s="94">
        <f t="shared" si="7"/>
        <v>48452549.962085083</v>
      </c>
      <c r="D108" s="94"/>
      <c r="E108" s="35">
        <v>2013</v>
      </c>
      <c r="F108" s="8">
        <v>42401</v>
      </c>
      <c r="G108" s="35" t="s">
        <v>4</v>
      </c>
      <c r="H108" s="95">
        <v>1.0377000000000001</v>
      </c>
      <c r="I108" s="95"/>
      <c r="J108" s="49">
        <v>1.0377000000000001</v>
      </c>
      <c r="K108" s="49">
        <v>1.0360400000000001</v>
      </c>
      <c r="L108" s="49">
        <f t="shared" si="5"/>
        <v>16.599999999999948</v>
      </c>
      <c r="M108" s="94">
        <f t="shared" si="6"/>
        <v>1453576.4988625525</v>
      </c>
      <c r="N108" s="94"/>
      <c r="O108" s="6">
        <f t="shared" si="8"/>
        <v>87.564849329069688</v>
      </c>
      <c r="P108" s="35">
        <v>2013</v>
      </c>
      <c r="Q108" s="8">
        <v>42401</v>
      </c>
      <c r="R108" s="95">
        <v>1.0403100000000001</v>
      </c>
      <c r="S108" s="95"/>
      <c r="T108" s="96">
        <f t="shared" si="9"/>
        <v>2285442.5674887197</v>
      </c>
      <c r="U108" s="96"/>
      <c r="V108" s="97">
        <f t="shared" si="10"/>
        <v>26.100000000000012</v>
      </c>
      <c r="W108" s="97"/>
    </row>
    <row r="109" spans="2:23">
      <c r="B109" s="1"/>
      <c r="C109" s="1"/>
      <c r="D109" s="1"/>
      <c r="E109" s="1"/>
      <c r="F109" s="1"/>
      <c r="G109" s="1"/>
      <c r="H109" s="1"/>
      <c r="I109" s="1"/>
      <c r="J109" s="1"/>
      <c r="K109" s="1"/>
      <c r="L109" s="1"/>
      <c r="M109" s="1"/>
      <c r="N109" s="1"/>
      <c r="O109" s="1"/>
      <c r="P109" s="1"/>
      <c r="Q109" s="1"/>
      <c r="R109" s="1"/>
      <c r="S109" s="1"/>
      <c r="T109" s="1"/>
    </row>
  </sheetData>
  <mergeCells count="635">
    <mergeCell ref="C108:D108"/>
    <mergeCell ref="H108:I108"/>
    <mergeCell ref="M108:N108"/>
    <mergeCell ref="R108:S108"/>
    <mergeCell ref="T108:U108"/>
    <mergeCell ref="V108:W108"/>
    <mergeCell ref="C107:D107"/>
    <mergeCell ref="H107:I107"/>
    <mergeCell ref="M107:N107"/>
    <mergeCell ref="R107:S107"/>
    <mergeCell ref="T107:U107"/>
    <mergeCell ref="V107:W107"/>
    <mergeCell ref="C106:D106"/>
    <mergeCell ref="H106:I106"/>
    <mergeCell ref="M106:N106"/>
    <mergeCell ref="R106:S106"/>
    <mergeCell ref="T106:U106"/>
    <mergeCell ref="V106:W106"/>
    <mergeCell ref="C105:D105"/>
    <mergeCell ref="H105:I105"/>
    <mergeCell ref="M105:N105"/>
    <mergeCell ref="R105:S105"/>
    <mergeCell ref="T105:U105"/>
    <mergeCell ref="V105:W105"/>
    <mergeCell ref="C104:D104"/>
    <mergeCell ref="H104:I104"/>
    <mergeCell ref="M104:N104"/>
    <mergeCell ref="R104:S104"/>
    <mergeCell ref="T104:U104"/>
    <mergeCell ref="V104:W104"/>
    <mergeCell ref="C103:D103"/>
    <mergeCell ref="H103:I103"/>
    <mergeCell ref="M103:N103"/>
    <mergeCell ref="R103:S103"/>
    <mergeCell ref="T103:U103"/>
    <mergeCell ref="V103:W103"/>
    <mergeCell ref="C102:D102"/>
    <mergeCell ref="H102:I102"/>
    <mergeCell ref="M102:N102"/>
    <mergeCell ref="R102:S102"/>
    <mergeCell ref="T102:U102"/>
    <mergeCell ref="V102:W102"/>
    <mergeCell ref="C101:D101"/>
    <mergeCell ref="H101:I101"/>
    <mergeCell ref="M101:N101"/>
    <mergeCell ref="R101:S101"/>
    <mergeCell ref="T101:U101"/>
    <mergeCell ref="V101:W101"/>
    <mergeCell ref="C100:D100"/>
    <mergeCell ref="H100:I100"/>
    <mergeCell ref="M100:N100"/>
    <mergeCell ref="R100:S100"/>
    <mergeCell ref="T100:U100"/>
    <mergeCell ref="V100:W100"/>
    <mergeCell ref="C99:D99"/>
    <mergeCell ref="H99:I99"/>
    <mergeCell ref="M99:N99"/>
    <mergeCell ref="R99:S99"/>
    <mergeCell ref="T99:U99"/>
    <mergeCell ref="V99:W99"/>
    <mergeCell ref="C98:D98"/>
    <mergeCell ref="H98:I98"/>
    <mergeCell ref="M98:N98"/>
    <mergeCell ref="R98:S98"/>
    <mergeCell ref="T98:U98"/>
    <mergeCell ref="V98:W98"/>
    <mergeCell ref="C97:D97"/>
    <mergeCell ref="H97:I97"/>
    <mergeCell ref="M97:N97"/>
    <mergeCell ref="R97:S97"/>
    <mergeCell ref="T97:U97"/>
    <mergeCell ref="V97:W97"/>
    <mergeCell ref="C96:D96"/>
    <mergeCell ref="H96:I96"/>
    <mergeCell ref="M96:N96"/>
    <mergeCell ref="R96:S96"/>
    <mergeCell ref="T96:U96"/>
    <mergeCell ref="V96:W96"/>
    <mergeCell ref="C95:D95"/>
    <mergeCell ref="H95:I95"/>
    <mergeCell ref="M95:N95"/>
    <mergeCell ref="R95:S95"/>
    <mergeCell ref="T95:U95"/>
    <mergeCell ref="V95:W95"/>
    <mergeCell ref="C94:D94"/>
    <mergeCell ref="H94:I94"/>
    <mergeCell ref="M94:N94"/>
    <mergeCell ref="R94:S94"/>
    <mergeCell ref="T94:U94"/>
    <mergeCell ref="V94:W94"/>
    <mergeCell ref="C93:D93"/>
    <mergeCell ref="H93:I93"/>
    <mergeCell ref="M93:N93"/>
    <mergeCell ref="R93:S93"/>
    <mergeCell ref="T93:U93"/>
    <mergeCell ref="V93:W93"/>
    <mergeCell ref="C92:D92"/>
    <mergeCell ref="H92:I92"/>
    <mergeCell ref="M92:N92"/>
    <mergeCell ref="R92:S92"/>
    <mergeCell ref="T92:U92"/>
    <mergeCell ref="V92:W92"/>
    <mergeCell ref="C91:D91"/>
    <mergeCell ref="H91:I91"/>
    <mergeCell ref="M91:N91"/>
    <mergeCell ref="R91:S91"/>
    <mergeCell ref="T91:U91"/>
    <mergeCell ref="V91:W91"/>
    <mergeCell ref="C90:D90"/>
    <mergeCell ref="H90:I90"/>
    <mergeCell ref="M90:N90"/>
    <mergeCell ref="R90:S90"/>
    <mergeCell ref="T90:U90"/>
    <mergeCell ref="V90:W90"/>
    <mergeCell ref="C89:D89"/>
    <mergeCell ref="H89:I89"/>
    <mergeCell ref="M89:N89"/>
    <mergeCell ref="R89:S89"/>
    <mergeCell ref="T89:U89"/>
    <mergeCell ref="V89:W89"/>
    <mergeCell ref="C88:D88"/>
    <mergeCell ref="H88:I88"/>
    <mergeCell ref="M88:N88"/>
    <mergeCell ref="R88:S88"/>
    <mergeCell ref="T88:U88"/>
    <mergeCell ref="V88:W88"/>
    <mergeCell ref="C87:D87"/>
    <mergeCell ref="H87:I87"/>
    <mergeCell ref="M87:N87"/>
    <mergeCell ref="R87:S87"/>
    <mergeCell ref="T87:U87"/>
    <mergeCell ref="V87:W87"/>
    <mergeCell ref="C86:D86"/>
    <mergeCell ref="H86:I86"/>
    <mergeCell ref="M86:N86"/>
    <mergeCell ref="R86:S86"/>
    <mergeCell ref="T86:U86"/>
    <mergeCell ref="V86:W86"/>
    <mergeCell ref="C85:D85"/>
    <mergeCell ref="H85:I85"/>
    <mergeCell ref="M85:N85"/>
    <mergeCell ref="R85:S85"/>
    <mergeCell ref="T85:U85"/>
    <mergeCell ref="V85:W85"/>
    <mergeCell ref="C84:D84"/>
    <mergeCell ref="H84:I84"/>
    <mergeCell ref="M84:N84"/>
    <mergeCell ref="R84:S84"/>
    <mergeCell ref="T84:U84"/>
    <mergeCell ref="V84:W84"/>
    <mergeCell ref="C83:D83"/>
    <mergeCell ref="H83:I83"/>
    <mergeCell ref="M83:N83"/>
    <mergeCell ref="R83:S83"/>
    <mergeCell ref="T83:U83"/>
    <mergeCell ref="V83:W83"/>
    <mergeCell ref="C82:D82"/>
    <mergeCell ref="H82:I82"/>
    <mergeCell ref="M82:N82"/>
    <mergeCell ref="R82:S82"/>
    <mergeCell ref="T82:U82"/>
    <mergeCell ref="V82:W82"/>
    <mergeCell ref="C81:D81"/>
    <mergeCell ref="H81:I81"/>
    <mergeCell ref="M81:N81"/>
    <mergeCell ref="R81:S81"/>
    <mergeCell ref="T81:U81"/>
    <mergeCell ref="V81:W81"/>
    <mergeCell ref="C80:D80"/>
    <mergeCell ref="H80:I80"/>
    <mergeCell ref="M80:N80"/>
    <mergeCell ref="R80:S80"/>
    <mergeCell ref="T80:U80"/>
    <mergeCell ref="V80:W80"/>
    <mergeCell ref="C79:D79"/>
    <mergeCell ref="H79:I79"/>
    <mergeCell ref="M79:N79"/>
    <mergeCell ref="R79:S79"/>
    <mergeCell ref="T79:U79"/>
    <mergeCell ref="V79:W79"/>
    <mergeCell ref="C78:D78"/>
    <mergeCell ref="H78:I78"/>
    <mergeCell ref="M78:N78"/>
    <mergeCell ref="R78:S78"/>
    <mergeCell ref="T78:U78"/>
    <mergeCell ref="V78:W78"/>
    <mergeCell ref="C77:D77"/>
    <mergeCell ref="H77:I77"/>
    <mergeCell ref="M77:N77"/>
    <mergeCell ref="R77:S77"/>
    <mergeCell ref="T77:U77"/>
    <mergeCell ref="V77:W77"/>
    <mergeCell ref="C76:D76"/>
    <mergeCell ref="H76:I76"/>
    <mergeCell ref="M76:N76"/>
    <mergeCell ref="R76:S76"/>
    <mergeCell ref="T76:U76"/>
    <mergeCell ref="V76:W76"/>
    <mergeCell ref="C75:D75"/>
    <mergeCell ref="H75:I75"/>
    <mergeCell ref="M75:N75"/>
    <mergeCell ref="R75:S75"/>
    <mergeCell ref="T75:U75"/>
    <mergeCell ref="V75:W75"/>
    <mergeCell ref="C74:D74"/>
    <mergeCell ref="H74:I74"/>
    <mergeCell ref="M74:N74"/>
    <mergeCell ref="R74:S74"/>
    <mergeCell ref="T74:U74"/>
    <mergeCell ref="V74:W74"/>
    <mergeCell ref="C73:D73"/>
    <mergeCell ref="H73:I73"/>
    <mergeCell ref="M73:N73"/>
    <mergeCell ref="R73:S73"/>
    <mergeCell ref="T73:U73"/>
    <mergeCell ref="V73:W73"/>
    <mergeCell ref="C72:D72"/>
    <mergeCell ref="H72:I72"/>
    <mergeCell ref="M72:N72"/>
    <mergeCell ref="R72:S72"/>
    <mergeCell ref="T72:U72"/>
    <mergeCell ref="V72:W72"/>
    <mergeCell ref="C71:D71"/>
    <mergeCell ref="H71:I71"/>
    <mergeCell ref="M71:N71"/>
    <mergeCell ref="R71:S71"/>
    <mergeCell ref="T71:U71"/>
    <mergeCell ref="V71:W71"/>
    <mergeCell ref="C70:D70"/>
    <mergeCell ref="H70:I70"/>
    <mergeCell ref="M70:N70"/>
    <mergeCell ref="R70:S70"/>
    <mergeCell ref="T70:U70"/>
    <mergeCell ref="V70:W70"/>
    <mergeCell ref="C69:D69"/>
    <mergeCell ref="H69:I69"/>
    <mergeCell ref="M69:N69"/>
    <mergeCell ref="R69:S69"/>
    <mergeCell ref="T69:U69"/>
    <mergeCell ref="V69:W69"/>
    <mergeCell ref="C68:D68"/>
    <mergeCell ref="H68:I68"/>
    <mergeCell ref="M68:N68"/>
    <mergeCell ref="R68:S68"/>
    <mergeCell ref="T68:U68"/>
    <mergeCell ref="V68:W68"/>
    <mergeCell ref="C67:D67"/>
    <mergeCell ref="H67:I67"/>
    <mergeCell ref="M67:N67"/>
    <mergeCell ref="R67:S67"/>
    <mergeCell ref="T67:U67"/>
    <mergeCell ref="V67:W67"/>
    <mergeCell ref="C66:D66"/>
    <mergeCell ref="H66:I66"/>
    <mergeCell ref="M66:N66"/>
    <mergeCell ref="R66:S66"/>
    <mergeCell ref="T66:U66"/>
    <mergeCell ref="V66:W66"/>
    <mergeCell ref="C65:D65"/>
    <mergeCell ref="H65:I65"/>
    <mergeCell ref="M65:N65"/>
    <mergeCell ref="R65:S65"/>
    <mergeCell ref="T65:U65"/>
    <mergeCell ref="V65:W65"/>
    <mergeCell ref="C64:D64"/>
    <mergeCell ref="H64:I64"/>
    <mergeCell ref="M64:N64"/>
    <mergeCell ref="R64:S64"/>
    <mergeCell ref="T64:U64"/>
    <mergeCell ref="V64:W64"/>
    <mergeCell ref="C63:D63"/>
    <mergeCell ref="H63:I63"/>
    <mergeCell ref="M63:N63"/>
    <mergeCell ref="R63:S63"/>
    <mergeCell ref="T63:U63"/>
    <mergeCell ref="V63:W63"/>
    <mergeCell ref="C62:D62"/>
    <mergeCell ref="H62:I62"/>
    <mergeCell ref="M62:N62"/>
    <mergeCell ref="R62:S62"/>
    <mergeCell ref="T62:U62"/>
    <mergeCell ref="V62:W62"/>
    <mergeCell ref="C61:D61"/>
    <mergeCell ref="H61:I61"/>
    <mergeCell ref="M61:N61"/>
    <mergeCell ref="R61:S61"/>
    <mergeCell ref="T61:U61"/>
    <mergeCell ref="V61:W61"/>
    <mergeCell ref="C60:D60"/>
    <mergeCell ref="H60:I60"/>
    <mergeCell ref="M60:N60"/>
    <mergeCell ref="R60:S60"/>
    <mergeCell ref="T60:U60"/>
    <mergeCell ref="V60:W60"/>
    <mergeCell ref="C59:D59"/>
    <mergeCell ref="H59:I59"/>
    <mergeCell ref="M59:N59"/>
    <mergeCell ref="R59:S59"/>
    <mergeCell ref="T59:U59"/>
    <mergeCell ref="V59:W59"/>
    <mergeCell ref="C58:D58"/>
    <mergeCell ref="H58:I58"/>
    <mergeCell ref="M58:N58"/>
    <mergeCell ref="R58:S58"/>
    <mergeCell ref="T58:U58"/>
    <mergeCell ref="V58:W58"/>
    <mergeCell ref="C57:D57"/>
    <mergeCell ref="H57:I57"/>
    <mergeCell ref="M57:N57"/>
    <mergeCell ref="R57:S57"/>
    <mergeCell ref="T57:U57"/>
    <mergeCell ref="V57:W57"/>
    <mergeCell ref="C56:D56"/>
    <mergeCell ref="H56:I56"/>
    <mergeCell ref="M56:N56"/>
    <mergeCell ref="R56:S56"/>
    <mergeCell ref="T56:U56"/>
    <mergeCell ref="V56:W56"/>
    <mergeCell ref="C55:D55"/>
    <mergeCell ref="H55:I55"/>
    <mergeCell ref="M55:N55"/>
    <mergeCell ref="R55:S55"/>
    <mergeCell ref="T55:U55"/>
    <mergeCell ref="V55:W55"/>
    <mergeCell ref="C54:D54"/>
    <mergeCell ref="H54:I54"/>
    <mergeCell ref="M54:N54"/>
    <mergeCell ref="R54:S54"/>
    <mergeCell ref="T54:U54"/>
    <mergeCell ref="V54:W54"/>
    <mergeCell ref="C53:D53"/>
    <mergeCell ref="H53:I53"/>
    <mergeCell ref="M53:N53"/>
    <mergeCell ref="R53:S53"/>
    <mergeCell ref="T53:U53"/>
    <mergeCell ref="V53:W53"/>
    <mergeCell ref="C52:D52"/>
    <mergeCell ref="H52:I52"/>
    <mergeCell ref="M52:N52"/>
    <mergeCell ref="R52:S52"/>
    <mergeCell ref="T52:U52"/>
    <mergeCell ref="V52:W52"/>
    <mergeCell ref="C51:D51"/>
    <mergeCell ref="H51:I51"/>
    <mergeCell ref="M51:N51"/>
    <mergeCell ref="R51:S51"/>
    <mergeCell ref="T51:U51"/>
    <mergeCell ref="V51:W51"/>
    <mergeCell ref="C50:D50"/>
    <mergeCell ref="H50:I50"/>
    <mergeCell ref="M50:N50"/>
    <mergeCell ref="R50:S50"/>
    <mergeCell ref="T50:U50"/>
    <mergeCell ref="V50:W50"/>
    <mergeCell ref="C49:D49"/>
    <mergeCell ref="H49:I49"/>
    <mergeCell ref="M49:N49"/>
    <mergeCell ref="R49:S49"/>
    <mergeCell ref="T49:U49"/>
    <mergeCell ref="V49:W49"/>
    <mergeCell ref="C48:D48"/>
    <mergeCell ref="H48:I48"/>
    <mergeCell ref="M48:N48"/>
    <mergeCell ref="R48:S48"/>
    <mergeCell ref="T48:U48"/>
    <mergeCell ref="V48:W48"/>
    <mergeCell ref="C47:D47"/>
    <mergeCell ref="H47:I47"/>
    <mergeCell ref="M47:N47"/>
    <mergeCell ref="R47:S47"/>
    <mergeCell ref="T47:U47"/>
    <mergeCell ref="V47:W47"/>
    <mergeCell ref="C46:D46"/>
    <mergeCell ref="H46:I46"/>
    <mergeCell ref="M46:N46"/>
    <mergeCell ref="R46:S46"/>
    <mergeCell ref="T46:U46"/>
    <mergeCell ref="V46:W46"/>
    <mergeCell ref="C45:D45"/>
    <mergeCell ref="H45:I45"/>
    <mergeCell ref="M45:N45"/>
    <mergeCell ref="R45:S45"/>
    <mergeCell ref="T45:U45"/>
    <mergeCell ref="V45:W45"/>
    <mergeCell ref="C44:D44"/>
    <mergeCell ref="H44:I44"/>
    <mergeCell ref="M44:N44"/>
    <mergeCell ref="R44:S44"/>
    <mergeCell ref="T44:U44"/>
    <mergeCell ref="V44:W44"/>
    <mergeCell ref="C43:D43"/>
    <mergeCell ref="H43:I43"/>
    <mergeCell ref="M43:N43"/>
    <mergeCell ref="R43:S43"/>
    <mergeCell ref="T43:U43"/>
    <mergeCell ref="V43:W43"/>
    <mergeCell ref="C42:D42"/>
    <mergeCell ref="H42:I42"/>
    <mergeCell ref="M42:N42"/>
    <mergeCell ref="R42:S42"/>
    <mergeCell ref="T42:U42"/>
    <mergeCell ref="V42:W42"/>
    <mergeCell ref="C41:D41"/>
    <mergeCell ref="H41:I41"/>
    <mergeCell ref="M41:N41"/>
    <mergeCell ref="R41:S41"/>
    <mergeCell ref="T41:U41"/>
    <mergeCell ref="V41:W41"/>
    <mergeCell ref="C40:D40"/>
    <mergeCell ref="H40:I40"/>
    <mergeCell ref="M40:N40"/>
    <mergeCell ref="R40:S40"/>
    <mergeCell ref="T40:U40"/>
    <mergeCell ref="V40:W40"/>
    <mergeCell ref="C39:D39"/>
    <mergeCell ref="H39:I39"/>
    <mergeCell ref="M39:N39"/>
    <mergeCell ref="R39:S39"/>
    <mergeCell ref="T39:U39"/>
    <mergeCell ref="V39:W39"/>
    <mergeCell ref="C38:D38"/>
    <mergeCell ref="H38:I38"/>
    <mergeCell ref="M38:N38"/>
    <mergeCell ref="R38:S38"/>
    <mergeCell ref="T38:U38"/>
    <mergeCell ref="V38:W38"/>
    <mergeCell ref="C37:D37"/>
    <mergeCell ref="H37:I37"/>
    <mergeCell ref="M37:N37"/>
    <mergeCell ref="R37:S37"/>
    <mergeCell ref="T37:U37"/>
    <mergeCell ref="V37:W37"/>
    <mergeCell ref="C36:D36"/>
    <mergeCell ref="H36:I36"/>
    <mergeCell ref="M36:N36"/>
    <mergeCell ref="R36:S36"/>
    <mergeCell ref="T36:U36"/>
    <mergeCell ref="V36:W36"/>
    <mergeCell ref="C35:D35"/>
    <mergeCell ref="H35:I35"/>
    <mergeCell ref="M35:N35"/>
    <mergeCell ref="R35:S35"/>
    <mergeCell ref="T35:U35"/>
    <mergeCell ref="V35:W35"/>
    <mergeCell ref="C34:D34"/>
    <mergeCell ref="H34:I34"/>
    <mergeCell ref="M34:N34"/>
    <mergeCell ref="R34:S34"/>
    <mergeCell ref="T34:U34"/>
    <mergeCell ref="V34:W34"/>
    <mergeCell ref="C33:D33"/>
    <mergeCell ref="H33:I33"/>
    <mergeCell ref="M33:N33"/>
    <mergeCell ref="R33:S33"/>
    <mergeCell ref="T33:U33"/>
    <mergeCell ref="V33:W33"/>
    <mergeCell ref="C32:D32"/>
    <mergeCell ref="H32:I32"/>
    <mergeCell ref="M32:N32"/>
    <mergeCell ref="R32:S32"/>
    <mergeCell ref="T32:U32"/>
    <mergeCell ref="V32:W32"/>
    <mergeCell ref="C31:D31"/>
    <mergeCell ref="H31:I31"/>
    <mergeCell ref="M31:N31"/>
    <mergeCell ref="R31:S31"/>
    <mergeCell ref="T31:U31"/>
    <mergeCell ref="V31:W31"/>
    <mergeCell ref="C30:D30"/>
    <mergeCell ref="H30:I30"/>
    <mergeCell ref="M30:N30"/>
    <mergeCell ref="R30:S30"/>
    <mergeCell ref="T30:U30"/>
    <mergeCell ref="V30:W30"/>
    <mergeCell ref="C29:D29"/>
    <mergeCell ref="H29:I29"/>
    <mergeCell ref="M29:N29"/>
    <mergeCell ref="R29:S29"/>
    <mergeCell ref="T29:U29"/>
    <mergeCell ref="V29:W29"/>
    <mergeCell ref="C28:D28"/>
    <mergeCell ref="H28:I28"/>
    <mergeCell ref="M28:N28"/>
    <mergeCell ref="R28:S28"/>
    <mergeCell ref="T28:U28"/>
    <mergeCell ref="V28:W28"/>
    <mergeCell ref="C27:D27"/>
    <mergeCell ref="H27:I27"/>
    <mergeCell ref="M27:N27"/>
    <mergeCell ref="R27:S27"/>
    <mergeCell ref="T27:U27"/>
    <mergeCell ref="V27:W27"/>
    <mergeCell ref="C26:D26"/>
    <mergeCell ref="H26:I26"/>
    <mergeCell ref="M26:N26"/>
    <mergeCell ref="R26:S26"/>
    <mergeCell ref="T26:U26"/>
    <mergeCell ref="V26:W26"/>
    <mergeCell ref="C25:D25"/>
    <mergeCell ref="H25:I25"/>
    <mergeCell ref="M25:N25"/>
    <mergeCell ref="R25:S25"/>
    <mergeCell ref="T25:U25"/>
    <mergeCell ref="V25:W25"/>
    <mergeCell ref="C24:D24"/>
    <mergeCell ref="H24:I24"/>
    <mergeCell ref="M24:N24"/>
    <mergeCell ref="R24:S24"/>
    <mergeCell ref="T24:U24"/>
    <mergeCell ref="V24:W24"/>
    <mergeCell ref="C23:D23"/>
    <mergeCell ref="H23:I23"/>
    <mergeCell ref="M23:N23"/>
    <mergeCell ref="R23:S23"/>
    <mergeCell ref="T23:U23"/>
    <mergeCell ref="V23:W23"/>
    <mergeCell ref="C22:D22"/>
    <mergeCell ref="H22:I22"/>
    <mergeCell ref="M22:N22"/>
    <mergeCell ref="R22:S22"/>
    <mergeCell ref="T22:U22"/>
    <mergeCell ref="V22:W22"/>
    <mergeCell ref="C21:D21"/>
    <mergeCell ref="H21:I21"/>
    <mergeCell ref="M21:N21"/>
    <mergeCell ref="R21:S21"/>
    <mergeCell ref="T21:U21"/>
    <mergeCell ref="V21:W21"/>
    <mergeCell ref="C20:D20"/>
    <mergeCell ref="H20:I20"/>
    <mergeCell ref="M20:N20"/>
    <mergeCell ref="R20:S20"/>
    <mergeCell ref="T20:U20"/>
    <mergeCell ref="V20:W20"/>
    <mergeCell ref="C19:D19"/>
    <mergeCell ref="H19:I19"/>
    <mergeCell ref="M19:N19"/>
    <mergeCell ref="R19:S19"/>
    <mergeCell ref="T19:U19"/>
    <mergeCell ref="V19:W19"/>
    <mergeCell ref="C18:D18"/>
    <mergeCell ref="H18:I18"/>
    <mergeCell ref="M18:N18"/>
    <mergeCell ref="R18:S18"/>
    <mergeCell ref="T18:U18"/>
    <mergeCell ref="V18:W18"/>
    <mergeCell ref="C17:D17"/>
    <mergeCell ref="H17:I17"/>
    <mergeCell ref="M17:N17"/>
    <mergeCell ref="R17:S17"/>
    <mergeCell ref="T17:U17"/>
    <mergeCell ref="V17:W17"/>
    <mergeCell ref="C16:D16"/>
    <mergeCell ref="H16:I16"/>
    <mergeCell ref="M16:N16"/>
    <mergeCell ref="R16:S16"/>
    <mergeCell ref="T16:U16"/>
    <mergeCell ref="V16:W16"/>
    <mergeCell ref="C15:D15"/>
    <mergeCell ref="H15:I15"/>
    <mergeCell ref="M15:N15"/>
    <mergeCell ref="R15:S15"/>
    <mergeCell ref="T15:U15"/>
    <mergeCell ref="V15:W15"/>
    <mergeCell ref="C14:D14"/>
    <mergeCell ref="H14:I14"/>
    <mergeCell ref="M14:N14"/>
    <mergeCell ref="R14:S14"/>
    <mergeCell ref="T14:U14"/>
    <mergeCell ref="V14:W14"/>
    <mergeCell ref="C13:D13"/>
    <mergeCell ref="H13:I13"/>
    <mergeCell ref="M13:N13"/>
    <mergeCell ref="R13:S13"/>
    <mergeCell ref="T13:U13"/>
    <mergeCell ref="V13:W13"/>
    <mergeCell ref="C12:D12"/>
    <mergeCell ref="H12:I12"/>
    <mergeCell ref="M12:N12"/>
    <mergeCell ref="R12:S12"/>
    <mergeCell ref="T12:U12"/>
    <mergeCell ref="V12:W12"/>
    <mergeCell ref="C11:D11"/>
    <mergeCell ref="H11:I11"/>
    <mergeCell ref="M11:N11"/>
    <mergeCell ref="R11:S11"/>
    <mergeCell ref="T11:U11"/>
    <mergeCell ref="V11:W11"/>
    <mergeCell ref="C10:D10"/>
    <mergeCell ref="H10:I10"/>
    <mergeCell ref="M10:N10"/>
    <mergeCell ref="R10:S10"/>
    <mergeCell ref="T10:U10"/>
    <mergeCell ref="V10:W10"/>
    <mergeCell ref="C9:D9"/>
    <mergeCell ref="H9:I9"/>
    <mergeCell ref="M9:N9"/>
    <mergeCell ref="R9:S9"/>
    <mergeCell ref="T9:U9"/>
    <mergeCell ref="V9:W9"/>
    <mergeCell ref="P7:S7"/>
    <mergeCell ref="T7:W7"/>
    <mergeCell ref="H8:I8"/>
    <mergeCell ref="M8:N8"/>
    <mergeCell ref="R8:S8"/>
    <mergeCell ref="T8:U8"/>
    <mergeCell ref="V8:W8"/>
    <mergeCell ref="P4:Q4"/>
    <mergeCell ref="R4:S4"/>
    <mergeCell ref="L5:M5"/>
    <mergeCell ref="N5:O5"/>
    <mergeCell ref="R5:S5"/>
    <mergeCell ref="B7:B8"/>
    <mergeCell ref="C7:D8"/>
    <mergeCell ref="E7:I7"/>
    <mergeCell ref="L7:N7"/>
    <mergeCell ref="O7:O8"/>
    <mergeCell ref="B4:C4"/>
    <mergeCell ref="D4:E4"/>
    <mergeCell ref="F4:G4"/>
    <mergeCell ref="H4:I4"/>
    <mergeCell ref="L4:M4"/>
    <mergeCell ref="N4:O4"/>
    <mergeCell ref="P2:Q2"/>
    <mergeCell ref="R2:S2"/>
    <mergeCell ref="B3:C3"/>
    <mergeCell ref="D3:I3"/>
    <mergeCell ref="L3:M3"/>
    <mergeCell ref="N3:S3"/>
    <mergeCell ref="B2:C2"/>
    <mergeCell ref="D2:E2"/>
    <mergeCell ref="F2:G2"/>
    <mergeCell ref="H2:I2"/>
    <mergeCell ref="L2:M2"/>
    <mergeCell ref="N2:O2"/>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2" sqref="A2:J9"/>
    </sheetView>
  </sheetViews>
  <sheetFormatPr defaultColWidth="9" defaultRowHeight="13.5"/>
  <sheetData>
    <row r="1" spans="1:10">
      <c r="A1" t="s">
        <v>0</v>
      </c>
    </row>
    <row r="2" spans="1:10">
      <c r="A2" s="102" t="s">
        <v>119</v>
      </c>
      <c r="B2" s="103"/>
      <c r="C2" s="103"/>
      <c r="D2" s="103"/>
      <c r="E2" s="103"/>
      <c r="F2" s="103"/>
      <c r="G2" s="103"/>
      <c r="H2" s="103"/>
      <c r="I2" s="103"/>
      <c r="J2" s="103"/>
    </row>
    <row r="3" spans="1:10">
      <c r="A3" s="103"/>
      <c r="B3" s="103"/>
      <c r="C3" s="103"/>
      <c r="D3" s="103"/>
      <c r="E3" s="103"/>
      <c r="F3" s="103"/>
      <c r="G3" s="103"/>
      <c r="H3" s="103"/>
      <c r="I3" s="103"/>
      <c r="J3" s="103"/>
    </row>
    <row r="4" spans="1:10">
      <c r="A4" s="103"/>
      <c r="B4" s="103"/>
      <c r="C4" s="103"/>
      <c r="D4" s="103"/>
      <c r="E4" s="103"/>
      <c r="F4" s="103"/>
      <c r="G4" s="103"/>
      <c r="H4" s="103"/>
      <c r="I4" s="103"/>
      <c r="J4" s="103"/>
    </row>
    <row r="5" spans="1:10">
      <c r="A5" s="103"/>
      <c r="B5" s="103"/>
      <c r="C5" s="103"/>
      <c r="D5" s="103"/>
      <c r="E5" s="103"/>
      <c r="F5" s="103"/>
      <c r="G5" s="103"/>
      <c r="H5" s="103"/>
      <c r="I5" s="103"/>
      <c r="J5" s="103"/>
    </row>
    <row r="6" spans="1:10">
      <c r="A6" s="103"/>
      <c r="B6" s="103"/>
      <c r="C6" s="103"/>
      <c r="D6" s="103"/>
      <c r="E6" s="103"/>
      <c r="F6" s="103"/>
      <c r="G6" s="103"/>
      <c r="H6" s="103"/>
      <c r="I6" s="103"/>
      <c r="J6" s="103"/>
    </row>
    <row r="7" spans="1:10">
      <c r="A7" s="103"/>
      <c r="B7" s="103"/>
      <c r="C7" s="103"/>
      <c r="D7" s="103"/>
      <c r="E7" s="103"/>
      <c r="F7" s="103"/>
      <c r="G7" s="103"/>
      <c r="H7" s="103"/>
      <c r="I7" s="103"/>
      <c r="J7" s="103"/>
    </row>
    <row r="8" spans="1:10">
      <c r="A8" s="103"/>
      <c r="B8" s="103"/>
      <c r="C8" s="103"/>
      <c r="D8" s="103"/>
      <c r="E8" s="103"/>
      <c r="F8" s="103"/>
      <c r="G8" s="103"/>
      <c r="H8" s="103"/>
      <c r="I8" s="103"/>
      <c r="J8" s="103"/>
    </row>
    <row r="9" spans="1:10">
      <c r="A9" s="103"/>
      <c r="B9" s="103"/>
      <c r="C9" s="103"/>
      <c r="D9" s="103"/>
      <c r="E9" s="103"/>
      <c r="F9" s="103"/>
      <c r="G9" s="103"/>
      <c r="H9" s="103"/>
      <c r="I9" s="103"/>
      <c r="J9" s="103"/>
    </row>
    <row r="11" spans="1:10">
      <c r="A11" t="s">
        <v>1</v>
      </c>
    </row>
    <row r="12" spans="1:10">
      <c r="A12" s="104" t="s">
        <v>118</v>
      </c>
      <c r="B12" s="105"/>
      <c r="C12" s="105"/>
      <c r="D12" s="105"/>
      <c r="E12" s="105"/>
      <c r="F12" s="105"/>
      <c r="G12" s="105"/>
      <c r="H12" s="105"/>
      <c r="I12" s="105"/>
      <c r="J12" s="105"/>
    </row>
    <row r="13" spans="1:10">
      <c r="A13" s="105"/>
      <c r="B13" s="105"/>
      <c r="C13" s="105"/>
      <c r="D13" s="105"/>
      <c r="E13" s="105"/>
      <c r="F13" s="105"/>
      <c r="G13" s="105"/>
      <c r="H13" s="105"/>
      <c r="I13" s="105"/>
      <c r="J13" s="105"/>
    </row>
    <row r="14" spans="1:10">
      <c r="A14" s="105"/>
      <c r="B14" s="105"/>
      <c r="C14" s="105"/>
      <c r="D14" s="105"/>
      <c r="E14" s="105"/>
      <c r="F14" s="105"/>
      <c r="G14" s="105"/>
      <c r="H14" s="105"/>
      <c r="I14" s="105"/>
      <c r="J14" s="105"/>
    </row>
    <row r="15" spans="1:10">
      <c r="A15" s="105"/>
      <c r="B15" s="105"/>
      <c r="C15" s="105"/>
      <c r="D15" s="105"/>
      <c r="E15" s="105"/>
      <c r="F15" s="105"/>
      <c r="G15" s="105"/>
      <c r="H15" s="105"/>
      <c r="I15" s="105"/>
      <c r="J15" s="105"/>
    </row>
    <row r="16" spans="1:10">
      <c r="A16" s="105"/>
      <c r="B16" s="105"/>
      <c r="C16" s="105"/>
      <c r="D16" s="105"/>
      <c r="E16" s="105"/>
      <c r="F16" s="105"/>
      <c r="G16" s="105"/>
      <c r="H16" s="105"/>
      <c r="I16" s="105"/>
      <c r="J16" s="105"/>
    </row>
    <row r="17" spans="1:10">
      <c r="A17" s="105"/>
      <c r="B17" s="105"/>
      <c r="C17" s="105"/>
      <c r="D17" s="105"/>
      <c r="E17" s="105"/>
      <c r="F17" s="105"/>
      <c r="G17" s="105"/>
      <c r="H17" s="105"/>
      <c r="I17" s="105"/>
      <c r="J17" s="105"/>
    </row>
    <row r="18" spans="1:10">
      <c r="A18" s="105"/>
      <c r="B18" s="105"/>
      <c r="C18" s="105"/>
      <c r="D18" s="105"/>
      <c r="E18" s="105"/>
      <c r="F18" s="105"/>
      <c r="G18" s="105"/>
      <c r="H18" s="105"/>
      <c r="I18" s="105"/>
      <c r="J18" s="105"/>
    </row>
    <row r="19" spans="1:10">
      <c r="A19" s="105"/>
      <c r="B19" s="105"/>
      <c r="C19" s="105"/>
      <c r="D19" s="105"/>
      <c r="E19" s="105"/>
      <c r="F19" s="105"/>
      <c r="G19" s="105"/>
      <c r="H19" s="105"/>
      <c r="I19" s="105"/>
      <c r="J19" s="105"/>
    </row>
    <row r="21" spans="1:10">
      <c r="A21" t="s">
        <v>2</v>
      </c>
    </row>
    <row r="22" spans="1:10">
      <c r="A22" s="106"/>
      <c r="B22" s="106"/>
      <c r="C22" s="106"/>
      <c r="D22" s="106"/>
      <c r="E22" s="106"/>
      <c r="F22" s="106"/>
      <c r="G22" s="106"/>
      <c r="H22" s="106"/>
      <c r="I22" s="106"/>
      <c r="J22" s="106"/>
    </row>
    <row r="23" spans="1:10">
      <c r="A23" s="106"/>
      <c r="B23" s="106"/>
      <c r="C23" s="106"/>
      <c r="D23" s="106"/>
      <c r="E23" s="106"/>
      <c r="F23" s="106"/>
      <c r="G23" s="106"/>
      <c r="H23" s="106"/>
      <c r="I23" s="106"/>
      <c r="J23" s="106"/>
    </row>
    <row r="24" spans="1:10">
      <c r="A24" s="106"/>
      <c r="B24" s="106"/>
      <c r="C24" s="106"/>
      <c r="D24" s="106"/>
      <c r="E24" s="106"/>
      <c r="F24" s="106"/>
      <c r="G24" s="106"/>
      <c r="H24" s="106"/>
      <c r="I24" s="106"/>
      <c r="J24" s="106"/>
    </row>
    <row r="25" spans="1:10">
      <c r="A25" s="106"/>
      <c r="B25" s="106"/>
      <c r="C25" s="106"/>
      <c r="D25" s="106"/>
      <c r="E25" s="106"/>
      <c r="F25" s="106"/>
      <c r="G25" s="106"/>
      <c r="H25" s="106"/>
      <c r="I25" s="106"/>
      <c r="J25" s="106"/>
    </row>
    <row r="26" spans="1:10">
      <c r="A26" s="106"/>
      <c r="B26" s="106"/>
      <c r="C26" s="106"/>
      <c r="D26" s="106"/>
      <c r="E26" s="106"/>
      <c r="F26" s="106"/>
      <c r="G26" s="106"/>
      <c r="H26" s="106"/>
      <c r="I26" s="106"/>
      <c r="J26" s="106"/>
    </row>
    <row r="27" spans="1:10">
      <c r="A27" s="106"/>
      <c r="B27" s="106"/>
      <c r="C27" s="106"/>
      <c r="D27" s="106"/>
      <c r="E27" s="106"/>
      <c r="F27" s="106"/>
      <c r="G27" s="106"/>
      <c r="H27" s="106"/>
      <c r="I27" s="106"/>
      <c r="J27" s="106"/>
    </row>
    <row r="28" spans="1:10">
      <c r="A28" s="106"/>
      <c r="B28" s="106"/>
      <c r="C28" s="106"/>
      <c r="D28" s="106"/>
      <c r="E28" s="106"/>
      <c r="F28" s="106"/>
      <c r="G28" s="106"/>
      <c r="H28" s="106"/>
      <c r="I28" s="106"/>
      <c r="J28" s="106"/>
    </row>
    <row r="29" spans="1:10">
      <c r="A29" s="106"/>
      <c r="B29" s="106"/>
      <c r="C29" s="106"/>
      <c r="D29" s="106"/>
      <c r="E29" s="106"/>
      <c r="F29" s="106"/>
      <c r="G29" s="106"/>
      <c r="H29" s="106"/>
      <c r="I29" s="106"/>
      <c r="J29" s="10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97"/>
  <sheetViews>
    <sheetView zoomScale="80" zoomScaleNormal="80" workbookViewId="0">
      <selection activeCell="R80" sqref="R80"/>
    </sheetView>
  </sheetViews>
  <sheetFormatPr defaultRowHeight="16.5"/>
  <cols>
    <col min="1" max="1" width="7.5" style="40" customWidth="1"/>
    <col min="2" max="2" width="8.125" style="41" customWidth="1"/>
    <col min="3" max="14" width="9" style="41"/>
    <col min="15" max="15" width="10.25" style="41" bestFit="1" customWidth="1"/>
    <col min="16" max="16" width="13.875" style="41" customWidth="1"/>
    <col min="17" max="16384" width="9" style="41"/>
  </cols>
  <sheetData>
    <row r="2" spans="15:17">
      <c r="P2" s="41" t="s">
        <v>52</v>
      </c>
      <c r="Q2" s="41" t="s">
        <v>53</v>
      </c>
    </row>
    <row r="4" spans="15:17">
      <c r="O4" s="41" t="s">
        <v>50</v>
      </c>
      <c r="P4" s="42">
        <v>40275</v>
      </c>
      <c r="Q4" s="43">
        <v>0.83333333333333337</v>
      </c>
    </row>
    <row r="5" spans="15:17">
      <c r="P5" s="41" t="s">
        <v>58</v>
      </c>
    </row>
    <row r="6" spans="15:17">
      <c r="P6" s="41" t="s">
        <v>61</v>
      </c>
    </row>
    <row r="7" spans="15:17">
      <c r="P7" s="41" t="s">
        <v>62</v>
      </c>
    </row>
    <row r="23" spans="17:18">
      <c r="Q23" s="41" t="s">
        <v>67</v>
      </c>
      <c r="R23" s="41" t="s">
        <v>75</v>
      </c>
    </row>
    <row r="24" spans="17:18">
      <c r="Q24" s="45" t="s">
        <v>66</v>
      </c>
    </row>
    <row r="43" spans="16:16">
      <c r="P43" s="41" t="s">
        <v>54</v>
      </c>
    </row>
    <row r="64" spans="15:15">
      <c r="O64" s="41" t="s">
        <v>55</v>
      </c>
    </row>
    <row r="67" spans="16:17">
      <c r="P67" s="41" t="s">
        <v>60</v>
      </c>
      <c r="Q67" s="41" t="s">
        <v>65</v>
      </c>
    </row>
    <row r="68" spans="16:17">
      <c r="Q68" s="41" t="s">
        <v>51</v>
      </c>
    </row>
    <row r="69" spans="16:17">
      <c r="Q69" s="41" t="s">
        <v>57</v>
      </c>
    </row>
    <row r="70" spans="16:17">
      <c r="Q70" s="41" t="s">
        <v>63</v>
      </c>
    </row>
    <row r="71" spans="16:17">
      <c r="Q71" s="41" t="s">
        <v>64</v>
      </c>
    </row>
    <row r="73" spans="16:17">
      <c r="Q73" s="45" t="s">
        <v>68</v>
      </c>
    </row>
    <row r="91" spans="16:17">
      <c r="P91" s="41" t="s">
        <v>59</v>
      </c>
      <c r="Q91" s="41" t="s">
        <v>56</v>
      </c>
    </row>
    <row r="96" spans="16:17">
      <c r="Q96" s="45" t="s">
        <v>68</v>
      </c>
    </row>
    <row r="97" spans="17:17">
      <c r="Q97" s="45" t="s">
        <v>69</v>
      </c>
    </row>
  </sheetData>
  <phoneticPr fontId="2"/>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B7" sqref="B7"/>
    </sheetView>
  </sheetViews>
  <sheetFormatPr defaultColWidth="8.875" defaultRowHeight="17.25"/>
  <cols>
    <col min="1" max="1" width="3.125" style="27" customWidth="1"/>
    <col min="2" max="2" width="13.25" style="24" customWidth="1"/>
    <col min="3" max="3" width="15.75" style="26" customWidth="1"/>
    <col min="4" max="4" width="13" style="26" customWidth="1"/>
    <col min="5" max="5" width="15.875" style="32" customWidth="1"/>
    <col min="6" max="6" width="15.875" style="26" customWidth="1"/>
    <col min="7" max="7" width="15.875" style="32" customWidth="1"/>
    <col min="8" max="8" width="15.875" style="26" customWidth="1"/>
    <col min="9" max="9" width="15.875" style="32" customWidth="1"/>
    <col min="10" max="16384" width="8.875" style="27"/>
  </cols>
  <sheetData>
    <row r="2" spans="2:9">
      <c r="B2" s="25" t="s">
        <v>39</v>
      </c>
      <c r="C2" s="27"/>
    </row>
    <row r="4" spans="2:9">
      <c r="B4" s="30" t="s">
        <v>42</v>
      </c>
      <c r="C4" s="30" t="s">
        <v>40</v>
      </c>
      <c r="D4" s="30" t="s">
        <v>44</v>
      </c>
      <c r="E4" s="31" t="s">
        <v>41</v>
      </c>
      <c r="F4" s="30" t="s">
        <v>45</v>
      </c>
      <c r="G4" s="31" t="s">
        <v>41</v>
      </c>
      <c r="H4" s="30" t="s">
        <v>46</v>
      </c>
      <c r="I4" s="31" t="s">
        <v>41</v>
      </c>
    </row>
    <row r="5" spans="2:9">
      <c r="B5" s="28" t="s">
        <v>72</v>
      </c>
      <c r="C5" s="29" t="s">
        <v>73</v>
      </c>
      <c r="D5" s="29">
        <v>81</v>
      </c>
      <c r="E5" s="33">
        <v>42470</v>
      </c>
      <c r="F5" s="29">
        <v>100</v>
      </c>
      <c r="G5" s="33">
        <v>42474</v>
      </c>
      <c r="H5" s="29">
        <v>100</v>
      </c>
      <c r="I5" s="33">
        <v>42472</v>
      </c>
    </row>
    <row r="6" spans="2:9">
      <c r="B6" s="28" t="s">
        <v>72</v>
      </c>
      <c r="C6" s="29" t="s">
        <v>74</v>
      </c>
      <c r="D6" s="29"/>
      <c r="E6" s="33"/>
      <c r="F6" s="29"/>
      <c r="G6" s="34"/>
      <c r="H6" s="29">
        <v>100</v>
      </c>
      <c r="I6" s="33">
        <v>42484</v>
      </c>
    </row>
    <row r="7" spans="2:9" ht="21">
      <c r="B7" s="56" t="s">
        <v>113</v>
      </c>
      <c r="C7" s="29" t="s">
        <v>112</v>
      </c>
      <c r="D7" s="29"/>
      <c r="E7" s="34"/>
      <c r="F7" s="29"/>
      <c r="G7" s="34"/>
      <c r="H7" s="29">
        <v>100</v>
      </c>
      <c r="I7" s="33">
        <v>42485</v>
      </c>
    </row>
    <row r="8" spans="2:9">
      <c r="B8" s="28" t="s">
        <v>43</v>
      </c>
      <c r="C8" s="29"/>
      <c r="D8" s="29"/>
      <c r="E8" s="34"/>
      <c r="F8" s="29"/>
      <c r="G8" s="34"/>
      <c r="H8" s="29"/>
      <c r="I8" s="34"/>
    </row>
    <row r="9" spans="2:9">
      <c r="B9" s="28" t="s">
        <v>43</v>
      </c>
      <c r="C9" s="29"/>
      <c r="D9" s="29"/>
      <c r="E9" s="34"/>
      <c r="F9" s="29"/>
      <c r="G9" s="34"/>
      <c r="H9" s="29"/>
      <c r="I9" s="34"/>
    </row>
    <row r="10" spans="2:9">
      <c r="B10" s="28" t="s">
        <v>43</v>
      </c>
      <c r="C10" s="29"/>
      <c r="D10" s="29"/>
      <c r="E10" s="34"/>
      <c r="F10" s="29"/>
      <c r="G10" s="34"/>
      <c r="H10" s="29"/>
      <c r="I10" s="34"/>
    </row>
    <row r="11" spans="2:9">
      <c r="B11" s="28" t="s">
        <v>43</v>
      </c>
      <c r="C11" s="29"/>
      <c r="D11" s="29"/>
      <c r="E11" s="34"/>
      <c r="F11" s="29"/>
      <c r="G11" s="34"/>
      <c r="H11" s="29"/>
      <c r="I11" s="34"/>
    </row>
    <row r="12" spans="2:9">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10" sqref="C10:D10"/>
    </sheetView>
  </sheetViews>
  <sheetFormatPr defaultRowHeight="13.5"/>
  <cols>
    <col min="1" max="1" width="2.875" customWidth="1"/>
    <col min="2" max="18" width="6.625" customWidth="1"/>
    <col min="22" max="22" width="10.875" style="23" bestFit="1" customWidth="1"/>
  </cols>
  <sheetData>
    <row r="2" spans="2:21">
      <c r="B2" s="63" t="s">
        <v>5</v>
      </c>
      <c r="C2" s="63"/>
      <c r="D2" s="65"/>
      <c r="E2" s="65"/>
      <c r="F2" s="63" t="s">
        <v>6</v>
      </c>
      <c r="G2" s="63"/>
      <c r="H2" s="65" t="s">
        <v>36</v>
      </c>
      <c r="I2" s="65"/>
      <c r="J2" s="63" t="s">
        <v>7</v>
      </c>
      <c r="K2" s="63"/>
      <c r="L2" s="64">
        <f>C9</f>
        <v>4000000</v>
      </c>
      <c r="M2" s="65"/>
      <c r="N2" s="63" t="s">
        <v>8</v>
      </c>
      <c r="O2" s="63"/>
      <c r="P2" s="64" t="e">
        <f>C108+R108</f>
        <v>#VALUE!</v>
      </c>
      <c r="Q2" s="65"/>
      <c r="R2" s="1"/>
      <c r="S2" s="1"/>
      <c r="T2" s="1"/>
    </row>
    <row r="3" spans="2:21" ht="57" customHeight="1">
      <c r="B3" s="63" t="s">
        <v>9</v>
      </c>
      <c r="C3" s="63"/>
      <c r="D3" s="66" t="s">
        <v>38</v>
      </c>
      <c r="E3" s="66"/>
      <c r="F3" s="66"/>
      <c r="G3" s="66"/>
      <c r="H3" s="66"/>
      <c r="I3" s="66"/>
      <c r="J3" s="63" t="s">
        <v>10</v>
      </c>
      <c r="K3" s="63"/>
      <c r="L3" s="66" t="s">
        <v>35</v>
      </c>
      <c r="M3" s="67"/>
      <c r="N3" s="67"/>
      <c r="O3" s="67"/>
      <c r="P3" s="67"/>
      <c r="Q3" s="67"/>
      <c r="R3" s="1"/>
      <c r="S3" s="1"/>
    </row>
    <row r="4" spans="2:21">
      <c r="B4" s="63" t="s">
        <v>11</v>
      </c>
      <c r="C4" s="63"/>
      <c r="D4" s="81">
        <f>SUM($R$9:$S$993)</f>
        <v>2900030.7692307699</v>
      </c>
      <c r="E4" s="81"/>
      <c r="F4" s="63" t="s">
        <v>12</v>
      </c>
      <c r="G4" s="63"/>
      <c r="H4" s="82">
        <f>SUM($T$9:$U$108)</f>
        <v>3141.7000000000007</v>
      </c>
      <c r="I4" s="65"/>
      <c r="J4" s="83" t="s">
        <v>13</v>
      </c>
      <c r="K4" s="83"/>
      <c r="L4" s="64">
        <f>MAX($C$9:$D$990)-C9</f>
        <v>2900030.7692307699</v>
      </c>
      <c r="M4" s="64"/>
      <c r="N4" s="83" t="s">
        <v>14</v>
      </c>
      <c r="O4" s="83"/>
      <c r="P4" s="81">
        <f>MIN($C$9:$D$990)-C9</f>
        <v>0</v>
      </c>
      <c r="Q4" s="81"/>
      <c r="R4" s="1"/>
      <c r="S4" s="1"/>
      <c r="T4" s="1"/>
    </row>
    <row r="5" spans="2:21">
      <c r="B5" s="22" t="s">
        <v>15</v>
      </c>
      <c r="C5" s="2">
        <f>COUNTIF($R$9:$R$990,"&gt;0")</f>
        <v>1</v>
      </c>
      <c r="D5" s="21" t="s">
        <v>16</v>
      </c>
      <c r="E5" s="16">
        <f>COUNTIF($R$9:$R$990,"&lt;0")</f>
        <v>0</v>
      </c>
      <c r="F5" s="21" t="s">
        <v>17</v>
      </c>
      <c r="G5" s="2">
        <f>COUNTIF($R$9:$R$990,"=0")</f>
        <v>0</v>
      </c>
      <c r="H5" s="21" t="s">
        <v>18</v>
      </c>
      <c r="I5" s="3">
        <f>C5/SUM(C5,E5,G5)</f>
        <v>1</v>
      </c>
      <c r="J5" s="91" t="s">
        <v>19</v>
      </c>
      <c r="K5" s="63"/>
      <c r="L5" s="92"/>
      <c r="M5" s="93"/>
      <c r="N5" s="18" t="s">
        <v>20</v>
      </c>
      <c r="O5" s="9"/>
      <c r="P5" s="92"/>
      <c r="Q5" s="93"/>
      <c r="R5" s="1"/>
      <c r="S5" s="1"/>
      <c r="T5" s="1"/>
    </row>
    <row r="6" spans="2:21">
      <c r="B6" s="11"/>
      <c r="C6" s="14"/>
      <c r="D6" s="15"/>
      <c r="E6" s="12"/>
      <c r="F6" s="11"/>
      <c r="G6" s="12"/>
      <c r="H6" s="11"/>
      <c r="I6" s="17"/>
      <c r="J6" s="11"/>
      <c r="K6" s="11"/>
      <c r="L6" s="12"/>
      <c r="M6" s="12"/>
      <c r="N6" s="13"/>
      <c r="O6" s="13"/>
      <c r="P6" s="10"/>
      <c r="Q6" s="7"/>
      <c r="R6" s="1"/>
      <c r="S6" s="1"/>
      <c r="T6" s="1"/>
    </row>
    <row r="7" spans="2:21">
      <c r="B7" s="68" t="s">
        <v>21</v>
      </c>
      <c r="C7" s="70" t="s">
        <v>22</v>
      </c>
      <c r="D7" s="71"/>
      <c r="E7" s="74" t="s">
        <v>23</v>
      </c>
      <c r="F7" s="75"/>
      <c r="G7" s="75"/>
      <c r="H7" s="75"/>
      <c r="I7" s="76"/>
      <c r="J7" s="77" t="s">
        <v>24</v>
      </c>
      <c r="K7" s="78"/>
      <c r="L7" s="79"/>
      <c r="M7" s="80" t="s">
        <v>25</v>
      </c>
      <c r="N7" s="84" t="s">
        <v>26</v>
      </c>
      <c r="O7" s="85"/>
      <c r="P7" s="85"/>
      <c r="Q7" s="86"/>
      <c r="R7" s="87" t="s">
        <v>27</v>
      </c>
      <c r="S7" s="87"/>
      <c r="T7" s="87"/>
      <c r="U7" s="87"/>
    </row>
    <row r="8" spans="2:21">
      <c r="B8" s="69"/>
      <c r="C8" s="72"/>
      <c r="D8" s="73"/>
      <c r="E8" s="19" t="s">
        <v>28</v>
      </c>
      <c r="F8" s="19" t="s">
        <v>29</v>
      </c>
      <c r="G8" s="19" t="s">
        <v>30</v>
      </c>
      <c r="H8" s="88" t="s">
        <v>31</v>
      </c>
      <c r="I8" s="76"/>
      <c r="J8" s="4" t="s">
        <v>32</v>
      </c>
      <c r="K8" s="89" t="s">
        <v>33</v>
      </c>
      <c r="L8" s="79"/>
      <c r="M8" s="80"/>
      <c r="N8" s="5" t="s">
        <v>28</v>
      </c>
      <c r="O8" s="5" t="s">
        <v>29</v>
      </c>
      <c r="P8" s="90" t="s">
        <v>31</v>
      </c>
      <c r="Q8" s="86"/>
      <c r="R8" s="87" t="s">
        <v>34</v>
      </c>
      <c r="S8" s="87"/>
      <c r="T8" s="87" t="s">
        <v>32</v>
      </c>
      <c r="U8" s="87"/>
    </row>
    <row r="9" spans="2:21">
      <c r="B9" s="20">
        <v>1</v>
      </c>
      <c r="C9" s="94">
        <v>4000000</v>
      </c>
      <c r="D9" s="94"/>
      <c r="E9" s="20">
        <v>2016</v>
      </c>
      <c r="F9" s="8">
        <v>42480</v>
      </c>
      <c r="G9" s="20" t="s">
        <v>4</v>
      </c>
      <c r="H9" s="95">
        <v>1.53165</v>
      </c>
      <c r="I9" s="95"/>
      <c r="J9" s="20">
        <v>130</v>
      </c>
      <c r="K9" s="94">
        <f t="shared" ref="K9:K72" si="0">IF(F9="","",C9*0.03)</f>
        <v>120000</v>
      </c>
      <c r="L9" s="94"/>
      <c r="M9" s="6">
        <f>IF(J9="","",(K9/J9)/1000)</f>
        <v>0.92307692307692313</v>
      </c>
      <c r="N9" s="20">
        <v>2001</v>
      </c>
      <c r="O9" s="8">
        <v>42111</v>
      </c>
      <c r="P9" s="95">
        <v>1.84582</v>
      </c>
      <c r="Q9" s="95"/>
      <c r="R9" s="96">
        <f>IF(O9="","",(IF(G9="売",H9-P9,P9-H9))*M9*10000000)</f>
        <v>2900030.7692307699</v>
      </c>
      <c r="S9" s="96"/>
      <c r="T9" s="97">
        <f>IF(O9="","",IF(R9&lt;0,J9*(-1),IF(G9="買",(P9-H9)*10000,(H9-P9)*10000)))</f>
        <v>3141.7000000000007</v>
      </c>
      <c r="U9" s="97"/>
    </row>
    <row r="10" spans="2:21">
      <c r="B10" s="20">
        <v>2</v>
      </c>
      <c r="C10" s="94">
        <f t="shared" ref="C10:C73" si="1">IF(R9="","",C9+R9)</f>
        <v>6900030.7692307699</v>
      </c>
      <c r="D10" s="94"/>
      <c r="E10" s="20"/>
      <c r="F10" s="8"/>
      <c r="G10" s="20" t="s">
        <v>4</v>
      </c>
      <c r="H10" s="95"/>
      <c r="I10" s="95"/>
      <c r="J10" s="20"/>
      <c r="K10" s="94" t="str">
        <f t="shared" si="0"/>
        <v/>
      </c>
      <c r="L10" s="94"/>
      <c r="M10" s="6" t="str">
        <f t="shared" ref="M10:M73" si="2">IF(J10="","",(K10/J10)/1000)</f>
        <v/>
      </c>
      <c r="N10" s="20"/>
      <c r="O10" s="8"/>
      <c r="P10" s="95"/>
      <c r="Q10" s="95"/>
      <c r="R10" s="96" t="str">
        <f t="shared" ref="R10:R73" si="3">IF(O10="","",(IF(G10="売",H10-P10,P10-H10))*M10*10000000)</f>
        <v/>
      </c>
      <c r="S10" s="96"/>
      <c r="T10" s="97" t="str">
        <f t="shared" ref="T10:T73" si="4">IF(O10="","",IF(R10&lt;0,J10*(-1),IF(G10="買",(P10-H10)*10000,(H10-P10)*10000)))</f>
        <v/>
      </c>
      <c r="U10" s="97"/>
    </row>
    <row r="11" spans="2:21">
      <c r="B11" s="20">
        <v>3</v>
      </c>
      <c r="C11" s="94" t="str">
        <f t="shared" si="1"/>
        <v/>
      </c>
      <c r="D11" s="94"/>
      <c r="E11" s="20"/>
      <c r="F11" s="8"/>
      <c r="G11" s="20" t="s">
        <v>4</v>
      </c>
      <c r="H11" s="95"/>
      <c r="I11" s="95"/>
      <c r="J11" s="20"/>
      <c r="K11" s="94" t="str">
        <f t="shared" si="0"/>
        <v/>
      </c>
      <c r="L11" s="94"/>
      <c r="M11" s="6" t="str">
        <f t="shared" si="2"/>
        <v/>
      </c>
      <c r="N11" s="20"/>
      <c r="O11" s="8"/>
      <c r="P11" s="95"/>
      <c r="Q11" s="95"/>
      <c r="R11" s="96" t="str">
        <f t="shared" si="3"/>
        <v/>
      </c>
      <c r="S11" s="96"/>
      <c r="T11" s="97" t="str">
        <f t="shared" si="4"/>
        <v/>
      </c>
      <c r="U11" s="97"/>
    </row>
    <row r="12" spans="2:21">
      <c r="B12" s="20">
        <v>4</v>
      </c>
      <c r="C12" s="94" t="str">
        <f t="shared" si="1"/>
        <v/>
      </c>
      <c r="D12" s="94"/>
      <c r="E12" s="20"/>
      <c r="F12" s="8"/>
      <c r="G12" s="20" t="s">
        <v>3</v>
      </c>
      <c r="H12" s="95"/>
      <c r="I12" s="95"/>
      <c r="J12" s="20"/>
      <c r="K12" s="94" t="str">
        <f t="shared" si="0"/>
        <v/>
      </c>
      <c r="L12" s="94"/>
      <c r="M12" s="6" t="str">
        <f t="shared" si="2"/>
        <v/>
      </c>
      <c r="N12" s="20"/>
      <c r="O12" s="8"/>
      <c r="P12" s="95"/>
      <c r="Q12" s="95"/>
      <c r="R12" s="96" t="str">
        <f t="shared" si="3"/>
        <v/>
      </c>
      <c r="S12" s="96"/>
      <c r="T12" s="97" t="str">
        <f t="shared" si="4"/>
        <v/>
      </c>
      <c r="U12" s="97"/>
    </row>
    <row r="13" spans="2:21">
      <c r="B13" s="20">
        <v>5</v>
      </c>
      <c r="C13" s="94" t="str">
        <f t="shared" si="1"/>
        <v/>
      </c>
      <c r="D13" s="94"/>
      <c r="E13" s="20"/>
      <c r="F13" s="8"/>
      <c r="G13" s="20" t="s">
        <v>3</v>
      </c>
      <c r="H13" s="95"/>
      <c r="I13" s="95"/>
      <c r="J13" s="20"/>
      <c r="K13" s="94" t="str">
        <f t="shared" si="0"/>
        <v/>
      </c>
      <c r="L13" s="94"/>
      <c r="M13" s="6" t="str">
        <f t="shared" si="2"/>
        <v/>
      </c>
      <c r="N13" s="20"/>
      <c r="O13" s="8"/>
      <c r="P13" s="95"/>
      <c r="Q13" s="95"/>
      <c r="R13" s="96" t="str">
        <f t="shared" si="3"/>
        <v/>
      </c>
      <c r="S13" s="96"/>
      <c r="T13" s="97" t="str">
        <f t="shared" si="4"/>
        <v/>
      </c>
      <c r="U13" s="97"/>
    </row>
    <row r="14" spans="2:21">
      <c r="B14" s="20">
        <v>6</v>
      </c>
      <c r="C14" s="94" t="str">
        <f t="shared" si="1"/>
        <v/>
      </c>
      <c r="D14" s="94"/>
      <c r="E14" s="20"/>
      <c r="F14" s="8"/>
      <c r="G14" s="20" t="s">
        <v>4</v>
      </c>
      <c r="H14" s="95"/>
      <c r="I14" s="95"/>
      <c r="J14" s="20"/>
      <c r="K14" s="94" t="str">
        <f t="shared" si="0"/>
        <v/>
      </c>
      <c r="L14" s="94"/>
      <c r="M14" s="6" t="str">
        <f t="shared" si="2"/>
        <v/>
      </c>
      <c r="N14" s="20"/>
      <c r="O14" s="8"/>
      <c r="P14" s="95"/>
      <c r="Q14" s="95"/>
      <c r="R14" s="96" t="str">
        <f t="shared" si="3"/>
        <v/>
      </c>
      <c r="S14" s="96"/>
      <c r="T14" s="97" t="str">
        <f t="shared" si="4"/>
        <v/>
      </c>
      <c r="U14" s="97"/>
    </row>
    <row r="15" spans="2:21">
      <c r="B15" s="20">
        <v>7</v>
      </c>
      <c r="C15" s="94" t="str">
        <f t="shared" si="1"/>
        <v/>
      </c>
      <c r="D15" s="94"/>
      <c r="E15" s="20"/>
      <c r="F15" s="8"/>
      <c r="G15" s="20" t="s">
        <v>4</v>
      </c>
      <c r="H15" s="95"/>
      <c r="I15" s="95"/>
      <c r="J15" s="20"/>
      <c r="K15" s="94" t="str">
        <f t="shared" si="0"/>
        <v/>
      </c>
      <c r="L15" s="94"/>
      <c r="M15" s="6" t="str">
        <f t="shared" si="2"/>
        <v/>
      </c>
      <c r="N15" s="20"/>
      <c r="O15" s="8"/>
      <c r="P15" s="95"/>
      <c r="Q15" s="95"/>
      <c r="R15" s="96" t="str">
        <f t="shared" si="3"/>
        <v/>
      </c>
      <c r="S15" s="96"/>
      <c r="T15" s="97" t="str">
        <f t="shared" si="4"/>
        <v/>
      </c>
      <c r="U15" s="97"/>
    </row>
    <row r="16" spans="2:21">
      <c r="B16" s="20">
        <v>8</v>
      </c>
      <c r="C16" s="94" t="str">
        <f t="shared" si="1"/>
        <v/>
      </c>
      <c r="D16" s="94"/>
      <c r="E16" s="20"/>
      <c r="F16" s="8"/>
      <c r="G16" s="20" t="s">
        <v>4</v>
      </c>
      <c r="H16" s="95"/>
      <c r="I16" s="95"/>
      <c r="J16" s="20"/>
      <c r="K16" s="94" t="str">
        <f t="shared" si="0"/>
        <v/>
      </c>
      <c r="L16" s="94"/>
      <c r="M16" s="6" t="str">
        <f t="shared" si="2"/>
        <v/>
      </c>
      <c r="N16" s="20"/>
      <c r="O16" s="8"/>
      <c r="P16" s="95"/>
      <c r="Q16" s="95"/>
      <c r="R16" s="96" t="str">
        <f t="shared" si="3"/>
        <v/>
      </c>
      <c r="S16" s="96"/>
      <c r="T16" s="97" t="str">
        <f t="shared" si="4"/>
        <v/>
      </c>
      <c r="U16" s="97"/>
    </row>
    <row r="17" spans="2:21">
      <c r="B17" s="20">
        <v>9</v>
      </c>
      <c r="C17" s="94" t="str">
        <f t="shared" si="1"/>
        <v/>
      </c>
      <c r="D17" s="94"/>
      <c r="E17" s="20"/>
      <c r="F17" s="8"/>
      <c r="G17" s="20" t="s">
        <v>4</v>
      </c>
      <c r="H17" s="95"/>
      <c r="I17" s="95"/>
      <c r="J17" s="20"/>
      <c r="K17" s="94" t="str">
        <f t="shared" si="0"/>
        <v/>
      </c>
      <c r="L17" s="94"/>
      <c r="M17" s="6" t="str">
        <f t="shared" si="2"/>
        <v/>
      </c>
      <c r="N17" s="20"/>
      <c r="O17" s="8"/>
      <c r="P17" s="95"/>
      <c r="Q17" s="95"/>
      <c r="R17" s="96" t="str">
        <f t="shared" si="3"/>
        <v/>
      </c>
      <c r="S17" s="96"/>
      <c r="T17" s="97" t="str">
        <f t="shared" si="4"/>
        <v/>
      </c>
      <c r="U17" s="97"/>
    </row>
    <row r="18" spans="2:21">
      <c r="B18" s="20">
        <v>10</v>
      </c>
      <c r="C18" s="94" t="str">
        <f t="shared" si="1"/>
        <v/>
      </c>
      <c r="D18" s="94"/>
      <c r="E18" s="20"/>
      <c r="F18" s="8"/>
      <c r="G18" s="20" t="s">
        <v>4</v>
      </c>
      <c r="H18" s="95"/>
      <c r="I18" s="95"/>
      <c r="J18" s="20"/>
      <c r="K18" s="94" t="str">
        <f t="shared" si="0"/>
        <v/>
      </c>
      <c r="L18" s="94"/>
      <c r="M18" s="6" t="str">
        <f t="shared" si="2"/>
        <v/>
      </c>
      <c r="N18" s="20"/>
      <c r="O18" s="8"/>
      <c r="P18" s="95"/>
      <c r="Q18" s="95"/>
      <c r="R18" s="96" t="str">
        <f t="shared" si="3"/>
        <v/>
      </c>
      <c r="S18" s="96"/>
      <c r="T18" s="97" t="str">
        <f t="shared" si="4"/>
        <v/>
      </c>
      <c r="U18" s="97"/>
    </row>
    <row r="19" spans="2:21">
      <c r="B19" s="20">
        <v>11</v>
      </c>
      <c r="C19" s="94" t="str">
        <f t="shared" si="1"/>
        <v/>
      </c>
      <c r="D19" s="94"/>
      <c r="E19" s="20"/>
      <c r="F19" s="8"/>
      <c r="G19" s="20" t="s">
        <v>4</v>
      </c>
      <c r="H19" s="95"/>
      <c r="I19" s="95"/>
      <c r="J19" s="20"/>
      <c r="K19" s="94" t="str">
        <f t="shared" si="0"/>
        <v/>
      </c>
      <c r="L19" s="94"/>
      <c r="M19" s="6" t="str">
        <f t="shared" si="2"/>
        <v/>
      </c>
      <c r="N19" s="20"/>
      <c r="O19" s="8"/>
      <c r="P19" s="95"/>
      <c r="Q19" s="95"/>
      <c r="R19" s="96" t="str">
        <f t="shared" si="3"/>
        <v/>
      </c>
      <c r="S19" s="96"/>
      <c r="T19" s="97" t="str">
        <f t="shared" si="4"/>
        <v/>
      </c>
      <c r="U19" s="97"/>
    </row>
    <row r="20" spans="2:21">
      <c r="B20" s="20">
        <v>12</v>
      </c>
      <c r="C20" s="94" t="str">
        <f t="shared" si="1"/>
        <v/>
      </c>
      <c r="D20" s="94"/>
      <c r="E20" s="20"/>
      <c r="F20" s="8"/>
      <c r="G20" s="20" t="s">
        <v>4</v>
      </c>
      <c r="H20" s="95"/>
      <c r="I20" s="95"/>
      <c r="J20" s="20"/>
      <c r="K20" s="94" t="str">
        <f t="shared" si="0"/>
        <v/>
      </c>
      <c r="L20" s="94"/>
      <c r="M20" s="6" t="str">
        <f t="shared" si="2"/>
        <v/>
      </c>
      <c r="N20" s="20"/>
      <c r="O20" s="8"/>
      <c r="P20" s="95"/>
      <c r="Q20" s="95"/>
      <c r="R20" s="96" t="str">
        <f t="shared" si="3"/>
        <v/>
      </c>
      <c r="S20" s="96"/>
      <c r="T20" s="97" t="str">
        <f t="shared" si="4"/>
        <v/>
      </c>
      <c r="U20" s="97"/>
    </row>
    <row r="21" spans="2:21">
      <c r="B21" s="20">
        <v>13</v>
      </c>
      <c r="C21" s="94" t="str">
        <f t="shared" si="1"/>
        <v/>
      </c>
      <c r="D21" s="94"/>
      <c r="E21" s="20"/>
      <c r="F21" s="8"/>
      <c r="G21" s="20" t="s">
        <v>4</v>
      </c>
      <c r="H21" s="95"/>
      <c r="I21" s="95"/>
      <c r="J21" s="20"/>
      <c r="K21" s="94" t="str">
        <f t="shared" si="0"/>
        <v/>
      </c>
      <c r="L21" s="94"/>
      <c r="M21" s="6" t="str">
        <f t="shared" si="2"/>
        <v/>
      </c>
      <c r="N21" s="20"/>
      <c r="O21" s="8"/>
      <c r="P21" s="95"/>
      <c r="Q21" s="95"/>
      <c r="R21" s="96" t="str">
        <f t="shared" si="3"/>
        <v/>
      </c>
      <c r="S21" s="96"/>
      <c r="T21" s="97" t="str">
        <f t="shared" si="4"/>
        <v/>
      </c>
      <c r="U21" s="97"/>
    </row>
    <row r="22" spans="2:21">
      <c r="B22" s="20">
        <v>14</v>
      </c>
      <c r="C22" s="94" t="str">
        <f t="shared" si="1"/>
        <v/>
      </c>
      <c r="D22" s="94"/>
      <c r="E22" s="20"/>
      <c r="F22" s="8"/>
      <c r="G22" s="20" t="s">
        <v>3</v>
      </c>
      <c r="H22" s="95"/>
      <c r="I22" s="95"/>
      <c r="J22" s="20"/>
      <c r="K22" s="94" t="str">
        <f t="shared" si="0"/>
        <v/>
      </c>
      <c r="L22" s="94"/>
      <c r="M22" s="6" t="str">
        <f t="shared" si="2"/>
        <v/>
      </c>
      <c r="N22" s="20"/>
      <c r="O22" s="8"/>
      <c r="P22" s="95"/>
      <c r="Q22" s="95"/>
      <c r="R22" s="96" t="str">
        <f t="shared" si="3"/>
        <v/>
      </c>
      <c r="S22" s="96"/>
      <c r="T22" s="97" t="str">
        <f t="shared" si="4"/>
        <v/>
      </c>
      <c r="U22" s="97"/>
    </row>
    <row r="23" spans="2:21">
      <c r="B23" s="20">
        <v>15</v>
      </c>
      <c r="C23" s="94" t="str">
        <f t="shared" si="1"/>
        <v/>
      </c>
      <c r="D23" s="94"/>
      <c r="E23" s="20"/>
      <c r="F23" s="8"/>
      <c r="G23" s="20" t="s">
        <v>4</v>
      </c>
      <c r="H23" s="95"/>
      <c r="I23" s="95"/>
      <c r="J23" s="20"/>
      <c r="K23" s="94" t="str">
        <f t="shared" si="0"/>
        <v/>
      </c>
      <c r="L23" s="94"/>
      <c r="M23" s="6" t="str">
        <f t="shared" si="2"/>
        <v/>
      </c>
      <c r="N23" s="20"/>
      <c r="O23" s="8"/>
      <c r="P23" s="95"/>
      <c r="Q23" s="95"/>
      <c r="R23" s="96" t="str">
        <f t="shared" si="3"/>
        <v/>
      </c>
      <c r="S23" s="96"/>
      <c r="T23" s="97" t="str">
        <f t="shared" si="4"/>
        <v/>
      </c>
      <c r="U23" s="97"/>
    </row>
    <row r="24" spans="2:21">
      <c r="B24" s="20">
        <v>16</v>
      </c>
      <c r="C24" s="94" t="str">
        <f t="shared" si="1"/>
        <v/>
      </c>
      <c r="D24" s="94"/>
      <c r="E24" s="20"/>
      <c r="F24" s="8"/>
      <c r="G24" s="20" t="s">
        <v>4</v>
      </c>
      <c r="H24" s="95"/>
      <c r="I24" s="95"/>
      <c r="J24" s="20"/>
      <c r="K24" s="94" t="str">
        <f t="shared" si="0"/>
        <v/>
      </c>
      <c r="L24" s="94"/>
      <c r="M24" s="6" t="str">
        <f t="shared" si="2"/>
        <v/>
      </c>
      <c r="N24" s="20"/>
      <c r="O24" s="8"/>
      <c r="P24" s="95"/>
      <c r="Q24" s="95"/>
      <c r="R24" s="96" t="str">
        <f t="shared" si="3"/>
        <v/>
      </c>
      <c r="S24" s="96"/>
      <c r="T24" s="97" t="str">
        <f t="shared" si="4"/>
        <v/>
      </c>
      <c r="U24" s="97"/>
    </row>
    <row r="25" spans="2:21">
      <c r="B25" s="20">
        <v>17</v>
      </c>
      <c r="C25" s="94" t="str">
        <f t="shared" si="1"/>
        <v/>
      </c>
      <c r="D25" s="94"/>
      <c r="E25" s="20"/>
      <c r="F25" s="8"/>
      <c r="G25" s="20" t="s">
        <v>4</v>
      </c>
      <c r="H25" s="95"/>
      <c r="I25" s="95"/>
      <c r="J25" s="20"/>
      <c r="K25" s="94" t="str">
        <f t="shared" si="0"/>
        <v/>
      </c>
      <c r="L25" s="94"/>
      <c r="M25" s="6" t="str">
        <f t="shared" si="2"/>
        <v/>
      </c>
      <c r="N25" s="20"/>
      <c r="O25" s="8"/>
      <c r="P25" s="95"/>
      <c r="Q25" s="95"/>
      <c r="R25" s="96" t="str">
        <f t="shared" si="3"/>
        <v/>
      </c>
      <c r="S25" s="96"/>
      <c r="T25" s="97" t="str">
        <f t="shared" si="4"/>
        <v/>
      </c>
      <c r="U25" s="97"/>
    </row>
    <row r="26" spans="2:21">
      <c r="B26" s="20">
        <v>18</v>
      </c>
      <c r="C26" s="94" t="str">
        <f t="shared" si="1"/>
        <v/>
      </c>
      <c r="D26" s="94"/>
      <c r="E26" s="20"/>
      <c r="F26" s="8"/>
      <c r="G26" s="20" t="s">
        <v>4</v>
      </c>
      <c r="H26" s="95"/>
      <c r="I26" s="95"/>
      <c r="J26" s="20"/>
      <c r="K26" s="94" t="str">
        <f t="shared" si="0"/>
        <v/>
      </c>
      <c r="L26" s="94"/>
      <c r="M26" s="6" t="str">
        <f t="shared" si="2"/>
        <v/>
      </c>
      <c r="N26" s="20"/>
      <c r="O26" s="8"/>
      <c r="P26" s="95"/>
      <c r="Q26" s="95"/>
      <c r="R26" s="96" t="str">
        <f t="shared" si="3"/>
        <v/>
      </c>
      <c r="S26" s="96"/>
      <c r="T26" s="97" t="str">
        <f t="shared" si="4"/>
        <v/>
      </c>
      <c r="U26" s="97"/>
    </row>
    <row r="27" spans="2:21">
      <c r="B27" s="20">
        <v>19</v>
      </c>
      <c r="C27" s="94" t="str">
        <f t="shared" si="1"/>
        <v/>
      </c>
      <c r="D27" s="94"/>
      <c r="E27" s="20"/>
      <c r="F27" s="8"/>
      <c r="G27" s="20" t="s">
        <v>3</v>
      </c>
      <c r="H27" s="95"/>
      <c r="I27" s="95"/>
      <c r="J27" s="20"/>
      <c r="K27" s="94" t="str">
        <f t="shared" si="0"/>
        <v/>
      </c>
      <c r="L27" s="94"/>
      <c r="M27" s="6" t="str">
        <f t="shared" si="2"/>
        <v/>
      </c>
      <c r="N27" s="20"/>
      <c r="O27" s="8"/>
      <c r="P27" s="95"/>
      <c r="Q27" s="95"/>
      <c r="R27" s="96" t="str">
        <f t="shared" si="3"/>
        <v/>
      </c>
      <c r="S27" s="96"/>
      <c r="T27" s="97" t="str">
        <f t="shared" si="4"/>
        <v/>
      </c>
      <c r="U27" s="97"/>
    </row>
    <row r="28" spans="2:21">
      <c r="B28" s="20">
        <v>20</v>
      </c>
      <c r="C28" s="94" t="str">
        <f t="shared" si="1"/>
        <v/>
      </c>
      <c r="D28" s="94"/>
      <c r="E28" s="20"/>
      <c r="F28" s="8"/>
      <c r="G28" s="20" t="s">
        <v>4</v>
      </c>
      <c r="H28" s="95"/>
      <c r="I28" s="95"/>
      <c r="J28" s="20"/>
      <c r="K28" s="94" t="str">
        <f t="shared" si="0"/>
        <v/>
      </c>
      <c r="L28" s="94"/>
      <c r="M28" s="6" t="str">
        <f t="shared" si="2"/>
        <v/>
      </c>
      <c r="N28" s="20"/>
      <c r="O28" s="8"/>
      <c r="P28" s="95"/>
      <c r="Q28" s="95"/>
      <c r="R28" s="96" t="str">
        <f t="shared" si="3"/>
        <v/>
      </c>
      <c r="S28" s="96"/>
      <c r="T28" s="97" t="str">
        <f t="shared" si="4"/>
        <v/>
      </c>
      <c r="U28" s="97"/>
    </row>
    <row r="29" spans="2:21">
      <c r="B29" s="20">
        <v>21</v>
      </c>
      <c r="C29" s="94" t="str">
        <f t="shared" si="1"/>
        <v/>
      </c>
      <c r="D29" s="94"/>
      <c r="E29" s="20"/>
      <c r="F29" s="8"/>
      <c r="G29" s="20" t="s">
        <v>3</v>
      </c>
      <c r="H29" s="95"/>
      <c r="I29" s="95"/>
      <c r="J29" s="20"/>
      <c r="K29" s="94" t="str">
        <f t="shared" si="0"/>
        <v/>
      </c>
      <c r="L29" s="94"/>
      <c r="M29" s="6" t="str">
        <f t="shared" si="2"/>
        <v/>
      </c>
      <c r="N29" s="20"/>
      <c r="O29" s="8"/>
      <c r="P29" s="95"/>
      <c r="Q29" s="95"/>
      <c r="R29" s="96" t="str">
        <f t="shared" si="3"/>
        <v/>
      </c>
      <c r="S29" s="96"/>
      <c r="T29" s="97" t="str">
        <f t="shared" si="4"/>
        <v/>
      </c>
      <c r="U29" s="97"/>
    </row>
    <row r="30" spans="2:21">
      <c r="B30" s="20">
        <v>22</v>
      </c>
      <c r="C30" s="94" t="str">
        <f t="shared" si="1"/>
        <v/>
      </c>
      <c r="D30" s="94"/>
      <c r="E30" s="20"/>
      <c r="F30" s="8"/>
      <c r="G30" s="20" t="s">
        <v>3</v>
      </c>
      <c r="H30" s="95"/>
      <c r="I30" s="95"/>
      <c r="J30" s="20"/>
      <c r="K30" s="94" t="str">
        <f t="shared" si="0"/>
        <v/>
      </c>
      <c r="L30" s="94"/>
      <c r="M30" s="6" t="str">
        <f t="shared" si="2"/>
        <v/>
      </c>
      <c r="N30" s="20"/>
      <c r="O30" s="8"/>
      <c r="P30" s="95"/>
      <c r="Q30" s="95"/>
      <c r="R30" s="96" t="str">
        <f t="shared" si="3"/>
        <v/>
      </c>
      <c r="S30" s="96"/>
      <c r="T30" s="97" t="str">
        <f t="shared" si="4"/>
        <v/>
      </c>
      <c r="U30" s="97"/>
    </row>
    <row r="31" spans="2:21">
      <c r="B31" s="20">
        <v>23</v>
      </c>
      <c r="C31" s="94" t="str">
        <f t="shared" si="1"/>
        <v/>
      </c>
      <c r="D31" s="94"/>
      <c r="E31" s="20"/>
      <c r="F31" s="8"/>
      <c r="G31" s="20" t="s">
        <v>3</v>
      </c>
      <c r="H31" s="95"/>
      <c r="I31" s="95"/>
      <c r="J31" s="20"/>
      <c r="K31" s="94" t="str">
        <f t="shared" si="0"/>
        <v/>
      </c>
      <c r="L31" s="94"/>
      <c r="M31" s="6" t="str">
        <f t="shared" si="2"/>
        <v/>
      </c>
      <c r="N31" s="20"/>
      <c r="O31" s="8"/>
      <c r="P31" s="95"/>
      <c r="Q31" s="95"/>
      <c r="R31" s="96" t="str">
        <f t="shared" si="3"/>
        <v/>
      </c>
      <c r="S31" s="96"/>
      <c r="T31" s="97" t="str">
        <f t="shared" si="4"/>
        <v/>
      </c>
      <c r="U31" s="97"/>
    </row>
    <row r="32" spans="2:21">
      <c r="B32" s="20">
        <v>24</v>
      </c>
      <c r="C32" s="94" t="str">
        <f t="shared" si="1"/>
        <v/>
      </c>
      <c r="D32" s="94"/>
      <c r="E32" s="20"/>
      <c r="F32" s="8"/>
      <c r="G32" s="20" t="s">
        <v>3</v>
      </c>
      <c r="H32" s="95"/>
      <c r="I32" s="95"/>
      <c r="J32" s="20"/>
      <c r="K32" s="94" t="str">
        <f t="shared" si="0"/>
        <v/>
      </c>
      <c r="L32" s="94"/>
      <c r="M32" s="6" t="str">
        <f t="shared" si="2"/>
        <v/>
      </c>
      <c r="N32" s="20"/>
      <c r="O32" s="8"/>
      <c r="P32" s="95"/>
      <c r="Q32" s="95"/>
      <c r="R32" s="96" t="str">
        <f t="shared" si="3"/>
        <v/>
      </c>
      <c r="S32" s="96"/>
      <c r="T32" s="97" t="str">
        <f t="shared" si="4"/>
        <v/>
      </c>
      <c r="U32" s="97"/>
    </row>
    <row r="33" spans="2:21">
      <c r="B33" s="20">
        <v>25</v>
      </c>
      <c r="C33" s="94" t="str">
        <f t="shared" si="1"/>
        <v/>
      </c>
      <c r="D33" s="94"/>
      <c r="E33" s="20"/>
      <c r="F33" s="8"/>
      <c r="G33" s="20" t="s">
        <v>4</v>
      </c>
      <c r="H33" s="95"/>
      <c r="I33" s="95"/>
      <c r="J33" s="20"/>
      <c r="K33" s="94" t="str">
        <f t="shared" si="0"/>
        <v/>
      </c>
      <c r="L33" s="94"/>
      <c r="M33" s="6" t="str">
        <f t="shared" si="2"/>
        <v/>
      </c>
      <c r="N33" s="20"/>
      <c r="O33" s="8"/>
      <c r="P33" s="95"/>
      <c r="Q33" s="95"/>
      <c r="R33" s="96" t="str">
        <f t="shared" si="3"/>
        <v/>
      </c>
      <c r="S33" s="96"/>
      <c r="T33" s="97" t="str">
        <f t="shared" si="4"/>
        <v/>
      </c>
      <c r="U33" s="97"/>
    </row>
    <row r="34" spans="2:21">
      <c r="B34" s="20">
        <v>26</v>
      </c>
      <c r="C34" s="94" t="str">
        <f t="shared" si="1"/>
        <v/>
      </c>
      <c r="D34" s="94"/>
      <c r="E34" s="20"/>
      <c r="F34" s="8"/>
      <c r="G34" s="20" t="s">
        <v>3</v>
      </c>
      <c r="H34" s="95"/>
      <c r="I34" s="95"/>
      <c r="J34" s="20"/>
      <c r="K34" s="94" t="str">
        <f t="shared" si="0"/>
        <v/>
      </c>
      <c r="L34" s="94"/>
      <c r="M34" s="6" t="str">
        <f t="shared" si="2"/>
        <v/>
      </c>
      <c r="N34" s="20"/>
      <c r="O34" s="8"/>
      <c r="P34" s="95"/>
      <c r="Q34" s="95"/>
      <c r="R34" s="96" t="str">
        <f t="shared" si="3"/>
        <v/>
      </c>
      <c r="S34" s="96"/>
      <c r="T34" s="97" t="str">
        <f t="shared" si="4"/>
        <v/>
      </c>
      <c r="U34" s="97"/>
    </row>
    <row r="35" spans="2:21">
      <c r="B35" s="20">
        <v>27</v>
      </c>
      <c r="C35" s="94" t="str">
        <f t="shared" si="1"/>
        <v/>
      </c>
      <c r="D35" s="94"/>
      <c r="E35" s="20"/>
      <c r="F35" s="8"/>
      <c r="G35" s="20" t="s">
        <v>3</v>
      </c>
      <c r="H35" s="95"/>
      <c r="I35" s="95"/>
      <c r="J35" s="20"/>
      <c r="K35" s="94" t="str">
        <f t="shared" si="0"/>
        <v/>
      </c>
      <c r="L35" s="94"/>
      <c r="M35" s="6" t="str">
        <f t="shared" si="2"/>
        <v/>
      </c>
      <c r="N35" s="20"/>
      <c r="O35" s="8"/>
      <c r="P35" s="95"/>
      <c r="Q35" s="95"/>
      <c r="R35" s="96" t="str">
        <f t="shared" si="3"/>
        <v/>
      </c>
      <c r="S35" s="96"/>
      <c r="T35" s="97" t="str">
        <f t="shared" si="4"/>
        <v/>
      </c>
      <c r="U35" s="97"/>
    </row>
    <row r="36" spans="2:21">
      <c r="B36" s="20">
        <v>28</v>
      </c>
      <c r="C36" s="94" t="str">
        <f t="shared" si="1"/>
        <v/>
      </c>
      <c r="D36" s="94"/>
      <c r="E36" s="20"/>
      <c r="F36" s="8"/>
      <c r="G36" s="20" t="s">
        <v>3</v>
      </c>
      <c r="H36" s="95"/>
      <c r="I36" s="95"/>
      <c r="J36" s="20"/>
      <c r="K36" s="94" t="str">
        <f t="shared" si="0"/>
        <v/>
      </c>
      <c r="L36" s="94"/>
      <c r="M36" s="6" t="str">
        <f t="shared" si="2"/>
        <v/>
      </c>
      <c r="N36" s="20"/>
      <c r="O36" s="8"/>
      <c r="P36" s="95"/>
      <c r="Q36" s="95"/>
      <c r="R36" s="96" t="str">
        <f t="shared" si="3"/>
        <v/>
      </c>
      <c r="S36" s="96"/>
      <c r="T36" s="97" t="str">
        <f t="shared" si="4"/>
        <v/>
      </c>
      <c r="U36" s="97"/>
    </row>
    <row r="37" spans="2:21">
      <c r="B37" s="20">
        <v>29</v>
      </c>
      <c r="C37" s="94" t="str">
        <f t="shared" si="1"/>
        <v/>
      </c>
      <c r="D37" s="94"/>
      <c r="E37" s="20"/>
      <c r="F37" s="8"/>
      <c r="G37" s="20" t="s">
        <v>3</v>
      </c>
      <c r="H37" s="95"/>
      <c r="I37" s="95"/>
      <c r="J37" s="20"/>
      <c r="K37" s="94" t="str">
        <f t="shared" si="0"/>
        <v/>
      </c>
      <c r="L37" s="94"/>
      <c r="M37" s="6" t="str">
        <f t="shared" si="2"/>
        <v/>
      </c>
      <c r="N37" s="20"/>
      <c r="O37" s="8"/>
      <c r="P37" s="95"/>
      <c r="Q37" s="95"/>
      <c r="R37" s="96" t="str">
        <f t="shared" si="3"/>
        <v/>
      </c>
      <c r="S37" s="96"/>
      <c r="T37" s="97" t="str">
        <f t="shared" si="4"/>
        <v/>
      </c>
      <c r="U37" s="97"/>
    </row>
    <row r="38" spans="2:21">
      <c r="B38" s="20">
        <v>30</v>
      </c>
      <c r="C38" s="94" t="str">
        <f t="shared" si="1"/>
        <v/>
      </c>
      <c r="D38" s="94"/>
      <c r="E38" s="20"/>
      <c r="F38" s="8"/>
      <c r="G38" s="20" t="s">
        <v>4</v>
      </c>
      <c r="H38" s="95"/>
      <c r="I38" s="95"/>
      <c r="J38" s="20"/>
      <c r="K38" s="94" t="str">
        <f t="shared" si="0"/>
        <v/>
      </c>
      <c r="L38" s="94"/>
      <c r="M38" s="6" t="str">
        <f t="shared" si="2"/>
        <v/>
      </c>
      <c r="N38" s="20"/>
      <c r="O38" s="8"/>
      <c r="P38" s="95"/>
      <c r="Q38" s="95"/>
      <c r="R38" s="96" t="str">
        <f t="shared" si="3"/>
        <v/>
      </c>
      <c r="S38" s="96"/>
      <c r="T38" s="97" t="str">
        <f t="shared" si="4"/>
        <v/>
      </c>
      <c r="U38" s="97"/>
    </row>
    <row r="39" spans="2:21">
      <c r="B39" s="20">
        <v>31</v>
      </c>
      <c r="C39" s="94" t="str">
        <f t="shared" si="1"/>
        <v/>
      </c>
      <c r="D39" s="94"/>
      <c r="E39" s="20"/>
      <c r="F39" s="8"/>
      <c r="G39" s="20" t="s">
        <v>4</v>
      </c>
      <c r="H39" s="95"/>
      <c r="I39" s="95"/>
      <c r="J39" s="20"/>
      <c r="K39" s="94" t="str">
        <f t="shared" si="0"/>
        <v/>
      </c>
      <c r="L39" s="94"/>
      <c r="M39" s="6" t="str">
        <f t="shared" si="2"/>
        <v/>
      </c>
      <c r="N39" s="20"/>
      <c r="O39" s="8"/>
      <c r="P39" s="95"/>
      <c r="Q39" s="95"/>
      <c r="R39" s="96" t="str">
        <f t="shared" si="3"/>
        <v/>
      </c>
      <c r="S39" s="96"/>
      <c r="T39" s="97" t="str">
        <f t="shared" si="4"/>
        <v/>
      </c>
      <c r="U39" s="97"/>
    </row>
    <row r="40" spans="2:21">
      <c r="B40" s="20">
        <v>32</v>
      </c>
      <c r="C40" s="94" t="str">
        <f t="shared" si="1"/>
        <v/>
      </c>
      <c r="D40" s="94"/>
      <c r="E40" s="20"/>
      <c r="F40" s="8"/>
      <c r="G40" s="20" t="s">
        <v>4</v>
      </c>
      <c r="H40" s="95"/>
      <c r="I40" s="95"/>
      <c r="J40" s="20"/>
      <c r="K40" s="94" t="str">
        <f t="shared" si="0"/>
        <v/>
      </c>
      <c r="L40" s="94"/>
      <c r="M40" s="6" t="str">
        <f t="shared" si="2"/>
        <v/>
      </c>
      <c r="N40" s="20"/>
      <c r="O40" s="8"/>
      <c r="P40" s="95"/>
      <c r="Q40" s="95"/>
      <c r="R40" s="96" t="str">
        <f t="shared" si="3"/>
        <v/>
      </c>
      <c r="S40" s="96"/>
      <c r="T40" s="97" t="str">
        <f t="shared" si="4"/>
        <v/>
      </c>
      <c r="U40" s="97"/>
    </row>
    <row r="41" spans="2:21">
      <c r="B41" s="20">
        <v>33</v>
      </c>
      <c r="C41" s="94" t="str">
        <f t="shared" si="1"/>
        <v/>
      </c>
      <c r="D41" s="94"/>
      <c r="E41" s="20"/>
      <c r="F41" s="8"/>
      <c r="G41" s="20" t="s">
        <v>3</v>
      </c>
      <c r="H41" s="95"/>
      <c r="I41" s="95"/>
      <c r="J41" s="20"/>
      <c r="K41" s="94" t="str">
        <f t="shared" si="0"/>
        <v/>
      </c>
      <c r="L41" s="94"/>
      <c r="M41" s="6" t="str">
        <f t="shared" si="2"/>
        <v/>
      </c>
      <c r="N41" s="20"/>
      <c r="O41" s="8"/>
      <c r="P41" s="95"/>
      <c r="Q41" s="95"/>
      <c r="R41" s="96" t="str">
        <f t="shared" si="3"/>
        <v/>
      </c>
      <c r="S41" s="96"/>
      <c r="T41" s="97" t="str">
        <f t="shared" si="4"/>
        <v/>
      </c>
      <c r="U41" s="97"/>
    </row>
    <row r="42" spans="2:21">
      <c r="B42" s="20">
        <v>34</v>
      </c>
      <c r="C42" s="94" t="str">
        <f t="shared" si="1"/>
        <v/>
      </c>
      <c r="D42" s="94"/>
      <c r="E42" s="20"/>
      <c r="F42" s="8"/>
      <c r="G42" s="20" t="s">
        <v>4</v>
      </c>
      <c r="H42" s="95"/>
      <c r="I42" s="95"/>
      <c r="J42" s="20"/>
      <c r="K42" s="94" t="str">
        <f t="shared" si="0"/>
        <v/>
      </c>
      <c r="L42" s="94"/>
      <c r="M42" s="6" t="str">
        <f t="shared" si="2"/>
        <v/>
      </c>
      <c r="N42" s="20"/>
      <c r="O42" s="8"/>
      <c r="P42" s="95"/>
      <c r="Q42" s="95"/>
      <c r="R42" s="96" t="str">
        <f t="shared" si="3"/>
        <v/>
      </c>
      <c r="S42" s="96"/>
      <c r="T42" s="97" t="str">
        <f t="shared" si="4"/>
        <v/>
      </c>
      <c r="U42" s="97"/>
    </row>
    <row r="43" spans="2:21">
      <c r="B43" s="20">
        <v>35</v>
      </c>
      <c r="C43" s="94" t="str">
        <f t="shared" si="1"/>
        <v/>
      </c>
      <c r="D43" s="94"/>
      <c r="E43" s="20"/>
      <c r="F43" s="8"/>
      <c r="G43" s="20" t="s">
        <v>3</v>
      </c>
      <c r="H43" s="95"/>
      <c r="I43" s="95"/>
      <c r="J43" s="20"/>
      <c r="K43" s="94" t="str">
        <f t="shared" si="0"/>
        <v/>
      </c>
      <c r="L43" s="94"/>
      <c r="M43" s="6" t="str">
        <f t="shared" si="2"/>
        <v/>
      </c>
      <c r="N43" s="20"/>
      <c r="O43" s="8"/>
      <c r="P43" s="95"/>
      <c r="Q43" s="95"/>
      <c r="R43" s="96" t="str">
        <f t="shared" si="3"/>
        <v/>
      </c>
      <c r="S43" s="96"/>
      <c r="T43" s="97" t="str">
        <f t="shared" si="4"/>
        <v/>
      </c>
      <c r="U43" s="97"/>
    </row>
    <row r="44" spans="2:21">
      <c r="B44" s="20">
        <v>36</v>
      </c>
      <c r="C44" s="94" t="str">
        <f t="shared" si="1"/>
        <v/>
      </c>
      <c r="D44" s="94"/>
      <c r="E44" s="20"/>
      <c r="F44" s="8"/>
      <c r="G44" s="20" t="s">
        <v>4</v>
      </c>
      <c r="H44" s="95"/>
      <c r="I44" s="95"/>
      <c r="J44" s="20"/>
      <c r="K44" s="94" t="str">
        <f t="shared" si="0"/>
        <v/>
      </c>
      <c r="L44" s="94"/>
      <c r="M44" s="6" t="str">
        <f t="shared" si="2"/>
        <v/>
      </c>
      <c r="N44" s="20"/>
      <c r="O44" s="8"/>
      <c r="P44" s="95"/>
      <c r="Q44" s="95"/>
      <c r="R44" s="96" t="str">
        <f t="shared" si="3"/>
        <v/>
      </c>
      <c r="S44" s="96"/>
      <c r="T44" s="97" t="str">
        <f t="shared" si="4"/>
        <v/>
      </c>
      <c r="U44" s="97"/>
    </row>
    <row r="45" spans="2:21">
      <c r="B45" s="20">
        <v>37</v>
      </c>
      <c r="C45" s="94" t="str">
        <f t="shared" si="1"/>
        <v/>
      </c>
      <c r="D45" s="94"/>
      <c r="E45" s="20"/>
      <c r="F45" s="8"/>
      <c r="G45" s="20" t="s">
        <v>3</v>
      </c>
      <c r="H45" s="95"/>
      <c r="I45" s="95"/>
      <c r="J45" s="20"/>
      <c r="K45" s="94" t="str">
        <f t="shared" si="0"/>
        <v/>
      </c>
      <c r="L45" s="94"/>
      <c r="M45" s="6" t="str">
        <f t="shared" si="2"/>
        <v/>
      </c>
      <c r="N45" s="20"/>
      <c r="O45" s="8"/>
      <c r="P45" s="95"/>
      <c r="Q45" s="95"/>
      <c r="R45" s="96" t="str">
        <f t="shared" si="3"/>
        <v/>
      </c>
      <c r="S45" s="96"/>
      <c r="T45" s="97" t="str">
        <f t="shared" si="4"/>
        <v/>
      </c>
      <c r="U45" s="97"/>
    </row>
    <row r="46" spans="2:21">
      <c r="B46" s="20">
        <v>38</v>
      </c>
      <c r="C46" s="94" t="str">
        <f t="shared" si="1"/>
        <v/>
      </c>
      <c r="D46" s="94"/>
      <c r="E46" s="20"/>
      <c r="F46" s="8"/>
      <c r="G46" s="20" t="s">
        <v>4</v>
      </c>
      <c r="H46" s="95"/>
      <c r="I46" s="95"/>
      <c r="J46" s="20"/>
      <c r="K46" s="94" t="str">
        <f t="shared" si="0"/>
        <v/>
      </c>
      <c r="L46" s="94"/>
      <c r="M46" s="6" t="str">
        <f t="shared" si="2"/>
        <v/>
      </c>
      <c r="N46" s="20"/>
      <c r="O46" s="8"/>
      <c r="P46" s="95"/>
      <c r="Q46" s="95"/>
      <c r="R46" s="96" t="str">
        <f t="shared" si="3"/>
        <v/>
      </c>
      <c r="S46" s="96"/>
      <c r="T46" s="97" t="str">
        <f t="shared" si="4"/>
        <v/>
      </c>
      <c r="U46" s="97"/>
    </row>
    <row r="47" spans="2:21">
      <c r="B47" s="20">
        <v>39</v>
      </c>
      <c r="C47" s="94" t="str">
        <f t="shared" si="1"/>
        <v/>
      </c>
      <c r="D47" s="94"/>
      <c r="E47" s="20"/>
      <c r="F47" s="8"/>
      <c r="G47" s="20" t="s">
        <v>4</v>
      </c>
      <c r="H47" s="95"/>
      <c r="I47" s="95"/>
      <c r="J47" s="20"/>
      <c r="K47" s="94" t="str">
        <f t="shared" si="0"/>
        <v/>
      </c>
      <c r="L47" s="94"/>
      <c r="M47" s="6" t="str">
        <f t="shared" si="2"/>
        <v/>
      </c>
      <c r="N47" s="20"/>
      <c r="O47" s="8"/>
      <c r="P47" s="95"/>
      <c r="Q47" s="95"/>
      <c r="R47" s="96" t="str">
        <f t="shared" si="3"/>
        <v/>
      </c>
      <c r="S47" s="96"/>
      <c r="T47" s="97" t="str">
        <f t="shared" si="4"/>
        <v/>
      </c>
      <c r="U47" s="97"/>
    </row>
    <row r="48" spans="2:21">
      <c r="B48" s="20">
        <v>40</v>
      </c>
      <c r="C48" s="94" t="str">
        <f t="shared" si="1"/>
        <v/>
      </c>
      <c r="D48" s="94"/>
      <c r="E48" s="20"/>
      <c r="F48" s="8"/>
      <c r="G48" s="20" t="s">
        <v>37</v>
      </c>
      <c r="H48" s="95"/>
      <c r="I48" s="95"/>
      <c r="J48" s="20"/>
      <c r="K48" s="94" t="str">
        <f t="shared" si="0"/>
        <v/>
      </c>
      <c r="L48" s="94"/>
      <c r="M48" s="6" t="str">
        <f t="shared" si="2"/>
        <v/>
      </c>
      <c r="N48" s="20"/>
      <c r="O48" s="8"/>
      <c r="P48" s="95"/>
      <c r="Q48" s="95"/>
      <c r="R48" s="96" t="str">
        <f t="shared" si="3"/>
        <v/>
      </c>
      <c r="S48" s="96"/>
      <c r="T48" s="97" t="str">
        <f t="shared" si="4"/>
        <v/>
      </c>
      <c r="U48" s="97"/>
    </row>
    <row r="49" spans="2:21">
      <c r="B49" s="20">
        <v>41</v>
      </c>
      <c r="C49" s="94" t="str">
        <f t="shared" si="1"/>
        <v/>
      </c>
      <c r="D49" s="94"/>
      <c r="E49" s="20"/>
      <c r="F49" s="8"/>
      <c r="G49" s="20" t="s">
        <v>4</v>
      </c>
      <c r="H49" s="95"/>
      <c r="I49" s="95"/>
      <c r="J49" s="20"/>
      <c r="K49" s="94" t="str">
        <f t="shared" si="0"/>
        <v/>
      </c>
      <c r="L49" s="94"/>
      <c r="M49" s="6" t="str">
        <f t="shared" si="2"/>
        <v/>
      </c>
      <c r="N49" s="20"/>
      <c r="O49" s="8"/>
      <c r="P49" s="95"/>
      <c r="Q49" s="95"/>
      <c r="R49" s="96" t="str">
        <f t="shared" si="3"/>
        <v/>
      </c>
      <c r="S49" s="96"/>
      <c r="T49" s="97" t="str">
        <f t="shared" si="4"/>
        <v/>
      </c>
      <c r="U49" s="97"/>
    </row>
    <row r="50" spans="2:21">
      <c r="B50" s="20">
        <v>42</v>
      </c>
      <c r="C50" s="94" t="str">
        <f t="shared" si="1"/>
        <v/>
      </c>
      <c r="D50" s="94"/>
      <c r="E50" s="20"/>
      <c r="F50" s="8"/>
      <c r="G50" s="20" t="s">
        <v>4</v>
      </c>
      <c r="H50" s="95"/>
      <c r="I50" s="95"/>
      <c r="J50" s="20"/>
      <c r="K50" s="94" t="str">
        <f t="shared" si="0"/>
        <v/>
      </c>
      <c r="L50" s="94"/>
      <c r="M50" s="6" t="str">
        <f t="shared" si="2"/>
        <v/>
      </c>
      <c r="N50" s="20"/>
      <c r="O50" s="8"/>
      <c r="P50" s="95"/>
      <c r="Q50" s="95"/>
      <c r="R50" s="96" t="str">
        <f t="shared" si="3"/>
        <v/>
      </c>
      <c r="S50" s="96"/>
      <c r="T50" s="97" t="str">
        <f t="shared" si="4"/>
        <v/>
      </c>
      <c r="U50" s="97"/>
    </row>
    <row r="51" spans="2:21">
      <c r="B51" s="20">
        <v>43</v>
      </c>
      <c r="C51" s="94" t="str">
        <f t="shared" si="1"/>
        <v/>
      </c>
      <c r="D51" s="94"/>
      <c r="E51" s="20"/>
      <c r="F51" s="8"/>
      <c r="G51" s="20" t="s">
        <v>3</v>
      </c>
      <c r="H51" s="95"/>
      <c r="I51" s="95"/>
      <c r="J51" s="20"/>
      <c r="K51" s="94" t="str">
        <f t="shared" si="0"/>
        <v/>
      </c>
      <c r="L51" s="94"/>
      <c r="M51" s="6" t="str">
        <f t="shared" si="2"/>
        <v/>
      </c>
      <c r="N51" s="20"/>
      <c r="O51" s="8"/>
      <c r="P51" s="95"/>
      <c r="Q51" s="95"/>
      <c r="R51" s="96" t="str">
        <f t="shared" si="3"/>
        <v/>
      </c>
      <c r="S51" s="96"/>
      <c r="T51" s="97" t="str">
        <f t="shared" si="4"/>
        <v/>
      </c>
      <c r="U51" s="97"/>
    </row>
    <row r="52" spans="2:21">
      <c r="B52" s="20">
        <v>44</v>
      </c>
      <c r="C52" s="94" t="str">
        <f t="shared" si="1"/>
        <v/>
      </c>
      <c r="D52" s="94"/>
      <c r="E52" s="20"/>
      <c r="F52" s="8"/>
      <c r="G52" s="20" t="s">
        <v>3</v>
      </c>
      <c r="H52" s="95"/>
      <c r="I52" s="95"/>
      <c r="J52" s="20"/>
      <c r="K52" s="94" t="str">
        <f t="shared" si="0"/>
        <v/>
      </c>
      <c r="L52" s="94"/>
      <c r="M52" s="6" t="str">
        <f t="shared" si="2"/>
        <v/>
      </c>
      <c r="N52" s="20"/>
      <c r="O52" s="8"/>
      <c r="P52" s="95"/>
      <c r="Q52" s="95"/>
      <c r="R52" s="96" t="str">
        <f t="shared" si="3"/>
        <v/>
      </c>
      <c r="S52" s="96"/>
      <c r="T52" s="97" t="str">
        <f t="shared" si="4"/>
        <v/>
      </c>
      <c r="U52" s="97"/>
    </row>
    <row r="53" spans="2:21">
      <c r="B53" s="20">
        <v>45</v>
      </c>
      <c r="C53" s="94" t="str">
        <f t="shared" si="1"/>
        <v/>
      </c>
      <c r="D53" s="94"/>
      <c r="E53" s="20"/>
      <c r="F53" s="8"/>
      <c r="G53" s="20" t="s">
        <v>4</v>
      </c>
      <c r="H53" s="95"/>
      <c r="I53" s="95"/>
      <c r="J53" s="20"/>
      <c r="K53" s="94" t="str">
        <f t="shared" si="0"/>
        <v/>
      </c>
      <c r="L53" s="94"/>
      <c r="M53" s="6" t="str">
        <f t="shared" si="2"/>
        <v/>
      </c>
      <c r="N53" s="20"/>
      <c r="O53" s="8"/>
      <c r="P53" s="95"/>
      <c r="Q53" s="95"/>
      <c r="R53" s="96" t="str">
        <f t="shared" si="3"/>
        <v/>
      </c>
      <c r="S53" s="96"/>
      <c r="T53" s="97" t="str">
        <f t="shared" si="4"/>
        <v/>
      </c>
      <c r="U53" s="97"/>
    </row>
    <row r="54" spans="2:21">
      <c r="B54" s="20">
        <v>46</v>
      </c>
      <c r="C54" s="94" t="str">
        <f t="shared" si="1"/>
        <v/>
      </c>
      <c r="D54" s="94"/>
      <c r="E54" s="20"/>
      <c r="F54" s="8"/>
      <c r="G54" s="20" t="s">
        <v>4</v>
      </c>
      <c r="H54" s="95"/>
      <c r="I54" s="95"/>
      <c r="J54" s="20"/>
      <c r="K54" s="94" t="str">
        <f t="shared" si="0"/>
        <v/>
      </c>
      <c r="L54" s="94"/>
      <c r="M54" s="6" t="str">
        <f t="shared" si="2"/>
        <v/>
      </c>
      <c r="N54" s="20"/>
      <c r="O54" s="8"/>
      <c r="P54" s="95"/>
      <c r="Q54" s="95"/>
      <c r="R54" s="96" t="str">
        <f t="shared" si="3"/>
        <v/>
      </c>
      <c r="S54" s="96"/>
      <c r="T54" s="97" t="str">
        <f t="shared" si="4"/>
        <v/>
      </c>
      <c r="U54" s="97"/>
    </row>
    <row r="55" spans="2:21">
      <c r="B55" s="20">
        <v>47</v>
      </c>
      <c r="C55" s="94" t="str">
        <f t="shared" si="1"/>
        <v/>
      </c>
      <c r="D55" s="94"/>
      <c r="E55" s="20"/>
      <c r="F55" s="8"/>
      <c r="G55" s="20" t="s">
        <v>3</v>
      </c>
      <c r="H55" s="95"/>
      <c r="I55" s="95"/>
      <c r="J55" s="20"/>
      <c r="K55" s="94" t="str">
        <f t="shared" si="0"/>
        <v/>
      </c>
      <c r="L55" s="94"/>
      <c r="M55" s="6" t="str">
        <f t="shared" si="2"/>
        <v/>
      </c>
      <c r="N55" s="20"/>
      <c r="O55" s="8"/>
      <c r="P55" s="95"/>
      <c r="Q55" s="95"/>
      <c r="R55" s="96" t="str">
        <f t="shared" si="3"/>
        <v/>
      </c>
      <c r="S55" s="96"/>
      <c r="T55" s="97" t="str">
        <f t="shared" si="4"/>
        <v/>
      </c>
      <c r="U55" s="97"/>
    </row>
    <row r="56" spans="2:21">
      <c r="B56" s="20">
        <v>48</v>
      </c>
      <c r="C56" s="94" t="str">
        <f t="shared" si="1"/>
        <v/>
      </c>
      <c r="D56" s="94"/>
      <c r="E56" s="20"/>
      <c r="F56" s="8"/>
      <c r="G56" s="20" t="s">
        <v>3</v>
      </c>
      <c r="H56" s="95"/>
      <c r="I56" s="95"/>
      <c r="J56" s="20"/>
      <c r="K56" s="94" t="str">
        <f t="shared" si="0"/>
        <v/>
      </c>
      <c r="L56" s="94"/>
      <c r="M56" s="6" t="str">
        <f t="shared" si="2"/>
        <v/>
      </c>
      <c r="N56" s="20"/>
      <c r="O56" s="8"/>
      <c r="P56" s="95"/>
      <c r="Q56" s="95"/>
      <c r="R56" s="96" t="str">
        <f t="shared" si="3"/>
        <v/>
      </c>
      <c r="S56" s="96"/>
      <c r="T56" s="97" t="str">
        <f t="shared" si="4"/>
        <v/>
      </c>
      <c r="U56" s="97"/>
    </row>
    <row r="57" spans="2:21">
      <c r="B57" s="20">
        <v>49</v>
      </c>
      <c r="C57" s="94" t="str">
        <f t="shared" si="1"/>
        <v/>
      </c>
      <c r="D57" s="94"/>
      <c r="E57" s="20"/>
      <c r="F57" s="8"/>
      <c r="G57" s="20" t="s">
        <v>3</v>
      </c>
      <c r="H57" s="95"/>
      <c r="I57" s="95"/>
      <c r="J57" s="20"/>
      <c r="K57" s="94" t="str">
        <f t="shared" si="0"/>
        <v/>
      </c>
      <c r="L57" s="94"/>
      <c r="M57" s="6" t="str">
        <f t="shared" si="2"/>
        <v/>
      </c>
      <c r="N57" s="20"/>
      <c r="O57" s="8"/>
      <c r="P57" s="95"/>
      <c r="Q57" s="95"/>
      <c r="R57" s="96" t="str">
        <f t="shared" si="3"/>
        <v/>
      </c>
      <c r="S57" s="96"/>
      <c r="T57" s="97" t="str">
        <f t="shared" si="4"/>
        <v/>
      </c>
      <c r="U57" s="97"/>
    </row>
    <row r="58" spans="2:21">
      <c r="B58" s="20">
        <v>50</v>
      </c>
      <c r="C58" s="94" t="str">
        <f t="shared" si="1"/>
        <v/>
      </c>
      <c r="D58" s="94"/>
      <c r="E58" s="20"/>
      <c r="F58" s="8"/>
      <c r="G58" s="20" t="s">
        <v>3</v>
      </c>
      <c r="H58" s="95"/>
      <c r="I58" s="95"/>
      <c r="J58" s="20"/>
      <c r="K58" s="94" t="str">
        <f t="shared" si="0"/>
        <v/>
      </c>
      <c r="L58" s="94"/>
      <c r="M58" s="6" t="str">
        <f t="shared" si="2"/>
        <v/>
      </c>
      <c r="N58" s="20"/>
      <c r="O58" s="8"/>
      <c r="P58" s="95"/>
      <c r="Q58" s="95"/>
      <c r="R58" s="96" t="str">
        <f t="shared" si="3"/>
        <v/>
      </c>
      <c r="S58" s="96"/>
      <c r="T58" s="97" t="str">
        <f t="shared" si="4"/>
        <v/>
      </c>
      <c r="U58" s="97"/>
    </row>
    <row r="59" spans="2:21">
      <c r="B59" s="20">
        <v>51</v>
      </c>
      <c r="C59" s="94" t="str">
        <f t="shared" si="1"/>
        <v/>
      </c>
      <c r="D59" s="94"/>
      <c r="E59" s="20"/>
      <c r="F59" s="8"/>
      <c r="G59" s="20" t="s">
        <v>3</v>
      </c>
      <c r="H59" s="95"/>
      <c r="I59" s="95"/>
      <c r="J59" s="20"/>
      <c r="K59" s="94" t="str">
        <f t="shared" si="0"/>
        <v/>
      </c>
      <c r="L59" s="94"/>
      <c r="M59" s="6" t="str">
        <f t="shared" si="2"/>
        <v/>
      </c>
      <c r="N59" s="20"/>
      <c r="O59" s="8"/>
      <c r="P59" s="95"/>
      <c r="Q59" s="95"/>
      <c r="R59" s="96" t="str">
        <f t="shared" si="3"/>
        <v/>
      </c>
      <c r="S59" s="96"/>
      <c r="T59" s="97" t="str">
        <f t="shared" si="4"/>
        <v/>
      </c>
      <c r="U59" s="97"/>
    </row>
    <row r="60" spans="2:21">
      <c r="B60" s="20">
        <v>52</v>
      </c>
      <c r="C60" s="94" t="str">
        <f t="shared" si="1"/>
        <v/>
      </c>
      <c r="D60" s="94"/>
      <c r="E60" s="20"/>
      <c r="F60" s="8"/>
      <c r="G60" s="20" t="s">
        <v>3</v>
      </c>
      <c r="H60" s="95"/>
      <c r="I60" s="95"/>
      <c r="J60" s="20"/>
      <c r="K60" s="94" t="str">
        <f t="shared" si="0"/>
        <v/>
      </c>
      <c r="L60" s="94"/>
      <c r="M60" s="6" t="str">
        <f t="shared" si="2"/>
        <v/>
      </c>
      <c r="N60" s="20"/>
      <c r="O60" s="8"/>
      <c r="P60" s="95"/>
      <c r="Q60" s="95"/>
      <c r="R60" s="96" t="str">
        <f t="shared" si="3"/>
        <v/>
      </c>
      <c r="S60" s="96"/>
      <c r="T60" s="97" t="str">
        <f t="shared" si="4"/>
        <v/>
      </c>
      <c r="U60" s="97"/>
    </row>
    <row r="61" spans="2:21">
      <c r="B61" s="20">
        <v>53</v>
      </c>
      <c r="C61" s="94" t="str">
        <f t="shared" si="1"/>
        <v/>
      </c>
      <c r="D61" s="94"/>
      <c r="E61" s="20"/>
      <c r="F61" s="8"/>
      <c r="G61" s="20" t="s">
        <v>3</v>
      </c>
      <c r="H61" s="95"/>
      <c r="I61" s="95"/>
      <c r="J61" s="20"/>
      <c r="K61" s="94" t="str">
        <f t="shared" si="0"/>
        <v/>
      </c>
      <c r="L61" s="94"/>
      <c r="M61" s="6" t="str">
        <f t="shared" si="2"/>
        <v/>
      </c>
      <c r="N61" s="20"/>
      <c r="O61" s="8"/>
      <c r="P61" s="95"/>
      <c r="Q61" s="95"/>
      <c r="R61" s="96" t="str">
        <f t="shared" si="3"/>
        <v/>
      </c>
      <c r="S61" s="96"/>
      <c r="T61" s="97" t="str">
        <f t="shared" si="4"/>
        <v/>
      </c>
      <c r="U61" s="97"/>
    </row>
    <row r="62" spans="2:21">
      <c r="B62" s="20">
        <v>54</v>
      </c>
      <c r="C62" s="94" t="str">
        <f t="shared" si="1"/>
        <v/>
      </c>
      <c r="D62" s="94"/>
      <c r="E62" s="20"/>
      <c r="F62" s="8"/>
      <c r="G62" s="20" t="s">
        <v>3</v>
      </c>
      <c r="H62" s="95"/>
      <c r="I62" s="95"/>
      <c r="J62" s="20"/>
      <c r="K62" s="94" t="str">
        <f t="shared" si="0"/>
        <v/>
      </c>
      <c r="L62" s="94"/>
      <c r="M62" s="6" t="str">
        <f t="shared" si="2"/>
        <v/>
      </c>
      <c r="N62" s="20"/>
      <c r="O62" s="8"/>
      <c r="P62" s="95"/>
      <c r="Q62" s="95"/>
      <c r="R62" s="96" t="str">
        <f t="shared" si="3"/>
        <v/>
      </c>
      <c r="S62" s="96"/>
      <c r="T62" s="97" t="str">
        <f t="shared" si="4"/>
        <v/>
      </c>
      <c r="U62" s="97"/>
    </row>
    <row r="63" spans="2:21">
      <c r="B63" s="20">
        <v>55</v>
      </c>
      <c r="C63" s="94" t="str">
        <f t="shared" si="1"/>
        <v/>
      </c>
      <c r="D63" s="94"/>
      <c r="E63" s="20"/>
      <c r="F63" s="8"/>
      <c r="G63" s="20" t="s">
        <v>4</v>
      </c>
      <c r="H63" s="95"/>
      <c r="I63" s="95"/>
      <c r="J63" s="20"/>
      <c r="K63" s="94" t="str">
        <f t="shared" si="0"/>
        <v/>
      </c>
      <c r="L63" s="94"/>
      <c r="M63" s="6" t="str">
        <f t="shared" si="2"/>
        <v/>
      </c>
      <c r="N63" s="20"/>
      <c r="O63" s="8"/>
      <c r="P63" s="95"/>
      <c r="Q63" s="95"/>
      <c r="R63" s="96" t="str">
        <f t="shared" si="3"/>
        <v/>
      </c>
      <c r="S63" s="96"/>
      <c r="T63" s="97" t="str">
        <f t="shared" si="4"/>
        <v/>
      </c>
      <c r="U63" s="97"/>
    </row>
    <row r="64" spans="2:21">
      <c r="B64" s="20">
        <v>56</v>
      </c>
      <c r="C64" s="94" t="str">
        <f t="shared" si="1"/>
        <v/>
      </c>
      <c r="D64" s="94"/>
      <c r="E64" s="20"/>
      <c r="F64" s="8"/>
      <c r="G64" s="20" t="s">
        <v>3</v>
      </c>
      <c r="H64" s="95"/>
      <c r="I64" s="95"/>
      <c r="J64" s="20"/>
      <c r="K64" s="94" t="str">
        <f t="shared" si="0"/>
        <v/>
      </c>
      <c r="L64" s="94"/>
      <c r="M64" s="6" t="str">
        <f t="shared" si="2"/>
        <v/>
      </c>
      <c r="N64" s="20"/>
      <c r="O64" s="8"/>
      <c r="P64" s="95"/>
      <c r="Q64" s="95"/>
      <c r="R64" s="96" t="str">
        <f t="shared" si="3"/>
        <v/>
      </c>
      <c r="S64" s="96"/>
      <c r="T64" s="97" t="str">
        <f t="shared" si="4"/>
        <v/>
      </c>
      <c r="U64" s="97"/>
    </row>
    <row r="65" spans="2:21">
      <c r="B65" s="20">
        <v>57</v>
      </c>
      <c r="C65" s="94" t="str">
        <f t="shared" si="1"/>
        <v/>
      </c>
      <c r="D65" s="94"/>
      <c r="E65" s="20"/>
      <c r="F65" s="8"/>
      <c r="G65" s="20" t="s">
        <v>3</v>
      </c>
      <c r="H65" s="95"/>
      <c r="I65" s="95"/>
      <c r="J65" s="20"/>
      <c r="K65" s="94" t="str">
        <f t="shared" si="0"/>
        <v/>
      </c>
      <c r="L65" s="94"/>
      <c r="M65" s="6" t="str">
        <f t="shared" si="2"/>
        <v/>
      </c>
      <c r="N65" s="20"/>
      <c r="O65" s="8"/>
      <c r="P65" s="95"/>
      <c r="Q65" s="95"/>
      <c r="R65" s="96" t="str">
        <f t="shared" si="3"/>
        <v/>
      </c>
      <c r="S65" s="96"/>
      <c r="T65" s="97" t="str">
        <f t="shared" si="4"/>
        <v/>
      </c>
      <c r="U65" s="97"/>
    </row>
    <row r="66" spans="2:21">
      <c r="B66" s="20">
        <v>58</v>
      </c>
      <c r="C66" s="94" t="str">
        <f t="shared" si="1"/>
        <v/>
      </c>
      <c r="D66" s="94"/>
      <c r="E66" s="20"/>
      <c r="F66" s="8"/>
      <c r="G66" s="20" t="s">
        <v>3</v>
      </c>
      <c r="H66" s="95"/>
      <c r="I66" s="95"/>
      <c r="J66" s="20"/>
      <c r="K66" s="94" t="str">
        <f t="shared" si="0"/>
        <v/>
      </c>
      <c r="L66" s="94"/>
      <c r="M66" s="6" t="str">
        <f t="shared" si="2"/>
        <v/>
      </c>
      <c r="N66" s="20"/>
      <c r="O66" s="8"/>
      <c r="P66" s="95"/>
      <c r="Q66" s="95"/>
      <c r="R66" s="96" t="str">
        <f t="shared" si="3"/>
        <v/>
      </c>
      <c r="S66" s="96"/>
      <c r="T66" s="97" t="str">
        <f t="shared" si="4"/>
        <v/>
      </c>
      <c r="U66" s="97"/>
    </row>
    <row r="67" spans="2:21">
      <c r="B67" s="20">
        <v>59</v>
      </c>
      <c r="C67" s="94" t="str">
        <f t="shared" si="1"/>
        <v/>
      </c>
      <c r="D67" s="94"/>
      <c r="E67" s="20"/>
      <c r="F67" s="8"/>
      <c r="G67" s="20" t="s">
        <v>3</v>
      </c>
      <c r="H67" s="95"/>
      <c r="I67" s="95"/>
      <c r="J67" s="20"/>
      <c r="K67" s="94" t="str">
        <f t="shared" si="0"/>
        <v/>
      </c>
      <c r="L67" s="94"/>
      <c r="M67" s="6" t="str">
        <f t="shared" si="2"/>
        <v/>
      </c>
      <c r="N67" s="20"/>
      <c r="O67" s="8"/>
      <c r="P67" s="95"/>
      <c r="Q67" s="95"/>
      <c r="R67" s="96" t="str">
        <f t="shared" si="3"/>
        <v/>
      </c>
      <c r="S67" s="96"/>
      <c r="T67" s="97" t="str">
        <f t="shared" si="4"/>
        <v/>
      </c>
      <c r="U67" s="97"/>
    </row>
    <row r="68" spans="2:21">
      <c r="B68" s="20">
        <v>60</v>
      </c>
      <c r="C68" s="94" t="str">
        <f t="shared" si="1"/>
        <v/>
      </c>
      <c r="D68" s="94"/>
      <c r="E68" s="20"/>
      <c r="F68" s="8"/>
      <c r="G68" s="20" t="s">
        <v>4</v>
      </c>
      <c r="H68" s="95"/>
      <c r="I68" s="95"/>
      <c r="J68" s="20"/>
      <c r="K68" s="94" t="str">
        <f t="shared" si="0"/>
        <v/>
      </c>
      <c r="L68" s="94"/>
      <c r="M68" s="6" t="str">
        <f t="shared" si="2"/>
        <v/>
      </c>
      <c r="N68" s="20"/>
      <c r="O68" s="8"/>
      <c r="P68" s="95"/>
      <c r="Q68" s="95"/>
      <c r="R68" s="96" t="str">
        <f t="shared" si="3"/>
        <v/>
      </c>
      <c r="S68" s="96"/>
      <c r="T68" s="97" t="str">
        <f t="shared" si="4"/>
        <v/>
      </c>
      <c r="U68" s="97"/>
    </row>
    <row r="69" spans="2:21">
      <c r="B69" s="20">
        <v>61</v>
      </c>
      <c r="C69" s="94" t="str">
        <f t="shared" si="1"/>
        <v/>
      </c>
      <c r="D69" s="94"/>
      <c r="E69" s="20"/>
      <c r="F69" s="8"/>
      <c r="G69" s="20" t="s">
        <v>4</v>
      </c>
      <c r="H69" s="95"/>
      <c r="I69" s="95"/>
      <c r="J69" s="20"/>
      <c r="K69" s="94" t="str">
        <f t="shared" si="0"/>
        <v/>
      </c>
      <c r="L69" s="94"/>
      <c r="M69" s="6" t="str">
        <f t="shared" si="2"/>
        <v/>
      </c>
      <c r="N69" s="20"/>
      <c r="O69" s="8"/>
      <c r="P69" s="95"/>
      <c r="Q69" s="95"/>
      <c r="R69" s="96" t="str">
        <f t="shared" si="3"/>
        <v/>
      </c>
      <c r="S69" s="96"/>
      <c r="T69" s="97" t="str">
        <f t="shared" si="4"/>
        <v/>
      </c>
      <c r="U69" s="97"/>
    </row>
    <row r="70" spans="2:21">
      <c r="B70" s="20">
        <v>62</v>
      </c>
      <c r="C70" s="94" t="str">
        <f t="shared" si="1"/>
        <v/>
      </c>
      <c r="D70" s="94"/>
      <c r="E70" s="20"/>
      <c r="F70" s="8"/>
      <c r="G70" s="20" t="s">
        <v>3</v>
      </c>
      <c r="H70" s="95"/>
      <c r="I70" s="95"/>
      <c r="J70" s="20"/>
      <c r="K70" s="94" t="str">
        <f t="shared" si="0"/>
        <v/>
      </c>
      <c r="L70" s="94"/>
      <c r="M70" s="6" t="str">
        <f t="shared" si="2"/>
        <v/>
      </c>
      <c r="N70" s="20"/>
      <c r="O70" s="8"/>
      <c r="P70" s="95"/>
      <c r="Q70" s="95"/>
      <c r="R70" s="96" t="str">
        <f t="shared" si="3"/>
        <v/>
      </c>
      <c r="S70" s="96"/>
      <c r="T70" s="97" t="str">
        <f t="shared" si="4"/>
        <v/>
      </c>
      <c r="U70" s="97"/>
    </row>
    <row r="71" spans="2:21">
      <c r="B71" s="20">
        <v>63</v>
      </c>
      <c r="C71" s="94" t="str">
        <f t="shared" si="1"/>
        <v/>
      </c>
      <c r="D71" s="94"/>
      <c r="E71" s="20"/>
      <c r="F71" s="8"/>
      <c r="G71" s="20" t="s">
        <v>4</v>
      </c>
      <c r="H71" s="95"/>
      <c r="I71" s="95"/>
      <c r="J71" s="20"/>
      <c r="K71" s="94" t="str">
        <f t="shared" si="0"/>
        <v/>
      </c>
      <c r="L71" s="94"/>
      <c r="M71" s="6" t="str">
        <f t="shared" si="2"/>
        <v/>
      </c>
      <c r="N71" s="20"/>
      <c r="O71" s="8"/>
      <c r="P71" s="95"/>
      <c r="Q71" s="95"/>
      <c r="R71" s="96" t="str">
        <f t="shared" si="3"/>
        <v/>
      </c>
      <c r="S71" s="96"/>
      <c r="T71" s="97" t="str">
        <f t="shared" si="4"/>
        <v/>
      </c>
      <c r="U71" s="97"/>
    </row>
    <row r="72" spans="2:21">
      <c r="B72" s="20">
        <v>64</v>
      </c>
      <c r="C72" s="94" t="str">
        <f t="shared" si="1"/>
        <v/>
      </c>
      <c r="D72" s="94"/>
      <c r="E72" s="20"/>
      <c r="F72" s="8"/>
      <c r="G72" s="20" t="s">
        <v>3</v>
      </c>
      <c r="H72" s="95"/>
      <c r="I72" s="95"/>
      <c r="J72" s="20"/>
      <c r="K72" s="94" t="str">
        <f t="shared" si="0"/>
        <v/>
      </c>
      <c r="L72" s="94"/>
      <c r="M72" s="6" t="str">
        <f t="shared" si="2"/>
        <v/>
      </c>
      <c r="N72" s="20"/>
      <c r="O72" s="8"/>
      <c r="P72" s="95"/>
      <c r="Q72" s="95"/>
      <c r="R72" s="96" t="str">
        <f t="shared" si="3"/>
        <v/>
      </c>
      <c r="S72" s="96"/>
      <c r="T72" s="97" t="str">
        <f t="shared" si="4"/>
        <v/>
      </c>
      <c r="U72" s="97"/>
    </row>
    <row r="73" spans="2:21">
      <c r="B73" s="20">
        <v>65</v>
      </c>
      <c r="C73" s="94" t="str">
        <f t="shared" si="1"/>
        <v/>
      </c>
      <c r="D73" s="94"/>
      <c r="E73" s="20"/>
      <c r="F73" s="8"/>
      <c r="G73" s="20" t="s">
        <v>4</v>
      </c>
      <c r="H73" s="95"/>
      <c r="I73" s="95"/>
      <c r="J73" s="20"/>
      <c r="K73" s="94" t="str">
        <f t="shared" ref="K73:K108" si="5">IF(F73="","",C73*0.03)</f>
        <v/>
      </c>
      <c r="L73" s="94"/>
      <c r="M73" s="6" t="str">
        <f t="shared" si="2"/>
        <v/>
      </c>
      <c r="N73" s="20"/>
      <c r="O73" s="8"/>
      <c r="P73" s="95"/>
      <c r="Q73" s="95"/>
      <c r="R73" s="96" t="str">
        <f t="shared" si="3"/>
        <v/>
      </c>
      <c r="S73" s="96"/>
      <c r="T73" s="97" t="str">
        <f t="shared" si="4"/>
        <v/>
      </c>
      <c r="U73" s="97"/>
    </row>
    <row r="74" spans="2:21">
      <c r="B74" s="20">
        <v>66</v>
      </c>
      <c r="C74" s="94" t="str">
        <f t="shared" ref="C74:C108" si="6">IF(R73="","",C73+R73)</f>
        <v/>
      </c>
      <c r="D74" s="94"/>
      <c r="E74" s="20"/>
      <c r="F74" s="8"/>
      <c r="G74" s="20" t="s">
        <v>4</v>
      </c>
      <c r="H74" s="95"/>
      <c r="I74" s="95"/>
      <c r="J74" s="20"/>
      <c r="K74" s="94" t="str">
        <f t="shared" si="5"/>
        <v/>
      </c>
      <c r="L74" s="94"/>
      <c r="M74" s="6" t="str">
        <f t="shared" ref="M74:M108" si="7">IF(J74="","",(K74/J74)/1000)</f>
        <v/>
      </c>
      <c r="N74" s="20"/>
      <c r="O74" s="8"/>
      <c r="P74" s="95"/>
      <c r="Q74" s="95"/>
      <c r="R74" s="96" t="str">
        <f t="shared" ref="R74:R108" si="8">IF(O74="","",(IF(G74="売",H74-P74,P74-H74))*M74*10000000)</f>
        <v/>
      </c>
      <c r="S74" s="96"/>
      <c r="T74" s="97" t="str">
        <f t="shared" ref="T74:T108" si="9">IF(O74="","",IF(R74&lt;0,J74*(-1),IF(G74="買",(P74-H74)*10000,(H74-P74)*10000)))</f>
        <v/>
      </c>
      <c r="U74" s="97"/>
    </row>
    <row r="75" spans="2:21">
      <c r="B75" s="20">
        <v>67</v>
      </c>
      <c r="C75" s="94" t="str">
        <f t="shared" si="6"/>
        <v/>
      </c>
      <c r="D75" s="94"/>
      <c r="E75" s="20"/>
      <c r="F75" s="8"/>
      <c r="G75" s="20" t="s">
        <v>3</v>
      </c>
      <c r="H75" s="95"/>
      <c r="I75" s="95"/>
      <c r="J75" s="20"/>
      <c r="K75" s="94" t="str">
        <f t="shared" si="5"/>
        <v/>
      </c>
      <c r="L75" s="94"/>
      <c r="M75" s="6" t="str">
        <f t="shared" si="7"/>
        <v/>
      </c>
      <c r="N75" s="20"/>
      <c r="O75" s="8"/>
      <c r="P75" s="95"/>
      <c r="Q75" s="95"/>
      <c r="R75" s="96" t="str">
        <f t="shared" si="8"/>
        <v/>
      </c>
      <c r="S75" s="96"/>
      <c r="T75" s="97" t="str">
        <f t="shared" si="9"/>
        <v/>
      </c>
      <c r="U75" s="97"/>
    </row>
    <row r="76" spans="2:21">
      <c r="B76" s="20">
        <v>68</v>
      </c>
      <c r="C76" s="94" t="str">
        <f t="shared" si="6"/>
        <v/>
      </c>
      <c r="D76" s="94"/>
      <c r="E76" s="20"/>
      <c r="F76" s="8"/>
      <c r="G76" s="20" t="s">
        <v>3</v>
      </c>
      <c r="H76" s="95"/>
      <c r="I76" s="95"/>
      <c r="J76" s="20"/>
      <c r="K76" s="94" t="str">
        <f t="shared" si="5"/>
        <v/>
      </c>
      <c r="L76" s="94"/>
      <c r="M76" s="6" t="str">
        <f t="shared" si="7"/>
        <v/>
      </c>
      <c r="N76" s="20"/>
      <c r="O76" s="8"/>
      <c r="P76" s="95"/>
      <c r="Q76" s="95"/>
      <c r="R76" s="96" t="str">
        <f t="shared" si="8"/>
        <v/>
      </c>
      <c r="S76" s="96"/>
      <c r="T76" s="97" t="str">
        <f t="shared" si="9"/>
        <v/>
      </c>
      <c r="U76" s="97"/>
    </row>
    <row r="77" spans="2:21">
      <c r="B77" s="20">
        <v>69</v>
      </c>
      <c r="C77" s="94" t="str">
        <f t="shared" si="6"/>
        <v/>
      </c>
      <c r="D77" s="94"/>
      <c r="E77" s="20"/>
      <c r="F77" s="8"/>
      <c r="G77" s="20" t="s">
        <v>3</v>
      </c>
      <c r="H77" s="95"/>
      <c r="I77" s="95"/>
      <c r="J77" s="20"/>
      <c r="K77" s="94" t="str">
        <f t="shared" si="5"/>
        <v/>
      </c>
      <c r="L77" s="94"/>
      <c r="M77" s="6" t="str">
        <f t="shared" si="7"/>
        <v/>
      </c>
      <c r="N77" s="20"/>
      <c r="O77" s="8"/>
      <c r="P77" s="95"/>
      <c r="Q77" s="95"/>
      <c r="R77" s="96" t="str">
        <f t="shared" si="8"/>
        <v/>
      </c>
      <c r="S77" s="96"/>
      <c r="T77" s="97" t="str">
        <f t="shared" si="9"/>
        <v/>
      </c>
      <c r="U77" s="97"/>
    </row>
    <row r="78" spans="2:21">
      <c r="B78" s="20">
        <v>70</v>
      </c>
      <c r="C78" s="94" t="str">
        <f t="shared" si="6"/>
        <v/>
      </c>
      <c r="D78" s="94"/>
      <c r="E78" s="20"/>
      <c r="F78" s="8"/>
      <c r="G78" s="20" t="s">
        <v>4</v>
      </c>
      <c r="H78" s="95"/>
      <c r="I78" s="95"/>
      <c r="J78" s="20"/>
      <c r="K78" s="94" t="str">
        <f t="shared" si="5"/>
        <v/>
      </c>
      <c r="L78" s="94"/>
      <c r="M78" s="6" t="str">
        <f t="shared" si="7"/>
        <v/>
      </c>
      <c r="N78" s="20"/>
      <c r="O78" s="8"/>
      <c r="P78" s="95"/>
      <c r="Q78" s="95"/>
      <c r="R78" s="96" t="str">
        <f t="shared" si="8"/>
        <v/>
      </c>
      <c r="S78" s="96"/>
      <c r="T78" s="97" t="str">
        <f t="shared" si="9"/>
        <v/>
      </c>
      <c r="U78" s="97"/>
    </row>
    <row r="79" spans="2:21">
      <c r="B79" s="20">
        <v>71</v>
      </c>
      <c r="C79" s="94" t="str">
        <f t="shared" si="6"/>
        <v/>
      </c>
      <c r="D79" s="94"/>
      <c r="E79" s="20"/>
      <c r="F79" s="8"/>
      <c r="G79" s="20" t="s">
        <v>3</v>
      </c>
      <c r="H79" s="95"/>
      <c r="I79" s="95"/>
      <c r="J79" s="20"/>
      <c r="K79" s="94" t="str">
        <f t="shared" si="5"/>
        <v/>
      </c>
      <c r="L79" s="94"/>
      <c r="M79" s="6" t="str">
        <f t="shared" si="7"/>
        <v/>
      </c>
      <c r="N79" s="20"/>
      <c r="O79" s="8"/>
      <c r="P79" s="95"/>
      <c r="Q79" s="95"/>
      <c r="R79" s="96" t="str">
        <f t="shared" si="8"/>
        <v/>
      </c>
      <c r="S79" s="96"/>
      <c r="T79" s="97" t="str">
        <f t="shared" si="9"/>
        <v/>
      </c>
      <c r="U79" s="97"/>
    </row>
    <row r="80" spans="2:21">
      <c r="B80" s="20">
        <v>72</v>
      </c>
      <c r="C80" s="94" t="str">
        <f t="shared" si="6"/>
        <v/>
      </c>
      <c r="D80" s="94"/>
      <c r="E80" s="20"/>
      <c r="F80" s="8"/>
      <c r="G80" s="20" t="s">
        <v>4</v>
      </c>
      <c r="H80" s="95"/>
      <c r="I80" s="95"/>
      <c r="J80" s="20"/>
      <c r="K80" s="94" t="str">
        <f t="shared" si="5"/>
        <v/>
      </c>
      <c r="L80" s="94"/>
      <c r="M80" s="6" t="str">
        <f t="shared" si="7"/>
        <v/>
      </c>
      <c r="N80" s="20"/>
      <c r="O80" s="8"/>
      <c r="P80" s="95"/>
      <c r="Q80" s="95"/>
      <c r="R80" s="96" t="str">
        <f t="shared" si="8"/>
        <v/>
      </c>
      <c r="S80" s="96"/>
      <c r="T80" s="97" t="str">
        <f t="shared" si="9"/>
        <v/>
      </c>
      <c r="U80" s="97"/>
    </row>
    <row r="81" spans="2:21">
      <c r="B81" s="20">
        <v>73</v>
      </c>
      <c r="C81" s="94" t="str">
        <f t="shared" si="6"/>
        <v/>
      </c>
      <c r="D81" s="94"/>
      <c r="E81" s="20"/>
      <c r="F81" s="8"/>
      <c r="G81" s="20" t="s">
        <v>3</v>
      </c>
      <c r="H81" s="95"/>
      <c r="I81" s="95"/>
      <c r="J81" s="20"/>
      <c r="K81" s="94" t="str">
        <f t="shared" si="5"/>
        <v/>
      </c>
      <c r="L81" s="94"/>
      <c r="M81" s="6" t="str">
        <f t="shared" si="7"/>
        <v/>
      </c>
      <c r="N81" s="20"/>
      <c r="O81" s="8"/>
      <c r="P81" s="95"/>
      <c r="Q81" s="95"/>
      <c r="R81" s="96" t="str">
        <f t="shared" si="8"/>
        <v/>
      </c>
      <c r="S81" s="96"/>
      <c r="T81" s="97" t="str">
        <f t="shared" si="9"/>
        <v/>
      </c>
      <c r="U81" s="97"/>
    </row>
    <row r="82" spans="2:21">
      <c r="B82" s="20">
        <v>74</v>
      </c>
      <c r="C82" s="94" t="str">
        <f t="shared" si="6"/>
        <v/>
      </c>
      <c r="D82" s="94"/>
      <c r="E82" s="20"/>
      <c r="F82" s="8"/>
      <c r="G82" s="20" t="s">
        <v>3</v>
      </c>
      <c r="H82" s="95"/>
      <c r="I82" s="95"/>
      <c r="J82" s="20"/>
      <c r="K82" s="94" t="str">
        <f t="shared" si="5"/>
        <v/>
      </c>
      <c r="L82" s="94"/>
      <c r="M82" s="6" t="str">
        <f t="shared" si="7"/>
        <v/>
      </c>
      <c r="N82" s="20"/>
      <c r="O82" s="8"/>
      <c r="P82" s="95"/>
      <c r="Q82" s="95"/>
      <c r="R82" s="96" t="str">
        <f t="shared" si="8"/>
        <v/>
      </c>
      <c r="S82" s="96"/>
      <c r="T82" s="97" t="str">
        <f t="shared" si="9"/>
        <v/>
      </c>
      <c r="U82" s="97"/>
    </row>
    <row r="83" spans="2:21">
      <c r="B83" s="20">
        <v>75</v>
      </c>
      <c r="C83" s="94" t="str">
        <f t="shared" si="6"/>
        <v/>
      </c>
      <c r="D83" s="94"/>
      <c r="E83" s="20"/>
      <c r="F83" s="8"/>
      <c r="G83" s="20" t="s">
        <v>3</v>
      </c>
      <c r="H83" s="95"/>
      <c r="I83" s="95"/>
      <c r="J83" s="20"/>
      <c r="K83" s="94" t="str">
        <f t="shared" si="5"/>
        <v/>
      </c>
      <c r="L83" s="94"/>
      <c r="M83" s="6" t="str">
        <f t="shared" si="7"/>
        <v/>
      </c>
      <c r="N83" s="20"/>
      <c r="O83" s="8"/>
      <c r="P83" s="95"/>
      <c r="Q83" s="95"/>
      <c r="R83" s="96" t="str">
        <f t="shared" si="8"/>
        <v/>
      </c>
      <c r="S83" s="96"/>
      <c r="T83" s="97" t="str">
        <f t="shared" si="9"/>
        <v/>
      </c>
      <c r="U83" s="97"/>
    </row>
    <row r="84" spans="2:21">
      <c r="B84" s="20">
        <v>76</v>
      </c>
      <c r="C84" s="94" t="str">
        <f t="shared" si="6"/>
        <v/>
      </c>
      <c r="D84" s="94"/>
      <c r="E84" s="20"/>
      <c r="F84" s="8"/>
      <c r="G84" s="20" t="s">
        <v>3</v>
      </c>
      <c r="H84" s="95"/>
      <c r="I84" s="95"/>
      <c r="J84" s="20"/>
      <c r="K84" s="94" t="str">
        <f t="shared" si="5"/>
        <v/>
      </c>
      <c r="L84" s="94"/>
      <c r="M84" s="6" t="str">
        <f t="shared" si="7"/>
        <v/>
      </c>
      <c r="N84" s="20"/>
      <c r="O84" s="8"/>
      <c r="P84" s="95"/>
      <c r="Q84" s="95"/>
      <c r="R84" s="96" t="str">
        <f t="shared" si="8"/>
        <v/>
      </c>
      <c r="S84" s="96"/>
      <c r="T84" s="97" t="str">
        <f t="shared" si="9"/>
        <v/>
      </c>
      <c r="U84" s="97"/>
    </row>
    <row r="85" spans="2:21">
      <c r="B85" s="20">
        <v>77</v>
      </c>
      <c r="C85" s="94" t="str">
        <f t="shared" si="6"/>
        <v/>
      </c>
      <c r="D85" s="94"/>
      <c r="E85" s="20"/>
      <c r="F85" s="8"/>
      <c r="G85" s="20" t="s">
        <v>4</v>
      </c>
      <c r="H85" s="95"/>
      <c r="I85" s="95"/>
      <c r="J85" s="20"/>
      <c r="K85" s="94" t="str">
        <f t="shared" si="5"/>
        <v/>
      </c>
      <c r="L85" s="94"/>
      <c r="M85" s="6" t="str">
        <f t="shared" si="7"/>
        <v/>
      </c>
      <c r="N85" s="20"/>
      <c r="O85" s="8"/>
      <c r="P85" s="95"/>
      <c r="Q85" s="95"/>
      <c r="R85" s="96" t="str">
        <f t="shared" si="8"/>
        <v/>
      </c>
      <c r="S85" s="96"/>
      <c r="T85" s="97" t="str">
        <f t="shared" si="9"/>
        <v/>
      </c>
      <c r="U85" s="97"/>
    </row>
    <row r="86" spans="2:21">
      <c r="B86" s="20">
        <v>78</v>
      </c>
      <c r="C86" s="94" t="str">
        <f t="shared" si="6"/>
        <v/>
      </c>
      <c r="D86" s="94"/>
      <c r="E86" s="20"/>
      <c r="F86" s="8"/>
      <c r="G86" s="20" t="s">
        <v>3</v>
      </c>
      <c r="H86" s="95"/>
      <c r="I86" s="95"/>
      <c r="J86" s="20"/>
      <c r="K86" s="94" t="str">
        <f t="shared" si="5"/>
        <v/>
      </c>
      <c r="L86" s="94"/>
      <c r="M86" s="6" t="str">
        <f t="shared" si="7"/>
        <v/>
      </c>
      <c r="N86" s="20"/>
      <c r="O86" s="8"/>
      <c r="P86" s="95"/>
      <c r="Q86" s="95"/>
      <c r="R86" s="96" t="str">
        <f t="shared" si="8"/>
        <v/>
      </c>
      <c r="S86" s="96"/>
      <c r="T86" s="97" t="str">
        <f t="shared" si="9"/>
        <v/>
      </c>
      <c r="U86" s="97"/>
    </row>
    <row r="87" spans="2:21">
      <c r="B87" s="20">
        <v>79</v>
      </c>
      <c r="C87" s="94" t="str">
        <f t="shared" si="6"/>
        <v/>
      </c>
      <c r="D87" s="94"/>
      <c r="E87" s="20"/>
      <c r="F87" s="8"/>
      <c r="G87" s="20" t="s">
        <v>4</v>
      </c>
      <c r="H87" s="95"/>
      <c r="I87" s="95"/>
      <c r="J87" s="20"/>
      <c r="K87" s="94" t="str">
        <f t="shared" si="5"/>
        <v/>
      </c>
      <c r="L87" s="94"/>
      <c r="M87" s="6" t="str">
        <f t="shared" si="7"/>
        <v/>
      </c>
      <c r="N87" s="20"/>
      <c r="O87" s="8"/>
      <c r="P87" s="95"/>
      <c r="Q87" s="95"/>
      <c r="R87" s="96" t="str">
        <f t="shared" si="8"/>
        <v/>
      </c>
      <c r="S87" s="96"/>
      <c r="T87" s="97" t="str">
        <f t="shared" si="9"/>
        <v/>
      </c>
      <c r="U87" s="97"/>
    </row>
    <row r="88" spans="2:21">
      <c r="B88" s="20">
        <v>80</v>
      </c>
      <c r="C88" s="94" t="str">
        <f t="shared" si="6"/>
        <v/>
      </c>
      <c r="D88" s="94"/>
      <c r="E88" s="20"/>
      <c r="F88" s="8"/>
      <c r="G88" s="20" t="s">
        <v>4</v>
      </c>
      <c r="H88" s="95"/>
      <c r="I88" s="95"/>
      <c r="J88" s="20"/>
      <c r="K88" s="94" t="str">
        <f t="shared" si="5"/>
        <v/>
      </c>
      <c r="L88" s="94"/>
      <c r="M88" s="6" t="str">
        <f t="shared" si="7"/>
        <v/>
      </c>
      <c r="N88" s="20"/>
      <c r="O88" s="8"/>
      <c r="P88" s="95"/>
      <c r="Q88" s="95"/>
      <c r="R88" s="96" t="str">
        <f t="shared" si="8"/>
        <v/>
      </c>
      <c r="S88" s="96"/>
      <c r="T88" s="97" t="str">
        <f t="shared" si="9"/>
        <v/>
      </c>
      <c r="U88" s="97"/>
    </row>
    <row r="89" spans="2:21">
      <c r="B89" s="20">
        <v>81</v>
      </c>
      <c r="C89" s="94" t="str">
        <f t="shared" si="6"/>
        <v/>
      </c>
      <c r="D89" s="94"/>
      <c r="E89" s="20"/>
      <c r="F89" s="8"/>
      <c r="G89" s="20" t="s">
        <v>4</v>
      </c>
      <c r="H89" s="95"/>
      <c r="I89" s="95"/>
      <c r="J89" s="20"/>
      <c r="K89" s="94" t="str">
        <f t="shared" si="5"/>
        <v/>
      </c>
      <c r="L89" s="94"/>
      <c r="M89" s="6" t="str">
        <f t="shared" si="7"/>
        <v/>
      </c>
      <c r="N89" s="20"/>
      <c r="O89" s="8"/>
      <c r="P89" s="95"/>
      <c r="Q89" s="95"/>
      <c r="R89" s="96" t="str">
        <f t="shared" si="8"/>
        <v/>
      </c>
      <c r="S89" s="96"/>
      <c r="T89" s="97" t="str">
        <f t="shared" si="9"/>
        <v/>
      </c>
      <c r="U89" s="97"/>
    </row>
    <row r="90" spans="2:21">
      <c r="B90" s="20">
        <v>82</v>
      </c>
      <c r="C90" s="94" t="str">
        <f t="shared" si="6"/>
        <v/>
      </c>
      <c r="D90" s="94"/>
      <c r="E90" s="20"/>
      <c r="F90" s="8"/>
      <c r="G90" s="20" t="s">
        <v>4</v>
      </c>
      <c r="H90" s="95"/>
      <c r="I90" s="95"/>
      <c r="J90" s="20"/>
      <c r="K90" s="94" t="str">
        <f t="shared" si="5"/>
        <v/>
      </c>
      <c r="L90" s="94"/>
      <c r="M90" s="6" t="str">
        <f t="shared" si="7"/>
        <v/>
      </c>
      <c r="N90" s="20"/>
      <c r="O90" s="8"/>
      <c r="P90" s="95"/>
      <c r="Q90" s="95"/>
      <c r="R90" s="96" t="str">
        <f t="shared" si="8"/>
        <v/>
      </c>
      <c r="S90" s="96"/>
      <c r="T90" s="97" t="str">
        <f t="shared" si="9"/>
        <v/>
      </c>
      <c r="U90" s="97"/>
    </row>
    <row r="91" spans="2:21">
      <c r="B91" s="20">
        <v>83</v>
      </c>
      <c r="C91" s="94" t="str">
        <f t="shared" si="6"/>
        <v/>
      </c>
      <c r="D91" s="94"/>
      <c r="E91" s="20"/>
      <c r="F91" s="8"/>
      <c r="G91" s="20" t="s">
        <v>4</v>
      </c>
      <c r="H91" s="95"/>
      <c r="I91" s="95"/>
      <c r="J91" s="20"/>
      <c r="K91" s="94" t="str">
        <f t="shared" si="5"/>
        <v/>
      </c>
      <c r="L91" s="94"/>
      <c r="M91" s="6" t="str">
        <f t="shared" si="7"/>
        <v/>
      </c>
      <c r="N91" s="20"/>
      <c r="O91" s="8"/>
      <c r="P91" s="95"/>
      <c r="Q91" s="95"/>
      <c r="R91" s="96" t="str">
        <f t="shared" si="8"/>
        <v/>
      </c>
      <c r="S91" s="96"/>
      <c r="T91" s="97" t="str">
        <f t="shared" si="9"/>
        <v/>
      </c>
      <c r="U91" s="97"/>
    </row>
    <row r="92" spans="2:21">
      <c r="B92" s="20">
        <v>84</v>
      </c>
      <c r="C92" s="94" t="str">
        <f t="shared" si="6"/>
        <v/>
      </c>
      <c r="D92" s="94"/>
      <c r="E92" s="20"/>
      <c r="F92" s="8"/>
      <c r="G92" s="20" t="s">
        <v>3</v>
      </c>
      <c r="H92" s="95"/>
      <c r="I92" s="95"/>
      <c r="J92" s="20"/>
      <c r="K92" s="94" t="str">
        <f t="shared" si="5"/>
        <v/>
      </c>
      <c r="L92" s="94"/>
      <c r="M92" s="6" t="str">
        <f t="shared" si="7"/>
        <v/>
      </c>
      <c r="N92" s="20"/>
      <c r="O92" s="8"/>
      <c r="P92" s="95"/>
      <c r="Q92" s="95"/>
      <c r="R92" s="96" t="str">
        <f t="shared" si="8"/>
        <v/>
      </c>
      <c r="S92" s="96"/>
      <c r="T92" s="97" t="str">
        <f t="shared" si="9"/>
        <v/>
      </c>
      <c r="U92" s="97"/>
    </row>
    <row r="93" spans="2:21">
      <c r="B93" s="20">
        <v>85</v>
      </c>
      <c r="C93" s="94" t="str">
        <f t="shared" si="6"/>
        <v/>
      </c>
      <c r="D93" s="94"/>
      <c r="E93" s="20"/>
      <c r="F93" s="8"/>
      <c r="G93" s="20" t="s">
        <v>4</v>
      </c>
      <c r="H93" s="95"/>
      <c r="I93" s="95"/>
      <c r="J93" s="20"/>
      <c r="K93" s="94" t="str">
        <f t="shared" si="5"/>
        <v/>
      </c>
      <c r="L93" s="94"/>
      <c r="M93" s="6" t="str">
        <f t="shared" si="7"/>
        <v/>
      </c>
      <c r="N93" s="20"/>
      <c r="O93" s="8"/>
      <c r="P93" s="95"/>
      <c r="Q93" s="95"/>
      <c r="R93" s="96" t="str">
        <f t="shared" si="8"/>
        <v/>
      </c>
      <c r="S93" s="96"/>
      <c r="T93" s="97" t="str">
        <f t="shared" si="9"/>
        <v/>
      </c>
      <c r="U93" s="97"/>
    </row>
    <row r="94" spans="2:21">
      <c r="B94" s="20">
        <v>86</v>
      </c>
      <c r="C94" s="94" t="str">
        <f t="shared" si="6"/>
        <v/>
      </c>
      <c r="D94" s="94"/>
      <c r="E94" s="20"/>
      <c r="F94" s="8"/>
      <c r="G94" s="20" t="s">
        <v>3</v>
      </c>
      <c r="H94" s="95"/>
      <c r="I94" s="95"/>
      <c r="J94" s="20"/>
      <c r="K94" s="94" t="str">
        <f t="shared" si="5"/>
        <v/>
      </c>
      <c r="L94" s="94"/>
      <c r="M94" s="6" t="str">
        <f t="shared" si="7"/>
        <v/>
      </c>
      <c r="N94" s="20"/>
      <c r="O94" s="8"/>
      <c r="P94" s="95"/>
      <c r="Q94" s="95"/>
      <c r="R94" s="96" t="str">
        <f t="shared" si="8"/>
        <v/>
      </c>
      <c r="S94" s="96"/>
      <c r="T94" s="97" t="str">
        <f t="shared" si="9"/>
        <v/>
      </c>
      <c r="U94" s="97"/>
    </row>
    <row r="95" spans="2:21">
      <c r="B95" s="20">
        <v>87</v>
      </c>
      <c r="C95" s="94" t="str">
        <f t="shared" si="6"/>
        <v/>
      </c>
      <c r="D95" s="94"/>
      <c r="E95" s="20"/>
      <c r="F95" s="8"/>
      <c r="G95" s="20" t="s">
        <v>4</v>
      </c>
      <c r="H95" s="95"/>
      <c r="I95" s="95"/>
      <c r="J95" s="20"/>
      <c r="K95" s="94" t="str">
        <f t="shared" si="5"/>
        <v/>
      </c>
      <c r="L95" s="94"/>
      <c r="M95" s="6" t="str">
        <f t="shared" si="7"/>
        <v/>
      </c>
      <c r="N95" s="20"/>
      <c r="O95" s="8"/>
      <c r="P95" s="95"/>
      <c r="Q95" s="95"/>
      <c r="R95" s="96" t="str">
        <f t="shared" si="8"/>
        <v/>
      </c>
      <c r="S95" s="96"/>
      <c r="T95" s="97" t="str">
        <f t="shared" si="9"/>
        <v/>
      </c>
      <c r="U95" s="97"/>
    </row>
    <row r="96" spans="2:21">
      <c r="B96" s="20">
        <v>88</v>
      </c>
      <c r="C96" s="94" t="str">
        <f t="shared" si="6"/>
        <v/>
      </c>
      <c r="D96" s="94"/>
      <c r="E96" s="20"/>
      <c r="F96" s="8"/>
      <c r="G96" s="20" t="s">
        <v>3</v>
      </c>
      <c r="H96" s="95"/>
      <c r="I96" s="95"/>
      <c r="J96" s="20"/>
      <c r="K96" s="94" t="str">
        <f t="shared" si="5"/>
        <v/>
      </c>
      <c r="L96" s="94"/>
      <c r="M96" s="6" t="str">
        <f t="shared" si="7"/>
        <v/>
      </c>
      <c r="N96" s="20"/>
      <c r="O96" s="8"/>
      <c r="P96" s="95"/>
      <c r="Q96" s="95"/>
      <c r="R96" s="96" t="str">
        <f t="shared" si="8"/>
        <v/>
      </c>
      <c r="S96" s="96"/>
      <c r="T96" s="97" t="str">
        <f t="shared" si="9"/>
        <v/>
      </c>
      <c r="U96" s="97"/>
    </row>
    <row r="97" spans="2:21">
      <c r="B97" s="20">
        <v>89</v>
      </c>
      <c r="C97" s="94" t="str">
        <f t="shared" si="6"/>
        <v/>
      </c>
      <c r="D97" s="94"/>
      <c r="E97" s="20"/>
      <c r="F97" s="8"/>
      <c r="G97" s="20" t="s">
        <v>4</v>
      </c>
      <c r="H97" s="95"/>
      <c r="I97" s="95"/>
      <c r="J97" s="20"/>
      <c r="K97" s="94" t="str">
        <f t="shared" si="5"/>
        <v/>
      </c>
      <c r="L97" s="94"/>
      <c r="M97" s="6" t="str">
        <f t="shared" si="7"/>
        <v/>
      </c>
      <c r="N97" s="20"/>
      <c r="O97" s="8"/>
      <c r="P97" s="95"/>
      <c r="Q97" s="95"/>
      <c r="R97" s="96" t="str">
        <f t="shared" si="8"/>
        <v/>
      </c>
      <c r="S97" s="96"/>
      <c r="T97" s="97" t="str">
        <f t="shared" si="9"/>
        <v/>
      </c>
      <c r="U97" s="97"/>
    </row>
    <row r="98" spans="2:21">
      <c r="B98" s="20">
        <v>90</v>
      </c>
      <c r="C98" s="94" t="str">
        <f t="shared" si="6"/>
        <v/>
      </c>
      <c r="D98" s="94"/>
      <c r="E98" s="20"/>
      <c r="F98" s="8"/>
      <c r="G98" s="20" t="s">
        <v>3</v>
      </c>
      <c r="H98" s="95"/>
      <c r="I98" s="95"/>
      <c r="J98" s="20"/>
      <c r="K98" s="94" t="str">
        <f t="shared" si="5"/>
        <v/>
      </c>
      <c r="L98" s="94"/>
      <c r="M98" s="6" t="str">
        <f t="shared" si="7"/>
        <v/>
      </c>
      <c r="N98" s="20"/>
      <c r="O98" s="8"/>
      <c r="P98" s="95"/>
      <c r="Q98" s="95"/>
      <c r="R98" s="96" t="str">
        <f t="shared" si="8"/>
        <v/>
      </c>
      <c r="S98" s="96"/>
      <c r="T98" s="97" t="str">
        <f t="shared" si="9"/>
        <v/>
      </c>
      <c r="U98" s="97"/>
    </row>
    <row r="99" spans="2:21">
      <c r="B99" s="20">
        <v>91</v>
      </c>
      <c r="C99" s="94" t="str">
        <f t="shared" si="6"/>
        <v/>
      </c>
      <c r="D99" s="94"/>
      <c r="E99" s="20"/>
      <c r="F99" s="8"/>
      <c r="G99" s="20" t="s">
        <v>4</v>
      </c>
      <c r="H99" s="95"/>
      <c r="I99" s="95"/>
      <c r="J99" s="20"/>
      <c r="K99" s="94" t="str">
        <f t="shared" si="5"/>
        <v/>
      </c>
      <c r="L99" s="94"/>
      <c r="M99" s="6" t="str">
        <f t="shared" si="7"/>
        <v/>
      </c>
      <c r="N99" s="20"/>
      <c r="O99" s="8"/>
      <c r="P99" s="95"/>
      <c r="Q99" s="95"/>
      <c r="R99" s="96" t="str">
        <f t="shared" si="8"/>
        <v/>
      </c>
      <c r="S99" s="96"/>
      <c r="T99" s="97" t="str">
        <f t="shared" si="9"/>
        <v/>
      </c>
      <c r="U99" s="97"/>
    </row>
    <row r="100" spans="2:21">
      <c r="B100" s="20">
        <v>92</v>
      </c>
      <c r="C100" s="94" t="str">
        <f t="shared" si="6"/>
        <v/>
      </c>
      <c r="D100" s="94"/>
      <c r="E100" s="20"/>
      <c r="F100" s="8"/>
      <c r="G100" s="20" t="s">
        <v>4</v>
      </c>
      <c r="H100" s="95"/>
      <c r="I100" s="95"/>
      <c r="J100" s="20"/>
      <c r="K100" s="94" t="str">
        <f t="shared" si="5"/>
        <v/>
      </c>
      <c r="L100" s="94"/>
      <c r="M100" s="6" t="str">
        <f t="shared" si="7"/>
        <v/>
      </c>
      <c r="N100" s="20"/>
      <c r="O100" s="8"/>
      <c r="P100" s="95"/>
      <c r="Q100" s="95"/>
      <c r="R100" s="96" t="str">
        <f t="shared" si="8"/>
        <v/>
      </c>
      <c r="S100" s="96"/>
      <c r="T100" s="97" t="str">
        <f t="shared" si="9"/>
        <v/>
      </c>
      <c r="U100" s="97"/>
    </row>
    <row r="101" spans="2:21">
      <c r="B101" s="20">
        <v>93</v>
      </c>
      <c r="C101" s="94" t="str">
        <f t="shared" si="6"/>
        <v/>
      </c>
      <c r="D101" s="94"/>
      <c r="E101" s="20"/>
      <c r="F101" s="8"/>
      <c r="G101" s="20" t="s">
        <v>3</v>
      </c>
      <c r="H101" s="95"/>
      <c r="I101" s="95"/>
      <c r="J101" s="20"/>
      <c r="K101" s="94" t="str">
        <f t="shared" si="5"/>
        <v/>
      </c>
      <c r="L101" s="94"/>
      <c r="M101" s="6" t="str">
        <f t="shared" si="7"/>
        <v/>
      </c>
      <c r="N101" s="20"/>
      <c r="O101" s="8"/>
      <c r="P101" s="95"/>
      <c r="Q101" s="95"/>
      <c r="R101" s="96" t="str">
        <f t="shared" si="8"/>
        <v/>
      </c>
      <c r="S101" s="96"/>
      <c r="T101" s="97" t="str">
        <f t="shared" si="9"/>
        <v/>
      </c>
      <c r="U101" s="97"/>
    </row>
    <row r="102" spans="2:21">
      <c r="B102" s="20">
        <v>94</v>
      </c>
      <c r="C102" s="94" t="str">
        <f t="shared" si="6"/>
        <v/>
      </c>
      <c r="D102" s="94"/>
      <c r="E102" s="20"/>
      <c r="F102" s="8"/>
      <c r="G102" s="20" t="s">
        <v>3</v>
      </c>
      <c r="H102" s="95"/>
      <c r="I102" s="95"/>
      <c r="J102" s="20"/>
      <c r="K102" s="94" t="str">
        <f t="shared" si="5"/>
        <v/>
      </c>
      <c r="L102" s="94"/>
      <c r="M102" s="6" t="str">
        <f t="shared" si="7"/>
        <v/>
      </c>
      <c r="N102" s="20"/>
      <c r="O102" s="8"/>
      <c r="P102" s="95"/>
      <c r="Q102" s="95"/>
      <c r="R102" s="96" t="str">
        <f t="shared" si="8"/>
        <v/>
      </c>
      <c r="S102" s="96"/>
      <c r="T102" s="97" t="str">
        <f t="shared" si="9"/>
        <v/>
      </c>
      <c r="U102" s="97"/>
    </row>
    <row r="103" spans="2:21">
      <c r="B103" s="20">
        <v>95</v>
      </c>
      <c r="C103" s="94" t="str">
        <f t="shared" si="6"/>
        <v/>
      </c>
      <c r="D103" s="94"/>
      <c r="E103" s="20"/>
      <c r="F103" s="8"/>
      <c r="G103" s="20" t="s">
        <v>3</v>
      </c>
      <c r="H103" s="95"/>
      <c r="I103" s="95"/>
      <c r="J103" s="20"/>
      <c r="K103" s="94" t="str">
        <f t="shared" si="5"/>
        <v/>
      </c>
      <c r="L103" s="94"/>
      <c r="M103" s="6" t="str">
        <f t="shared" si="7"/>
        <v/>
      </c>
      <c r="N103" s="20"/>
      <c r="O103" s="8"/>
      <c r="P103" s="95"/>
      <c r="Q103" s="95"/>
      <c r="R103" s="96" t="str">
        <f t="shared" si="8"/>
        <v/>
      </c>
      <c r="S103" s="96"/>
      <c r="T103" s="97" t="str">
        <f t="shared" si="9"/>
        <v/>
      </c>
      <c r="U103" s="97"/>
    </row>
    <row r="104" spans="2:21">
      <c r="B104" s="20">
        <v>96</v>
      </c>
      <c r="C104" s="94" t="str">
        <f t="shared" si="6"/>
        <v/>
      </c>
      <c r="D104" s="94"/>
      <c r="E104" s="20"/>
      <c r="F104" s="8"/>
      <c r="G104" s="20" t="s">
        <v>4</v>
      </c>
      <c r="H104" s="95"/>
      <c r="I104" s="95"/>
      <c r="J104" s="20"/>
      <c r="K104" s="94" t="str">
        <f t="shared" si="5"/>
        <v/>
      </c>
      <c r="L104" s="94"/>
      <c r="M104" s="6" t="str">
        <f t="shared" si="7"/>
        <v/>
      </c>
      <c r="N104" s="20"/>
      <c r="O104" s="8"/>
      <c r="P104" s="95"/>
      <c r="Q104" s="95"/>
      <c r="R104" s="96" t="str">
        <f t="shared" si="8"/>
        <v/>
      </c>
      <c r="S104" s="96"/>
      <c r="T104" s="97" t="str">
        <f t="shared" si="9"/>
        <v/>
      </c>
      <c r="U104" s="97"/>
    </row>
    <row r="105" spans="2:21">
      <c r="B105" s="20">
        <v>97</v>
      </c>
      <c r="C105" s="94" t="str">
        <f t="shared" si="6"/>
        <v/>
      </c>
      <c r="D105" s="94"/>
      <c r="E105" s="20"/>
      <c r="F105" s="8"/>
      <c r="G105" s="20" t="s">
        <v>3</v>
      </c>
      <c r="H105" s="95"/>
      <c r="I105" s="95"/>
      <c r="J105" s="20"/>
      <c r="K105" s="94" t="str">
        <f t="shared" si="5"/>
        <v/>
      </c>
      <c r="L105" s="94"/>
      <c r="M105" s="6" t="str">
        <f t="shared" si="7"/>
        <v/>
      </c>
      <c r="N105" s="20"/>
      <c r="O105" s="8"/>
      <c r="P105" s="95"/>
      <c r="Q105" s="95"/>
      <c r="R105" s="96" t="str">
        <f t="shared" si="8"/>
        <v/>
      </c>
      <c r="S105" s="96"/>
      <c r="T105" s="97" t="str">
        <f t="shared" si="9"/>
        <v/>
      </c>
      <c r="U105" s="97"/>
    </row>
    <row r="106" spans="2:21">
      <c r="B106" s="20">
        <v>98</v>
      </c>
      <c r="C106" s="94" t="str">
        <f t="shared" si="6"/>
        <v/>
      </c>
      <c r="D106" s="94"/>
      <c r="E106" s="20"/>
      <c r="F106" s="8"/>
      <c r="G106" s="20" t="s">
        <v>4</v>
      </c>
      <c r="H106" s="95"/>
      <c r="I106" s="95"/>
      <c r="J106" s="20"/>
      <c r="K106" s="94" t="str">
        <f t="shared" si="5"/>
        <v/>
      </c>
      <c r="L106" s="94"/>
      <c r="M106" s="6" t="str">
        <f t="shared" si="7"/>
        <v/>
      </c>
      <c r="N106" s="20"/>
      <c r="O106" s="8"/>
      <c r="P106" s="95"/>
      <c r="Q106" s="95"/>
      <c r="R106" s="96" t="str">
        <f t="shared" si="8"/>
        <v/>
      </c>
      <c r="S106" s="96"/>
      <c r="T106" s="97" t="str">
        <f t="shared" si="9"/>
        <v/>
      </c>
      <c r="U106" s="97"/>
    </row>
    <row r="107" spans="2:21">
      <c r="B107" s="20">
        <v>99</v>
      </c>
      <c r="C107" s="94" t="str">
        <f t="shared" si="6"/>
        <v/>
      </c>
      <c r="D107" s="94"/>
      <c r="E107" s="20"/>
      <c r="F107" s="8"/>
      <c r="G107" s="20" t="s">
        <v>4</v>
      </c>
      <c r="H107" s="95"/>
      <c r="I107" s="95"/>
      <c r="J107" s="20"/>
      <c r="K107" s="94" t="str">
        <f t="shared" si="5"/>
        <v/>
      </c>
      <c r="L107" s="94"/>
      <c r="M107" s="6" t="str">
        <f t="shared" si="7"/>
        <v/>
      </c>
      <c r="N107" s="20"/>
      <c r="O107" s="8"/>
      <c r="P107" s="95"/>
      <c r="Q107" s="95"/>
      <c r="R107" s="96" t="str">
        <f t="shared" si="8"/>
        <v/>
      </c>
      <c r="S107" s="96"/>
      <c r="T107" s="97" t="str">
        <f t="shared" si="9"/>
        <v/>
      </c>
      <c r="U107" s="97"/>
    </row>
    <row r="108" spans="2:21">
      <c r="B108" s="20">
        <v>100</v>
      </c>
      <c r="C108" s="94" t="str">
        <f t="shared" si="6"/>
        <v/>
      </c>
      <c r="D108" s="94"/>
      <c r="E108" s="20"/>
      <c r="F108" s="8"/>
      <c r="G108" s="20" t="s">
        <v>3</v>
      </c>
      <c r="H108" s="95"/>
      <c r="I108" s="95"/>
      <c r="J108" s="20"/>
      <c r="K108" s="94" t="str">
        <f t="shared" si="5"/>
        <v/>
      </c>
      <c r="L108" s="94"/>
      <c r="M108" s="6" t="str">
        <f t="shared" si="7"/>
        <v/>
      </c>
      <c r="N108" s="20"/>
      <c r="O108" s="8"/>
      <c r="P108" s="95"/>
      <c r="Q108" s="95"/>
      <c r="R108" s="96" t="str">
        <f t="shared" si="8"/>
        <v/>
      </c>
      <c r="S108" s="96"/>
      <c r="T108" s="97" t="str">
        <f t="shared" si="9"/>
        <v/>
      </c>
      <c r="U108" s="97"/>
    </row>
    <row r="109" spans="2:21">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6</vt:i4>
      </vt:variant>
    </vt:vector>
  </HeadingPairs>
  <TitlesOfParts>
    <vt:vector size="6" baseType="lpstr">
      <vt:lpstr>画像（AUDUSD ダイバー　WB　WT）</vt:lpstr>
      <vt:lpstr>AUDUSD 1H</vt:lpstr>
      <vt:lpstr>気づき</vt:lpstr>
      <vt:lpstr>画像AUDUSD</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杉山多美枝</cp:lastModifiedBy>
  <cp:revision/>
  <cp:lastPrinted>2015-07-15T10:17:15Z</cp:lastPrinted>
  <dcterms:created xsi:type="dcterms:W3CDTF">2013-10-09T23:04:08Z</dcterms:created>
  <dcterms:modified xsi:type="dcterms:W3CDTF">2016-04-25T15:33:18Z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