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検証（GBPJPY日足" sheetId="28" r:id="rId1"/>
    <sheet name="画像" sheetId="26" r:id="rId2"/>
    <sheet name="気づき" sheetId="9" r:id="rId3"/>
    <sheet name="検証終了通貨" sheetId="10" r:id="rId4"/>
    <sheet name="テンプレ" sheetId="17" r:id="rId5"/>
  </sheets>
  <calcPr calcId="145621"/>
</workbook>
</file>

<file path=xl/calcChain.xml><?xml version="1.0" encoding="utf-8"?>
<calcChain xmlns="http://schemas.openxmlformats.org/spreadsheetml/2006/main">
  <c r="K13" i="28" l="1"/>
  <c r="M13" i="28" s="1"/>
  <c r="R10" i="17"/>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T9" i="17"/>
  <c r="R9" i="17"/>
  <c r="M9" i="17"/>
  <c r="R13" i="28"/>
  <c r="C14" i="28" s="1"/>
  <c r="R14" i="28"/>
  <c r="C15" i="28" s="1"/>
  <c r="R15" i="28"/>
  <c r="C16" i="28" s="1"/>
  <c r="R16" i="28"/>
  <c r="C17" i="28" s="1"/>
  <c r="R17" i="28"/>
  <c r="C18" i="28" s="1"/>
  <c r="R18" i="28"/>
  <c r="C19" i="28" s="1"/>
  <c r="R19" i="28"/>
  <c r="C20" i="28" s="1"/>
  <c r="R20" i="28"/>
  <c r="C21" i="28" s="1"/>
  <c r="R21" i="28"/>
  <c r="C22" i="28" s="1"/>
  <c r="R22" i="28"/>
  <c r="C23" i="28" s="1"/>
  <c r="R23" i="28"/>
  <c r="C24" i="28" s="1"/>
  <c r="R24" i="28"/>
  <c r="C25" i="28" s="1"/>
  <c r="R25" i="28"/>
  <c r="C26" i="28" s="1"/>
  <c r="R26" i="28"/>
  <c r="C27" i="28" s="1"/>
  <c r="R27" i="28"/>
  <c r="C28" i="28" s="1"/>
  <c r="R28" i="28"/>
  <c r="C29" i="28" s="1"/>
  <c r="R29" i="28"/>
  <c r="C30" i="28" s="1"/>
  <c r="R30" i="28"/>
  <c r="C31" i="28" s="1"/>
  <c r="R31" i="28"/>
  <c r="C32" i="28" s="1"/>
  <c r="R32" i="28"/>
  <c r="C33" i="28" s="1"/>
  <c r="R33" i="28"/>
  <c r="C34" i="28" s="1"/>
  <c r="R34" i="28"/>
  <c r="C35" i="28" s="1"/>
  <c r="R35" i="28"/>
  <c r="C36" i="28" s="1"/>
  <c r="R36" i="28"/>
  <c r="C37" i="28" s="1"/>
  <c r="R37" i="28"/>
  <c r="C38" i="28" s="1"/>
  <c r="R38" i="28"/>
  <c r="C39" i="28" s="1"/>
  <c r="R39" i="28"/>
  <c r="C40" i="28" s="1"/>
  <c r="R41" i="28"/>
  <c r="C42" i="28" s="1"/>
  <c r="R42" i="28"/>
  <c r="C43" i="28" s="1"/>
  <c r="R43" i="28"/>
  <c r="C44" i="28" s="1"/>
  <c r="R44" i="28"/>
  <c r="C45" i="28" s="1"/>
  <c r="R45" i="28"/>
  <c r="C46" i="28" s="1"/>
  <c r="R46" i="28"/>
  <c r="C47" i="28" s="1"/>
  <c r="R47" i="28"/>
  <c r="C48" i="28" s="1"/>
  <c r="R48" i="28"/>
  <c r="C49" i="28" s="1"/>
  <c r="R49" i="28"/>
  <c r="C50" i="28" s="1"/>
  <c r="R50" i="28"/>
  <c r="C51" i="28" s="1"/>
  <c r="R51" i="28"/>
  <c r="C52" i="28" s="1"/>
  <c r="R52" i="28"/>
  <c r="C53" i="28" s="1"/>
  <c r="R53" i="28"/>
  <c r="C54" i="28" s="1"/>
  <c r="R54" i="28"/>
  <c r="C55" i="28" s="1"/>
  <c r="R55" i="28"/>
  <c r="C56" i="28" s="1"/>
  <c r="R56" i="28"/>
  <c r="C57" i="28" s="1"/>
  <c r="R57" i="28"/>
  <c r="C58" i="28" s="1"/>
  <c r="R58" i="28"/>
  <c r="C59" i="28" s="1"/>
  <c r="R59" i="28"/>
  <c r="C60" i="28" s="1"/>
  <c r="R60" i="28"/>
  <c r="C61" i="28" s="1"/>
  <c r="R61" i="28"/>
  <c r="C62" i="28" s="1"/>
  <c r="R62" i="28"/>
  <c r="C63" i="28" s="1"/>
  <c r="R63" i="28"/>
  <c r="C64" i="28" s="1"/>
  <c r="R64" i="28"/>
  <c r="C65" i="28" s="1"/>
  <c r="R66" i="28"/>
  <c r="C67" i="28" s="1"/>
  <c r="R67" i="28"/>
  <c r="C68" i="28" s="1"/>
  <c r="R68" i="28"/>
  <c r="C69" i="28" s="1"/>
  <c r="R69" i="28"/>
  <c r="C70" i="28" s="1"/>
  <c r="R71" i="28"/>
  <c r="C72" i="28" s="1"/>
  <c r="R72" i="28"/>
  <c r="C73" i="28" s="1"/>
  <c r="R73" i="28"/>
  <c r="C74" i="28" s="1"/>
  <c r="R74" i="28"/>
  <c r="C75" i="28" s="1"/>
  <c r="R75" i="28"/>
  <c r="C76" i="28" s="1"/>
  <c r="R76" i="28"/>
  <c r="C77" i="28" s="1"/>
  <c r="R77" i="28"/>
  <c r="C78" i="28" s="1"/>
  <c r="R78" i="28"/>
  <c r="C79" i="28" s="1"/>
  <c r="R79" i="28"/>
  <c r="C80" i="28" s="1"/>
  <c r="R80" i="28"/>
  <c r="C81" i="28" s="1"/>
  <c r="R81" i="28"/>
  <c r="C82" i="28" s="1"/>
  <c r="R82" i="28"/>
  <c r="C83" i="28" s="1"/>
  <c r="R83" i="28"/>
  <c r="C84" i="28" s="1"/>
  <c r="R84" i="28"/>
  <c r="C85" i="28" s="1"/>
  <c r="R85" i="28"/>
  <c r="C86" i="28" s="1"/>
  <c r="R86" i="28"/>
  <c r="C87" i="28" s="1"/>
  <c r="R87" i="28"/>
  <c r="C88" i="28" s="1"/>
  <c r="R88" i="28"/>
  <c r="C89" i="28" s="1"/>
  <c r="R89" i="28"/>
  <c r="C90" i="28" s="1"/>
  <c r="R90" i="28"/>
  <c r="C91" i="28" s="1"/>
  <c r="R91" i="28"/>
  <c r="C92" i="28" s="1"/>
  <c r="R92" i="28"/>
  <c r="C93" i="28" s="1"/>
  <c r="R93" i="28"/>
  <c r="C94" i="28" s="1"/>
  <c r="R94" i="28"/>
  <c r="C95" i="28" s="1"/>
  <c r="R95" i="28"/>
  <c r="C96" i="28" s="1"/>
  <c r="R96" i="28"/>
  <c r="C97" i="28" s="1"/>
  <c r="R97" i="28"/>
  <c r="C98" i="28" s="1"/>
  <c r="R98" i="28"/>
  <c r="C99" i="28" s="1"/>
  <c r="R99" i="28"/>
  <c r="C100" i="28" s="1"/>
  <c r="R100" i="28"/>
  <c r="C101" i="28" s="1"/>
  <c r="R101" i="28"/>
  <c r="C102" i="28" s="1"/>
  <c r="R102" i="28"/>
  <c r="C103" i="28" s="1"/>
  <c r="R103" i="28"/>
  <c r="C104" i="28" s="1"/>
  <c r="R104" i="28"/>
  <c r="C105" i="28" s="1"/>
  <c r="R105" i="28"/>
  <c r="C106" i="28" s="1"/>
  <c r="R106" i="28"/>
  <c r="C107" i="28" s="1"/>
  <c r="R107" i="28"/>
  <c r="C108" i="28" s="1"/>
  <c r="R108" i="28"/>
  <c r="M14" i="28"/>
  <c r="M15" i="28"/>
  <c r="M16" i="28"/>
  <c r="M17" i="28"/>
  <c r="M18" i="28"/>
  <c r="M19" i="28"/>
  <c r="M20" i="28"/>
  <c r="M21" i="28"/>
  <c r="M22" i="28"/>
  <c r="M23" i="28"/>
  <c r="M24" i="28"/>
  <c r="M25" i="28"/>
  <c r="M26" i="28"/>
  <c r="M27" i="28"/>
  <c r="M28" i="28"/>
  <c r="M29" i="28"/>
  <c r="M30" i="28"/>
  <c r="M31" i="28"/>
  <c r="M33" i="28"/>
  <c r="M34" i="28"/>
  <c r="M35" i="28"/>
  <c r="M36" i="28"/>
  <c r="M37" i="28"/>
  <c r="M39" i="28"/>
  <c r="M40" i="28"/>
  <c r="R40" i="28" s="1"/>
  <c r="M41" i="28"/>
  <c r="M42" i="28"/>
  <c r="M43" i="28"/>
  <c r="M45" i="28"/>
  <c r="M46" i="28"/>
  <c r="M47" i="28"/>
  <c r="M48" i="28"/>
  <c r="M49" i="28"/>
  <c r="M50" i="28"/>
  <c r="M51" i="28"/>
  <c r="M52" i="28"/>
  <c r="M53" i="28"/>
  <c r="M56" i="28"/>
  <c r="M57" i="28"/>
  <c r="M58" i="28"/>
  <c r="M59" i="28"/>
  <c r="M60" i="28"/>
  <c r="M61" i="28"/>
  <c r="M63" i="28"/>
  <c r="M64" i="28"/>
  <c r="M66" i="28"/>
  <c r="M67" i="28"/>
  <c r="M68" i="28"/>
  <c r="M69" i="28"/>
  <c r="M71"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T13" i="28"/>
  <c r="T15" i="28"/>
  <c r="T16" i="28"/>
  <c r="T17" i="28"/>
  <c r="T18" i="28"/>
  <c r="T20" i="28"/>
  <c r="T21" i="28"/>
  <c r="T23" i="28"/>
  <c r="T24" i="28"/>
  <c r="T25" i="28"/>
  <c r="T26" i="28"/>
  <c r="T27" i="28"/>
  <c r="T28" i="28"/>
  <c r="T29" i="28"/>
  <c r="T30" i="28"/>
  <c r="T31" i="28"/>
  <c r="T32" i="28"/>
  <c r="T33" i="28"/>
  <c r="T34" i="28"/>
  <c r="T35" i="28"/>
  <c r="T36" i="28"/>
  <c r="T37" i="28"/>
  <c r="T38" i="28"/>
  <c r="T39" i="28"/>
  <c r="T41" i="28"/>
  <c r="T42" i="28"/>
  <c r="T43" i="28"/>
  <c r="T44" i="28"/>
  <c r="T45" i="28"/>
  <c r="T46" i="28"/>
  <c r="T47" i="28"/>
  <c r="T48" i="28"/>
  <c r="T49" i="28"/>
  <c r="T50" i="28"/>
  <c r="T51" i="28"/>
  <c r="T52" i="28"/>
  <c r="T53" i="28"/>
  <c r="T54" i="28"/>
  <c r="T56" i="28"/>
  <c r="T57" i="28"/>
  <c r="T58" i="28"/>
  <c r="T59" i="28"/>
  <c r="T60" i="28"/>
  <c r="T61" i="28"/>
  <c r="T62" i="28"/>
  <c r="T63" i="28"/>
  <c r="T64" i="28"/>
  <c r="T66" i="28"/>
  <c r="T67" i="28"/>
  <c r="T68" i="28"/>
  <c r="T69" i="28"/>
  <c r="T71" i="28"/>
  <c r="T72" i="28"/>
  <c r="T73" i="28"/>
  <c r="T74" i="28"/>
  <c r="T75" i="28"/>
  <c r="T76" i="28"/>
  <c r="T77" i="28"/>
  <c r="T78" i="28"/>
  <c r="T79" i="28"/>
  <c r="T80" i="28"/>
  <c r="T81" i="28"/>
  <c r="T82" i="28"/>
  <c r="T83" i="28"/>
  <c r="T84" i="28"/>
  <c r="T86" i="28"/>
  <c r="T87" i="28"/>
  <c r="T88" i="28"/>
  <c r="T89" i="28"/>
  <c r="T90" i="28"/>
  <c r="T91" i="28"/>
  <c r="T92" i="28"/>
  <c r="T93" i="28"/>
  <c r="T94" i="28"/>
  <c r="T95" i="28"/>
  <c r="T96" i="28"/>
  <c r="T97" i="28"/>
  <c r="T98" i="28"/>
  <c r="T99" i="28"/>
  <c r="T100" i="28"/>
  <c r="T101" i="28"/>
  <c r="T102" i="28"/>
  <c r="T103" i="28"/>
  <c r="T104" i="28"/>
  <c r="T105" i="28"/>
  <c r="T106" i="28"/>
  <c r="T107" i="28"/>
  <c r="T108" i="28"/>
  <c r="K108" i="28"/>
  <c r="K107" i="28"/>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M72" i="28" s="1"/>
  <c r="K71" i="28"/>
  <c r="K70" i="28"/>
  <c r="M70" i="28" s="1"/>
  <c r="R70" i="28" s="1"/>
  <c r="K69" i="28"/>
  <c r="K68" i="28"/>
  <c r="K67" i="28"/>
  <c r="K66" i="28"/>
  <c r="K65" i="28"/>
  <c r="M65" i="28" s="1"/>
  <c r="R65" i="28" s="1"/>
  <c r="K64" i="28"/>
  <c r="K63" i="28"/>
  <c r="K62" i="28"/>
  <c r="M62" i="28" s="1"/>
  <c r="K61" i="28"/>
  <c r="K60" i="28"/>
  <c r="K59" i="28"/>
  <c r="K58" i="28"/>
  <c r="K57" i="28"/>
  <c r="K56" i="28"/>
  <c r="K55" i="28"/>
  <c r="M55" i="28" s="1"/>
  <c r="K54" i="28"/>
  <c r="M54" i="28" s="1"/>
  <c r="K53" i="28"/>
  <c r="K52" i="28"/>
  <c r="K51" i="28"/>
  <c r="K50" i="28"/>
  <c r="K49" i="28"/>
  <c r="K48" i="28"/>
  <c r="K47" i="28"/>
  <c r="K46" i="28"/>
  <c r="K45" i="28"/>
  <c r="K44" i="28"/>
  <c r="M44" i="28" s="1"/>
  <c r="K43" i="28"/>
  <c r="K42" i="28"/>
  <c r="K41" i="28"/>
  <c r="K40" i="28"/>
  <c r="K39" i="28"/>
  <c r="K38" i="28"/>
  <c r="M38" i="28" s="1"/>
  <c r="K37" i="28"/>
  <c r="K36" i="28"/>
  <c r="K35" i="28"/>
  <c r="K34" i="28"/>
  <c r="K33" i="28"/>
  <c r="K32" i="28"/>
  <c r="M32" i="28" s="1"/>
  <c r="K31" i="28"/>
  <c r="K30" i="28"/>
  <c r="K29" i="28"/>
  <c r="K28" i="28"/>
  <c r="K27" i="28"/>
  <c r="K26" i="28"/>
  <c r="K25" i="28"/>
  <c r="K24" i="28"/>
  <c r="K23" i="28"/>
  <c r="K22" i="28"/>
  <c r="K21" i="28"/>
  <c r="K20" i="28"/>
  <c r="K19" i="28"/>
  <c r="K18" i="28"/>
  <c r="K17" i="28"/>
  <c r="K16" i="28"/>
  <c r="K15" i="28"/>
  <c r="K14" i="28"/>
  <c r="K11" i="28"/>
  <c r="M11" i="28" s="1"/>
  <c r="R11" i="28" s="1"/>
  <c r="K10" i="28"/>
  <c r="M10" i="28" s="1"/>
  <c r="R10" i="28" s="1"/>
  <c r="K9" i="28"/>
  <c r="M9" i="28" s="1"/>
  <c r="R9" i="28" s="1"/>
  <c r="L2" i="28"/>
  <c r="K108" i="17"/>
  <c r="C108" i="17"/>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K9" i="17"/>
  <c r="L2" i="17"/>
  <c r="P2" i="17"/>
  <c r="E5" i="17"/>
  <c r="H4" i="17"/>
  <c r="C10" i="17"/>
  <c r="D4" i="17"/>
  <c r="C5" i="17"/>
  <c r="G5" i="17"/>
  <c r="I5" i="17"/>
  <c r="L4" i="17"/>
  <c r="P4" i="17"/>
  <c r="T85" i="28" l="1"/>
  <c r="C71" i="28"/>
  <c r="T70" i="28"/>
  <c r="C66" i="28"/>
  <c r="T65" i="28"/>
  <c r="T55" i="28"/>
  <c r="C41" i="28"/>
  <c r="T40" i="28"/>
  <c r="T22" i="28"/>
  <c r="T19" i="28"/>
  <c r="T14" i="28"/>
  <c r="C12" i="28"/>
  <c r="K12" i="28" s="1"/>
  <c r="M12" i="28" s="1"/>
  <c r="R12" i="28" s="1"/>
  <c r="T11" i="28"/>
  <c r="C11" i="28"/>
  <c r="T10" i="28"/>
  <c r="P2" i="28"/>
  <c r="T9" i="28"/>
  <c r="D4" i="28"/>
  <c r="G5" i="28"/>
  <c r="C10" i="28"/>
  <c r="E5" i="28"/>
  <c r="C5" i="28"/>
  <c r="C13" i="28" l="1"/>
  <c r="T12" i="28"/>
  <c r="H4" i="28"/>
  <c r="L4" i="28"/>
  <c r="P4" i="28"/>
  <c r="I5" i="28"/>
</calcChain>
</file>

<file path=xl/sharedStrings.xml><?xml version="1.0" encoding="utf-8"?>
<sst xmlns="http://schemas.openxmlformats.org/spreadsheetml/2006/main" count="317" uniqueCount="57">
  <si>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</si>
  <si>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</si>
  <si>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</si>
  <si>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</si>
  <si>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</si>
  <si>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</si>
  <si>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</si>
  <si>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</si>
  <si>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</si>
  <si>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</si>
  <si>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</si>
  <si>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</si>
  <si>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</si>
  <si>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</si>
  <si>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</si>
  <si>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</si>
  <si>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</si>
  <si>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</si>
  <si>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</si>
  <si>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</si>
  <si>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</si>
  <si>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</si>
  <si>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</si>
  <si>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</si>
  <si>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</si>
  <si>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</si>
  <si>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</si>
  <si>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</si>
  <si>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</si>
  <si>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</si>
  <si>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</si>
  <si>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</si>
  <si>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</si>
  <si>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</si>
  <si>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</si>
  <si>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</si>
  <si>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</si>
  <si>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</si>
  <si>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</si>
  <si>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</si>
  <si>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</si>
  <si>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</si>
  <si>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</si>
  <si>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</si>
  <si>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</si>
  <si>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</si>
  <si>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</si>
  <si>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a. S/R</t>
    <phoneticPr fontId="3"/>
  </si>
  <si>
    <t>買</t>
    <rPh sb="0" eb="1">
      <t>カイ</t>
    </rPh>
    <phoneticPr fontId="2"/>
  </si>
  <si>
    <t>売り</t>
    <rPh sb="0" eb="1">
      <t>ウ</t>
    </rPh>
    <phoneticPr fontId="2"/>
  </si>
  <si>
    <t>決済</t>
    <rPh sb="0" eb="2">
      <t>ケッサイ</t>
    </rPh>
    <phoneticPr fontId="2"/>
  </si>
  <si>
    <t>ダイバージェンスの見方はこれでよいのでしょうか</t>
    <rPh sb="9" eb="11">
      <t>ミカタ</t>
    </rPh>
    <phoneticPr fontId="2"/>
  </si>
  <si>
    <t>wボトムになっているときは手じまったほうがよいのか？</t>
    <rPh sb="13" eb="14">
      <t>テ</t>
    </rPh>
    <phoneticPr fontId="2"/>
  </si>
  <si>
    <t>GBPJPY</t>
    <phoneticPr fontId="2"/>
  </si>
  <si>
    <t>１ｈ、４ｈで検証して結果にどのような差があるのか見てみたいです。
また、決済ｂの練習も早くやってみたいと思いました。</t>
    <rPh sb="6" eb="8">
      <t>ケンショウ</t>
    </rPh>
    <rPh sb="10" eb="12">
      <t>ケッカ</t>
    </rPh>
    <rPh sb="18" eb="19">
      <t>サ</t>
    </rPh>
    <rPh sb="24" eb="25">
      <t>ミ</t>
    </rPh>
    <rPh sb="36" eb="38">
      <t>ケッサイ</t>
    </rPh>
    <rPh sb="40" eb="42">
      <t>レンシュウ</t>
    </rPh>
    <rPh sb="43" eb="44">
      <t>ハヤ</t>
    </rPh>
    <rPh sb="52" eb="53">
      <t>オモ</t>
    </rPh>
    <phoneticPr fontId="2"/>
  </si>
  <si>
    <t>はじめて、数値をいれながら、検証というものをやってみました。かなり疲れる作業でした。SMAの上か下かでPBの形をしたものを素直に探して売買すると利益になっているのでうれしいです。でも、その通りにならないものもありました。NO.69,70,77,78 (ref. 添付画像）　何か見分ける方法があるのであれば知りたいです。
画像添付が大変だったので、後半から、負けたものだけとることにしました。
前半はなんだかよくわからずにやっていたのですが、疑問点はサポートフォーラムで見つけることができたので、そちらの指示に従うようにしました。</t>
    <rPh sb="5" eb="7">
      <t>スウチ</t>
    </rPh>
    <rPh sb="14" eb="16">
      <t>ケンショウ</t>
    </rPh>
    <rPh sb="33" eb="34">
      <t>ツカ</t>
    </rPh>
    <rPh sb="36" eb="38">
      <t>サギョウ</t>
    </rPh>
    <rPh sb="46" eb="47">
      <t>ウエ</t>
    </rPh>
    <rPh sb="48" eb="49">
      <t>シタ</t>
    </rPh>
    <rPh sb="54" eb="55">
      <t>カタチ</t>
    </rPh>
    <rPh sb="61" eb="63">
      <t>スナオ</t>
    </rPh>
    <rPh sb="64" eb="65">
      <t>サガ</t>
    </rPh>
    <rPh sb="67" eb="69">
      <t>バイバイ</t>
    </rPh>
    <rPh sb="72" eb="74">
      <t>リエキ</t>
    </rPh>
    <rPh sb="94" eb="95">
      <t>トオ</t>
    </rPh>
    <rPh sb="131" eb="133">
      <t>テンプ</t>
    </rPh>
    <rPh sb="133" eb="135">
      <t>ガゾウ</t>
    </rPh>
    <rPh sb="137" eb="138">
      <t>ナニ</t>
    </rPh>
    <rPh sb="139" eb="141">
      <t>ミワ</t>
    </rPh>
    <rPh sb="143" eb="145">
      <t>ホウホウ</t>
    </rPh>
    <rPh sb="153" eb="154">
      <t>シ</t>
    </rPh>
    <rPh sb="162" eb="164">
      <t>ガゾウ</t>
    </rPh>
    <rPh sb="164" eb="166">
      <t>テンプ</t>
    </rPh>
    <rPh sb="167" eb="169">
      <t>タイヘン</t>
    </rPh>
    <rPh sb="175" eb="177">
      <t>コウハン</t>
    </rPh>
    <rPh sb="180" eb="181">
      <t>マ</t>
    </rPh>
    <rPh sb="198" eb="200">
      <t>ゼンハン</t>
    </rPh>
    <rPh sb="222" eb="225">
      <t>ギモンテン</t>
    </rPh>
    <rPh sb="236" eb="237">
      <t>ミ</t>
    </rPh>
    <rPh sb="253" eb="255">
      <t>シジ</t>
    </rPh>
    <rPh sb="256" eb="257">
      <t>シタガ</t>
    </rPh>
    <phoneticPr fontId="2"/>
  </si>
  <si>
    <t>サポート・レジスタンスというか、直近高値・安値で決済していました。長いトレンドが出ているときはうまくロスカット値を上げていく練習をしたいです。2010年は波の長さが短かったので細かく決済しないといけないようでしたが、2012、2015年になると波の長さがとても長くなっていました。
2015、２０１６年はエントリーからロスカットまでの差が300ピップスというとても大きいものが何度か出てきました。こういうのも仕掛けてよいのか迷いました。
SMA10だとろうそくが接することが少ないので、エントリーもその分少ないように思いました。2016年にはいってから、1回もエントリーしませんでした。　SMA５の場合はどうなんだろうかとも思いました。</t>
    <rPh sb="16" eb="18">
      <t>チョッキン</t>
    </rPh>
    <rPh sb="18" eb="20">
      <t>タカネ</t>
    </rPh>
    <rPh sb="21" eb="23">
      <t>ヤスネ</t>
    </rPh>
    <rPh sb="24" eb="26">
      <t>ケッサイ</t>
    </rPh>
    <rPh sb="33" eb="34">
      <t>ナガ</t>
    </rPh>
    <rPh sb="40" eb="41">
      <t>デ</t>
    </rPh>
    <rPh sb="55" eb="56">
      <t>チ</t>
    </rPh>
    <rPh sb="57" eb="58">
      <t>ア</t>
    </rPh>
    <rPh sb="62" eb="64">
      <t>レンシュウ</t>
    </rPh>
    <rPh sb="75" eb="76">
      <t>ネン</t>
    </rPh>
    <rPh sb="77" eb="78">
      <t>ナミ</t>
    </rPh>
    <rPh sb="79" eb="80">
      <t>ナガ</t>
    </rPh>
    <rPh sb="82" eb="83">
      <t>ミジカ</t>
    </rPh>
    <rPh sb="88" eb="89">
      <t>コマ</t>
    </rPh>
    <rPh sb="91" eb="93">
      <t>ケッサイ</t>
    </rPh>
    <rPh sb="117" eb="118">
      <t>ネン</t>
    </rPh>
    <rPh sb="122" eb="123">
      <t>ナミ</t>
    </rPh>
    <rPh sb="124" eb="125">
      <t>ナガ</t>
    </rPh>
    <rPh sb="130" eb="131">
      <t>ナガ</t>
    </rPh>
    <rPh sb="150" eb="151">
      <t>ネン</t>
    </rPh>
    <rPh sb="167" eb="168">
      <t>サ</t>
    </rPh>
    <rPh sb="182" eb="183">
      <t>オオ</t>
    </rPh>
    <rPh sb="188" eb="190">
      <t>ナンド</t>
    </rPh>
    <rPh sb="191" eb="192">
      <t>デ</t>
    </rPh>
    <rPh sb="204" eb="206">
      <t>シカ</t>
    </rPh>
    <rPh sb="212" eb="213">
      <t>マヨ</t>
    </rPh>
    <rPh sb="299" eb="301">
      <t>バアイ</t>
    </rPh>
    <rPh sb="312" eb="313">
      <t>オモ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</si>
</sst>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tmp"/><Relationship Id="rId3" Type="http://schemas.openxmlformats.org/officeDocument/2006/relationships/image" Target="../media/image3.tmp"/><Relationship Id="rId7" Type="http://schemas.openxmlformats.org/officeDocument/2006/relationships/image" Target="../media/image7.tmp"/><Relationship Id="rId12" Type="http://schemas.openxmlformats.org/officeDocument/2006/relationships/image" Target="../media/image12.jp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6.tmp"/><Relationship Id="rId11" Type="http://schemas.openxmlformats.org/officeDocument/2006/relationships/image" Target="../media/image11.jpg"/><Relationship Id="rId5" Type="http://schemas.openxmlformats.org/officeDocument/2006/relationships/image" Target="../media/image5.tmp"/><Relationship Id="rId10" Type="http://schemas.openxmlformats.org/officeDocument/2006/relationships/image" Target="../media/image10.tmp"/><Relationship Id="rId4" Type="http://schemas.openxmlformats.org/officeDocument/2006/relationships/image" Target="../media/image4.tmp"/><Relationship Id="rId9" Type="http://schemas.openxmlformats.org/officeDocument/2006/relationships/image" Target="../media/image9.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230</xdr:row>
      <xdr:rowOff>0</xdr:rowOff>
    </xdr:from>
    <xdr:to>
      <xdr:col>10</xdr:col>
      <xdr:colOff>639197</xdr:colOff>
      <xdr:row>261</xdr:row>
      <xdr:rowOff>38889</xdr:rowOff>
    </xdr:to>
    <xdr:pic>
      <xdr:nvPicPr>
        <xdr:cNvPr id="18" name="図 17"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1624250"/>
          <a:ext cx="7316222" cy="5649114"/>
        </a:xfrm>
        <a:prstGeom prst="rect">
          <a:avLst/>
        </a:prstGeom>
      </xdr:spPr>
    </xdr:pic>
    <xdr:clientData/>
  </xdr:twoCellAnchor>
  <xdr:twoCellAnchor editAs="oneCell">
    <xdr:from>
      <xdr:col>0</xdr:col>
      <xdr:colOff>19050</xdr:colOff>
      <xdr:row>132</xdr:row>
      <xdr:rowOff>161925</xdr:rowOff>
    </xdr:from>
    <xdr:to>
      <xdr:col>10</xdr:col>
      <xdr:colOff>181930</xdr:colOff>
      <xdr:row>164</xdr:row>
      <xdr:rowOff>67470</xdr:rowOff>
    </xdr:to>
    <xdr:pic>
      <xdr:nvPicPr>
        <xdr:cNvPr id="13" name="図 12"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24050625"/>
          <a:ext cx="6839905" cy="5696745"/>
        </a:xfrm>
        <a:prstGeom prst="rect">
          <a:avLst/>
        </a:prstGeom>
      </xdr:spPr>
    </xdr:pic>
    <xdr:clientData/>
  </xdr:twoCellAnchor>
  <xdr:twoCellAnchor editAs="oneCell">
    <xdr:from>
      <xdr:col>0</xdr:col>
      <xdr:colOff>0</xdr:colOff>
      <xdr:row>0</xdr:row>
      <xdr:rowOff>0</xdr:rowOff>
    </xdr:from>
    <xdr:to>
      <xdr:col>10</xdr:col>
      <xdr:colOff>220038</xdr:colOff>
      <xdr:row>32</xdr:row>
      <xdr:rowOff>134177</xdr:rowOff>
    </xdr:to>
    <xdr:pic>
      <xdr:nvPicPr>
        <xdr:cNvPr id="4" name="図 3" descr="画面の領域"/>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6897063" cy="5925377"/>
        </a:xfrm>
        <a:prstGeom prst="rect">
          <a:avLst/>
        </a:prstGeom>
      </xdr:spPr>
    </xdr:pic>
    <xdr:clientData/>
  </xdr:twoCellAnchor>
  <xdr:twoCellAnchor editAs="oneCell">
    <xdr:from>
      <xdr:col>0</xdr:col>
      <xdr:colOff>0</xdr:colOff>
      <xdr:row>34</xdr:row>
      <xdr:rowOff>0</xdr:rowOff>
    </xdr:from>
    <xdr:to>
      <xdr:col>10</xdr:col>
      <xdr:colOff>210512</xdr:colOff>
      <xdr:row>66</xdr:row>
      <xdr:rowOff>77019</xdr:rowOff>
    </xdr:to>
    <xdr:pic>
      <xdr:nvPicPr>
        <xdr:cNvPr id="5" name="図 4" descr="画面の領域"/>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6153150"/>
          <a:ext cx="6887537" cy="5868219"/>
        </a:xfrm>
        <a:prstGeom prst="rect">
          <a:avLst/>
        </a:prstGeom>
      </xdr:spPr>
    </xdr:pic>
    <xdr:clientData/>
  </xdr:twoCellAnchor>
  <xdr:twoCellAnchor editAs="oneCell">
    <xdr:from>
      <xdr:col>0</xdr:col>
      <xdr:colOff>0</xdr:colOff>
      <xdr:row>67</xdr:row>
      <xdr:rowOff>0</xdr:rowOff>
    </xdr:from>
    <xdr:to>
      <xdr:col>10</xdr:col>
      <xdr:colOff>267670</xdr:colOff>
      <xdr:row>98</xdr:row>
      <xdr:rowOff>48415</xdr:rowOff>
    </xdr:to>
    <xdr:pic>
      <xdr:nvPicPr>
        <xdr:cNvPr id="6" name="図 5" descr="画面の領域"/>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2125325"/>
          <a:ext cx="6944695" cy="5658640"/>
        </a:xfrm>
        <a:prstGeom prst="rect">
          <a:avLst/>
        </a:prstGeom>
      </xdr:spPr>
    </xdr:pic>
    <xdr:clientData/>
  </xdr:twoCellAnchor>
  <xdr:twoCellAnchor editAs="oneCell">
    <xdr:from>
      <xdr:col>0</xdr:col>
      <xdr:colOff>0</xdr:colOff>
      <xdr:row>99</xdr:row>
      <xdr:rowOff>0</xdr:rowOff>
    </xdr:from>
    <xdr:to>
      <xdr:col>10</xdr:col>
      <xdr:colOff>210512</xdr:colOff>
      <xdr:row>130</xdr:row>
      <xdr:rowOff>48415</xdr:rowOff>
    </xdr:to>
    <xdr:pic>
      <xdr:nvPicPr>
        <xdr:cNvPr id="7" name="図 6" descr="画面の領域"/>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7916525"/>
          <a:ext cx="6887537" cy="5658640"/>
        </a:xfrm>
        <a:prstGeom prst="rect">
          <a:avLst/>
        </a:prstGeom>
      </xdr:spPr>
    </xdr:pic>
    <xdr:clientData/>
  </xdr:twoCellAnchor>
  <xdr:twoCellAnchor>
    <xdr:from>
      <xdr:col>5</xdr:col>
      <xdr:colOff>590550</xdr:colOff>
      <xdr:row>141</xdr:row>
      <xdr:rowOff>161925</xdr:rowOff>
    </xdr:from>
    <xdr:to>
      <xdr:col>8</xdr:col>
      <xdr:colOff>400050</xdr:colOff>
      <xdr:row>143</xdr:row>
      <xdr:rowOff>152400</xdr:rowOff>
    </xdr:to>
    <xdr:cxnSp macro="">
      <xdr:nvCxnSpPr>
        <xdr:cNvPr id="10" name="直線矢印コネクタ 9"/>
        <xdr:cNvCxnSpPr/>
      </xdr:nvCxnSpPr>
      <xdr:spPr>
        <a:xfrm flipV="1">
          <a:off x="3838575" y="25679400"/>
          <a:ext cx="1866900"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152</xdr:row>
      <xdr:rowOff>95250</xdr:rowOff>
    </xdr:from>
    <xdr:to>
      <xdr:col>8</xdr:col>
      <xdr:colOff>552450</xdr:colOff>
      <xdr:row>153</xdr:row>
      <xdr:rowOff>171450</xdr:rowOff>
    </xdr:to>
    <xdr:cxnSp macro="">
      <xdr:nvCxnSpPr>
        <xdr:cNvPr id="12" name="直線矢印コネクタ 11"/>
        <xdr:cNvCxnSpPr/>
      </xdr:nvCxnSpPr>
      <xdr:spPr>
        <a:xfrm>
          <a:off x="3286125" y="27603450"/>
          <a:ext cx="2571750"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165</xdr:row>
      <xdr:rowOff>0</xdr:rowOff>
    </xdr:from>
    <xdr:to>
      <xdr:col>10</xdr:col>
      <xdr:colOff>200985</xdr:colOff>
      <xdr:row>196</xdr:row>
      <xdr:rowOff>19836</xdr:rowOff>
    </xdr:to>
    <xdr:pic>
      <xdr:nvPicPr>
        <xdr:cNvPr id="14" name="図 13" descr="画面の領域"/>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9860875"/>
          <a:ext cx="6878010" cy="5630061"/>
        </a:xfrm>
        <a:prstGeom prst="rect">
          <a:avLst/>
        </a:prstGeom>
      </xdr:spPr>
    </xdr:pic>
    <xdr:clientData/>
  </xdr:twoCellAnchor>
  <xdr:twoCellAnchor editAs="oneCell">
    <xdr:from>
      <xdr:col>0</xdr:col>
      <xdr:colOff>0</xdr:colOff>
      <xdr:row>197</xdr:row>
      <xdr:rowOff>0</xdr:rowOff>
    </xdr:from>
    <xdr:to>
      <xdr:col>10</xdr:col>
      <xdr:colOff>677302</xdr:colOff>
      <xdr:row>228</xdr:row>
      <xdr:rowOff>48415</xdr:rowOff>
    </xdr:to>
    <xdr:pic>
      <xdr:nvPicPr>
        <xdr:cNvPr id="15" name="図 14" descr="画面の領域"/>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35652075"/>
          <a:ext cx="7354327" cy="5658640"/>
        </a:xfrm>
        <a:prstGeom prst="rect">
          <a:avLst/>
        </a:prstGeom>
      </xdr:spPr>
    </xdr:pic>
    <xdr:clientData/>
  </xdr:twoCellAnchor>
  <xdr:twoCellAnchor>
    <xdr:from>
      <xdr:col>8</xdr:col>
      <xdr:colOff>638175</xdr:colOff>
      <xdr:row>243</xdr:row>
      <xdr:rowOff>0</xdr:rowOff>
    </xdr:from>
    <xdr:to>
      <xdr:col>10</xdr:col>
      <xdr:colOff>133350</xdr:colOff>
      <xdr:row>245</xdr:row>
      <xdr:rowOff>38100</xdr:rowOff>
    </xdr:to>
    <xdr:sp macro="" textlink="">
      <xdr:nvSpPr>
        <xdr:cNvPr id="17" name="正方形/長方形 16"/>
        <xdr:cNvSpPr/>
      </xdr:nvSpPr>
      <xdr:spPr>
        <a:xfrm>
          <a:off x="5943600" y="43976925"/>
          <a:ext cx="866775" cy="400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263</xdr:row>
      <xdr:rowOff>0</xdr:rowOff>
    </xdr:from>
    <xdr:to>
      <xdr:col>10</xdr:col>
      <xdr:colOff>582039</xdr:colOff>
      <xdr:row>293</xdr:row>
      <xdr:rowOff>172232</xdr:rowOff>
    </xdr:to>
    <xdr:pic>
      <xdr:nvPicPr>
        <xdr:cNvPr id="19" name="図 18" descr="画面の領域"/>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47596425"/>
          <a:ext cx="7259064" cy="5601482"/>
        </a:xfrm>
        <a:prstGeom prst="rect">
          <a:avLst/>
        </a:prstGeom>
      </xdr:spPr>
    </xdr:pic>
    <xdr:clientData/>
  </xdr:twoCellAnchor>
  <xdr:twoCellAnchor>
    <xdr:from>
      <xdr:col>9</xdr:col>
      <xdr:colOff>171450</xdr:colOff>
      <xdr:row>270</xdr:row>
      <xdr:rowOff>76200</xdr:rowOff>
    </xdr:from>
    <xdr:to>
      <xdr:col>9</xdr:col>
      <xdr:colOff>304800</xdr:colOff>
      <xdr:row>270</xdr:row>
      <xdr:rowOff>76200</xdr:rowOff>
    </xdr:to>
    <xdr:cxnSp macro="">
      <xdr:nvCxnSpPr>
        <xdr:cNvPr id="21" name="直線コネクタ 20"/>
        <xdr:cNvCxnSpPr/>
      </xdr:nvCxnSpPr>
      <xdr:spPr>
        <a:xfrm>
          <a:off x="6162675" y="48939450"/>
          <a:ext cx="133350" cy="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273</xdr:row>
      <xdr:rowOff>76200</xdr:rowOff>
    </xdr:from>
    <xdr:to>
      <xdr:col>9</xdr:col>
      <xdr:colOff>228600</xdr:colOff>
      <xdr:row>273</xdr:row>
      <xdr:rowOff>76200</xdr:rowOff>
    </xdr:to>
    <xdr:cxnSp macro="">
      <xdr:nvCxnSpPr>
        <xdr:cNvPr id="22" name="直線コネクタ 21"/>
        <xdr:cNvCxnSpPr/>
      </xdr:nvCxnSpPr>
      <xdr:spPr>
        <a:xfrm>
          <a:off x="6086475" y="49482375"/>
          <a:ext cx="133350" cy="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230</xdr:row>
      <xdr:rowOff>0</xdr:rowOff>
    </xdr:from>
    <xdr:to>
      <xdr:col>0</xdr:col>
      <xdr:colOff>133350</xdr:colOff>
      <xdr:row>230</xdr:row>
      <xdr:rowOff>0</xdr:rowOff>
    </xdr:to>
    <xdr:cxnSp macro="">
      <xdr:nvCxnSpPr>
        <xdr:cNvPr id="23" name="直線コネクタ 22"/>
        <xdr:cNvCxnSpPr/>
      </xdr:nvCxnSpPr>
      <xdr:spPr>
        <a:xfrm>
          <a:off x="0" y="41624250"/>
          <a:ext cx="133350" cy="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241</xdr:row>
      <xdr:rowOff>76200</xdr:rowOff>
    </xdr:from>
    <xdr:to>
      <xdr:col>9</xdr:col>
      <xdr:colOff>171450</xdr:colOff>
      <xdr:row>241</xdr:row>
      <xdr:rowOff>76200</xdr:rowOff>
    </xdr:to>
    <xdr:cxnSp macro="">
      <xdr:nvCxnSpPr>
        <xdr:cNvPr id="24" name="直線コネクタ 23"/>
        <xdr:cNvCxnSpPr/>
      </xdr:nvCxnSpPr>
      <xdr:spPr>
        <a:xfrm>
          <a:off x="6029325" y="43691175"/>
          <a:ext cx="133350" cy="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239</xdr:row>
      <xdr:rowOff>57150</xdr:rowOff>
    </xdr:from>
    <xdr:to>
      <xdr:col>9</xdr:col>
      <xdr:colOff>161925</xdr:colOff>
      <xdr:row>239</xdr:row>
      <xdr:rowOff>57150</xdr:rowOff>
    </xdr:to>
    <xdr:cxnSp macro="">
      <xdr:nvCxnSpPr>
        <xdr:cNvPr id="25" name="直線コネクタ 24"/>
        <xdr:cNvCxnSpPr/>
      </xdr:nvCxnSpPr>
      <xdr:spPr>
        <a:xfrm>
          <a:off x="6019800" y="43310175"/>
          <a:ext cx="133350" cy="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180</xdr:row>
      <xdr:rowOff>95250</xdr:rowOff>
    </xdr:from>
    <xdr:to>
      <xdr:col>9</xdr:col>
      <xdr:colOff>114300</xdr:colOff>
      <xdr:row>180</xdr:row>
      <xdr:rowOff>95252</xdr:rowOff>
    </xdr:to>
    <xdr:cxnSp macro="">
      <xdr:nvCxnSpPr>
        <xdr:cNvPr id="26" name="直線コネクタ 25"/>
        <xdr:cNvCxnSpPr/>
      </xdr:nvCxnSpPr>
      <xdr:spPr>
        <a:xfrm flipV="1">
          <a:off x="5981700" y="32670750"/>
          <a:ext cx="123825" cy="2"/>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206</xdr:row>
      <xdr:rowOff>104775</xdr:rowOff>
    </xdr:from>
    <xdr:to>
      <xdr:col>7</xdr:col>
      <xdr:colOff>400050</xdr:colOff>
      <xdr:row>206</xdr:row>
      <xdr:rowOff>133350</xdr:rowOff>
    </xdr:to>
    <xdr:cxnSp macro="">
      <xdr:nvCxnSpPr>
        <xdr:cNvPr id="27" name="直線コネクタ 26"/>
        <xdr:cNvCxnSpPr/>
      </xdr:nvCxnSpPr>
      <xdr:spPr>
        <a:xfrm>
          <a:off x="4848225" y="37385625"/>
          <a:ext cx="171450" cy="28575"/>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209</xdr:row>
      <xdr:rowOff>28575</xdr:rowOff>
    </xdr:from>
    <xdr:to>
      <xdr:col>7</xdr:col>
      <xdr:colOff>381000</xdr:colOff>
      <xdr:row>209</xdr:row>
      <xdr:rowOff>57150</xdr:rowOff>
    </xdr:to>
    <xdr:cxnSp macro="">
      <xdr:nvCxnSpPr>
        <xdr:cNvPr id="30" name="直線コネクタ 29"/>
        <xdr:cNvCxnSpPr/>
      </xdr:nvCxnSpPr>
      <xdr:spPr>
        <a:xfrm>
          <a:off x="4829175" y="37852350"/>
          <a:ext cx="171450" cy="28575"/>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178</xdr:row>
      <xdr:rowOff>66675</xdr:rowOff>
    </xdr:from>
    <xdr:to>
      <xdr:col>9</xdr:col>
      <xdr:colOff>400050</xdr:colOff>
      <xdr:row>178</xdr:row>
      <xdr:rowOff>85726</xdr:rowOff>
    </xdr:to>
    <xdr:cxnSp macro="">
      <xdr:nvCxnSpPr>
        <xdr:cNvPr id="34" name="直線コネクタ 33"/>
        <xdr:cNvCxnSpPr/>
      </xdr:nvCxnSpPr>
      <xdr:spPr>
        <a:xfrm flipV="1">
          <a:off x="5953125" y="32280225"/>
          <a:ext cx="438150" cy="19051"/>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10</xdr:row>
      <xdr:rowOff>123825</xdr:rowOff>
    </xdr:from>
    <xdr:to>
      <xdr:col>9</xdr:col>
      <xdr:colOff>390525</xdr:colOff>
      <xdr:row>10</xdr:row>
      <xdr:rowOff>133350</xdr:rowOff>
    </xdr:to>
    <xdr:cxnSp macro="">
      <xdr:nvCxnSpPr>
        <xdr:cNvPr id="37" name="直線コネクタ 36"/>
        <xdr:cNvCxnSpPr/>
      </xdr:nvCxnSpPr>
      <xdr:spPr>
        <a:xfrm>
          <a:off x="6038850" y="1933575"/>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12</xdr:row>
      <xdr:rowOff>161925</xdr:rowOff>
    </xdr:from>
    <xdr:to>
      <xdr:col>9</xdr:col>
      <xdr:colOff>390525</xdr:colOff>
      <xdr:row>12</xdr:row>
      <xdr:rowOff>171450</xdr:rowOff>
    </xdr:to>
    <xdr:cxnSp macro="">
      <xdr:nvCxnSpPr>
        <xdr:cNvPr id="39" name="直線コネクタ 38"/>
        <xdr:cNvCxnSpPr/>
      </xdr:nvCxnSpPr>
      <xdr:spPr>
        <a:xfrm>
          <a:off x="6038850" y="2333625"/>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581025</xdr:colOff>
      <xdr:row>44</xdr:row>
      <xdr:rowOff>114300</xdr:rowOff>
    </xdr:from>
    <xdr:to>
      <xdr:col>9</xdr:col>
      <xdr:colOff>238125</xdr:colOff>
      <xdr:row>44</xdr:row>
      <xdr:rowOff>123825</xdr:rowOff>
    </xdr:to>
    <xdr:cxnSp macro="">
      <xdr:nvCxnSpPr>
        <xdr:cNvPr id="40" name="直線コネクタ 39"/>
        <xdr:cNvCxnSpPr/>
      </xdr:nvCxnSpPr>
      <xdr:spPr>
        <a:xfrm>
          <a:off x="5886450" y="8077200"/>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84</xdr:row>
      <xdr:rowOff>142875</xdr:rowOff>
    </xdr:from>
    <xdr:to>
      <xdr:col>12</xdr:col>
      <xdr:colOff>400050</xdr:colOff>
      <xdr:row>84</xdr:row>
      <xdr:rowOff>152400</xdr:rowOff>
    </xdr:to>
    <xdr:cxnSp macro="">
      <xdr:nvCxnSpPr>
        <xdr:cNvPr id="41" name="直線コネクタ 40"/>
        <xdr:cNvCxnSpPr/>
      </xdr:nvCxnSpPr>
      <xdr:spPr>
        <a:xfrm>
          <a:off x="8143875" y="15344775"/>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542925</xdr:colOff>
      <xdr:row>46</xdr:row>
      <xdr:rowOff>133350</xdr:rowOff>
    </xdr:from>
    <xdr:to>
      <xdr:col>9</xdr:col>
      <xdr:colOff>200025</xdr:colOff>
      <xdr:row>46</xdr:row>
      <xdr:rowOff>142875</xdr:rowOff>
    </xdr:to>
    <xdr:cxnSp macro="">
      <xdr:nvCxnSpPr>
        <xdr:cNvPr id="42" name="直線コネクタ 41"/>
        <xdr:cNvCxnSpPr/>
      </xdr:nvCxnSpPr>
      <xdr:spPr>
        <a:xfrm>
          <a:off x="5848350" y="8458200"/>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77</xdr:row>
      <xdr:rowOff>0</xdr:rowOff>
    </xdr:from>
    <xdr:to>
      <xdr:col>9</xdr:col>
      <xdr:colOff>504825</xdr:colOff>
      <xdr:row>77</xdr:row>
      <xdr:rowOff>9525</xdr:rowOff>
    </xdr:to>
    <xdr:cxnSp macro="">
      <xdr:nvCxnSpPr>
        <xdr:cNvPr id="43" name="直線コネクタ 42"/>
        <xdr:cNvCxnSpPr/>
      </xdr:nvCxnSpPr>
      <xdr:spPr>
        <a:xfrm>
          <a:off x="6153150" y="13935075"/>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238125</xdr:colOff>
      <xdr:row>74</xdr:row>
      <xdr:rowOff>161925</xdr:rowOff>
    </xdr:from>
    <xdr:to>
      <xdr:col>9</xdr:col>
      <xdr:colOff>581025</xdr:colOff>
      <xdr:row>74</xdr:row>
      <xdr:rowOff>171450</xdr:rowOff>
    </xdr:to>
    <xdr:cxnSp macro="">
      <xdr:nvCxnSpPr>
        <xdr:cNvPr id="44" name="直線コネクタ 43"/>
        <xdr:cNvCxnSpPr/>
      </xdr:nvCxnSpPr>
      <xdr:spPr>
        <a:xfrm>
          <a:off x="6229350" y="13554075"/>
          <a:ext cx="342900" cy="9525"/>
        </a:xfrm>
        <a:prstGeom prst="line">
          <a:avLst/>
        </a:prstGeom>
        <a:ln w="635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295</xdr:row>
      <xdr:rowOff>0</xdr:rowOff>
    </xdr:from>
    <xdr:to>
      <xdr:col>19</xdr:col>
      <xdr:colOff>30389</xdr:colOff>
      <xdr:row>328</xdr:row>
      <xdr:rowOff>10360</xdr:rowOff>
    </xdr:to>
    <xdr:pic>
      <xdr:nvPicPr>
        <xdr:cNvPr id="3" name="図 2" descr="画面の領域"/>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53387625"/>
          <a:ext cx="12993914" cy="5982535"/>
        </a:xfrm>
        <a:prstGeom prst="rect">
          <a:avLst/>
        </a:prstGeom>
      </xdr:spPr>
    </xdr:pic>
    <xdr:clientData/>
  </xdr:twoCellAnchor>
  <xdr:twoCellAnchor editAs="oneCell">
    <xdr:from>
      <xdr:col>0</xdr:col>
      <xdr:colOff>0</xdr:colOff>
      <xdr:row>329</xdr:row>
      <xdr:rowOff>0</xdr:rowOff>
    </xdr:from>
    <xdr:to>
      <xdr:col>13</xdr:col>
      <xdr:colOff>345567</xdr:colOff>
      <xdr:row>355</xdr:row>
      <xdr:rowOff>73914</xdr:rowOff>
    </xdr:to>
    <xdr:pic>
      <xdr:nvPicPr>
        <xdr:cNvPr id="2" name="図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59540775"/>
          <a:ext cx="9156192" cy="4779264"/>
        </a:xfrm>
        <a:prstGeom prst="rect">
          <a:avLst/>
        </a:prstGeom>
      </xdr:spPr>
    </xdr:pic>
    <xdr:clientData/>
  </xdr:twoCellAnchor>
  <xdr:twoCellAnchor editAs="oneCell">
    <xdr:from>
      <xdr:col>0</xdr:col>
      <xdr:colOff>0</xdr:colOff>
      <xdr:row>356</xdr:row>
      <xdr:rowOff>0</xdr:rowOff>
    </xdr:from>
    <xdr:to>
      <xdr:col>13</xdr:col>
      <xdr:colOff>382143</xdr:colOff>
      <xdr:row>384</xdr:row>
      <xdr:rowOff>175260</xdr:rowOff>
    </xdr:to>
    <xdr:pic>
      <xdr:nvPicPr>
        <xdr:cNvPr id="8" name="図 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64427100"/>
          <a:ext cx="9192768" cy="52425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tabSelected="1" zoomScale="115" zoomScaleNormal="115" workbookViewId="0">
      <pane ySplit="8" topLeftCell="A77" activePane="bottomLeft" state="frozen"/>
      <selection pane="bottomLeft" activeCell="A78" sqref="A78"/>
    </sheetView>
  </sheetViews>
  <sheetFormatPr defaultRowHeight="13.5" x14ac:dyDescent="0.15"/>
  <cols>
    <col min="1" max="1" width="2.875" customWidth="1"/>
    <col min="2" max="18" width="6.625" customWidth="1"/>
    <col min="22" max="22" width="10.875" style="23" bestFit="1" customWidth="1"/>
  </cols>
  <sheetData>
    <row r="2" spans="2:21" x14ac:dyDescent="0.15">
      <c r="B2" s="61" t="s">
        <v>5</v>
      </c>
      <c r="C2" s="61"/>
      <c r="D2" s="64"/>
      <c r="E2" s="64"/>
      <c r="F2" s="61" t="s">
        <v>6</v>
      </c>
      <c r="G2" s="61"/>
      <c r="H2" s="64" t="s">
        <v>36</v>
      </c>
      <c r="I2" s="64"/>
      <c r="J2" s="61" t="s">
        <v>7</v>
      </c>
      <c r="K2" s="61"/>
      <c r="L2" s="71">
        <f>C9</f>
        <v>500000</v>
      </c>
      <c r="M2" s="64"/>
      <c r="N2" s="61" t="s">
        <v>8</v>
      </c>
      <c r="O2" s="61"/>
      <c r="P2" s="71" t="e">
        <f>C108+R108</f>
        <v>#VALUE!</v>
      </c>
      <c r="Q2" s="64"/>
      <c r="R2" s="1"/>
      <c r="S2" s="1"/>
      <c r="T2" s="1"/>
    </row>
    <row r="3" spans="2:21" ht="57" customHeight="1" x14ac:dyDescent="0.15">
      <c r="B3" s="61" t="s">
        <v>9</v>
      </c>
      <c r="C3" s="61"/>
      <c r="D3" s="72" t="s">
        <v>38</v>
      </c>
      <c r="E3" s="72"/>
      <c r="F3" s="72"/>
      <c r="G3" s="72"/>
      <c r="H3" s="72"/>
      <c r="I3" s="72"/>
      <c r="J3" s="61" t="s">
        <v>10</v>
      </c>
      <c r="K3" s="61"/>
      <c r="L3" s="72" t="s">
        <v>47</v>
      </c>
      <c r="M3" s="73"/>
      <c r="N3" s="73"/>
      <c r="O3" s="73"/>
      <c r="P3" s="73"/>
      <c r="Q3" s="73"/>
      <c r="R3" s="1"/>
      <c r="S3" s="1"/>
    </row>
    <row r="4" spans="2:21" x14ac:dyDescent="0.15">
      <c r="B4" s="61" t="s">
        <v>11</v>
      </c>
      <c r="C4" s="61"/>
      <c r="D4" s="69">
        <f>SUM($R$9:$S$993)</f>
        <v>2876303.8851400092</v>
      </c>
      <c r="E4" s="69"/>
      <c r="F4" s="61" t="s">
        <v>12</v>
      </c>
      <c r="G4" s="61"/>
      <c r="H4" s="70">
        <f>SUM($T$9:$U$108)</f>
        <v>8548.2999999999956</v>
      </c>
      <c r="I4" s="64"/>
      <c r="J4" s="74" t="s">
        <v>13</v>
      </c>
      <c r="K4" s="74"/>
      <c r="L4" s="71">
        <f>MAX($C$9:$D$990)-C9</f>
        <v>2902152.034528078</v>
      </c>
      <c r="M4" s="71"/>
      <c r="N4" s="74" t="s">
        <v>14</v>
      </c>
      <c r="O4" s="74"/>
      <c r="P4" s="69">
        <f>MIN($C$9:$D$990)-C9</f>
        <v>0</v>
      </c>
      <c r="Q4" s="69"/>
      <c r="R4" s="1"/>
      <c r="S4" s="1"/>
      <c r="T4" s="1"/>
    </row>
    <row r="5" spans="2:21" x14ac:dyDescent="0.15">
      <c r="B5" s="37" t="s">
        <v>15</v>
      </c>
      <c r="C5" s="2">
        <f>COUNTIF($R$9:$R$990,"&gt;0")</f>
        <v>59</v>
      </c>
      <c r="D5" s="38" t="s">
        <v>16</v>
      </c>
      <c r="E5" s="16">
        <f>COUNTIF($R$9:$R$990,"&lt;0")</f>
        <v>21</v>
      </c>
      <c r="F5" s="38" t="s">
        <v>17</v>
      </c>
      <c r="G5" s="2">
        <f>COUNTIF($R$9:$R$990,"=0")</f>
        <v>1</v>
      </c>
      <c r="H5" s="38" t="s">
        <v>18</v>
      </c>
      <c r="I5" s="3">
        <f>C5/SUM(C5,E5,G5)</f>
        <v>0.72839506172839508</v>
      </c>
      <c r="J5" s="60" t="s">
        <v>19</v>
      </c>
      <c r="K5" s="61"/>
      <c r="L5" s="62"/>
      <c r="M5" s="63"/>
      <c r="N5" s="18" t="s">
        <v>20</v>
      </c>
      <c r="O5" s="9"/>
      <c r="P5" s="62"/>
      <c r="Q5" s="63"/>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44" t="s">
        <v>21</v>
      </c>
      <c r="C7" s="46" t="s">
        <v>22</v>
      </c>
      <c r="D7" s="47"/>
      <c r="E7" s="50" t="s">
        <v>23</v>
      </c>
      <c r="F7" s="51"/>
      <c r="G7" s="51"/>
      <c r="H7" s="51"/>
      <c r="I7" s="52"/>
      <c r="J7" s="53" t="s">
        <v>24</v>
      </c>
      <c r="K7" s="54"/>
      <c r="L7" s="55"/>
      <c r="M7" s="56" t="s">
        <v>25</v>
      </c>
      <c r="N7" s="57" t="s">
        <v>26</v>
      </c>
      <c r="O7" s="58"/>
      <c r="P7" s="58"/>
      <c r="Q7" s="59"/>
      <c r="R7" s="65" t="s">
        <v>27</v>
      </c>
      <c r="S7" s="65"/>
      <c r="T7" s="65"/>
      <c r="U7" s="65"/>
    </row>
    <row r="8" spans="2:21" x14ac:dyDescent="0.15">
      <c r="B8" s="45"/>
      <c r="C8" s="48"/>
      <c r="D8" s="49"/>
      <c r="E8" s="19" t="s">
        <v>28</v>
      </c>
      <c r="F8" s="19" t="s">
        <v>29</v>
      </c>
      <c r="G8" s="19" t="s">
        <v>30</v>
      </c>
      <c r="H8" s="66" t="s">
        <v>31</v>
      </c>
      <c r="I8" s="52"/>
      <c r="J8" s="4" t="s">
        <v>32</v>
      </c>
      <c r="K8" s="67" t="s">
        <v>33</v>
      </c>
      <c r="L8" s="55"/>
      <c r="M8" s="56"/>
      <c r="N8" s="5" t="s">
        <v>28</v>
      </c>
      <c r="O8" s="5" t="s">
        <v>29</v>
      </c>
      <c r="P8" s="68" t="s">
        <v>31</v>
      </c>
      <c r="Q8" s="59"/>
      <c r="R8" s="65" t="s">
        <v>34</v>
      </c>
      <c r="S8" s="65"/>
      <c r="T8" s="65" t="s">
        <v>32</v>
      </c>
      <c r="U8" s="65"/>
    </row>
    <row r="9" spans="2:21" x14ac:dyDescent="0.15">
      <c r="B9" s="36">
        <v>1</v>
      </c>
      <c r="C9" s="40">
        <v>500000</v>
      </c>
      <c r="D9" s="40"/>
      <c r="E9" s="36">
        <v>2010</v>
      </c>
      <c r="F9" s="8">
        <v>42479</v>
      </c>
      <c r="G9" s="36" t="s">
        <v>4</v>
      </c>
      <c r="H9" s="41">
        <v>141.76</v>
      </c>
      <c r="I9" s="41"/>
      <c r="J9" s="36">
        <v>239</v>
      </c>
      <c r="K9" s="40">
        <f t="shared" ref="K9:K72" si="0">IF(F9="","",C9*0.03)</f>
        <v>15000</v>
      </c>
      <c r="L9" s="40"/>
      <c r="M9" s="6">
        <f>IF(J9="","",(K9/J9)/1000)</f>
        <v>6.2761506276150625E-2</v>
      </c>
      <c r="N9" s="36">
        <v>2010</v>
      </c>
      <c r="O9" s="8">
        <v>42486</v>
      </c>
      <c r="P9" s="41">
        <v>145.02000000000001</v>
      </c>
      <c r="Q9" s="41"/>
      <c r="R9" s="42">
        <f>IF(O9="","",(IF(G9="売",H9-P9,P9-H9))*M9*100000)</f>
        <v>20460.251046025223</v>
      </c>
      <c r="S9" s="42"/>
      <c r="T9" s="43">
        <f>IF(O9="","",IF(R9&lt;0,J9*(-1),IF(G9="買",(P9-H9)*100,(H9-P9)*100)))</f>
        <v>326.00000000000193</v>
      </c>
      <c r="U9" s="43"/>
    </row>
    <row r="10" spans="2:21" x14ac:dyDescent="0.15">
      <c r="B10" s="36">
        <v>2</v>
      </c>
      <c r="C10" s="40">
        <f t="shared" ref="C10:C73" si="1">IF(R9="","",C9+R9)</f>
        <v>520460.25104602519</v>
      </c>
      <c r="D10" s="40"/>
      <c r="E10" s="36">
        <v>2010</v>
      </c>
      <c r="F10" s="8">
        <v>42490</v>
      </c>
      <c r="G10" s="36" t="s">
        <v>4</v>
      </c>
      <c r="H10" s="41">
        <v>144.358</v>
      </c>
      <c r="I10" s="41"/>
      <c r="J10" s="36">
        <v>217</v>
      </c>
      <c r="K10" s="40">
        <f t="shared" si="0"/>
        <v>15613.807531380755</v>
      </c>
      <c r="L10" s="40"/>
      <c r="M10" s="6">
        <f t="shared" ref="M10:M73" si="2">IF(J10="","",(K10/J10)/1000)</f>
        <v>7.1953030098528825E-2</v>
      </c>
      <c r="N10" s="36">
        <v>2010</v>
      </c>
      <c r="O10" s="8">
        <v>42490</v>
      </c>
      <c r="P10" s="41">
        <v>145.02000000000001</v>
      </c>
      <c r="Q10" s="41"/>
      <c r="R10" s="42">
        <f t="shared" ref="R10:R73" si="3">IF(O10="","",(IF(G10="売",H10-P10,P10-H10))*M10*100000)</f>
        <v>4763.2905925226523</v>
      </c>
      <c r="S10" s="42"/>
      <c r="T10" s="43">
        <f t="shared" ref="T10:T73" si="4">IF(O10="","",IF(R10&lt;0,J10*(-1),IF(G10="買",(P10-H10)*100,(H10-P10)*100)))</f>
        <v>66.200000000000614</v>
      </c>
      <c r="U10" s="43"/>
    </row>
    <row r="11" spans="2:21" x14ac:dyDescent="0.15">
      <c r="B11" s="36">
        <v>3</v>
      </c>
      <c r="C11" s="40">
        <f t="shared" si="1"/>
        <v>525223.5416385479</v>
      </c>
      <c r="D11" s="40"/>
      <c r="E11" s="36">
        <v>2010</v>
      </c>
      <c r="F11" s="8">
        <v>42496</v>
      </c>
      <c r="G11" s="36" t="s">
        <v>3</v>
      </c>
      <c r="H11" s="41">
        <v>141.202</v>
      </c>
      <c r="I11" s="41"/>
      <c r="J11" s="36">
        <v>283</v>
      </c>
      <c r="K11" s="40">
        <f t="shared" si="0"/>
        <v>15756.706249156436</v>
      </c>
      <c r="L11" s="40"/>
      <c r="M11" s="6">
        <f t="shared" si="2"/>
        <v>5.5677407240835461E-2</v>
      </c>
      <c r="N11" s="36">
        <v>2010</v>
      </c>
      <c r="O11" s="8">
        <v>42496</v>
      </c>
      <c r="P11" s="41">
        <v>131.99600000000001</v>
      </c>
      <c r="Q11" s="41"/>
      <c r="R11" s="42">
        <f t="shared" si="3"/>
        <v>51256.621105913058</v>
      </c>
      <c r="S11" s="42"/>
      <c r="T11" s="43">
        <f t="shared" si="4"/>
        <v>920.59999999999889</v>
      </c>
      <c r="U11" s="43"/>
    </row>
    <row r="12" spans="2:21" x14ac:dyDescent="0.15">
      <c r="B12" s="36">
        <v>4</v>
      </c>
      <c r="C12" s="40">
        <f t="shared" si="1"/>
        <v>576480.16274446098</v>
      </c>
      <c r="D12" s="40"/>
      <c r="E12" s="36">
        <v>2010</v>
      </c>
      <c r="F12" s="8">
        <v>42504</v>
      </c>
      <c r="G12" s="36" t="s">
        <v>3</v>
      </c>
      <c r="H12" s="41">
        <v>135.29599999999999</v>
      </c>
      <c r="I12" s="41"/>
      <c r="J12" s="36">
        <v>421</v>
      </c>
      <c r="K12" s="40">
        <f t="shared" si="0"/>
        <v>17294.404882333827</v>
      </c>
      <c r="L12" s="40"/>
      <c r="M12" s="6">
        <f t="shared" si="2"/>
        <v>4.1079346513857071E-2</v>
      </c>
      <c r="N12" s="36">
        <v>2010</v>
      </c>
      <c r="O12" s="8">
        <v>42507</v>
      </c>
      <c r="P12" s="41">
        <v>131.99600000000001</v>
      </c>
      <c r="Q12" s="41"/>
      <c r="R12" s="42">
        <f t="shared" si="3"/>
        <v>13556.184349572764</v>
      </c>
      <c r="S12" s="42"/>
      <c r="T12" s="43">
        <f t="shared" si="4"/>
        <v>329.99999999999829</v>
      </c>
      <c r="U12" s="43"/>
    </row>
    <row r="13" spans="2:21" x14ac:dyDescent="0.15">
      <c r="B13" s="36">
        <v>5</v>
      </c>
      <c r="C13" s="40">
        <f t="shared" si="1"/>
        <v>590036.34709403373</v>
      </c>
      <c r="D13" s="40"/>
      <c r="E13" s="36">
        <v>2010</v>
      </c>
      <c r="F13" s="8">
        <v>42561</v>
      </c>
      <c r="G13" s="36" t="s">
        <v>3</v>
      </c>
      <c r="H13" s="41">
        <v>133.21</v>
      </c>
      <c r="I13" s="41"/>
      <c r="J13" s="36">
        <v>143</v>
      </c>
      <c r="K13" s="40">
        <f t="shared" ref="K13" si="5">IF(F13="","",C13*0.03)</f>
        <v>17701.09041282101</v>
      </c>
      <c r="L13" s="40"/>
      <c r="M13" s="6">
        <f t="shared" si="2"/>
        <v>0.12378384904070636</v>
      </c>
      <c r="N13" s="36">
        <v>2010</v>
      </c>
      <c r="O13" s="8">
        <v>42564</v>
      </c>
      <c r="P13" s="41">
        <v>134.63900000000001</v>
      </c>
      <c r="Q13" s="41"/>
      <c r="R13" s="42">
        <f t="shared" si="3"/>
        <v>-17688.712027916965</v>
      </c>
      <c r="S13" s="42"/>
      <c r="T13" s="43">
        <f t="shared" si="4"/>
        <v>-143</v>
      </c>
      <c r="U13" s="43"/>
    </row>
    <row r="14" spans="2:21" x14ac:dyDescent="0.15">
      <c r="B14" s="36">
        <v>6</v>
      </c>
      <c r="C14" s="40">
        <f t="shared" si="1"/>
        <v>572347.63506611681</v>
      </c>
      <c r="D14" s="40"/>
      <c r="E14" s="36">
        <v>2010</v>
      </c>
      <c r="F14" s="8">
        <v>42584</v>
      </c>
      <c r="G14" s="36" t="s">
        <v>4</v>
      </c>
      <c r="H14" s="41">
        <v>136.02500000000001</v>
      </c>
      <c r="I14" s="41"/>
      <c r="J14" s="36">
        <v>185</v>
      </c>
      <c r="K14" s="40">
        <f t="shared" si="0"/>
        <v>17170.429051983505</v>
      </c>
      <c r="L14" s="40"/>
      <c r="M14" s="6">
        <f t="shared" si="2"/>
        <v>9.2813130010721653E-2</v>
      </c>
      <c r="N14" s="36">
        <v>2010</v>
      </c>
      <c r="O14" s="8">
        <v>42585</v>
      </c>
      <c r="P14" s="41">
        <v>136.315</v>
      </c>
      <c r="Q14" s="41"/>
      <c r="R14" s="42">
        <f t="shared" si="3"/>
        <v>2691.5807703108539</v>
      </c>
      <c r="S14" s="42"/>
      <c r="T14" s="43">
        <f t="shared" si="4"/>
        <v>28.999999999999204</v>
      </c>
      <c r="U14" s="43"/>
    </row>
    <row r="15" spans="2:21" x14ac:dyDescent="0.15">
      <c r="B15" s="36">
        <v>7</v>
      </c>
      <c r="C15" s="40">
        <f t="shared" si="1"/>
        <v>575039.21583642764</v>
      </c>
      <c r="D15" s="40"/>
      <c r="E15" s="36">
        <v>2010</v>
      </c>
      <c r="F15" s="8">
        <v>42586</v>
      </c>
      <c r="G15" s="36" t="s">
        <v>3</v>
      </c>
      <c r="H15" s="41">
        <v>136.31399999999999</v>
      </c>
      <c r="I15" s="41"/>
      <c r="J15" s="36">
        <v>144</v>
      </c>
      <c r="K15" s="40">
        <f t="shared" si="0"/>
        <v>17251.176475092827</v>
      </c>
      <c r="L15" s="40"/>
      <c r="M15" s="6">
        <f t="shared" si="2"/>
        <v>0.11979983663258907</v>
      </c>
      <c r="N15" s="36">
        <v>2010</v>
      </c>
      <c r="O15" s="8">
        <v>42606</v>
      </c>
      <c r="P15" s="41">
        <v>131.184</v>
      </c>
      <c r="Q15" s="41"/>
      <c r="R15" s="42">
        <f t="shared" si="3"/>
        <v>61457.316192518141</v>
      </c>
      <c r="S15" s="42"/>
      <c r="T15" s="43">
        <f t="shared" si="4"/>
        <v>512.99999999999955</v>
      </c>
      <c r="U15" s="43"/>
    </row>
    <row r="16" spans="2:21" x14ac:dyDescent="0.15">
      <c r="B16" s="36">
        <v>8</v>
      </c>
      <c r="C16" s="40">
        <f t="shared" si="1"/>
        <v>636496.53202894574</v>
      </c>
      <c r="D16" s="40"/>
      <c r="E16" s="36">
        <v>2010</v>
      </c>
      <c r="F16" s="8">
        <v>42613</v>
      </c>
      <c r="G16" s="36" t="s">
        <v>3</v>
      </c>
      <c r="H16" s="41">
        <v>130.63200000000001</v>
      </c>
      <c r="I16" s="41"/>
      <c r="J16" s="36">
        <v>296</v>
      </c>
      <c r="K16" s="40">
        <f t="shared" si="0"/>
        <v>19094.895960868373</v>
      </c>
      <c r="L16" s="40"/>
      <c r="M16" s="6">
        <f t="shared" si="2"/>
        <v>6.4509783651582345E-2</v>
      </c>
      <c r="N16" s="36">
        <v>2010</v>
      </c>
      <c r="O16" s="8">
        <v>42613</v>
      </c>
      <c r="P16" s="41">
        <v>128.76599999999999</v>
      </c>
      <c r="Q16" s="41"/>
      <c r="R16" s="42">
        <f t="shared" si="3"/>
        <v>12037.525629385354</v>
      </c>
      <c r="S16" s="42"/>
      <c r="T16" s="43">
        <f t="shared" si="4"/>
        <v>186.60000000000139</v>
      </c>
      <c r="U16" s="43"/>
    </row>
    <row r="17" spans="2:21" x14ac:dyDescent="0.15">
      <c r="B17" s="36">
        <v>9</v>
      </c>
      <c r="C17" s="40">
        <f t="shared" si="1"/>
        <v>648534.05765833112</v>
      </c>
      <c r="D17" s="40"/>
      <c r="E17" s="36">
        <v>2010</v>
      </c>
      <c r="F17" s="8">
        <v>42619</v>
      </c>
      <c r="G17" s="36" t="s">
        <v>3</v>
      </c>
      <c r="H17" s="41">
        <v>129.63999999999999</v>
      </c>
      <c r="I17" s="41"/>
      <c r="J17" s="36">
        <v>202</v>
      </c>
      <c r="K17" s="40">
        <f t="shared" si="0"/>
        <v>19456.021729749933</v>
      </c>
      <c r="L17" s="40"/>
      <c r="M17" s="6">
        <f t="shared" si="2"/>
        <v>9.6316939256187797E-2</v>
      </c>
      <c r="N17" s="36">
        <v>2010</v>
      </c>
      <c r="O17" s="8">
        <v>42620</v>
      </c>
      <c r="P17" s="41">
        <v>128.64099999999999</v>
      </c>
      <c r="Q17" s="41"/>
      <c r="R17" s="42">
        <f t="shared" si="3"/>
        <v>9622.0622316931149</v>
      </c>
      <c r="S17" s="42"/>
      <c r="T17" s="43">
        <f t="shared" si="4"/>
        <v>99.899999999999523</v>
      </c>
      <c r="U17" s="43"/>
    </row>
    <row r="18" spans="2:21" x14ac:dyDescent="0.15">
      <c r="B18" s="36">
        <v>10</v>
      </c>
      <c r="C18" s="40">
        <f t="shared" si="1"/>
        <v>658156.11989002419</v>
      </c>
      <c r="D18" s="40"/>
      <c r="E18" s="36">
        <v>2010</v>
      </c>
      <c r="F18" s="8">
        <v>42661</v>
      </c>
      <c r="G18" s="36" t="s">
        <v>3</v>
      </c>
      <c r="H18" s="41">
        <v>130</v>
      </c>
      <c r="I18" s="41"/>
      <c r="J18" s="36">
        <v>70</v>
      </c>
      <c r="K18" s="40">
        <f t="shared" si="0"/>
        <v>19744.683596700725</v>
      </c>
      <c r="L18" s="40"/>
      <c r="M18" s="6">
        <f t="shared" si="2"/>
        <v>0.28206690852429606</v>
      </c>
      <c r="N18" s="36">
        <v>2010</v>
      </c>
      <c r="O18" s="8">
        <v>42662</v>
      </c>
      <c r="P18" s="41">
        <v>128.797</v>
      </c>
      <c r="Q18" s="41"/>
      <c r="R18" s="42">
        <f t="shared" si="3"/>
        <v>33932.649095472902</v>
      </c>
      <c r="S18" s="42"/>
      <c r="T18" s="43">
        <f t="shared" si="4"/>
        <v>120.3000000000003</v>
      </c>
      <c r="U18" s="43"/>
    </row>
    <row r="19" spans="2:21" x14ac:dyDescent="0.15">
      <c r="B19" s="36">
        <v>11</v>
      </c>
      <c r="C19" s="40">
        <f t="shared" si="1"/>
        <v>692088.76898549707</v>
      </c>
      <c r="D19" s="40"/>
      <c r="E19" s="36">
        <v>2010</v>
      </c>
      <c r="F19" s="8">
        <v>42684</v>
      </c>
      <c r="G19" s="36" t="s">
        <v>4</v>
      </c>
      <c r="H19" s="41">
        <v>131.08000000000001</v>
      </c>
      <c r="I19" s="41"/>
      <c r="J19" s="36">
        <v>125</v>
      </c>
      <c r="K19" s="40">
        <f t="shared" si="0"/>
        <v>20762.663069564911</v>
      </c>
      <c r="L19" s="40"/>
      <c r="M19" s="6">
        <f t="shared" si="2"/>
        <v>0.16610130455651931</v>
      </c>
      <c r="N19" s="36">
        <v>2010</v>
      </c>
      <c r="O19" s="8">
        <v>42693</v>
      </c>
      <c r="P19" s="41">
        <v>133.02799999999999</v>
      </c>
      <c r="Q19" s="41"/>
      <c r="R19" s="42">
        <f t="shared" si="3"/>
        <v>32356.534127609615</v>
      </c>
      <c r="S19" s="42"/>
      <c r="T19" s="43">
        <f t="shared" si="4"/>
        <v>194.79999999999791</v>
      </c>
      <c r="U19" s="43"/>
    </row>
    <row r="20" spans="2:21" x14ac:dyDescent="0.15">
      <c r="B20" s="36">
        <v>12</v>
      </c>
      <c r="C20" s="40">
        <f t="shared" si="1"/>
        <v>724445.30311310664</v>
      </c>
      <c r="D20" s="40"/>
      <c r="E20" s="36">
        <v>2010</v>
      </c>
      <c r="F20" s="8">
        <v>42703</v>
      </c>
      <c r="G20" s="36" t="s">
        <v>3</v>
      </c>
      <c r="H20" s="41">
        <v>130.93799999999999</v>
      </c>
      <c r="I20" s="41"/>
      <c r="J20" s="36">
        <v>117</v>
      </c>
      <c r="K20" s="40">
        <f t="shared" si="0"/>
        <v>21733.359093393199</v>
      </c>
      <c r="L20" s="40"/>
      <c r="M20" s="6">
        <f t="shared" si="2"/>
        <v>0.1857552059264376</v>
      </c>
      <c r="N20" s="36">
        <v>2010</v>
      </c>
      <c r="O20" s="8">
        <v>42711</v>
      </c>
      <c r="P20" s="41">
        <v>131.54499999999999</v>
      </c>
      <c r="Q20" s="41"/>
      <c r="R20" s="42">
        <f t="shared" si="3"/>
        <v>-11275.34099973475</v>
      </c>
      <c r="S20" s="42"/>
      <c r="T20" s="43">
        <f t="shared" si="4"/>
        <v>-117</v>
      </c>
      <c r="U20" s="43"/>
    </row>
    <row r="21" spans="2:21" x14ac:dyDescent="0.15">
      <c r="B21" s="36">
        <v>13</v>
      </c>
      <c r="C21" s="40">
        <f t="shared" si="1"/>
        <v>713169.96211337193</v>
      </c>
      <c r="D21" s="40"/>
      <c r="E21" s="36">
        <v>2010</v>
      </c>
      <c r="F21" s="8">
        <v>42721</v>
      </c>
      <c r="G21" s="36" t="s">
        <v>3</v>
      </c>
      <c r="H21" s="41">
        <v>130.839</v>
      </c>
      <c r="I21" s="41"/>
      <c r="J21" s="36">
        <v>76</v>
      </c>
      <c r="K21" s="40">
        <f t="shared" si="0"/>
        <v>21395.098863401156</v>
      </c>
      <c r="L21" s="40"/>
      <c r="M21" s="6">
        <f t="shared" si="2"/>
        <v>0.28151445872896252</v>
      </c>
      <c r="N21" s="36">
        <v>2010</v>
      </c>
      <c r="O21" s="8">
        <v>42724</v>
      </c>
      <c r="P21" s="41">
        <v>129.935</v>
      </c>
      <c r="Q21" s="41"/>
      <c r="R21" s="42">
        <f t="shared" si="3"/>
        <v>25448.90706909811</v>
      </c>
      <c r="S21" s="42"/>
      <c r="T21" s="43">
        <f t="shared" si="4"/>
        <v>90.399999999999636</v>
      </c>
      <c r="U21" s="43"/>
    </row>
    <row r="22" spans="2:21" x14ac:dyDescent="0.15">
      <c r="B22" s="36">
        <v>14</v>
      </c>
      <c r="C22" s="40">
        <f t="shared" si="1"/>
        <v>738618.86918247002</v>
      </c>
      <c r="D22" s="40"/>
      <c r="E22" s="36">
        <v>2011</v>
      </c>
      <c r="F22" s="8">
        <v>42396</v>
      </c>
      <c r="G22" s="36" t="s">
        <v>4</v>
      </c>
      <c r="H22" s="41">
        <v>131.07</v>
      </c>
      <c r="I22" s="41"/>
      <c r="J22" s="36">
        <v>157</v>
      </c>
      <c r="K22" s="40">
        <f t="shared" si="0"/>
        <v>22158.5660754741</v>
      </c>
      <c r="L22" s="40"/>
      <c r="M22" s="6">
        <f t="shared" si="2"/>
        <v>0.14113736353805159</v>
      </c>
      <c r="N22" s="36">
        <v>2011</v>
      </c>
      <c r="O22" s="8">
        <v>42396</v>
      </c>
      <c r="P22" s="41">
        <v>132</v>
      </c>
      <c r="Q22" s="41"/>
      <c r="R22" s="42">
        <f t="shared" si="3"/>
        <v>13125.774809038896</v>
      </c>
      <c r="S22" s="42"/>
      <c r="T22" s="43">
        <f t="shared" si="4"/>
        <v>93.000000000000682</v>
      </c>
      <c r="U22" s="43"/>
    </row>
    <row r="23" spans="2:21" x14ac:dyDescent="0.15">
      <c r="B23" s="36">
        <v>15</v>
      </c>
      <c r="C23" s="40">
        <f t="shared" si="1"/>
        <v>751744.64399150887</v>
      </c>
      <c r="D23" s="40"/>
      <c r="E23" s="36">
        <v>2011</v>
      </c>
      <c r="F23" s="8">
        <v>42407</v>
      </c>
      <c r="G23" s="36" t="s">
        <v>4</v>
      </c>
      <c r="H23" s="41">
        <v>132.73599999999999</v>
      </c>
      <c r="I23" s="41"/>
      <c r="J23" s="36">
        <v>189</v>
      </c>
      <c r="K23" s="40">
        <f t="shared" si="0"/>
        <v>22552.339319745264</v>
      </c>
      <c r="L23" s="40"/>
      <c r="M23" s="6">
        <f t="shared" si="2"/>
        <v>0.11932454666531886</v>
      </c>
      <c r="N23" s="36">
        <v>2011</v>
      </c>
      <c r="O23" s="8">
        <v>42416</v>
      </c>
      <c r="P23" s="41">
        <v>134.61600000000001</v>
      </c>
      <c r="Q23" s="41"/>
      <c r="R23" s="42">
        <f t="shared" si="3"/>
        <v>22433.014773080231</v>
      </c>
      <c r="S23" s="42"/>
      <c r="T23" s="43">
        <f t="shared" si="4"/>
        <v>188.00000000000239</v>
      </c>
      <c r="U23" s="43"/>
    </row>
    <row r="24" spans="2:21" x14ac:dyDescent="0.15">
      <c r="B24" s="36">
        <v>16</v>
      </c>
      <c r="C24" s="40">
        <f t="shared" si="1"/>
        <v>774177.65876458911</v>
      </c>
      <c r="D24" s="40"/>
      <c r="E24" s="36">
        <v>2011</v>
      </c>
      <c r="F24" s="8">
        <v>42433</v>
      </c>
      <c r="G24" s="36" t="s">
        <v>4</v>
      </c>
      <c r="H24" s="41">
        <v>134.18700000000001</v>
      </c>
      <c r="I24" s="41"/>
      <c r="J24" s="36">
        <v>127</v>
      </c>
      <c r="K24" s="40">
        <f t="shared" si="0"/>
        <v>23225.329762937672</v>
      </c>
      <c r="L24" s="40"/>
      <c r="M24" s="6">
        <f t="shared" si="2"/>
        <v>0.18287661230659583</v>
      </c>
      <c r="N24" s="36">
        <v>2011</v>
      </c>
      <c r="O24" s="8">
        <v>42433</v>
      </c>
      <c r="P24" s="41">
        <v>133.85400000000001</v>
      </c>
      <c r="Q24" s="41"/>
      <c r="R24" s="42">
        <f t="shared" si="3"/>
        <v>-6089.7911898096118</v>
      </c>
      <c r="S24" s="42"/>
      <c r="T24" s="43">
        <f t="shared" si="4"/>
        <v>-127</v>
      </c>
      <c r="U24" s="43"/>
    </row>
    <row r="25" spans="2:21" x14ac:dyDescent="0.15">
      <c r="B25" s="36">
        <v>17</v>
      </c>
      <c r="C25" s="40">
        <f t="shared" si="1"/>
        <v>768087.86757477955</v>
      </c>
      <c r="D25" s="40"/>
      <c r="E25" s="36">
        <v>2011</v>
      </c>
      <c r="F25" s="8">
        <v>42459</v>
      </c>
      <c r="G25" s="36" t="s">
        <v>4</v>
      </c>
      <c r="H25" s="41">
        <v>132.04300000000001</v>
      </c>
      <c r="I25" s="41"/>
      <c r="J25" s="36">
        <v>175</v>
      </c>
      <c r="K25" s="40">
        <f t="shared" si="0"/>
        <v>23042.636027243385</v>
      </c>
      <c r="L25" s="40"/>
      <c r="M25" s="6">
        <f t="shared" si="2"/>
        <v>0.1316722058699622</v>
      </c>
      <c r="N25" s="36">
        <v>2011</v>
      </c>
      <c r="O25" s="8">
        <v>42461</v>
      </c>
      <c r="P25" s="41">
        <v>135.41</v>
      </c>
      <c r="Q25" s="41"/>
      <c r="R25" s="42">
        <f t="shared" si="3"/>
        <v>44334.031716416146</v>
      </c>
      <c r="S25" s="42"/>
      <c r="T25" s="43">
        <f t="shared" si="4"/>
        <v>336.69999999999902</v>
      </c>
      <c r="U25" s="43"/>
    </row>
    <row r="26" spans="2:21" x14ac:dyDescent="0.15">
      <c r="B26" s="36">
        <v>18</v>
      </c>
      <c r="C26" s="40">
        <f t="shared" si="1"/>
        <v>812421.89929119567</v>
      </c>
      <c r="D26" s="40"/>
      <c r="E26" s="36">
        <v>2011</v>
      </c>
      <c r="F26" s="8">
        <v>42486</v>
      </c>
      <c r="G26" s="36" t="s">
        <v>3</v>
      </c>
      <c r="H26" s="41">
        <v>134.69399999999999</v>
      </c>
      <c r="I26" s="41"/>
      <c r="J26" s="36">
        <v>124</v>
      </c>
      <c r="K26" s="40">
        <f t="shared" si="0"/>
        <v>24372.656978735868</v>
      </c>
      <c r="L26" s="40"/>
      <c r="M26" s="6">
        <f t="shared" si="2"/>
        <v>0.19655368531238601</v>
      </c>
      <c r="N26" s="36">
        <v>2011</v>
      </c>
      <c r="O26" s="8">
        <v>42487</v>
      </c>
      <c r="P26" s="41">
        <v>135.93100000000001</v>
      </c>
      <c r="Q26" s="41"/>
      <c r="R26" s="42">
        <f t="shared" si="3"/>
        <v>-24313.690873142605</v>
      </c>
      <c r="S26" s="42"/>
      <c r="T26" s="43">
        <f t="shared" si="4"/>
        <v>-124</v>
      </c>
      <c r="U26" s="43"/>
    </row>
    <row r="27" spans="2:21" x14ac:dyDescent="0.15">
      <c r="B27" s="36">
        <v>19</v>
      </c>
      <c r="C27" s="40">
        <f t="shared" si="1"/>
        <v>788108.20841805311</v>
      </c>
      <c r="D27" s="40"/>
      <c r="E27" s="36">
        <v>2011</v>
      </c>
      <c r="F27" s="8">
        <v>42493</v>
      </c>
      <c r="G27" s="36" t="s">
        <v>3</v>
      </c>
      <c r="H27" s="41">
        <v>135.09100000000001</v>
      </c>
      <c r="I27" s="41"/>
      <c r="J27" s="36">
        <v>100</v>
      </c>
      <c r="K27" s="40">
        <f t="shared" si="0"/>
        <v>23643.246252541594</v>
      </c>
      <c r="L27" s="40"/>
      <c r="M27" s="6">
        <f t="shared" si="2"/>
        <v>0.23643246252541592</v>
      </c>
      <c r="N27" s="36">
        <v>2011</v>
      </c>
      <c r="O27" s="8">
        <v>42496</v>
      </c>
      <c r="P27" s="41">
        <v>131.929</v>
      </c>
      <c r="Q27" s="41"/>
      <c r="R27" s="42">
        <f t="shared" si="3"/>
        <v>74759.944650536665</v>
      </c>
      <c r="S27" s="42"/>
      <c r="T27" s="43">
        <f t="shared" si="4"/>
        <v>316.20000000000061</v>
      </c>
      <c r="U27" s="43"/>
    </row>
    <row r="28" spans="2:21" x14ac:dyDescent="0.15">
      <c r="B28" s="36">
        <v>20</v>
      </c>
      <c r="C28" s="40">
        <f t="shared" si="1"/>
        <v>862868.15306858975</v>
      </c>
      <c r="D28" s="40"/>
      <c r="E28" s="36">
        <v>2011</v>
      </c>
      <c r="F28" s="8">
        <v>42516</v>
      </c>
      <c r="G28" s="36" t="s">
        <v>4</v>
      </c>
      <c r="H28" s="41">
        <v>133.68</v>
      </c>
      <c r="I28" s="41"/>
      <c r="J28" s="36">
        <v>161</v>
      </c>
      <c r="K28" s="40">
        <f t="shared" si="0"/>
        <v>25886.044592057693</v>
      </c>
      <c r="L28" s="40"/>
      <c r="M28" s="6">
        <f t="shared" si="2"/>
        <v>0.16078288566495463</v>
      </c>
      <c r="N28" s="36">
        <v>2011</v>
      </c>
      <c r="O28" s="8">
        <v>42521</v>
      </c>
      <c r="P28" s="41">
        <v>135.053</v>
      </c>
      <c r="Q28" s="41"/>
      <c r="R28" s="42">
        <f t="shared" si="3"/>
        <v>22075.490201798119</v>
      </c>
      <c r="S28" s="42"/>
      <c r="T28" s="43">
        <f t="shared" si="4"/>
        <v>137.29999999999905</v>
      </c>
      <c r="U28" s="43"/>
    </row>
    <row r="29" spans="2:21" x14ac:dyDescent="0.15">
      <c r="B29" s="36">
        <v>21</v>
      </c>
      <c r="C29" s="40">
        <f t="shared" si="1"/>
        <v>884943.6432703879</v>
      </c>
      <c r="D29" s="40"/>
      <c r="E29" s="36">
        <v>2011</v>
      </c>
      <c r="F29" s="8">
        <v>42528</v>
      </c>
      <c r="G29" s="36" t="s">
        <v>3</v>
      </c>
      <c r="H29" s="41">
        <v>130.79</v>
      </c>
      <c r="I29" s="41"/>
      <c r="J29" s="36">
        <v>149</v>
      </c>
      <c r="K29" s="40">
        <f t="shared" si="0"/>
        <v>26548.309298111635</v>
      </c>
      <c r="L29" s="40"/>
      <c r="M29" s="6">
        <f t="shared" si="2"/>
        <v>0.17817657247054788</v>
      </c>
      <c r="N29" s="36">
        <v>2011</v>
      </c>
      <c r="O29" s="8">
        <v>42549</v>
      </c>
      <c r="P29" s="41">
        <v>129.76900000000001</v>
      </c>
      <c r="Q29" s="41"/>
      <c r="R29" s="42">
        <f t="shared" si="3"/>
        <v>18191.8280492427</v>
      </c>
      <c r="S29" s="42"/>
      <c r="T29" s="43">
        <f t="shared" si="4"/>
        <v>102.09999999999866</v>
      </c>
      <c r="U29" s="43"/>
    </row>
    <row r="30" spans="2:21" x14ac:dyDescent="0.15">
      <c r="B30" s="36">
        <v>22</v>
      </c>
      <c r="C30" s="40">
        <f t="shared" si="1"/>
        <v>903135.47131963063</v>
      </c>
      <c r="D30" s="40"/>
      <c r="E30" s="36">
        <v>2011</v>
      </c>
      <c r="F30" s="8">
        <v>42557</v>
      </c>
      <c r="G30" s="36" t="s">
        <v>3</v>
      </c>
      <c r="H30" s="41">
        <v>129.72399999999999</v>
      </c>
      <c r="I30" s="41"/>
      <c r="J30" s="36">
        <v>111</v>
      </c>
      <c r="K30" s="40">
        <f t="shared" si="0"/>
        <v>27094.064139588918</v>
      </c>
      <c r="L30" s="40"/>
      <c r="M30" s="6">
        <f t="shared" si="2"/>
        <v>0.24409066792422449</v>
      </c>
      <c r="N30" s="36">
        <v>2011</v>
      </c>
      <c r="O30" s="8">
        <v>42563</v>
      </c>
      <c r="P30" s="41">
        <v>121.071</v>
      </c>
      <c r="Q30" s="41"/>
      <c r="R30" s="42">
        <f t="shared" si="3"/>
        <v>211211.65495483126</v>
      </c>
      <c r="S30" s="42"/>
      <c r="T30" s="43">
        <f t="shared" si="4"/>
        <v>865.29999999999916</v>
      </c>
      <c r="U30" s="43"/>
    </row>
    <row r="31" spans="2:21" x14ac:dyDescent="0.15">
      <c r="B31" s="36">
        <v>23</v>
      </c>
      <c r="C31" s="40">
        <f t="shared" si="1"/>
        <v>1114347.1262744619</v>
      </c>
      <c r="D31" s="40"/>
      <c r="E31" s="36">
        <v>2011</v>
      </c>
      <c r="F31" s="8">
        <v>42579</v>
      </c>
      <c r="G31" s="36" t="s">
        <v>3</v>
      </c>
      <c r="H31" s="41">
        <v>127.17</v>
      </c>
      <c r="I31" s="41"/>
      <c r="J31" s="36">
        <v>94</v>
      </c>
      <c r="K31" s="40">
        <f t="shared" si="0"/>
        <v>33430.413788233855</v>
      </c>
      <c r="L31" s="40"/>
      <c r="M31" s="6">
        <f t="shared" si="2"/>
        <v>0.35564269987482822</v>
      </c>
      <c r="N31" s="36">
        <v>2011</v>
      </c>
      <c r="O31" s="8">
        <v>42583</v>
      </c>
      <c r="P31" s="41">
        <v>125.788</v>
      </c>
      <c r="Q31" s="41"/>
      <c r="R31" s="42">
        <f t="shared" si="3"/>
        <v>49149.82112270144</v>
      </c>
      <c r="S31" s="42"/>
      <c r="T31" s="43">
        <f t="shared" si="4"/>
        <v>138.2000000000005</v>
      </c>
      <c r="U31" s="43"/>
    </row>
    <row r="32" spans="2:21" x14ac:dyDescent="0.15">
      <c r="B32" s="36">
        <v>24</v>
      </c>
      <c r="C32" s="40">
        <f t="shared" si="1"/>
        <v>1163496.9473971634</v>
      </c>
      <c r="D32" s="40"/>
      <c r="E32" s="36">
        <v>2011</v>
      </c>
      <c r="F32" s="8">
        <v>42591</v>
      </c>
      <c r="G32" s="36" t="s">
        <v>3</v>
      </c>
      <c r="H32" s="41">
        <v>126.455</v>
      </c>
      <c r="I32" s="41"/>
      <c r="J32" s="36">
        <v>241</v>
      </c>
      <c r="K32" s="40">
        <f t="shared" si="0"/>
        <v>34904.908421914901</v>
      </c>
      <c r="L32" s="40"/>
      <c r="M32" s="6">
        <f t="shared" si="2"/>
        <v>0.14483364490421122</v>
      </c>
      <c r="N32" s="36">
        <v>2011</v>
      </c>
      <c r="O32" s="8">
        <v>42592</v>
      </c>
      <c r="P32" s="41">
        <v>123.98</v>
      </c>
      <c r="Q32" s="41"/>
      <c r="R32" s="42">
        <f t="shared" si="3"/>
        <v>35846.327113792191</v>
      </c>
      <c r="S32" s="42"/>
      <c r="T32" s="43">
        <f t="shared" si="4"/>
        <v>247.49999999999943</v>
      </c>
      <c r="U32" s="43"/>
    </row>
    <row r="33" spans="2:21" x14ac:dyDescent="0.15">
      <c r="B33" s="36">
        <v>25</v>
      </c>
      <c r="C33" s="40">
        <f t="shared" si="1"/>
        <v>1199343.2745109557</v>
      </c>
      <c r="D33" s="40"/>
      <c r="E33" s="36">
        <v>2011</v>
      </c>
      <c r="F33" s="8">
        <v>42613</v>
      </c>
      <c r="G33" s="36" t="s">
        <v>3</v>
      </c>
      <c r="H33" s="41">
        <v>124.65</v>
      </c>
      <c r="I33" s="41"/>
      <c r="J33" s="36">
        <v>167</v>
      </c>
      <c r="K33" s="40">
        <f t="shared" si="0"/>
        <v>35980.298235328672</v>
      </c>
      <c r="L33" s="40"/>
      <c r="M33" s="6">
        <f t="shared" si="2"/>
        <v>0.21545088763669865</v>
      </c>
      <c r="N33" s="36">
        <v>2011</v>
      </c>
      <c r="O33" s="8">
        <v>42620</v>
      </c>
      <c r="P33" s="41">
        <v>123.50700000000001</v>
      </c>
      <c r="Q33" s="41"/>
      <c r="R33" s="42">
        <f t="shared" si="3"/>
        <v>24626.03645687467</v>
      </c>
      <c r="S33" s="42"/>
      <c r="T33" s="43">
        <f t="shared" si="4"/>
        <v>114.30000000000007</v>
      </c>
      <c r="U33" s="43"/>
    </row>
    <row r="34" spans="2:21" x14ac:dyDescent="0.15">
      <c r="B34" s="36">
        <v>26</v>
      </c>
      <c r="C34" s="40">
        <f t="shared" si="1"/>
        <v>1223969.3109678302</v>
      </c>
      <c r="D34" s="40"/>
      <c r="E34" s="36">
        <v>2011</v>
      </c>
      <c r="F34" s="8">
        <v>42664</v>
      </c>
      <c r="G34" s="36" t="s">
        <v>4</v>
      </c>
      <c r="H34" s="41">
        <v>121.51300000000001</v>
      </c>
      <c r="I34" s="41"/>
      <c r="J34" s="36">
        <v>116</v>
      </c>
      <c r="K34" s="40">
        <f t="shared" si="0"/>
        <v>36719.079329034903</v>
      </c>
      <c r="L34" s="40"/>
      <c r="M34" s="6">
        <f t="shared" si="2"/>
        <v>0.31654378731926641</v>
      </c>
      <c r="N34" s="36">
        <v>2011</v>
      </c>
      <c r="O34" s="8">
        <v>42675</v>
      </c>
      <c r="P34" s="41">
        <v>124.947</v>
      </c>
      <c r="Q34" s="41"/>
      <c r="R34" s="42">
        <f t="shared" si="3"/>
        <v>108701.13656543601</v>
      </c>
      <c r="S34" s="42"/>
      <c r="T34" s="43">
        <f t="shared" si="4"/>
        <v>343.39999999999975</v>
      </c>
      <c r="U34" s="43"/>
    </row>
    <row r="35" spans="2:21" x14ac:dyDescent="0.15">
      <c r="B35" s="36">
        <v>27</v>
      </c>
      <c r="C35" s="40">
        <f t="shared" si="1"/>
        <v>1332670.4475332662</v>
      </c>
      <c r="D35" s="40"/>
      <c r="E35" s="36">
        <v>2011</v>
      </c>
      <c r="F35" s="8">
        <v>42689</v>
      </c>
      <c r="G35" s="36" t="s">
        <v>3</v>
      </c>
      <c r="H35" s="41">
        <v>122.30800000000001</v>
      </c>
      <c r="I35" s="41"/>
      <c r="J35" s="36">
        <v>196</v>
      </c>
      <c r="K35" s="40">
        <f t="shared" si="0"/>
        <v>39980.113425997981</v>
      </c>
      <c r="L35" s="40"/>
      <c r="M35" s="6">
        <f t="shared" si="2"/>
        <v>0.20398017054080603</v>
      </c>
      <c r="N35" s="36">
        <v>2011</v>
      </c>
      <c r="O35" s="8">
        <v>42702</v>
      </c>
      <c r="P35" s="41">
        <v>120.93300000000001</v>
      </c>
      <c r="Q35" s="41"/>
      <c r="R35" s="42">
        <f t="shared" si="3"/>
        <v>28047.273449360826</v>
      </c>
      <c r="S35" s="42"/>
      <c r="T35" s="43">
        <f t="shared" si="4"/>
        <v>137.5</v>
      </c>
      <c r="U35" s="43"/>
    </row>
    <row r="36" spans="2:21" x14ac:dyDescent="0.15">
      <c r="B36" s="36">
        <v>28</v>
      </c>
      <c r="C36" s="40">
        <f t="shared" si="1"/>
        <v>1360717.720982627</v>
      </c>
      <c r="D36" s="40"/>
      <c r="E36" s="36">
        <v>2012</v>
      </c>
      <c r="F36" s="8">
        <v>42381</v>
      </c>
      <c r="G36" s="36" t="s">
        <v>3</v>
      </c>
      <c r="H36" s="41">
        <v>117.69799999999999</v>
      </c>
      <c r="I36" s="41"/>
      <c r="J36" s="36">
        <v>140</v>
      </c>
      <c r="K36" s="40">
        <f t="shared" si="0"/>
        <v>40821.531629478806</v>
      </c>
      <c r="L36" s="40"/>
      <c r="M36" s="6">
        <f t="shared" si="2"/>
        <v>0.29158236878199145</v>
      </c>
      <c r="N36" s="36">
        <v>2012</v>
      </c>
      <c r="O36" s="8">
        <v>42387</v>
      </c>
      <c r="P36" s="41">
        <v>118.57</v>
      </c>
      <c r="Q36" s="41"/>
      <c r="R36" s="42">
        <f t="shared" si="3"/>
        <v>-25425.982557789652</v>
      </c>
      <c r="S36" s="42"/>
      <c r="T36" s="43">
        <f t="shared" si="4"/>
        <v>-140</v>
      </c>
      <c r="U36" s="43"/>
    </row>
    <row r="37" spans="2:21" x14ac:dyDescent="0.15">
      <c r="B37" s="36">
        <v>29</v>
      </c>
      <c r="C37" s="40">
        <f t="shared" si="1"/>
        <v>1335291.7384248374</v>
      </c>
      <c r="D37" s="40"/>
      <c r="E37" s="36">
        <v>2012</v>
      </c>
      <c r="F37" s="8">
        <v>42403</v>
      </c>
      <c r="G37" s="36" t="s">
        <v>4</v>
      </c>
      <c r="H37" s="41">
        <v>120.75</v>
      </c>
      <c r="I37" s="41"/>
      <c r="J37" s="36">
        <v>54</v>
      </c>
      <c r="K37" s="40">
        <f t="shared" si="0"/>
        <v>40058.752152745117</v>
      </c>
      <c r="L37" s="40"/>
      <c r="M37" s="6">
        <f t="shared" si="2"/>
        <v>0.74182874356935402</v>
      </c>
      <c r="N37" s="39">
        <v>2012</v>
      </c>
      <c r="O37" s="8">
        <v>42410</v>
      </c>
      <c r="P37" s="41">
        <v>122.265</v>
      </c>
      <c r="Q37" s="41"/>
      <c r="R37" s="42">
        <f t="shared" si="3"/>
        <v>112387.05465075719</v>
      </c>
      <c r="S37" s="42"/>
      <c r="T37" s="43">
        <f t="shared" si="4"/>
        <v>151.50000000000006</v>
      </c>
      <c r="U37" s="43"/>
    </row>
    <row r="38" spans="2:21" x14ac:dyDescent="0.15">
      <c r="B38" s="36">
        <v>30</v>
      </c>
      <c r="C38" s="40">
        <f t="shared" si="1"/>
        <v>1447678.7930755946</v>
      </c>
      <c r="D38" s="40"/>
      <c r="E38" s="36">
        <v>2012</v>
      </c>
      <c r="F38" s="8">
        <v>42416</v>
      </c>
      <c r="G38" s="36" t="s">
        <v>4</v>
      </c>
      <c r="H38" s="41">
        <v>123.486</v>
      </c>
      <c r="I38" s="41"/>
      <c r="J38" s="36">
        <v>89</v>
      </c>
      <c r="K38" s="40">
        <f t="shared" si="0"/>
        <v>43430.363792267839</v>
      </c>
      <c r="L38" s="40"/>
      <c r="M38" s="6">
        <f t="shared" si="2"/>
        <v>0.48798161564345882</v>
      </c>
      <c r="N38" s="39">
        <v>2012</v>
      </c>
      <c r="O38" s="8">
        <v>42421</v>
      </c>
      <c r="P38" s="41">
        <v>125.79</v>
      </c>
      <c r="Q38" s="41"/>
      <c r="R38" s="42">
        <f t="shared" si="3"/>
        <v>112430.964244253</v>
      </c>
      <c r="S38" s="42"/>
      <c r="T38" s="43">
        <f t="shared" si="4"/>
        <v>230.4000000000002</v>
      </c>
      <c r="U38" s="43"/>
    </row>
    <row r="39" spans="2:21" x14ac:dyDescent="0.15">
      <c r="B39" s="36">
        <v>31</v>
      </c>
      <c r="C39" s="40">
        <f t="shared" si="1"/>
        <v>1560109.7573198476</v>
      </c>
      <c r="D39" s="40"/>
      <c r="E39" s="36">
        <v>2012</v>
      </c>
      <c r="F39" s="8">
        <v>42429</v>
      </c>
      <c r="G39" s="36" t="s">
        <v>4</v>
      </c>
      <c r="H39" s="41">
        <v>129.61000000000001</v>
      </c>
      <c r="I39" s="41"/>
      <c r="J39" s="36">
        <v>181</v>
      </c>
      <c r="K39" s="40">
        <f t="shared" si="0"/>
        <v>46803.292719595425</v>
      </c>
      <c r="L39" s="40"/>
      <c r="M39" s="6">
        <f t="shared" si="2"/>
        <v>0.25858172773257143</v>
      </c>
      <c r="N39" s="39">
        <v>2012</v>
      </c>
      <c r="O39" s="8">
        <v>42431</v>
      </c>
      <c r="P39" s="41">
        <v>129.75800000000001</v>
      </c>
      <c r="Q39" s="41"/>
      <c r="R39" s="42">
        <f t="shared" si="3"/>
        <v>3827.0095704419577</v>
      </c>
      <c r="S39" s="42"/>
      <c r="T39" s="43">
        <f t="shared" si="4"/>
        <v>14.799999999999613</v>
      </c>
      <c r="U39" s="43"/>
    </row>
    <row r="40" spans="2:21" x14ac:dyDescent="0.15">
      <c r="B40" s="36">
        <v>32</v>
      </c>
      <c r="C40" s="40">
        <f t="shared" si="1"/>
        <v>1563936.7668902895</v>
      </c>
      <c r="D40" s="40"/>
      <c r="E40" s="36">
        <v>2012</v>
      </c>
      <c r="F40" s="8">
        <v>42437</v>
      </c>
      <c r="G40" s="36" t="s">
        <v>4</v>
      </c>
      <c r="H40" s="41">
        <v>127.827</v>
      </c>
      <c r="I40" s="41"/>
      <c r="J40" s="36">
        <v>121</v>
      </c>
      <c r="K40" s="40">
        <f t="shared" si="0"/>
        <v>46918.103006708683</v>
      </c>
      <c r="L40" s="40"/>
      <c r="M40" s="6">
        <f t="shared" si="2"/>
        <v>0.38775291741081552</v>
      </c>
      <c r="N40" s="36">
        <v>2012</v>
      </c>
      <c r="O40" s="8">
        <v>42441</v>
      </c>
      <c r="P40" s="41">
        <v>128.68</v>
      </c>
      <c r="Q40" s="41"/>
      <c r="R40" s="42">
        <f t="shared" si="3"/>
        <v>33075.323855142902</v>
      </c>
      <c r="S40" s="42"/>
      <c r="T40" s="43">
        <f t="shared" si="4"/>
        <v>85.300000000000864</v>
      </c>
      <c r="U40" s="43"/>
    </row>
    <row r="41" spans="2:21" x14ac:dyDescent="0.15">
      <c r="B41" s="36">
        <v>33</v>
      </c>
      <c r="C41" s="40">
        <f t="shared" si="1"/>
        <v>1597012.0907454323</v>
      </c>
      <c r="D41" s="40"/>
      <c r="E41" s="36">
        <v>2012</v>
      </c>
      <c r="F41" s="8">
        <v>42443</v>
      </c>
      <c r="G41" s="36" t="s">
        <v>4</v>
      </c>
      <c r="H41" s="41">
        <v>131.45400000000001</v>
      </c>
      <c r="I41" s="41"/>
      <c r="J41" s="36">
        <v>136</v>
      </c>
      <c r="K41" s="40">
        <f t="shared" si="0"/>
        <v>47910.362722362966</v>
      </c>
      <c r="L41" s="40"/>
      <c r="M41" s="6">
        <f t="shared" si="2"/>
        <v>0.35228207884090412</v>
      </c>
      <c r="N41" s="36">
        <v>2012</v>
      </c>
      <c r="O41" s="8">
        <v>42450</v>
      </c>
      <c r="P41" s="41">
        <v>132.286</v>
      </c>
      <c r="Q41" s="41"/>
      <c r="R41" s="42">
        <f t="shared" si="3"/>
        <v>29309.868959563002</v>
      </c>
      <c r="S41" s="42"/>
      <c r="T41" s="43">
        <f t="shared" si="4"/>
        <v>83.199999999999363</v>
      </c>
      <c r="U41" s="43"/>
    </row>
    <row r="42" spans="2:21" x14ac:dyDescent="0.15">
      <c r="B42" s="36">
        <v>34</v>
      </c>
      <c r="C42" s="40">
        <f t="shared" si="1"/>
        <v>1626321.9597049954</v>
      </c>
      <c r="D42" s="40"/>
      <c r="E42" s="36">
        <v>2012</v>
      </c>
      <c r="F42" s="8">
        <v>42469</v>
      </c>
      <c r="G42" s="36" t="s">
        <v>3</v>
      </c>
      <c r="H42" s="41">
        <v>129.49799999999999</v>
      </c>
      <c r="I42" s="41"/>
      <c r="J42" s="36">
        <v>164</v>
      </c>
      <c r="K42" s="40">
        <f t="shared" si="0"/>
        <v>48789.658791149857</v>
      </c>
      <c r="L42" s="40"/>
      <c r="M42" s="6">
        <f t="shared" si="2"/>
        <v>0.29749791945823084</v>
      </c>
      <c r="N42" s="36">
        <v>2012</v>
      </c>
      <c r="O42" s="8">
        <v>42476</v>
      </c>
      <c r="P42" s="41">
        <v>127.83</v>
      </c>
      <c r="Q42" s="41"/>
      <c r="R42" s="42">
        <f t="shared" si="3"/>
        <v>49622.652965632667</v>
      </c>
      <c r="S42" s="42"/>
      <c r="T42" s="43">
        <f t="shared" si="4"/>
        <v>166.79999999999922</v>
      </c>
      <c r="U42" s="43"/>
    </row>
    <row r="43" spans="2:21" x14ac:dyDescent="0.15">
      <c r="B43" s="36">
        <v>35</v>
      </c>
      <c r="C43" s="40">
        <f t="shared" si="1"/>
        <v>1675944.6126706281</v>
      </c>
      <c r="D43" s="40"/>
      <c r="E43" s="36">
        <v>2012</v>
      </c>
      <c r="F43" s="8">
        <v>42494</v>
      </c>
      <c r="G43" s="36" t="s">
        <v>3</v>
      </c>
      <c r="H43" s="41">
        <v>129.66999999999999</v>
      </c>
      <c r="I43" s="41"/>
      <c r="J43" s="36">
        <v>77</v>
      </c>
      <c r="K43" s="40">
        <f t="shared" si="0"/>
        <v>50278.338380118839</v>
      </c>
      <c r="L43" s="40"/>
      <c r="M43" s="6">
        <f t="shared" si="2"/>
        <v>0.65296543350803693</v>
      </c>
      <c r="N43" s="36">
        <v>2012</v>
      </c>
      <c r="O43" s="8">
        <v>42511</v>
      </c>
      <c r="P43" s="41">
        <v>125.55800000000001</v>
      </c>
      <c r="Q43" s="41"/>
      <c r="R43" s="42">
        <f t="shared" si="3"/>
        <v>268499.38625850354</v>
      </c>
      <c r="S43" s="42"/>
      <c r="T43" s="43">
        <f t="shared" si="4"/>
        <v>411.19999999999806</v>
      </c>
      <c r="U43" s="43"/>
    </row>
    <row r="44" spans="2:21" x14ac:dyDescent="0.15">
      <c r="B44" s="36">
        <v>36</v>
      </c>
      <c r="C44" s="40">
        <f t="shared" si="1"/>
        <v>1944443.9989291318</v>
      </c>
      <c r="D44" s="40"/>
      <c r="E44" s="36">
        <v>2012</v>
      </c>
      <c r="F44" s="8">
        <v>42501</v>
      </c>
      <c r="G44" s="36" t="s">
        <v>3</v>
      </c>
      <c r="H44" s="41">
        <v>128.25</v>
      </c>
      <c r="I44" s="41"/>
      <c r="J44" s="36">
        <v>85</v>
      </c>
      <c r="K44" s="40">
        <f t="shared" si="0"/>
        <v>58333.319967873955</v>
      </c>
      <c r="L44" s="40"/>
      <c r="M44" s="6">
        <f t="shared" si="2"/>
        <v>0.686274352563223</v>
      </c>
      <c r="N44" s="36">
        <v>2012</v>
      </c>
      <c r="O44" s="8">
        <v>42527</v>
      </c>
      <c r="P44" s="41">
        <v>121.116</v>
      </c>
      <c r="Q44" s="41"/>
      <c r="R44" s="42">
        <f t="shared" si="3"/>
        <v>489588.12311860331</v>
      </c>
      <c r="S44" s="42"/>
      <c r="T44" s="43">
        <f t="shared" si="4"/>
        <v>713.40000000000009</v>
      </c>
      <c r="U44" s="43"/>
    </row>
    <row r="45" spans="2:21" x14ac:dyDescent="0.15">
      <c r="B45" s="36">
        <v>37</v>
      </c>
      <c r="C45" s="40">
        <f t="shared" si="1"/>
        <v>2434032.1220477349</v>
      </c>
      <c r="D45" s="40"/>
      <c r="E45" s="36">
        <v>2012</v>
      </c>
      <c r="F45" s="8">
        <v>42536</v>
      </c>
      <c r="G45" s="36" t="s">
        <v>4</v>
      </c>
      <c r="H45" s="41">
        <v>123.512</v>
      </c>
      <c r="I45" s="41"/>
      <c r="J45" s="36">
        <v>76</v>
      </c>
      <c r="K45" s="40">
        <f t="shared" si="0"/>
        <v>73020.963661432048</v>
      </c>
      <c r="L45" s="40"/>
      <c r="M45" s="6">
        <f t="shared" si="2"/>
        <v>0.96080215343989539</v>
      </c>
      <c r="N45" s="36">
        <v>2012</v>
      </c>
      <c r="O45" s="8">
        <v>42536</v>
      </c>
      <c r="P45" s="41">
        <v>122.753</v>
      </c>
      <c r="Q45" s="41"/>
      <c r="R45" s="42">
        <f t="shared" si="3"/>
        <v>-72924.88344608809</v>
      </c>
      <c r="S45" s="42"/>
      <c r="T45" s="43">
        <f t="shared" si="4"/>
        <v>-76</v>
      </c>
      <c r="U45" s="43"/>
    </row>
    <row r="46" spans="2:21" x14ac:dyDescent="0.15">
      <c r="B46" s="36">
        <v>38</v>
      </c>
      <c r="C46" s="40">
        <f t="shared" si="1"/>
        <v>2361107.2386016469</v>
      </c>
      <c r="D46" s="40"/>
      <c r="E46" s="36">
        <v>2012</v>
      </c>
      <c r="F46" s="8">
        <v>42539</v>
      </c>
      <c r="G46" s="36" t="s">
        <v>4</v>
      </c>
      <c r="H46" s="41">
        <v>123.773</v>
      </c>
      <c r="I46" s="41"/>
      <c r="J46" s="36">
        <v>166</v>
      </c>
      <c r="K46" s="40">
        <f t="shared" si="0"/>
        <v>70833.217158049403</v>
      </c>
      <c r="L46" s="40"/>
      <c r="M46" s="6">
        <f t="shared" si="2"/>
        <v>0.42670612745812897</v>
      </c>
      <c r="N46" s="36">
        <v>2012</v>
      </c>
      <c r="O46" s="8">
        <v>42541</v>
      </c>
      <c r="P46" s="41">
        <v>125.056</v>
      </c>
      <c r="Q46" s="41"/>
      <c r="R46" s="42">
        <f t="shared" si="3"/>
        <v>54746.396152877998</v>
      </c>
      <c r="S46" s="42"/>
      <c r="T46" s="43">
        <f t="shared" si="4"/>
        <v>128.30000000000013</v>
      </c>
      <c r="U46" s="43"/>
    </row>
    <row r="47" spans="2:21" x14ac:dyDescent="0.15">
      <c r="B47" s="36">
        <v>39</v>
      </c>
      <c r="C47" s="40">
        <f t="shared" si="1"/>
        <v>2415853.634754525</v>
      </c>
      <c r="D47" s="40"/>
      <c r="E47" s="36">
        <v>2012</v>
      </c>
      <c r="F47" s="8">
        <v>42547</v>
      </c>
      <c r="G47" s="36" t="s">
        <v>4</v>
      </c>
      <c r="H47" s="41">
        <v>124.42700000000001</v>
      </c>
      <c r="I47" s="41"/>
      <c r="J47" s="36">
        <v>91</v>
      </c>
      <c r="K47" s="40">
        <f t="shared" si="0"/>
        <v>72475.609042635755</v>
      </c>
      <c r="L47" s="40"/>
      <c r="M47" s="6">
        <f t="shared" si="2"/>
        <v>0.7964352642047885</v>
      </c>
      <c r="N47" s="36">
        <v>2012</v>
      </c>
      <c r="O47" s="8">
        <v>42547</v>
      </c>
      <c r="P47" s="41">
        <v>124.072</v>
      </c>
      <c r="Q47" s="41"/>
      <c r="R47" s="42">
        <f t="shared" si="3"/>
        <v>-28273.451879270306</v>
      </c>
      <c r="S47" s="42"/>
      <c r="T47" s="43">
        <f t="shared" si="4"/>
        <v>-91</v>
      </c>
      <c r="U47" s="43"/>
    </row>
    <row r="48" spans="2:21" x14ac:dyDescent="0.15">
      <c r="B48" s="36">
        <v>40</v>
      </c>
      <c r="C48" s="40">
        <f t="shared" si="1"/>
        <v>2387580.1828752547</v>
      </c>
      <c r="D48" s="40"/>
      <c r="E48" s="36">
        <v>2012</v>
      </c>
      <c r="F48" s="8">
        <v>42550</v>
      </c>
      <c r="G48" s="36" t="s">
        <v>4</v>
      </c>
      <c r="H48" s="41">
        <v>124.157</v>
      </c>
      <c r="I48" s="41"/>
      <c r="J48" s="36">
        <v>123</v>
      </c>
      <c r="K48" s="40">
        <f t="shared" si="0"/>
        <v>71627.40548625763</v>
      </c>
      <c r="L48" s="40"/>
      <c r="M48" s="6">
        <f t="shared" si="2"/>
        <v>0.58233662996957425</v>
      </c>
      <c r="N48" s="36">
        <v>2012</v>
      </c>
      <c r="O48" s="8">
        <v>42550</v>
      </c>
      <c r="P48" s="41">
        <v>125.056</v>
      </c>
      <c r="Q48" s="41"/>
      <c r="R48" s="42">
        <f t="shared" si="3"/>
        <v>52352.063034264771</v>
      </c>
      <c r="S48" s="42"/>
      <c r="T48" s="43">
        <f t="shared" si="4"/>
        <v>89.900000000000091</v>
      </c>
      <c r="U48" s="43"/>
    </row>
    <row r="49" spans="2:21" x14ac:dyDescent="0.15">
      <c r="B49" s="36">
        <v>41</v>
      </c>
      <c r="C49" s="40">
        <f t="shared" si="1"/>
        <v>2439932.2459095195</v>
      </c>
      <c r="D49" s="40"/>
      <c r="E49" s="36">
        <v>2012</v>
      </c>
      <c r="F49" s="8">
        <v>42557</v>
      </c>
      <c r="G49" s="36" t="s">
        <v>3</v>
      </c>
      <c r="H49" s="41">
        <v>123.837</v>
      </c>
      <c r="I49" s="41"/>
      <c r="J49" s="36">
        <v>101</v>
      </c>
      <c r="K49" s="40">
        <f t="shared" si="0"/>
        <v>73197.967377285575</v>
      </c>
      <c r="L49" s="40"/>
      <c r="M49" s="6">
        <f t="shared" si="2"/>
        <v>0.72473235027015426</v>
      </c>
      <c r="N49" s="36">
        <v>2012</v>
      </c>
      <c r="O49" s="8">
        <v>42557</v>
      </c>
      <c r="P49" s="41">
        <v>122.86</v>
      </c>
      <c r="Q49" s="41"/>
      <c r="R49" s="42">
        <f t="shared" si="3"/>
        <v>70806.350621394347</v>
      </c>
      <c r="S49" s="42"/>
      <c r="T49" s="43">
        <f t="shared" si="4"/>
        <v>97.700000000000387</v>
      </c>
      <c r="U49" s="43"/>
    </row>
    <row r="50" spans="2:21" x14ac:dyDescent="0.15">
      <c r="B50" s="36">
        <v>42</v>
      </c>
      <c r="C50" s="40">
        <f t="shared" si="1"/>
        <v>2510738.5965309138</v>
      </c>
      <c r="D50" s="40"/>
      <c r="E50" s="36">
        <v>2012</v>
      </c>
      <c r="F50" s="8">
        <v>42569</v>
      </c>
      <c r="G50" s="36" t="s">
        <v>4</v>
      </c>
      <c r="H50" s="41">
        <v>123.851</v>
      </c>
      <c r="I50" s="41"/>
      <c r="J50" s="36">
        <v>91</v>
      </c>
      <c r="K50" s="40">
        <f t="shared" si="0"/>
        <v>75322.157895927419</v>
      </c>
      <c r="L50" s="40"/>
      <c r="M50" s="6">
        <f t="shared" si="2"/>
        <v>0.82771602083436724</v>
      </c>
      <c r="N50" s="36">
        <v>2012</v>
      </c>
      <c r="O50" s="8">
        <v>42571</v>
      </c>
      <c r="P50" s="41">
        <v>122.949</v>
      </c>
      <c r="Q50" s="41"/>
      <c r="R50" s="42">
        <f t="shared" si="3"/>
        <v>-74659.985079260005</v>
      </c>
      <c r="S50" s="42"/>
      <c r="T50" s="43">
        <f t="shared" si="4"/>
        <v>-91</v>
      </c>
      <c r="U50" s="43"/>
    </row>
    <row r="51" spans="2:21" x14ac:dyDescent="0.15">
      <c r="B51" s="36">
        <v>43</v>
      </c>
      <c r="C51" s="40">
        <f t="shared" si="1"/>
        <v>2436078.6114516538</v>
      </c>
      <c r="D51" s="40"/>
      <c r="E51" s="36">
        <v>2012</v>
      </c>
      <c r="F51" s="8">
        <v>42572</v>
      </c>
      <c r="G51" s="36" t="s">
        <v>3</v>
      </c>
      <c r="H51" s="41">
        <v>122.46599999999999</v>
      </c>
      <c r="I51" s="41"/>
      <c r="J51" s="36">
        <v>131</v>
      </c>
      <c r="K51" s="40">
        <f t="shared" si="0"/>
        <v>73082.358343549611</v>
      </c>
      <c r="L51" s="40"/>
      <c r="M51" s="6">
        <f t="shared" si="2"/>
        <v>0.55788059804236345</v>
      </c>
      <c r="N51" s="36">
        <v>2012</v>
      </c>
      <c r="O51" s="8">
        <v>42577</v>
      </c>
      <c r="P51" s="41">
        <v>122.56699999999999</v>
      </c>
      <c r="Q51" s="41"/>
      <c r="R51" s="42">
        <f t="shared" si="3"/>
        <v>-5634.5940402278202</v>
      </c>
      <c r="S51" s="42"/>
      <c r="T51" s="43">
        <f t="shared" si="4"/>
        <v>-131</v>
      </c>
      <c r="U51" s="43"/>
    </row>
    <row r="52" spans="2:21" x14ac:dyDescent="0.15">
      <c r="B52" s="36">
        <v>44</v>
      </c>
      <c r="C52" s="40">
        <f t="shared" si="1"/>
        <v>2430444.0174114262</v>
      </c>
      <c r="D52" s="40"/>
      <c r="E52" s="36">
        <v>2012</v>
      </c>
      <c r="F52" s="8">
        <v>42585</v>
      </c>
      <c r="G52" s="36" t="s">
        <v>3</v>
      </c>
      <c r="H52" s="41">
        <v>121.133</v>
      </c>
      <c r="I52" s="41"/>
      <c r="J52" s="36">
        <v>147</v>
      </c>
      <c r="K52" s="40">
        <f t="shared" si="0"/>
        <v>72913.320522342779</v>
      </c>
      <c r="L52" s="40"/>
      <c r="M52" s="6">
        <f t="shared" si="2"/>
        <v>0.49600898314518893</v>
      </c>
      <c r="N52" s="36">
        <v>2012</v>
      </c>
      <c r="O52" s="8">
        <v>42585</v>
      </c>
      <c r="P52" s="41">
        <v>122.6</v>
      </c>
      <c r="Q52" s="41"/>
      <c r="R52" s="42">
        <f t="shared" si="3"/>
        <v>-72764.517827399162</v>
      </c>
      <c r="S52" s="42"/>
      <c r="T52" s="43">
        <f t="shared" si="4"/>
        <v>-147</v>
      </c>
      <c r="U52" s="43"/>
    </row>
    <row r="53" spans="2:21" x14ac:dyDescent="0.15">
      <c r="B53" s="36">
        <v>45</v>
      </c>
      <c r="C53" s="40">
        <f t="shared" si="1"/>
        <v>2357679.4995840271</v>
      </c>
      <c r="D53" s="40"/>
      <c r="E53" s="36">
        <v>2012</v>
      </c>
      <c r="F53" s="8">
        <v>42586</v>
      </c>
      <c r="G53" s="36" t="s">
        <v>4</v>
      </c>
      <c r="H53" s="41">
        <v>123.03400000000001</v>
      </c>
      <c r="I53" s="41"/>
      <c r="J53" s="36">
        <v>197</v>
      </c>
      <c r="K53" s="40">
        <f t="shared" si="0"/>
        <v>70730.384987520811</v>
      </c>
      <c r="L53" s="40"/>
      <c r="M53" s="6">
        <f t="shared" si="2"/>
        <v>0.35903748724629858</v>
      </c>
      <c r="N53" s="36">
        <v>2012</v>
      </c>
      <c r="O53" s="8">
        <v>42602</v>
      </c>
      <c r="P53" s="41">
        <v>124.756</v>
      </c>
      <c r="Q53" s="41"/>
      <c r="R53" s="42">
        <f t="shared" si="3"/>
        <v>61826.255303812402</v>
      </c>
      <c r="S53" s="42"/>
      <c r="T53" s="43">
        <f t="shared" si="4"/>
        <v>172.19999999999942</v>
      </c>
      <c r="U53" s="43"/>
    </row>
    <row r="54" spans="2:21" x14ac:dyDescent="0.15">
      <c r="B54" s="36">
        <v>46</v>
      </c>
      <c r="C54" s="40">
        <f t="shared" si="1"/>
        <v>2419505.7548878393</v>
      </c>
      <c r="D54" s="40"/>
      <c r="E54" s="36">
        <v>2012</v>
      </c>
      <c r="F54" s="8">
        <v>42611</v>
      </c>
      <c r="G54" s="36" t="s">
        <v>4</v>
      </c>
      <c r="H54" s="41">
        <v>124.381</v>
      </c>
      <c r="I54" s="41"/>
      <c r="J54" s="36">
        <v>70</v>
      </c>
      <c r="K54" s="40">
        <f t="shared" si="0"/>
        <v>72585.172646635183</v>
      </c>
      <c r="L54" s="40"/>
      <c r="M54" s="6">
        <f t="shared" si="2"/>
        <v>1.0369310378090741</v>
      </c>
      <c r="N54" s="36">
        <v>2012</v>
      </c>
      <c r="O54" s="8">
        <v>42619</v>
      </c>
      <c r="P54" s="41">
        <v>125.18600000000001</v>
      </c>
      <c r="Q54" s="41"/>
      <c r="R54" s="42">
        <f t="shared" si="3"/>
        <v>83472.948543631181</v>
      </c>
      <c r="S54" s="42"/>
      <c r="T54" s="43">
        <f t="shared" si="4"/>
        <v>80.500000000000682</v>
      </c>
      <c r="U54" s="43"/>
    </row>
    <row r="55" spans="2:21" x14ac:dyDescent="0.15">
      <c r="B55" s="36">
        <v>47</v>
      </c>
      <c r="C55" s="40">
        <f t="shared" si="1"/>
        <v>2502978.7034314703</v>
      </c>
      <c r="D55" s="40"/>
      <c r="E55" s="36">
        <v>2012</v>
      </c>
      <c r="F55" s="8">
        <v>42627</v>
      </c>
      <c r="G55" s="36" t="s">
        <v>4</v>
      </c>
      <c r="H55" s="41">
        <v>125.413</v>
      </c>
      <c r="I55" s="41"/>
      <c r="J55" s="36">
        <v>103</v>
      </c>
      <c r="K55" s="40">
        <f t="shared" si="0"/>
        <v>75089.361102944109</v>
      </c>
      <c r="L55" s="40"/>
      <c r="M55" s="6">
        <f t="shared" si="2"/>
        <v>0.72902292332955454</v>
      </c>
      <c r="N55" s="36">
        <v>2012</v>
      </c>
      <c r="O55" s="8">
        <v>42627</v>
      </c>
      <c r="P55" s="41">
        <v>127.09099999999999</v>
      </c>
      <c r="Q55" s="41"/>
      <c r="R55" s="42">
        <f t="shared" si="3"/>
        <v>122330.04653469905</v>
      </c>
      <c r="S55" s="42"/>
      <c r="T55" s="43">
        <f t="shared" si="4"/>
        <v>167.79999999999973</v>
      </c>
      <c r="U55" s="43"/>
    </row>
    <row r="56" spans="2:21" x14ac:dyDescent="0.15">
      <c r="B56" s="36">
        <v>48</v>
      </c>
      <c r="C56" s="40">
        <f t="shared" si="1"/>
        <v>2625308.7499661692</v>
      </c>
      <c r="D56" s="40"/>
      <c r="E56" s="36">
        <v>2012</v>
      </c>
      <c r="F56" s="8">
        <v>42634</v>
      </c>
      <c r="G56" s="36" t="s">
        <v>4</v>
      </c>
      <c r="H56" s="41">
        <v>127.27800000000001</v>
      </c>
      <c r="I56" s="41"/>
      <c r="J56" s="36">
        <v>107</v>
      </c>
      <c r="K56" s="40">
        <f t="shared" si="0"/>
        <v>78759.262498985074</v>
      </c>
      <c r="L56" s="40"/>
      <c r="M56" s="6">
        <f t="shared" si="2"/>
        <v>0.73606787382229033</v>
      </c>
      <c r="N56" s="36">
        <v>2012</v>
      </c>
      <c r="O56" s="8">
        <v>42634</v>
      </c>
      <c r="P56" s="41">
        <v>126.809</v>
      </c>
      <c r="Q56" s="41"/>
      <c r="R56" s="42">
        <f t="shared" si="3"/>
        <v>-34521.58328226603</v>
      </c>
      <c r="S56" s="42"/>
      <c r="T56" s="43">
        <f t="shared" si="4"/>
        <v>-107</v>
      </c>
      <c r="U56" s="43"/>
    </row>
    <row r="57" spans="2:21" x14ac:dyDescent="0.15">
      <c r="B57" s="36">
        <v>49</v>
      </c>
      <c r="C57" s="40">
        <f t="shared" si="1"/>
        <v>2590787.1666839034</v>
      </c>
      <c r="D57" s="40"/>
      <c r="E57" s="36">
        <v>2012</v>
      </c>
      <c r="F57" s="8">
        <v>42673</v>
      </c>
      <c r="G57" s="36" t="s">
        <v>4</v>
      </c>
      <c r="H57" s="41">
        <v>128.46700000000001</v>
      </c>
      <c r="I57" s="41"/>
      <c r="J57" s="36">
        <v>146</v>
      </c>
      <c r="K57" s="40">
        <f t="shared" si="0"/>
        <v>77723.615000517093</v>
      </c>
      <c r="L57" s="40"/>
      <c r="M57" s="6">
        <f t="shared" si="2"/>
        <v>0.532353527400802</v>
      </c>
      <c r="N57" s="36">
        <v>2012</v>
      </c>
      <c r="O57" s="8">
        <v>42676</v>
      </c>
      <c r="P57" s="41">
        <v>128.82599999999999</v>
      </c>
      <c r="Q57" s="41"/>
      <c r="R57" s="42">
        <f t="shared" si="3"/>
        <v>19111.49163368775</v>
      </c>
      <c r="S57" s="42"/>
      <c r="T57" s="43">
        <f t="shared" si="4"/>
        <v>35.899999999998045</v>
      </c>
      <c r="U57" s="43"/>
    </row>
    <row r="58" spans="2:21" x14ac:dyDescent="0.15">
      <c r="B58" s="36">
        <v>50</v>
      </c>
      <c r="C58" s="40">
        <f t="shared" si="1"/>
        <v>2609898.6583175911</v>
      </c>
      <c r="D58" s="40"/>
      <c r="E58" s="36">
        <v>2012</v>
      </c>
      <c r="F58" s="8">
        <v>42680</v>
      </c>
      <c r="G58" s="36" t="s">
        <v>4</v>
      </c>
      <c r="H58" s="41">
        <v>128.70599999999999</v>
      </c>
      <c r="I58" s="41"/>
      <c r="J58" s="36">
        <v>87</v>
      </c>
      <c r="K58" s="40">
        <f t="shared" si="0"/>
        <v>78296.959749527727</v>
      </c>
      <c r="L58" s="40"/>
      <c r="M58" s="6">
        <f t="shared" si="2"/>
        <v>0.89996505459227272</v>
      </c>
      <c r="N58" s="36">
        <v>2012</v>
      </c>
      <c r="O58" s="8">
        <v>42680</v>
      </c>
      <c r="P58" s="41">
        <v>127.837</v>
      </c>
      <c r="Q58" s="41"/>
      <c r="R58" s="42">
        <f t="shared" si="3"/>
        <v>-78206.963244067199</v>
      </c>
      <c r="S58" s="42"/>
      <c r="T58" s="43">
        <f t="shared" si="4"/>
        <v>-87</v>
      </c>
      <c r="U58" s="43"/>
    </row>
    <row r="59" spans="2:21" x14ac:dyDescent="0.15">
      <c r="B59" s="36">
        <v>51</v>
      </c>
      <c r="C59" s="40">
        <f t="shared" si="1"/>
        <v>2531691.695073524</v>
      </c>
      <c r="D59" s="40"/>
      <c r="E59" s="36">
        <v>2012</v>
      </c>
      <c r="F59" s="8">
        <v>42703</v>
      </c>
      <c r="G59" s="36" t="s">
        <v>4</v>
      </c>
      <c r="H59" s="41">
        <v>131.67099999999999</v>
      </c>
      <c r="I59" s="41"/>
      <c r="J59" s="36">
        <v>123</v>
      </c>
      <c r="K59" s="40">
        <f t="shared" si="0"/>
        <v>75950.750852205718</v>
      </c>
      <c r="L59" s="40"/>
      <c r="M59" s="6">
        <f t="shared" si="2"/>
        <v>0.61748577928622539</v>
      </c>
      <c r="N59" s="36">
        <v>2012</v>
      </c>
      <c r="O59" s="8">
        <v>42704</v>
      </c>
      <c r="P59" s="41">
        <v>132.429</v>
      </c>
      <c r="Q59" s="41"/>
      <c r="R59" s="42">
        <f t="shared" si="3"/>
        <v>46805.422069896493</v>
      </c>
      <c r="S59" s="42"/>
      <c r="T59" s="43">
        <f t="shared" si="4"/>
        <v>75.800000000000978</v>
      </c>
      <c r="U59" s="43"/>
    </row>
    <row r="60" spans="2:21" x14ac:dyDescent="0.15">
      <c r="B60" s="36">
        <v>52</v>
      </c>
      <c r="C60" s="40">
        <f t="shared" si="1"/>
        <v>2578497.1171434205</v>
      </c>
      <c r="D60" s="40"/>
      <c r="E60" s="36">
        <v>2012</v>
      </c>
      <c r="F60" s="8">
        <v>42715</v>
      </c>
      <c r="G60" s="36" t="s">
        <v>4</v>
      </c>
      <c r="H60" s="41">
        <v>132.458</v>
      </c>
      <c r="I60" s="41"/>
      <c r="J60" s="36">
        <v>80</v>
      </c>
      <c r="K60" s="40">
        <f t="shared" si="0"/>
        <v>77354.913514302607</v>
      </c>
      <c r="L60" s="40"/>
      <c r="M60" s="6">
        <f t="shared" si="2"/>
        <v>0.96693641892878257</v>
      </c>
      <c r="N60" s="36">
        <v>2012</v>
      </c>
      <c r="O60" s="8">
        <v>42716</v>
      </c>
      <c r="P60" s="41">
        <v>133.23500000000001</v>
      </c>
      <c r="Q60" s="41"/>
      <c r="R60" s="42">
        <f t="shared" si="3"/>
        <v>75130.959750767885</v>
      </c>
      <c r="S60" s="42"/>
      <c r="T60" s="43">
        <f t="shared" si="4"/>
        <v>77.700000000001523</v>
      </c>
      <c r="U60" s="43"/>
    </row>
    <row r="61" spans="2:21" x14ac:dyDescent="0.15">
      <c r="B61" s="36">
        <v>53</v>
      </c>
      <c r="C61" s="40">
        <f t="shared" si="1"/>
        <v>2653628.0768941883</v>
      </c>
      <c r="D61" s="40"/>
      <c r="E61" s="36">
        <v>2013</v>
      </c>
      <c r="F61" s="8">
        <v>42399</v>
      </c>
      <c r="G61" s="36" t="s">
        <v>4</v>
      </c>
      <c r="H61" s="41">
        <v>144.18700000000001</v>
      </c>
      <c r="I61" s="41"/>
      <c r="J61" s="36">
        <v>132</v>
      </c>
      <c r="K61" s="40">
        <f t="shared" si="0"/>
        <v>79608.842306825652</v>
      </c>
      <c r="L61" s="40"/>
      <c r="M61" s="6">
        <f t="shared" si="2"/>
        <v>0.60309729020322456</v>
      </c>
      <c r="N61" s="36">
        <v>2013</v>
      </c>
      <c r="O61" s="8">
        <v>42400</v>
      </c>
      <c r="P61" s="41">
        <v>144.786</v>
      </c>
      <c r="Q61" s="41"/>
      <c r="R61" s="42">
        <f t="shared" si="3"/>
        <v>36125.52768317252</v>
      </c>
      <c r="S61" s="42"/>
      <c r="T61" s="43">
        <f t="shared" si="4"/>
        <v>59.899999999998954</v>
      </c>
      <c r="U61" s="43"/>
    </row>
    <row r="62" spans="2:21" x14ac:dyDescent="0.15">
      <c r="B62" s="36">
        <v>54</v>
      </c>
      <c r="C62" s="40">
        <f t="shared" si="1"/>
        <v>2689753.6045773607</v>
      </c>
      <c r="D62" s="40"/>
      <c r="E62" s="36">
        <v>2013</v>
      </c>
      <c r="F62" s="8">
        <v>42483</v>
      </c>
      <c r="G62" s="36" t="s">
        <v>4</v>
      </c>
      <c r="H62" s="41">
        <v>152.00399999999999</v>
      </c>
      <c r="I62" s="41"/>
      <c r="J62" s="36">
        <v>205</v>
      </c>
      <c r="K62" s="40">
        <f t="shared" si="0"/>
        <v>80692.608137320814</v>
      </c>
      <c r="L62" s="40"/>
      <c r="M62" s="6">
        <f t="shared" si="2"/>
        <v>0.39362247871863809</v>
      </c>
      <c r="N62" s="36">
        <v>2013</v>
      </c>
      <c r="O62" s="8">
        <v>42485</v>
      </c>
      <c r="P62" s="41">
        <v>153.51900000000001</v>
      </c>
      <c r="Q62" s="41"/>
      <c r="R62" s="42">
        <f t="shared" si="3"/>
        <v>59633.805525874253</v>
      </c>
      <c r="S62" s="42"/>
      <c r="T62" s="43">
        <f t="shared" si="4"/>
        <v>151.50000000000148</v>
      </c>
      <c r="U62" s="43"/>
    </row>
    <row r="63" spans="2:21" x14ac:dyDescent="0.15">
      <c r="B63" s="36">
        <v>55</v>
      </c>
      <c r="C63" s="40">
        <f t="shared" si="1"/>
        <v>2749387.4101032349</v>
      </c>
      <c r="D63" s="40"/>
      <c r="E63" s="36">
        <v>2013</v>
      </c>
      <c r="F63" s="8">
        <v>42511</v>
      </c>
      <c r="G63" s="36" t="s">
        <v>4</v>
      </c>
      <c r="H63" s="41">
        <v>156.31100000000001</v>
      </c>
      <c r="I63" s="41"/>
      <c r="J63" s="36">
        <v>137</v>
      </c>
      <c r="K63" s="40">
        <f t="shared" si="0"/>
        <v>82481.622303097043</v>
      </c>
      <c r="L63" s="40"/>
      <c r="M63" s="6">
        <f t="shared" si="2"/>
        <v>0.60205563724888345</v>
      </c>
      <c r="N63" s="36">
        <v>2013</v>
      </c>
      <c r="O63" s="8">
        <v>42512</v>
      </c>
      <c r="P63" s="41">
        <v>154.93899999999999</v>
      </c>
      <c r="Q63" s="41"/>
      <c r="R63" s="42">
        <f t="shared" si="3"/>
        <v>-82602.033430547657</v>
      </c>
      <c r="S63" s="42"/>
      <c r="T63" s="43">
        <f t="shared" si="4"/>
        <v>-137</v>
      </c>
      <c r="U63" s="43"/>
    </row>
    <row r="64" spans="2:21" x14ac:dyDescent="0.15">
      <c r="B64" s="36">
        <v>56</v>
      </c>
      <c r="C64" s="40">
        <f t="shared" si="1"/>
        <v>2666785.3766726875</v>
      </c>
      <c r="D64" s="40"/>
      <c r="E64" s="36">
        <v>2013</v>
      </c>
      <c r="F64" s="8">
        <v>42525</v>
      </c>
      <c r="G64" s="36" t="s">
        <v>3</v>
      </c>
      <c r="H64" s="41">
        <v>152.35400000000001</v>
      </c>
      <c r="I64" s="41"/>
      <c r="J64" s="36">
        <v>185</v>
      </c>
      <c r="K64" s="40">
        <f t="shared" si="0"/>
        <v>80003.56130018062</v>
      </c>
      <c r="L64" s="40"/>
      <c r="M64" s="6">
        <f t="shared" si="2"/>
        <v>0.43245168270367901</v>
      </c>
      <c r="N64" s="36">
        <v>2013</v>
      </c>
      <c r="O64" s="8">
        <v>42528</v>
      </c>
      <c r="P64" s="41">
        <v>151.68299999999999</v>
      </c>
      <c r="Q64" s="41"/>
      <c r="R64" s="42">
        <f t="shared" si="3"/>
        <v>29017.507909417756</v>
      </c>
      <c r="S64" s="42"/>
      <c r="T64" s="43">
        <f t="shared" si="4"/>
        <v>67.100000000002069</v>
      </c>
      <c r="U64" s="43"/>
    </row>
    <row r="65" spans="2:21" x14ac:dyDescent="0.15">
      <c r="B65" s="36">
        <v>57</v>
      </c>
      <c r="C65" s="40">
        <f t="shared" si="1"/>
        <v>2695802.8845821051</v>
      </c>
      <c r="D65" s="40"/>
      <c r="E65" s="36">
        <v>2013</v>
      </c>
      <c r="F65" s="8">
        <v>42589</v>
      </c>
      <c r="G65" s="36" t="s">
        <v>3</v>
      </c>
      <c r="H65" s="41">
        <v>149.86799999999999</v>
      </c>
      <c r="I65" s="41"/>
      <c r="J65" s="36">
        <v>153</v>
      </c>
      <c r="K65" s="40">
        <f t="shared" si="0"/>
        <v>80874.086537463154</v>
      </c>
      <c r="L65" s="40"/>
      <c r="M65" s="6">
        <f t="shared" si="2"/>
        <v>0.52858880089845195</v>
      </c>
      <c r="N65" s="36">
        <v>2013</v>
      </c>
      <c r="O65" s="8">
        <v>42589</v>
      </c>
      <c r="P65" s="41">
        <v>147.73599999999999</v>
      </c>
      <c r="Q65" s="41"/>
      <c r="R65" s="42">
        <f t="shared" si="3"/>
        <v>112695.13235155022</v>
      </c>
      <c r="S65" s="42"/>
      <c r="T65" s="43">
        <f t="shared" si="4"/>
        <v>213.2000000000005</v>
      </c>
      <c r="U65" s="43"/>
    </row>
    <row r="66" spans="2:21" x14ac:dyDescent="0.15">
      <c r="B66" s="36">
        <v>58</v>
      </c>
      <c r="C66" s="40">
        <f t="shared" si="1"/>
        <v>2808498.0169336554</v>
      </c>
      <c r="D66" s="40"/>
      <c r="E66" s="36">
        <v>2013</v>
      </c>
      <c r="F66" s="8">
        <v>42627</v>
      </c>
      <c r="G66" s="36" t="s">
        <v>4</v>
      </c>
      <c r="H66" s="41">
        <v>158.232</v>
      </c>
      <c r="I66" s="41"/>
      <c r="J66" s="36">
        <v>93</v>
      </c>
      <c r="K66" s="40">
        <f t="shared" si="0"/>
        <v>84254.940508009662</v>
      </c>
      <c r="L66" s="40"/>
      <c r="M66" s="6">
        <f t="shared" si="2"/>
        <v>0.90596710223666299</v>
      </c>
      <c r="N66" s="36">
        <v>2013</v>
      </c>
      <c r="O66" s="8">
        <v>42644</v>
      </c>
      <c r="P66" s="41">
        <v>159.673</v>
      </c>
      <c r="Q66" s="41"/>
      <c r="R66" s="42">
        <f t="shared" si="3"/>
        <v>130549.85943230338</v>
      </c>
      <c r="S66" s="42"/>
      <c r="T66" s="43">
        <f t="shared" si="4"/>
        <v>144.10000000000025</v>
      </c>
      <c r="U66" s="43"/>
    </row>
    <row r="67" spans="2:21" x14ac:dyDescent="0.15">
      <c r="B67" s="36">
        <v>59</v>
      </c>
      <c r="C67" s="40">
        <f t="shared" si="1"/>
        <v>2939047.8763659587</v>
      </c>
      <c r="D67" s="40"/>
      <c r="E67" s="36">
        <v>2013</v>
      </c>
      <c r="F67" s="8">
        <v>42646</v>
      </c>
      <c r="G67" s="36" t="s">
        <v>3</v>
      </c>
      <c r="H67" s="41">
        <v>156.691</v>
      </c>
      <c r="I67" s="41"/>
      <c r="J67" s="36">
        <v>214</v>
      </c>
      <c r="K67" s="40">
        <f t="shared" si="0"/>
        <v>88171.43629097876</v>
      </c>
      <c r="L67" s="40"/>
      <c r="M67" s="6">
        <f t="shared" si="2"/>
        <v>0.41201605743448017</v>
      </c>
      <c r="N67" s="36">
        <v>2013</v>
      </c>
      <c r="O67" s="8">
        <v>42653</v>
      </c>
      <c r="P67" s="41">
        <v>156.70099999999999</v>
      </c>
      <c r="Q67" s="41"/>
      <c r="R67" s="42">
        <f t="shared" si="3"/>
        <v>-412.01605743410539</v>
      </c>
      <c r="S67" s="42"/>
      <c r="T67" s="43">
        <f t="shared" si="4"/>
        <v>-214</v>
      </c>
      <c r="U67" s="43"/>
    </row>
    <row r="68" spans="2:21" x14ac:dyDescent="0.15">
      <c r="B68" s="36">
        <v>60</v>
      </c>
      <c r="C68" s="40">
        <f t="shared" si="1"/>
        <v>2938635.8603085247</v>
      </c>
      <c r="D68" s="40"/>
      <c r="E68" s="36">
        <v>2013</v>
      </c>
      <c r="F68" s="8">
        <v>42661</v>
      </c>
      <c r="G68" s="36" t="s">
        <v>4</v>
      </c>
      <c r="H68" s="41">
        <v>158.28399999999999</v>
      </c>
      <c r="I68" s="41"/>
      <c r="J68" s="36">
        <v>123</v>
      </c>
      <c r="K68" s="40">
        <f t="shared" si="0"/>
        <v>88159.075809255737</v>
      </c>
      <c r="L68" s="40"/>
      <c r="M68" s="6">
        <f t="shared" si="2"/>
        <v>0.71674045373378648</v>
      </c>
      <c r="N68" s="36">
        <v>2013</v>
      </c>
      <c r="O68" s="8">
        <v>42666</v>
      </c>
      <c r="P68" s="41">
        <v>157.053</v>
      </c>
      <c r="Q68" s="41"/>
      <c r="R68" s="42">
        <f t="shared" si="3"/>
        <v>-88230.749854628724</v>
      </c>
      <c r="S68" s="42"/>
      <c r="T68" s="43">
        <f t="shared" si="4"/>
        <v>-123</v>
      </c>
      <c r="U68" s="43"/>
    </row>
    <row r="69" spans="2:21" x14ac:dyDescent="0.15">
      <c r="B69" s="36">
        <v>61</v>
      </c>
      <c r="C69" s="40">
        <f t="shared" si="1"/>
        <v>2850405.1104538958</v>
      </c>
      <c r="D69" s="40"/>
      <c r="E69" s="36">
        <v>2013</v>
      </c>
      <c r="F69" s="8">
        <v>42680</v>
      </c>
      <c r="G69" s="36" t="s">
        <v>4</v>
      </c>
      <c r="H69" s="41">
        <v>158.238</v>
      </c>
      <c r="I69" s="41"/>
      <c r="J69" s="36">
        <v>152</v>
      </c>
      <c r="K69" s="40">
        <f t="shared" si="0"/>
        <v>85512.153313616873</v>
      </c>
      <c r="L69" s="40"/>
      <c r="M69" s="6">
        <f t="shared" si="2"/>
        <v>0.56257995601063737</v>
      </c>
      <c r="N69" s="36">
        <v>2013</v>
      </c>
      <c r="O69" s="8">
        <v>42680</v>
      </c>
      <c r="P69" s="41">
        <v>158.61099999999999</v>
      </c>
      <c r="Q69" s="41"/>
      <c r="R69" s="42">
        <f t="shared" si="3"/>
        <v>20984.232359196238</v>
      </c>
      <c r="S69" s="42"/>
      <c r="T69" s="43">
        <f t="shared" si="4"/>
        <v>37.299999999999045</v>
      </c>
      <c r="U69" s="43"/>
    </row>
    <row r="70" spans="2:21" x14ac:dyDescent="0.15">
      <c r="B70" s="36">
        <v>62</v>
      </c>
      <c r="C70" s="40">
        <f t="shared" si="1"/>
        <v>2871389.3428130918</v>
      </c>
      <c r="D70" s="40"/>
      <c r="E70" s="36">
        <v>2013</v>
      </c>
      <c r="F70" s="8">
        <v>42687</v>
      </c>
      <c r="G70" s="36" t="s">
        <v>4</v>
      </c>
      <c r="H70" s="41">
        <v>159.41200000000001</v>
      </c>
      <c r="I70" s="41"/>
      <c r="J70" s="36">
        <v>144</v>
      </c>
      <c r="K70" s="40">
        <f t="shared" si="0"/>
        <v>86141.680284392758</v>
      </c>
      <c r="L70" s="40"/>
      <c r="M70" s="6">
        <f t="shared" si="2"/>
        <v>0.59820611308606075</v>
      </c>
      <c r="N70" s="36">
        <v>2013</v>
      </c>
      <c r="O70" s="8">
        <v>42699</v>
      </c>
      <c r="P70" s="41">
        <v>164.22200000000001</v>
      </c>
      <c r="Q70" s="41"/>
      <c r="R70" s="42">
        <f t="shared" si="3"/>
        <v>287737.14039439533</v>
      </c>
      <c r="S70" s="42"/>
      <c r="T70" s="43">
        <f t="shared" si="4"/>
        <v>481.00000000000023</v>
      </c>
      <c r="U70" s="43"/>
    </row>
    <row r="71" spans="2:21" x14ac:dyDescent="0.15">
      <c r="B71" s="36">
        <v>63</v>
      </c>
      <c r="C71" s="40">
        <f t="shared" si="1"/>
        <v>3159126.483207487</v>
      </c>
      <c r="D71" s="40"/>
      <c r="E71" s="36">
        <v>2013</v>
      </c>
      <c r="F71" s="8">
        <v>42710</v>
      </c>
      <c r="G71" s="36" t="s">
        <v>4</v>
      </c>
      <c r="H71" s="41">
        <v>168.24299999999999</v>
      </c>
      <c r="I71" s="41"/>
      <c r="J71" s="36">
        <v>224</v>
      </c>
      <c r="K71" s="40">
        <f t="shared" si="0"/>
        <v>94773.794496224611</v>
      </c>
      <c r="L71" s="40"/>
      <c r="M71" s="6">
        <f t="shared" si="2"/>
        <v>0.42309729685814557</v>
      </c>
      <c r="N71" s="36">
        <v>2013</v>
      </c>
      <c r="O71" s="8">
        <v>42717</v>
      </c>
      <c r="P71" s="41">
        <v>168.20500000000001</v>
      </c>
      <c r="Q71" s="41"/>
      <c r="R71" s="42">
        <f t="shared" si="3"/>
        <v>-1607.7697280602124</v>
      </c>
      <c r="S71" s="42"/>
      <c r="T71" s="43">
        <f t="shared" si="4"/>
        <v>-224</v>
      </c>
      <c r="U71" s="43"/>
    </row>
    <row r="72" spans="2:21" x14ac:dyDescent="0.15">
      <c r="B72" s="36">
        <v>64</v>
      </c>
      <c r="C72" s="40">
        <f t="shared" si="1"/>
        <v>3157518.7134794267</v>
      </c>
      <c r="D72" s="40"/>
      <c r="E72" s="36">
        <v>2014</v>
      </c>
      <c r="F72" s="8">
        <v>42394</v>
      </c>
      <c r="G72" s="36" t="s">
        <v>3</v>
      </c>
      <c r="H72" s="41">
        <v>168.523</v>
      </c>
      <c r="I72" s="41"/>
      <c r="J72" s="36">
        <v>378</v>
      </c>
      <c r="K72" s="40">
        <f t="shared" si="0"/>
        <v>94725.561404382795</v>
      </c>
      <c r="L72" s="40"/>
      <c r="M72" s="6">
        <f t="shared" si="2"/>
        <v>0.25059672329201799</v>
      </c>
      <c r="N72" s="36">
        <v>2014</v>
      </c>
      <c r="O72" s="8">
        <v>42403</v>
      </c>
      <c r="P72" s="41">
        <v>164.59899999999999</v>
      </c>
      <c r="Q72" s="41"/>
      <c r="R72" s="42">
        <f t="shared" si="3"/>
        <v>98334.154219788034</v>
      </c>
      <c r="S72" s="42"/>
      <c r="T72" s="43">
        <f t="shared" si="4"/>
        <v>392.40000000000066</v>
      </c>
      <c r="U72" s="43"/>
    </row>
    <row r="73" spans="2:21" x14ac:dyDescent="0.15">
      <c r="B73" s="36">
        <v>65</v>
      </c>
      <c r="C73" s="40">
        <f t="shared" si="1"/>
        <v>3255852.8676992147</v>
      </c>
      <c r="D73" s="40"/>
      <c r="E73" s="36">
        <v>2014</v>
      </c>
      <c r="F73" s="8">
        <v>42425</v>
      </c>
      <c r="G73" s="36" t="s">
        <v>4</v>
      </c>
      <c r="H73" s="41">
        <v>170.83799999999999</v>
      </c>
      <c r="I73" s="41"/>
      <c r="J73" s="36">
        <v>100</v>
      </c>
      <c r="K73" s="40">
        <f t="shared" ref="K73:K108" si="6">IF(F73="","",C73*0.03)</f>
        <v>97675.586030976439</v>
      </c>
      <c r="L73" s="40"/>
      <c r="M73" s="6">
        <f t="shared" si="2"/>
        <v>0.97675586030976447</v>
      </c>
      <c r="N73" s="36">
        <v>2014</v>
      </c>
      <c r="O73" s="8">
        <v>42427</v>
      </c>
      <c r="P73" s="41">
        <v>169.83699999999999</v>
      </c>
      <c r="Q73" s="41"/>
      <c r="R73" s="42">
        <f t="shared" si="3"/>
        <v>-97773.261617007884</v>
      </c>
      <c r="S73" s="42"/>
      <c r="T73" s="43">
        <f t="shared" si="4"/>
        <v>-100</v>
      </c>
      <c r="U73" s="43"/>
    </row>
    <row r="74" spans="2:21" x14ac:dyDescent="0.15">
      <c r="B74" s="36">
        <v>66</v>
      </c>
      <c r="C74" s="40">
        <f t="shared" ref="C74:C108" si="7">IF(R73="","",C73+R73)</f>
        <v>3158079.6060822071</v>
      </c>
      <c r="D74" s="40"/>
      <c r="E74" s="36">
        <v>2014</v>
      </c>
      <c r="F74" s="8">
        <v>42504</v>
      </c>
      <c r="G74" s="36" t="s">
        <v>3</v>
      </c>
      <c r="H74" s="41">
        <v>171.893</v>
      </c>
      <c r="I74" s="41"/>
      <c r="J74" s="36">
        <v>83</v>
      </c>
      <c r="K74" s="40">
        <f t="shared" si="6"/>
        <v>94742.388182466209</v>
      </c>
      <c r="L74" s="40"/>
      <c r="M74" s="6">
        <f t="shared" ref="M74:M108" si="8">IF(J74="","",(K74/J74)/1000)</f>
        <v>1.1414745564152555</v>
      </c>
      <c r="N74" s="36">
        <v>2014</v>
      </c>
      <c r="O74" s="8">
        <v>42511</v>
      </c>
      <c r="P74" s="41">
        <v>171.274</v>
      </c>
      <c r="Q74" s="41"/>
      <c r="R74" s="42">
        <f t="shared" ref="R74:R108" si="9">IF(O74="","",(IF(G74="売",H74-P74,P74-H74))*M74*100000)</f>
        <v>70657.275042104302</v>
      </c>
      <c r="S74" s="42"/>
      <c r="T74" s="43">
        <f t="shared" ref="T74:T108" si="10">IF(O74="","",IF(R74&lt;0,J74*(-1),IF(G74="買",(P74-H74)*100,(H74-P74)*100)))</f>
        <v>61.899999999999977</v>
      </c>
      <c r="U74" s="43"/>
    </row>
    <row r="75" spans="2:21" x14ac:dyDescent="0.15">
      <c r="B75" s="36">
        <v>67</v>
      </c>
      <c r="C75" s="40">
        <f t="shared" si="7"/>
        <v>3228736.8811243111</v>
      </c>
      <c r="D75" s="40"/>
      <c r="E75" s="36">
        <v>2014</v>
      </c>
      <c r="F75" s="8">
        <v>42525</v>
      </c>
      <c r="G75" s="36" t="s">
        <v>4</v>
      </c>
      <c r="H75" s="41">
        <v>172.06</v>
      </c>
      <c r="I75" s="41"/>
      <c r="J75" s="36">
        <v>72</v>
      </c>
      <c r="K75" s="40">
        <f t="shared" si="6"/>
        <v>96862.106433729336</v>
      </c>
      <c r="L75" s="40"/>
      <c r="M75" s="6">
        <f t="shared" si="8"/>
        <v>1.3453070338017963</v>
      </c>
      <c r="N75" s="36">
        <v>2014</v>
      </c>
      <c r="O75" s="8">
        <v>42527</v>
      </c>
      <c r="P75" s="41">
        <v>172.16800000000001</v>
      </c>
      <c r="Q75" s="41"/>
      <c r="R75" s="42">
        <f t="shared" si="9"/>
        <v>14529.31596505995</v>
      </c>
      <c r="S75" s="42"/>
      <c r="T75" s="43">
        <f t="shared" si="10"/>
        <v>10.800000000000409</v>
      </c>
      <c r="U75" s="43"/>
    </row>
    <row r="76" spans="2:21" x14ac:dyDescent="0.15">
      <c r="B76" s="36">
        <v>68</v>
      </c>
      <c r="C76" s="40">
        <f t="shared" si="7"/>
        <v>3243266.1970893713</v>
      </c>
      <c r="D76" s="40"/>
      <c r="E76" s="36">
        <v>2014</v>
      </c>
      <c r="F76" s="8">
        <v>42534</v>
      </c>
      <c r="G76" s="36" t="s">
        <v>4</v>
      </c>
      <c r="H76" s="41">
        <v>172.244</v>
      </c>
      <c r="I76" s="41"/>
      <c r="J76" s="36">
        <v>123</v>
      </c>
      <c r="K76" s="40">
        <f t="shared" si="6"/>
        <v>97297.985912681135</v>
      </c>
      <c r="L76" s="40"/>
      <c r="M76" s="6">
        <f t="shared" si="8"/>
        <v>0.79104053587545642</v>
      </c>
      <c r="N76" s="36">
        <v>2014</v>
      </c>
      <c r="O76" s="8">
        <v>42538</v>
      </c>
      <c r="P76" s="41">
        <v>172.929</v>
      </c>
      <c r="Q76" s="41"/>
      <c r="R76" s="42">
        <f t="shared" si="9"/>
        <v>54186.276707468947</v>
      </c>
      <c r="S76" s="42"/>
      <c r="T76" s="43">
        <f t="shared" si="10"/>
        <v>68.500000000000227</v>
      </c>
      <c r="U76" s="43"/>
    </row>
    <row r="77" spans="2:21" x14ac:dyDescent="0.15">
      <c r="B77" s="36">
        <v>69</v>
      </c>
      <c r="C77" s="40">
        <f t="shared" si="7"/>
        <v>3297452.4737968403</v>
      </c>
      <c r="D77" s="40"/>
      <c r="E77" s="36">
        <v>2014</v>
      </c>
      <c r="F77" s="8">
        <v>42561</v>
      </c>
      <c r="G77" s="36" t="s">
        <v>4</v>
      </c>
      <c r="H77" s="41">
        <v>174.39099999999999</v>
      </c>
      <c r="I77" s="41"/>
      <c r="J77" s="36">
        <v>60</v>
      </c>
      <c r="K77" s="40">
        <f t="shared" si="6"/>
        <v>98923.574213905202</v>
      </c>
      <c r="L77" s="40"/>
      <c r="M77" s="6">
        <f t="shared" si="8"/>
        <v>1.6487262368984199</v>
      </c>
      <c r="N77" s="36">
        <v>2014</v>
      </c>
      <c r="O77" s="8">
        <v>42561</v>
      </c>
      <c r="P77" s="41">
        <v>173.792</v>
      </c>
      <c r="Q77" s="41"/>
      <c r="R77" s="42">
        <f t="shared" si="9"/>
        <v>-98758.701590213634</v>
      </c>
      <c r="S77" s="42"/>
      <c r="T77" s="43">
        <f t="shared" si="10"/>
        <v>-60</v>
      </c>
      <c r="U77" s="43"/>
    </row>
    <row r="78" spans="2:21" x14ac:dyDescent="0.15">
      <c r="B78" s="36">
        <v>70</v>
      </c>
      <c r="C78" s="40">
        <f t="shared" si="7"/>
        <v>3198693.7722066268</v>
      </c>
      <c r="D78" s="40"/>
      <c r="E78" s="36">
        <v>2014</v>
      </c>
      <c r="F78" s="8">
        <v>42566</v>
      </c>
      <c r="G78" s="36" t="s">
        <v>3</v>
      </c>
      <c r="H78" s="41">
        <v>173.328</v>
      </c>
      <c r="I78" s="41"/>
      <c r="J78" s="36">
        <v>66</v>
      </c>
      <c r="K78" s="40">
        <f t="shared" si="6"/>
        <v>95960.813166198801</v>
      </c>
      <c r="L78" s="40"/>
      <c r="M78" s="6">
        <f t="shared" si="8"/>
        <v>1.4539517146393757</v>
      </c>
      <c r="N78" s="36">
        <v>2014</v>
      </c>
      <c r="O78" s="8">
        <v>42566</v>
      </c>
      <c r="P78" s="41">
        <v>173.994</v>
      </c>
      <c r="Q78" s="41"/>
      <c r="R78" s="42">
        <f t="shared" si="9"/>
        <v>-96833.184194981965</v>
      </c>
      <c r="S78" s="42"/>
      <c r="T78" s="43">
        <f t="shared" si="10"/>
        <v>-66</v>
      </c>
      <c r="U78" s="43"/>
    </row>
    <row r="79" spans="2:21" x14ac:dyDescent="0.15">
      <c r="B79" s="36">
        <v>71</v>
      </c>
      <c r="C79" s="40">
        <f t="shared" si="7"/>
        <v>3101860.5880116448</v>
      </c>
      <c r="D79" s="40"/>
      <c r="E79" s="36">
        <v>2014</v>
      </c>
      <c r="F79" s="8">
        <v>42596</v>
      </c>
      <c r="G79" s="36" t="s">
        <v>3</v>
      </c>
      <c r="H79" s="41">
        <v>170.84299999999999</v>
      </c>
      <c r="I79" s="41"/>
      <c r="J79" s="36">
        <v>173</v>
      </c>
      <c r="K79" s="40">
        <f t="shared" si="6"/>
        <v>93055.817640349342</v>
      </c>
      <c r="L79" s="40"/>
      <c r="M79" s="6">
        <f t="shared" si="8"/>
        <v>0.53789489965519854</v>
      </c>
      <c r="N79" s="36">
        <v>2014</v>
      </c>
      <c r="O79" s="8">
        <v>42601</v>
      </c>
      <c r="P79" s="41">
        <v>170.685</v>
      </c>
      <c r="Q79" s="41"/>
      <c r="R79" s="42">
        <f t="shared" si="9"/>
        <v>8498.7394145514409</v>
      </c>
      <c r="S79" s="42"/>
      <c r="T79" s="43">
        <f t="shared" si="10"/>
        <v>15.799999999998704</v>
      </c>
      <c r="U79" s="43"/>
    </row>
    <row r="80" spans="2:21" x14ac:dyDescent="0.15">
      <c r="B80" s="36">
        <v>72</v>
      </c>
      <c r="C80" s="40">
        <f t="shared" si="7"/>
        <v>3110359.3274261961</v>
      </c>
      <c r="D80" s="40"/>
      <c r="E80" s="36">
        <v>2014</v>
      </c>
      <c r="F80" s="8">
        <v>42703</v>
      </c>
      <c r="G80" s="36" t="s">
        <v>4</v>
      </c>
      <c r="H80" s="41">
        <v>186.09399999999999</v>
      </c>
      <c r="I80" s="41"/>
      <c r="J80" s="36">
        <v>134</v>
      </c>
      <c r="K80" s="40">
        <f t="shared" si="6"/>
        <v>93310.779822785873</v>
      </c>
      <c r="L80" s="40"/>
      <c r="M80" s="6">
        <f t="shared" si="8"/>
        <v>0.69634910315511844</v>
      </c>
      <c r="N80" s="36">
        <v>2014</v>
      </c>
      <c r="O80" s="8">
        <v>42713</v>
      </c>
      <c r="P80" s="41">
        <v>187.279</v>
      </c>
      <c r="Q80" s="41"/>
      <c r="R80" s="42">
        <f t="shared" si="9"/>
        <v>82517.368723881693</v>
      </c>
      <c r="S80" s="42"/>
      <c r="T80" s="43">
        <f t="shared" si="10"/>
        <v>118.50000000000023</v>
      </c>
      <c r="U80" s="43"/>
    </row>
    <row r="81" spans="2:21" x14ac:dyDescent="0.15">
      <c r="B81" s="36">
        <v>73</v>
      </c>
      <c r="C81" s="40">
        <f t="shared" si="7"/>
        <v>3192876.696150078</v>
      </c>
      <c r="D81" s="40"/>
      <c r="E81" s="36">
        <v>2014</v>
      </c>
      <c r="F81" s="8">
        <v>42719</v>
      </c>
      <c r="G81" s="36" t="s">
        <v>3</v>
      </c>
      <c r="H81" s="41">
        <v>183.82599999999999</v>
      </c>
      <c r="I81" s="41"/>
      <c r="J81" s="36">
        <v>300</v>
      </c>
      <c r="K81" s="40">
        <f t="shared" si="6"/>
        <v>95786.300884502329</v>
      </c>
      <c r="L81" s="40"/>
      <c r="M81" s="6">
        <f t="shared" si="8"/>
        <v>0.31928766961500776</v>
      </c>
      <c r="N81" s="36">
        <v>2014</v>
      </c>
      <c r="O81" s="8">
        <v>42721</v>
      </c>
      <c r="P81" s="41">
        <v>183.82599999999999</v>
      </c>
      <c r="Q81" s="41"/>
      <c r="R81" s="42">
        <f t="shared" si="9"/>
        <v>0</v>
      </c>
      <c r="S81" s="42"/>
      <c r="T81" s="43">
        <f t="shared" si="10"/>
        <v>0</v>
      </c>
      <c r="U81" s="43"/>
    </row>
    <row r="82" spans="2:21" x14ac:dyDescent="0.15">
      <c r="B82" s="36">
        <v>74</v>
      </c>
      <c r="C82" s="40">
        <f t="shared" si="7"/>
        <v>3192876.696150078</v>
      </c>
      <c r="D82" s="40"/>
      <c r="E82" s="36">
        <v>2015</v>
      </c>
      <c r="F82" s="8">
        <v>42372</v>
      </c>
      <c r="G82" s="36" t="s">
        <v>3</v>
      </c>
      <c r="H82" s="41">
        <v>184.27099999999999</v>
      </c>
      <c r="I82" s="41"/>
      <c r="J82" s="36">
        <v>303</v>
      </c>
      <c r="K82" s="40">
        <f t="shared" si="6"/>
        <v>95786.300884502329</v>
      </c>
      <c r="L82" s="40"/>
      <c r="M82" s="6">
        <f t="shared" si="8"/>
        <v>0.31612640555941363</v>
      </c>
      <c r="N82" s="36">
        <v>2015</v>
      </c>
      <c r="O82" s="8">
        <v>42374</v>
      </c>
      <c r="P82" s="41">
        <v>182.40600000000001</v>
      </c>
      <c r="Q82" s="41"/>
      <c r="R82" s="42">
        <f t="shared" si="9"/>
        <v>58957.574636830032</v>
      </c>
      <c r="S82" s="42"/>
      <c r="T82" s="43">
        <f t="shared" si="10"/>
        <v>186.49999999999807</v>
      </c>
      <c r="U82" s="43"/>
    </row>
    <row r="83" spans="2:21" x14ac:dyDescent="0.15">
      <c r="B83" s="36">
        <v>75</v>
      </c>
      <c r="C83" s="40">
        <f t="shared" si="7"/>
        <v>3251834.270786908</v>
      </c>
      <c r="D83" s="40"/>
      <c r="E83" s="36">
        <v>2015</v>
      </c>
      <c r="F83" s="8">
        <v>42440</v>
      </c>
      <c r="G83" s="36" t="s">
        <v>3</v>
      </c>
      <c r="H83" s="41">
        <v>182.292</v>
      </c>
      <c r="I83" s="41"/>
      <c r="J83" s="36">
        <v>162</v>
      </c>
      <c r="K83" s="40">
        <f t="shared" si="6"/>
        <v>97555.028123607233</v>
      </c>
      <c r="L83" s="40"/>
      <c r="M83" s="6">
        <f t="shared" si="8"/>
        <v>0.60219153162720507</v>
      </c>
      <c r="N83" s="36">
        <v>2015</v>
      </c>
      <c r="O83" s="8">
        <v>42440</v>
      </c>
      <c r="P83" s="41">
        <v>181.346</v>
      </c>
      <c r="Q83" s="41"/>
      <c r="R83" s="42">
        <f t="shared" si="9"/>
        <v>56967.318891933472</v>
      </c>
      <c r="S83" s="42"/>
      <c r="T83" s="43">
        <f t="shared" si="10"/>
        <v>94.599999999999795</v>
      </c>
      <c r="U83" s="43"/>
    </row>
    <row r="84" spans="2:21" x14ac:dyDescent="0.15">
      <c r="B84" s="36">
        <v>76</v>
      </c>
      <c r="C84" s="40">
        <f t="shared" si="7"/>
        <v>3308801.5896788416</v>
      </c>
      <c r="D84" s="40"/>
      <c r="E84" s="36">
        <v>2015</v>
      </c>
      <c r="F84" s="8">
        <v>42524</v>
      </c>
      <c r="G84" s="36" t="s">
        <v>4</v>
      </c>
      <c r="H84" s="41">
        <v>190.52600000000001</v>
      </c>
      <c r="I84" s="41"/>
      <c r="J84" s="36">
        <v>141</v>
      </c>
      <c r="K84" s="40">
        <f t="shared" si="6"/>
        <v>99264.047690365245</v>
      </c>
      <c r="L84" s="40"/>
      <c r="M84" s="6">
        <f t="shared" si="8"/>
        <v>0.70400033822954067</v>
      </c>
      <c r="N84" s="36">
        <v>2015</v>
      </c>
      <c r="O84" s="8">
        <v>42529</v>
      </c>
      <c r="P84" s="41">
        <v>191.852</v>
      </c>
      <c r="Q84" s="41"/>
      <c r="R84" s="42">
        <f t="shared" si="9"/>
        <v>93350.444849236621</v>
      </c>
      <c r="S84" s="42"/>
      <c r="T84" s="43">
        <f t="shared" si="10"/>
        <v>132.59999999999934</v>
      </c>
      <c r="U84" s="43"/>
    </row>
    <row r="85" spans="2:21" x14ac:dyDescent="0.15">
      <c r="B85" s="36">
        <v>77</v>
      </c>
      <c r="C85" s="40">
        <f t="shared" si="7"/>
        <v>3402152.034528078</v>
      </c>
      <c r="D85" s="40"/>
      <c r="E85" s="36">
        <v>2015</v>
      </c>
      <c r="F85" s="8">
        <v>42531</v>
      </c>
      <c r="G85" s="36" t="s">
        <v>4</v>
      </c>
      <c r="H85" s="41">
        <v>191.35</v>
      </c>
      <c r="I85" s="41"/>
      <c r="J85" s="36">
        <v>184</v>
      </c>
      <c r="K85" s="40">
        <f t="shared" si="6"/>
        <v>102064.56103584234</v>
      </c>
      <c r="L85" s="40"/>
      <c r="M85" s="6">
        <f t="shared" si="8"/>
        <v>0.5546987012817518</v>
      </c>
      <c r="N85" s="36">
        <v>2015</v>
      </c>
      <c r="O85" s="8">
        <v>42531</v>
      </c>
      <c r="P85" s="41">
        <v>189.512</v>
      </c>
      <c r="Q85" s="41"/>
      <c r="R85" s="42">
        <f t="shared" si="9"/>
        <v>-101953.62129558565</v>
      </c>
      <c r="S85" s="42"/>
      <c r="T85" s="43">
        <f t="shared" si="10"/>
        <v>-184</v>
      </c>
      <c r="U85" s="43"/>
    </row>
    <row r="86" spans="2:21" x14ac:dyDescent="0.15">
      <c r="B86" s="36">
        <v>78</v>
      </c>
      <c r="C86" s="40">
        <f t="shared" si="7"/>
        <v>3300198.4132324923</v>
      </c>
      <c r="D86" s="40"/>
      <c r="E86" s="36">
        <v>2015</v>
      </c>
      <c r="F86" s="8">
        <v>42547</v>
      </c>
      <c r="G86" s="36" t="s">
        <v>4</v>
      </c>
      <c r="H86" s="41">
        <v>194.75299999999999</v>
      </c>
      <c r="I86" s="41"/>
      <c r="J86" s="36">
        <v>129</v>
      </c>
      <c r="K86" s="40">
        <f t="shared" si="6"/>
        <v>99005.952396974768</v>
      </c>
      <c r="L86" s="40"/>
      <c r="M86" s="6">
        <f t="shared" si="8"/>
        <v>0.76748800307732379</v>
      </c>
      <c r="N86" s="36">
        <v>2015</v>
      </c>
      <c r="O86" s="8">
        <v>42550</v>
      </c>
      <c r="P86" s="41">
        <v>193.46700000000001</v>
      </c>
      <c r="Q86" s="41"/>
      <c r="R86" s="42">
        <f t="shared" si="9"/>
        <v>-98698.957195741765</v>
      </c>
      <c r="S86" s="42"/>
      <c r="T86" s="43">
        <f t="shared" si="10"/>
        <v>-129</v>
      </c>
      <c r="U86" s="43"/>
    </row>
    <row r="87" spans="2:21" x14ac:dyDescent="0.15">
      <c r="B87" s="36">
        <v>79</v>
      </c>
      <c r="C87" s="40">
        <f t="shared" si="7"/>
        <v>3201499.4560367507</v>
      </c>
      <c r="D87" s="40"/>
      <c r="E87" s="36">
        <v>2015</v>
      </c>
      <c r="F87" s="8">
        <v>42554</v>
      </c>
      <c r="G87" s="36" t="s">
        <v>3</v>
      </c>
      <c r="H87" s="41">
        <v>191.91</v>
      </c>
      <c r="I87" s="41"/>
      <c r="J87" s="36">
        <v>102</v>
      </c>
      <c r="K87" s="40">
        <f t="shared" si="6"/>
        <v>96044.983681102516</v>
      </c>
      <c r="L87" s="40"/>
      <c r="M87" s="6">
        <f t="shared" si="8"/>
        <v>0.94161748706963244</v>
      </c>
      <c r="N87" s="36">
        <v>2015</v>
      </c>
      <c r="O87" s="8">
        <v>42557</v>
      </c>
      <c r="P87" s="41">
        <v>191.23400000000001</v>
      </c>
      <c r="Q87" s="41"/>
      <c r="R87" s="42">
        <f t="shared" si="9"/>
        <v>63653.342125905998</v>
      </c>
      <c r="S87" s="42"/>
      <c r="T87" s="43">
        <f t="shared" si="10"/>
        <v>67.599999999998772</v>
      </c>
      <c r="U87" s="43"/>
    </row>
    <row r="88" spans="2:21" x14ac:dyDescent="0.15">
      <c r="B88" s="36">
        <v>80</v>
      </c>
      <c r="C88" s="40">
        <f t="shared" si="7"/>
        <v>3265152.7981626568</v>
      </c>
      <c r="D88" s="40"/>
      <c r="E88" s="36">
        <v>2015</v>
      </c>
      <c r="F88" s="8">
        <v>42673</v>
      </c>
      <c r="G88" s="36" t="s">
        <v>4</v>
      </c>
      <c r="H88" s="41">
        <v>185.54499999999999</v>
      </c>
      <c r="I88" s="41"/>
      <c r="J88" s="36">
        <v>146</v>
      </c>
      <c r="K88" s="40">
        <f t="shared" si="6"/>
        <v>97954.583944879705</v>
      </c>
      <c r="L88" s="40"/>
      <c r="M88" s="6">
        <f t="shared" si="8"/>
        <v>0.67092180784164179</v>
      </c>
      <c r="N88" s="36">
        <v>2015</v>
      </c>
      <c r="O88" s="8">
        <v>42673</v>
      </c>
      <c r="P88" s="41">
        <v>186.51</v>
      </c>
      <c r="Q88" s="41"/>
      <c r="R88" s="42">
        <f t="shared" si="9"/>
        <v>64743.954456718668</v>
      </c>
      <c r="S88" s="42"/>
      <c r="T88" s="43">
        <f t="shared" si="10"/>
        <v>96.500000000000341</v>
      </c>
      <c r="U88" s="43"/>
    </row>
    <row r="89" spans="2:21" x14ac:dyDescent="0.15">
      <c r="B89" s="36">
        <v>81</v>
      </c>
      <c r="C89" s="40">
        <f t="shared" si="7"/>
        <v>3329896.7526193755</v>
      </c>
      <c r="D89" s="40"/>
      <c r="E89" s="36">
        <v>2015</v>
      </c>
      <c r="F89" s="8">
        <v>42681</v>
      </c>
      <c r="G89" s="36" t="s">
        <v>4</v>
      </c>
      <c r="H89" s="41">
        <v>185.81299999999999</v>
      </c>
      <c r="I89" s="41"/>
      <c r="J89" s="36">
        <v>189</v>
      </c>
      <c r="K89" s="40">
        <f t="shared" si="6"/>
        <v>99896.902578581256</v>
      </c>
      <c r="L89" s="40"/>
      <c r="M89" s="6">
        <f t="shared" si="8"/>
        <v>0.52855504009831344</v>
      </c>
      <c r="N89" s="36">
        <v>2015</v>
      </c>
      <c r="O89" s="8">
        <v>42686</v>
      </c>
      <c r="P89" s="41">
        <v>186.691</v>
      </c>
      <c r="Q89" s="41"/>
      <c r="R89" s="42">
        <f t="shared" si="9"/>
        <v>46407.13252063268</v>
      </c>
      <c r="S89" s="42"/>
      <c r="T89" s="43">
        <f t="shared" si="10"/>
        <v>87.800000000001432</v>
      </c>
      <c r="U89" s="43"/>
    </row>
    <row r="90" spans="2:21" x14ac:dyDescent="0.15">
      <c r="B90" s="36">
        <v>82</v>
      </c>
      <c r="C90" s="40">
        <f t="shared" si="7"/>
        <v>3376303.8851400083</v>
      </c>
      <c r="D90" s="40"/>
      <c r="E90" s="36"/>
      <c r="F90" s="8"/>
      <c r="G90" s="36" t="s">
        <v>4</v>
      </c>
      <c r="H90" s="41"/>
      <c r="I90" s="41"/>
      <c r="J90" s="36"/>
      <c r="K90" s="40" t="str">
        <f t="shared" si="6"/>
        <v/>
      </c>
      <c r="L90" s="40"/>
      <c r="M90" s="6" t="str">
        <f t="shared" si="8"/>
        <v/>
      </c>
      <c r="N90" s="36"/>
      <c r="O90" s="8"/>
      <c r="P90" s="41"/>
      <c r="Q90" s="41"/>
      <c r="R90" s="42" t="str">
        <f t="shared" si="9"/>
        <v/>
      </c>
      <c r="S90" s="42"/>
      <c r="T90" s="43" t="str">
        <f t="shared" si="10"/>
        <v/>
      </c>
      <c r="U90" s="43"/>
    </row>
    <row r="91" spans="2:21" x14ac:dyDescent="0.15">
      <c r="B91" s="36">
        <v>83</v>
      </c>
      <c r="C91" s="40" t="str">
        <f t="shared" si="7"/>
        <v/>
      </c>
      <c r="D91" s="40"/>
      <c r="E91" s="36"/>
      <c r="F91" s="8"/>
      <c r="G91" s="36" t="s">
        <v>4</v>
      </c>
      <c r="H91" s="41"/>
      <c r="I91" s="41"/>
      <c r="J91" s="36"/>
      <c r="K91" s="40" t="str">
        <f t="shared" si="6"/>
        <v/>
      </c>
      <c r="L91" s="40"/>
      <c r="M91" s="6" t="str">
        <f t="shared" si="8"/>
        <v/>
      </c>
      <c r="N91" s="36"/>
      <c r="O91" s="8"/>
      <c r="P91" s="41"/>
      <c r="Q91" s="41"/>
      <c r="R91" s="42" t="str">
        <f t="shared" si="9"/>
        <v/>
      </c>
      <c r="S91" s="42"/>
      <c r="T91" s="43" t="str">
        <f t="shared" si="10"/>
        <v/>
      </c>
      <c r="U91" s="43"/>
    </row>
    <row r="92" spans="2:21" x14ac:dyDescent="0.15">
      <c r="B92" s="36">
        <v>84</v>
      </c>
      <c r="C92" s="40" t="str">
        <f t="shared" si="7"/>
        <v/>
      </c>
      <c r="D92" s="40"/>
      <c r="E92" s="36"/>
      <c r="F92" s="8"/>
      <c r="G92" s="36" t="s">
        <v>3</v>
      </c>
      <c r="H92" s="41"/>
      <c r="I92" s="41"/>
      <c r="J92" s="36"/>
      <c r="K92" s="40" t="str">
        <f t="shared" si="6"/>
        <v/>
      </c>
      <c r="L92" s="40"/>
      <c r="M92" s="6" t="str">
        <f t="shared" si="8"/>
        <v/>
      </c>
      <c r="N92" s="36"/>
      <c r="O92" s="8"/>
      <c r="P92" s="41"/>
      <c r="Q92" s="41"/>
      <c r="R92" s="42" t="str">
        <f t="shared" si="9"/>
        <v/>
      </c>
      <c r="S92" s="42"/>
      <c r="T92" s="43" t="str">
        <f t="shared" si="10"/>
        <v/>
      </c>
      <c r="U92" s="43"/>
    </row>
    <row r="93" spans="2:21" x14ac:dyDescent="0.15">
      <c r="B93" s="36">
        <v>85</v>
      </c>
      <c r="C93" s="40" t="str">
        <f t="shared" si="7"/>
        <v/>
      </c>
      <c r="D93" s="40"/>
      <c r="E93" s="36"/>
      <c r="F93" s="8"/>
      <c r="G93" s="36" t="s">
        <v>4</v>
      </c>
      <c r="H93" s="41"/>
      <c r="I93" s="41"/>
      <c r="J93" s="36"/>
      <c r="K93" s="40" t="str">
        <f t="shared" si="6"/>
        <v/>
      </c>
      <c r="L93" s="40"/>
      <c r="M93" s="6" t="str">
        <f t="shared" si="8"/>
        <v/>
      </c>
      <c r="N93" s="36"/>
      <c r="O93" s="8"/>
      <c r="P93" s="41"/>
      <c r="Q93" s="41"/>
      <c r="R93" s="42" t="str">
        <f t="shared" si="9"/>
        <v/>
      </c>
      <c r="S93" s="42"/>
      <c r="T93" s="43" t="str">
        <f t="shared" si="10"/>
        <v/>
      </c>
      <c r="U93" s="43"/>
    </row>
    <row r="94" spans="2:21" x14ac:dyDescent="0.15">
      <c r="B94" s="36">
        <v>86</v>
      </c>
      <c r="C94" s="40" t="str">
        <f t="shared" si="7"/>
        <v/>
      </c>
      <c r="D94" s="40"/>
      <c r="E94" s="36"/>
      <c r="F94" s="8"/>
      <c r="G94" s="36" t="s">
        <v>3</v>
      </c>
      <c r="H94" s="41"/>
      <c r="I94" s="41"/>
      <c r="J94" s="36"/>
      <c r="K94" s="40" t="str">
        <f t="shared" si="6"/>
        <v/>
      </c>
      <c r="L94" s="40"/>
      <c r="M94" s="6" t="str">
        <f t="shared" si="8"/>
        <v/>
      </c>
      <c r="N94" s="36"/>
      <c r="O94" s="8"/>
      <c r="P94" s="41"/>
      <c r="Q94" s="41"/>
      <c r="R94" s="42" t="str">
        <f t="shared" si="9"/>
        <v/>
      </c>
      <c r="S94" s="42"/>
      <c r="T94" s="43" t="str">
        <f t="shared" si="10"/>
        <v/>
      </c>
      <c r="U94" s="43"/>
    </row>
    <row r="95" spans="2:21" x14ac:dyDescent="0.15">
      <c r="B95" s="36">
        <v>87</v>
      </c>
      <c r="C95" s="40" t="str">
        <f t="shared" si="7"/>
        <v/>
      </c>
      <c r="D95" s="40"/>
      <c r="E95" s="36"/>
      <c r="F95" s="8"/>
      <c r="G95" s="36" t="s">
        <v>4</v>
      </c>
      <c r="H95" s="41"/>
      <c r="I95" s="41"/>
      <c r="J95" s="36"/>
      <c r="K95" s="40" t="str">
        <f t="shared" si="6"/>
        <v/>
      </c>
      <c r="L95" s="40"/>
      <c r="M95" s="6" t="str">
        <f t="shared" si="8"/>
        <v/>
      </c>
      <c r="N95" s="36"/>
      <c r="O95" s="8"/>
      <c r="P95" s="41"/>
      <c r="Q95" s="41"/>
      <c r="R95" s="42" t="str">
        <f t="shared" si="9"/>
        <v/>
      </c>
      <c r="S95" s="42"/>
      <c r="T95" s="43" t="str">
        <f t="shared" si="10"/>
        <v/>
      </c>
      <c r="U95" s="43"/>
    </row>
    <row r="96" spans="2:21" x14ac:dyDescent="0.15">
      <c r="B96" s="36">
        <v>88</v>
      </c>
      <c r="C96" s="40" t="str">
        <f t="shared" si="7"/>
        <v/>
      </c>
      <c r="D96" s="40"/>
      <c r="E96" s="36"/>
      <c r="F96" s="8"/>
      <c r="G96" s="36" t="s">
        <v>3</v>
      </c>
      <c r="H96" s="41"/>
      <c r="I96" s="41"/>
      <c r="J96" s="36"/>
      <c r="K96" s="40" t="str">
        <f t="shared" si="6"/>
        <v/>
      </c>
      <c r="L96" s="40"/>
      <c r="M96" s="6" t="str">
        <f t="shared" si="8"/>
        <v/>
      </c>
      <c r="N96" s="36"/>
      <c r="O96" s="8"/>
      <c r="P96" s="41"/>
      <c r="Q96" s="41"/>
      <c r="R96" s="42" t="str">
        <f t="shared" si="9"/>
        <v/>
      </c>
      <c r="S96" s="42"/>
      <c r="T96" s="43" t="str">
        <f t="shared" si="10"/>
        <v/>
      </c>
      <c r="U96" s="43"/>
    </row>
    <row r="97" spans="2:21" x14ac:dyDescent="0.15">
      <c r="B97" s="36">
        <v>89</v>
      </c>
      <c r="C97" s="40" t="str">
        <f t="shared" si="7"/>
        <v/>
      </c>
      <c r="D97" s="40"/>
      <c r="E97" s="36"/>
      <c r="F97" s="8"/>
      <c r="G97" s="36" t="s">
        <v>4</v>
      </c>
      <c r="H97" s="41"/>
      <c r="I97" s="41"/>
      <c r="J97" s="36"/>
      <c r="K97" s="40" t="str">
        <f t="shared" si="6"/>
        <v/>
      </c>
      <c r="L97" s="40"/>
      <c r="M97" s="6" t="str">
        <f t="shared" si="8"/>
        <v/>
      </c>
      <c r="N97" s="36"/>
      <c r="O97" s="8"/>
      <c r="P97" s="41"/>
      <c r="Q97" s="41"/>
      <c r="R97" s="42" t="str">
        <f t="shared" si="9"/>
        <v/>
      </c>
      <c r="S97" s="42"/>
      <c r="T97" s="43" t="str">
        <f t="shared" si="10"/>
        <v/>
      </c>
      <c r="U97" s="43"/>
    </row>
    <row r="98" spans="2:21" x14ac:dyDescent="0.15">
      <c r="B98" s="36">
        <v>90</v>
      </c>
      <c r="C98" s="40" t="str">
        <f t="shared" si="7"/>
        <v/>
      </c>
      <c r="D98" s="40"/>
      <c r="E98" s="36"/>
      <c r="F98" s="8"/>
      <c r="G98" s="36" t="s">
        <v>3</v>
      </c>
      <c r="H98" s="41"/>
      <c r="I98" s="41"/>
      <c r="J98" s="36"/>
      <c r="K98" s="40" t="str">
        <f t="shared" si="6"/>
        <v/>
      </c>
      <c r="L98" s="40"/>
      <c r="M98" s="6" t="str">
        <f t="shared" si="8"/>
        <v/>
      </c>
      <c r="N98" s="36"/>
      <c r="O98" s="8"/>
      <c r="P98" s="41"/>
      <c r="Q98" s="41"/>
      <c r="R98" s="42" t="str">
        <f t="shared" si="9"/>
        <v/>
      </c>
      <c r="S98" s="42"/>
      <c r="T98" s="43" t="str">
        <f t="shared" si="10"/>
        <v/>
      </c>
      <c r="U98" s="43"/>
    </row>
    <row r="99" spans="2:21" x14ac:dyDescent="0.15">
      <c r="B99" s="36">
        <v>91</v>
      </c>
      <c r="C99" s="40" t="str">
        <f t="shared" si="7"/>
        <v/>
      </c>
      <c r="D99" s="40"/>
      <c r="E99" s="36"/>
      <c r="F99" s="8"/>
      <c r="G99" s="36" t="s">
        <v>4</v>
      </c>
      <c r="H99" s="41"/>
      <c r="I99" s="41"/>
      <c r="J99" s="36"/>
      <c r="K99" s="40" t="str">
        <f t="shared" si="6"/>
        <v/>
      </c>
      <c r="L99" s="40"/>
      <c r="M99" s="6" t="str">
        <f t="shared" si="8"/>
        <v/>
      </c>
      <c r="N99" s="36"/>
      <c r="O99" s="8"/>
      <c r="P99" s="41"/>
      <c r="Q99" s="41"/>
      <c r="R99" s="42" t="str">
        <f t="shared" si="9"/>
        <v/>
      </c>
      <c r="S99" s="42"/>
      <c r="T99" s="43" t="str">
        <f t="shared" si="10"/>
        <v/>
      </c>
      <c r="U99" s="43"/>
    </row>
    <row r="100" spans="2:21" x14ac:dyDescent="0.15">
      <c r="B100" s="36">
        <v>92</v>
      </c>
      <c r="C100" s="40" t="str">
        <f t="shared" si="7"/>
        <v/>
      </c>
      <c r="D100" s="40"/>
      <c r="E100" s="36"/>
      <c r="F100" s="8"/>
      <c r="G100" s="36" t="s">
        <v>4</v>
      </c>
      <c r="H100" s="41"/>
      <c r="I100" s="41"/>
      <c r="J100" s="36"/>
      <c r="K100" s="40" t="str">
        <f t="shared" si="6"/>
        <v/>
      </c>
      <c r="L100" s="40"/>
      <c r="M100" s="6" t="str">
        <f t="shared" si="8"/>
        <v/>
      </c>
      <c r="N100" s="36"/>
      <c r="O100" s="8"/>
      <c r="P100" s="41"/>
      <c r="Q100" s="41"/>
      <c r="R100" s="42" t="str">
        <f t="shared" si="9"/>
        <v/>
      </c>
      <c r="S100" s="42"/>
      <c r="T100" s="43" t="str">
        <f t="shared" si="10"/>
        <v/>
      </c>
      <c r="U100" s="43"/>
    </row>
    <row r="101" spans="2:21" x14ac:dyDescent="0.15">
      <c r="B101" s="36">
        <v>93</v>
      </c>
      <c r="C101" s="40" t="str">
        <f t="shared" si="7"/>
        <v/>
      </c>
      <c r="D101" s="40"/>
      <c r="E101" s="36"/>
      <c r="F101" s="8"/>
      <c r="G101" s="36" t="s">
        <v>3</v>
      </c>
      <c r="H101" s="41"/>
      <c r="I101" s="41"/>
      <c r="J101" s="36"/>
      <c r="K101" s="40" t="str">
        <f t="shared" si="6"/>
        <v/>
      </c>
      <c r="L101" s="40"/>
      <c r="M101" s="6" t="str">
        <f t="shared" si="8"/>
        <v/>
      </c>
      <c r="N101" s="36"/>
      <c r="O101" s="8"/>
      <c r="P101" s="41"/>
      <c r="Q101" s="41"/>
      <c r="R101" s="42" t="str">
        <f t="shared" si="9"/>
        <v/>
      </c>
      <c r="S101" s="42"/>
      <c r="T101" s="43" t="str">
        <f t="shared" si="10"/>
        <v/>
      </c>
      <c r="U101" s="43"/>
    </row>
    <row r="102" spans="2:21" x14ac:dyDescent="0.15">
      <c r="B102" s="36">
        <v>94</v>
      </c>
      <c r="C102" s="40" t="str">
        <f t="shared" si="7"/>
        <v/>
      </c>
      <c r="D102" s="40"/>
      <c r="E102" s="36"/>
      <c r="F102" s="8"/>
      <c r="G102" s="36" t="s">
        <v>3</v>
      </c>
      <c r="H102" s="41"/>
      <c r="I102" s="41"/>
      <c r="J102" s="36"/>
      <c r="K102" s="40" t="str">
        <f t="shared" si="6"/>
        <v/>
      </c>
      <c r="L102" s="40"/>
      <c r="M102" s="6" t="str">
        <f t="shared" si="8"/>
        <v/>
      </c>
      <c r="N102" s="36"/>
      <c r="O102" s="8"/>
      <c r="P102" s="41"/>
      <c r="Q102" s="41"/>
      <c r="R102" s="42" t="str">
        <f t="shared" si="9"/>
        <v/>
      </c>
      <c r="S102" s="42"/>
      <c r="T102" s="43" t="str">
        <f t="shared" si="10"/>
        <v/>
      </c>
      <c r="U102" s="43"/>
    </row>
    <row r="103" spans="2:21" x14ac:dyDescent="0.15">
      <c r="B103" s="36">
        <v>95</v>
      </c>
      <c r="C103" s="40" t="str">
        <f t="shared" si="7"/>
        <v/>
      </c>
      <c r="D103" s="40"/>
      <c r="E103" s="36"/>
      <c r="F103" s="8"/>
      <c r="G103" s="36" t="s">
        <v>3</v>
      </c>
      <c r="H103" s="41"/>
      <c r="I103" s="41"/>
      <c r="J103" s="36"/>
      <c r="K103" s="40" t="str">
        <f t="shared" si="6"/>
        <v/>
      </c>
      <c r="L103" s="40"/>
      <c r="M103" s="6" t="str">
        <f t="shared" si="8"/>
        <v/>
      </c>
      <c r="N103" s="36"/>
      <c r="O103" s="8"/>
      <c r="P103" s="41"/>
      <c r="Q103" s="41"/>
      <c r="R103" s="42" t="str">
        <f t="shared" si="9"/>
        <v/>
      </c>
      <c r="S103" s="42"/>
      <c r="T103" s="43" t="str">
        <f t="shared" si="10"/>
        <v/>
      </c>
      <c r="U103" s="43"/>
    </row>
    <row r="104" spans="2:21" x14ac:dyDescent="0.15">
      <c r="B104" s="36">
        <v>96</v>
      </c>
      <c r="C104" s="40" t="str">
        <f t="shared" si="7"/>
        <v/>
      </c>
      <c r="D104" s="40"/>
      <c r="E104" s="36"/>
      <c r="F104" s="8"/>
      <c r="G104" s="36" t="s">
        <v>4</v>
      </c>
      <c r="H104" s="41"/>
      <c r="I104" s="41"/>
      <c r="J104" s="36"/>
      <c r="K104" s="40" t="str">
        <f t="shared" si="6"/>
        <v/>
      </c>
      <c r="L104" s="40"/>
      <c r="M104" s="6" t="str">
        <f t="shared" si="8"/>
        <v/>
      </c>
      <c r="N104" s="36"/>
      <c r="O104" s="8"/>
      <c r="P104" s="41"/>
      <c r="Q104" s="41"/>
      <c r="R104" s="42" t="str">
        <f t="shared" si="9"/>
        <v/>
      </c>
      <c r="S104" s="42"/>
      <c r="T104" s="43" t="str">
        <f t="shared" si="10"/>
        <v/>
      </c>
      <c r="U104" s="43"/>
    </row>
    <row r="105" spans="2:21" x14ac:dyDescent="0.15">
      <c r="B105" s="36">
        <v>97</v>
      </c>
      <c r="C105" s="40" t="str">
        <f t="shared" si="7"/>
        <v/>
      </c>
      <c r="D105" s="40"/>
      <c r="E105" s="36"/>
      <c r="F105" s="8"/>
      <c r="G105" s="36" t="s">
        <v>3</v>
      </c>
      <c r="H105" s="41"/>
      <c r="I105" s="41"/>
      <c r="J105" s="36"/>
      <c r="K105" s="40" t="str">
        <f t="shared" si="6"/>
        <v/>
      </c>
      <c r="L105" s="40"/>
      <c r="M105" s="6" t="str">
        <f t="shared" si="8"/>
        <v/>
      </c>
      <c r="N105" s="36"/>
      <c r="O105" s="8"/>
      <c r="P105" s="41"/>
      <c r="Q105" s="41"/>
      <c r="R105" s="42" t="str">
        <f t="shared" si="9"/>
        <v/>
      </c>
      <c r="S105" s="42"/>
      <c r="T105" s="43" t="str">
        <f t="shared" si="10"/>
        <v/>
      </c>
      <c r="U105" s="43"/>
    </row>
    <row r="106" spans="2:21" x14ac:dyDescent="0.15">
      <c r="B106" s="36">
        <v>98</v>
      </c>
      <c r="C106" s="40" t="str">
        <f t="shared" si="7"/>
        <v/>
      </c>
      <c r="D106" s="40"/>
      <c r="E106" s="36"/>
      <c r="F106" s="8"/>
      <c r="G106" s="36" t="s">
        <v>4</v>
      </c>
      <c r="H106" s="41"/>
      <c r="I106" s="41"/>
      <c r="J106" s="36"/>
      <c r="K106" s="40" t="str">
        <f t="shared" si="6"/>
        <v/>
      </c>
      <c r="L106" s="40"/>
      <c r="M106" s="6" t="str">
        <f t="shared" si="8"/>
        <v/>
      </c>
      <c r="N106" s="36"/>
      <c r="O106" s="8"/>
      <c r="P106" s="41"/>
      <c r="Q106" s="41"/>
      <c r="R106" s="42" t="str">
        <f t="shared" si="9"/>
        <v/>
      </c>
      <c r="S106" s="42"/>
      <c r="T106" s="43" t="str">
        <f t="shared" si="10"/>
        <v/>
      </c>
      <c r="U106" s="43"/>
    </row>
    <row r="107" spans="2:21" x14ac:dyDescent="0.15">
      <c r="B107" s="36">
        <v>99</v>
      </c>
      <c r="C107" s="40" t="str">
        <f t="shared" si="7"/>
        <v/>
      </c>
      <c r="D107" s="40"/>
      <c r="E107" s="36"/>
      <c r="F107" s="8"/>
      <c r="G107" s="36" t="s">
        <v>4</v>
      </c>
      <c r="H107" s="41"/>
      <c r="I107" s="41"/>
      <c r="J107" s="36"/>
      <c r="K107" s="40" t="str">
        <f t="shared" si="6"/>
        <v/>
      </c>
      <c r="L107" s="40"/>
      <c r="M107" s="6" t="str">
        <f t="shared" si="8"/>
        <v/>
      </c>
      <c r="N107" s="36"/>
      <c r="O107" s="8"/>
      <c r="P107" s="41"/>
      <c r="Q107" s="41"/>
      <c r="R107" s="42" t="str">
        <f t="shared" si="9"/>
        <v/>
      </c>
      <c r="S107" s="42"/>
      <c r="T107" s="43" t="str">
        <f t="shared" si="10"/>
        <v/>
      </c>
      <c r="U107" s="43"/>
    </row>
    <row r="108" spans="2:21" x14ac:dyDescent="0.15">
      <c r="B108" s="36">
        <v>100</v>
      </c>
      <c r="C108" s="40" t="str">
        <f t="shared" si="7"/>
        <v/>
      </c>
      <c r="D108" s="40"/>
      <c r="E108" s="36"/>
      <c r="F108" s="8"/>
      <c r="G108" s="36" t="s">
        <v>3</v>
      </c>
      <c r="H108" s="41"/>
      <c r="I108" s="41"/>
      <c r="J108" s="36"/>
      <c r="K108" s="40" t="str">
        <f t="shared" si="6"/>
        <v/>
      </c>
      <c r="L108" s="40"/>
      <c r="M108" s="6" t="str">
        <f t="shared" si="8"/>
        <v/>
      </c>
      <c r="N108" s="36"/>
      <c r="O108" s="8"/>
      <c r="P108" s="41"/>
      <c r="Q108" s="41"/>
      <c r="R108" s="42" t="str">
        <f t="shared" si="9"/>
        <v/>
      </c>
      <c r="S108" s="42"/>
      <c r="T108" s="43" t="str">
        <f t="shared" si="10"/>
        <v/>
      </c>
      <c r="U108" s="43"/>
    </row>
    <row r="109" spans="2:21"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266"/>
  <sheetViews>
    <sheetView showGridLines="0" topLeftCell="A328" workbookViewId="0">
      <selection activeCell="M44" sqref="M44"/>
    </sheetView>
  </sheetViews>
  <sheetFormatPr defaultRowHeight="14.25" x14ac:dyDescent="0.15"/>
  <cols>
    <col min="1" max="1" width="7.5" style="35" customWidth="1"/>
    <col min="2" max="2" width="8.125" customWidth="1"/>
    <col min="12" max="14" width="9.5" bestFit="1" customWidth="1"/>
  </cols>
  <sheetData>
    <row r="9" spans="11:13" x14ac:dyDescent="0.15">
      <c r="K9">
        <v>1</v>
      </c>
      <c r="L9" t="s">
        <v>48</v>
      </c>
      <c r="M9">
        <v>20100419</v>
      </c>
    </row>
    <row r="10" spans="11:13" x14ac:dyDescent="0.15">
      <c r="L10" t="s">
        <v>50</v>
      </c>
      <c r="M10">
        <v>20100426</v>
      </c>
    </row>
    <row r="43" spans="11:13" x14ac:dyDescent="0.15">
      <c r="K43">
        <v>2</v>
      </c>
      <c r="L43" t="s">
        <v>48</v>
      </c>
      <c r="M43">
        <v>20100430</v>
      </c>
    </row>
    <row r="44" spans="11:13" x14ac:dyDescent="0.15">
      <c r="L44" t="s">
        <v>50</v>
      </c>
      <c r="M44">
        <v>20100430</v>
      </c>
    </row>
    <row r="70" spans="11:13" x14ac:dyDescent="0.15">
      <c r="K70">
        <v>3</v>
      </c>
      <c r="L70" t="s">
        <v>49</v>
      </c>
      <c r="M70">
        <v>20100506</v>
      </c>
    </row>
    <row r="71" spans="11:13" x14ac:dyDescent="0.15">
      <c r="L71" t="s">
        <v>50</v>
      </c>
      <c r="M71">
        <v>20100506</v>
      </c>
    </row>
    <row r="107" spans="11:13" x14ac:dyDescent="0.15">
      <c r="K107">
        <v>4</v>
      </c>
      <c r="L107" t="s">
        <v>49</v>
      </c>
      <c r="M107">
        <v>20100710</v>
      </c>
    </row>
    <row r="108" spans="11:13" x14ac:dyDescent="0.15">
      <c r="L108" t="s">
        <v>50</v>
      </c>
      <c r="M108">
        <v>20100713</v>
      </c>
    </row>
    <row r="142" spans="11:15" x14ac:dyDescent="0.15">
      <c r="K142">
        <v>7</v>
      </c>
      <c r="L142" t="s">
        <v>49</v>
      </c>
      <c r="M142">
        <v>20100804</v>
      </c>
    </row>
    <row r="143" spans="11:15" x14ac:dyDescent="0.15">
      <c r="L143" t="s">
        <v>50</v>
      </c>
      <c r="M143">
        <v>20100824</v>
      </c>
      <c r="O143" t="s">
        <v>51</v>
      </c>
    </row>
    <row r="172" spans="11:13" x14ac:dyDescent="0.15">
      <c r="K172">
        <v>8</v>
      </c>
      <c r="L172" t="s">
        <v>49</v>
      </c>
      <c r="M172">
        <v>20100831</v>
      </c>
    </row>
    <row r="173" spans="11:13" x14ac:dyDescent="0.15">
      <c r="L173" t="s">
        <v>50</v>
      </c>
      <c r="M173">
        <v>20100831</v>
      </c>
    </row>
    <row r="203" spans="12:14" x14ac:dyDescent="0.15">
      <c r="L203">
        <v>11</v>
      </c>
      <c r="M203" t="s">
        <v>48</v>
      </c>
      <c r="N203">
        <v>20101110</v>
      </c>
    </row>
    <row r="204" spans="12:14" x14ac:dyDescent="0.15">
      <c r="M204" t="s">
        <v>50</v>
      </c>
      <c r="N204">
        <v>20101119</v>
      </c>
    </row>
    <row r="238" spans="12:14" x14ac:dyDescent="0.15">
      <c r="L238">
        <v>12</v>
      </c>
      <c r="M238" t="s">
        <v>49</v>
      </c>
      <c r="N238">
        <v>20101129</v>
      </c>
    </row>
    <row r="239" spans="12:14" x14ac:dyDescent="0.15">
      <c r="M239" t="s">
        <v>50</v>
      </c>
      <c r="N239">
        <v>20101207</v>
      </c>
    </row>
    <row r="245" spans="13:13" x14ac:dyDescent="0.15">
      <c r="M245" t="s">
        <v>52</v>
      </c>
    </row>
    <row r="266" spans="12:13" x14ac:dyDescent="0.15">
      <c r="L266">
        <v>14</v>
      </c>
      <c r="M266" t="s">
        <v>48</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2" sqref="A2:J9"/>
    </sheetView>
  </sheetViews>
  <sheetFormatPr defaultColWidth="9" defaultRowHeight="13.5" x14ac:dyDescent="0.15"/>
  <sheetData>
    <row r="1" spans="1:10" x14ac:dyDescent="0.15">
      <c r="A1" t="s">
        <v>0</v>
      </c>
    </row>
    <row r="2" spans="1:10" x14ac:dyDescent="0.15">
      <c r="A2" s="75" t="s">
        <v>56</v>
      </c>
      <c r="B2" s="76"/>
      <c r="C2" s="76"/>
      <c r="D2" s="76"/>
      <c r="E2" s="76"/>
      <c r="F2" s="76"/>
      <c r="G2" s="76"/>
      <c r="H2" s="76"/>
      <c r="I2" s="76"/>
      <c r="J2" s="76"/>
    </row>
    <row r="3" spans="1:10" x14ac:dyDescent="0.15">
      <c r="A3" s="76"/>
      <c r="B3" s="76"/>
      <c r="C3" s="76"/>
      <c r="D3" s="76"/>
      <c r="E3" s="76"/>
      <c r="F3" s="76"/>
      <c r="G3" s="76"/>
      <c r="H3" s="76"/>
      <c r="I3" s="76"/>
      <c r="J3" s="76"/>
    </row>
    <row r="4" spans="1:10" x14ac:dyDescent="0.15">
      <c r="A4" s="76"/>
      <c r="B4" s="76"/>
      <c r="C4" s="76"/>
      <c r="D4" s="76"/>
      <c r="E4" s="76"/>
      <c r="F4" s="76"/>
      <c r="G4" s="76"/>
      <c r="H4" s="76"/>
      <c r="I4" s="76"/>
      <c r="J4" s="76"/>
    </row>
    <row r="5" spans="1:10" x14ac:dyDescent="0.15">
      <c r="A5" s="76"/>
      <c r="B5" s="76"/>
      <c r="C5" s="76"/>
      <c r="D5" s="76"/>
      <c r="E5" s="76"/>
      <c r="F5" s="76"/>
      <c r="G5" s="76"/>
      <c r="H5" s="76"/>
      <c r="I5" s="76"/>
      <c r="J5" s="76"/>
    </row>
    <row r="6" spans="1:10" x14ac:dyDescent="0.15">
      <c r="A6" s="76"/>
      <c r="B6" s="76"/>
      <c r="C6" s="76"/>
      <c r="D6" s="76"/>
      <c r="E6" s="76"/>
      <c r="F6" s="76"/>
      <c r="G6" s="76"/>
      <c r="H6" s="76"/>
      <c r="I6" s="76"/>
      <c r="J6" s="76"/>
    </row>
    <row r="7" spans="1:10" x14ac:dyDescent="0.15">
      <c r="A7" s="76"/>
      <c r="B7" s="76"/>
      <c r="C7" s="76"/>
      <c r="D7" s="76"/>
      <c r="E7" s="76"/>
      <c r="F7" s="76"/>
      <c r="G7" s="76"/>
      <c r="H7" s="76"/>
      <c r="I7" s="76"/>
      <c r="J7" s="76"/>
    </row>
    <row r="8" spans="1:10" x14ac:dyDescent="0.15">
      <c r="A8" s="76"/>
      <c r="B8" s="76"/>
      <c r="C8" s="76"/>
      <c r="D8" s="76"/>
      <c r="E8" s="76"/>
      <c r="F8" s="76"/>
      <c r="G8" s="76"/>
      <c r="H8" s="76"/>
      <c r="I8" s="76"/>
      <c r="J8" s="76"/>
    </row>
    <row r="9" spans="1:10" x14ac:dyDescent="0.15">
      <c r="A9" s="76"/>
      <c r="B9" s="76"/>
      <c r="C9" s="76"/>
      <c r="D9" s="76"/>
      <c r="E9" s="76"/>
      <c r="F9" s="76"/>
      <c r="G9" s="76"/>
      <c r="H9" s="76"/>
      <c r="I9" s="76"/>
      <c r="J9" s="76"/>
    </row>
    <row r="11" spans="1:10" x14ac:dyDescent="0.15">
      <c r="A11" t="s">
        <v>1</v>
      </c>
    </row>
    <row r="12" spans="1:10" x14ac:dyDescent="0.15">
      <c r="A12" s="77" t="s">
        <v>55</v>
      </c>
      <c r="B12" s="78"/>
      <c r="C12" s="78"/>
      <c r="D12" s="78"/>
      <c r="E12" s="78"/>
      <c r="F12" s="78"/>
      <c r="G12" s="78"/>
      <c r="H12" s="78"/>
      <c r="I12" s="78"/>
      <c r="J12" s="78"/>
    </row>
    <row r="13" spans="1:10" x14ac:dyDescent="0.15">
      <c r="A13" s="78"/>
      <c r="B13" s="78"/>
      <c r="C13" s="78"/>
      <c r="D13" s="78"/>
      <c r="E13" s="78"/>
      <c r="F13" s="78"/>
      <c r="G13" s="78"/>
      <c r="H13" s="78"/>
      <c r="I13" s="78"/>
      <c r="J13" s="78"/>
    </row>
    <row r="14" spans="1:10" x14ac:dyDescent="0.15">
      <c r="A14" s="78"/>
      <c r="B14" s="78"/>
      <c r="C14" s="78"/>
      <c r="D14" s="78"/>
      <c r="E14" s="78"/>
      <c r="F14" s="78"/>
      <c r="G14" s="78"/>
      <c r="H14" s="78"/>
      <c r="I14" s="78"/>
      <c r="J14" s="78"/>
    </row>
    <row r="15" spans="1:10" x14ac:dyDescent="0.15">
      <c r="A15" s="78"/>
      <c r="B15" s="78"/>
      <c r="C15" s="78"/>
      <c r="D15" s="78"/>
      <c r="E15" s="78"/>
      <c r="F15" s="78"/>
      <c r="G15" s="78"/>
      <c r="H15" s="78"/>
      <c r="I15" s="78"/>
      <c r="J15" s="78"/>
    </row>
    <row r="16" spans="1:10" x14ac:dyDescent="0.15">
      <c r="A16" s="78"/>
      <c r="B16" s="78"/>
      <c r="C16" s="78"/>
      <c r="D16" s="78"/>
      <c r="E16" s="78"/>
      <c r="F16" s="78"/>
      <c r="G16" s="78"/>
      <c r="H16" s="78"/>
      <c r="I16" s="78"/>
      <c r="J16" s="78"/>
    </row>
    <row r="17" spans="1:10" x14ac:dyDescent="0.15">
      <c r="A17" s="78"/>
      <c r="B17" s="78"/>
      <c r="C17" s="78"/>
      <c r="D17" s="78"/>
      <c r="E17" s="78"/>
      <c r="F17" s="78"/>
      <c r="G17" s="78"/>
      <c r="H17" s="78"/>
      <c r="I17" s="78"/>
      <c r="J17" s="78"/>
    </row>
    <row r="18" spans="1:10" x14ac:dyDescent="0.15">
      <c r="A18" s="78"/>
      <c r="B18" s="78"/>
      <c r="C18" s="78"/>
      <c r="D18" s="78"/>
      <c r="E18" s="78"/>
      <c r="F18" s="78"/>
      <c r="G18" s="78"/>
      <c r="H18" s="78"/>
      <c r="I18" s="78"/>
      <c r="J18" s="78"/>
    </row>
    <row r="19" spans="1:10" x14ac:dyDescent="0.15">
      <c r="A19" s="78"/>
      <c r="B19" s="78"/>
      <c r="C19" s="78"/>
      <c r="D19" s="78"/>
      <c r="E19" s="78"/>
      <c r="F19" s="78"/>
      <c r="G19" s="78"/>
      <c r="H19" s="78"/>
      <c r="I19" s="78"/>
      <c r="J19" s="78"/>
    </row>
    <row r="21" spans="1:10" x14ac:dyDescent="0.15">
      <c r="A21" t="s">
        <v>2</v>
      </c>
    </row>
    <row r="22" spans="1:10" x14ac:dyDescent="0.15">
      <c r="A22" s="79" t="s">
        <v>54</v>
      </c>
      <c r="B22" s="79"/>
      <c r="C22" s="79"/>
      <c r="D22" s="79"/>
      <c r="E22" s="79"/>
      <c r="F22" s="79"/>
      <c r="G22" s="79"/>
      <c r="H22" s="79"/>
      <c r="I22" s="79"/>
      <c r="J22" s="79"/>
    </row>
    <row r="23" spans="1:10" x14ac:dyDescent="0.15">
      <c r="A23" s="79"/>
      <c r="B23" s="79"/>
      <c r="C23" s="79"/>
      <c r="D23" s="79"/>
      <c r="E23" s="79"/>
      <c r="F23" s="79"/>
      <c r="G23" s="79"/>
      <c r="H23" s="79"/>
      <c r="I23" s="79"/>
      <c r="J23" s="79"/>
    </row>
    <row r="24" spans="1:10" x14ac:dyDescent="0.15">
      <c r="A24" s="79"/>
      <c r="B24" s="79"/>
      <c r="C24" s="79"/>
      <c r="D24" s="79"/>
      <c r="E24" s="79"/>
      <c r="F24" s="79"/>
      <c r="G24" s="79"/>
      <c r="H24" s="79"/>
      <c r="I24" s="79"/>
      <c r="J24" s="79"/>
    </row>
    <row r="25" spans="1:10" x14ac:dyDescent="0.15">
      <c r="A25" s="79"/>
      <c r="B25" s="79"/>
      <c r="C25" s="79"/>
      <c r="D25" s="79"/>
      <c r="E25" s="79"/>
      <c r="F25" s="79"/>
      <c r="G25" s="79"/>
      <c r="H25" s="79"/>
      <c r="I25" s="79"/>
      <c r="J25" s="79"/>
    </row>
    <row r="26" spans="1:10" x14ac:dyDescent="0.15">
      <c r="A26" s="79"/>
      <c r="B26" s="79"/>
      <c r="C26" s="79"/>
      <c r="D26" s="79"/>
      <c r="E26" s="79"/>
      <c r="F26" s="79"/>
      <c r="G26" s="79"/>
      <c r="H26" s="79"/>
      <c r="I26" s="79"/>
      <c r="J26" s="79"/>
    </row>
    <row r="27" spans="1:10" x14ac:dyDescent="0.15">
      <c r="A27" s="79"/>
      <c r="B27" s="79"/>
      <c r="C27" s="79"/>
      <c r="D27" s="79"/>
      <c r="E27" s="79"/>
      <c r="F27" s="79"/>
      <c r="G27" s="79"/>
      <c r="H27" s="79"/>
      <c r="I27" s="79"/>
      <c r="J27" s="79"/>
    </row>
    <row r="28" spans="1:10" x14ac:dyDescent="0.15">
      <c r="A28" s="79"/>
      <c r="B28" s="79"/>
      <c r="C28" s="79"/>
      <c r="D28" s="79"/>
      <c r="E28" s="79"/>
      <c r="F28" s="79"/>
      <c r="G28" s="79"/>
      <c r="H28" s="79"/>
      <c r="I28" s="79"/>
      <c r="J28" s="79"/>
    </row>
    <row r="29" spans="1:10" x14ac:dyDescent="0.15">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15" sqref="E15"/>
    </sheetView>
  </sheetViews>
  <sheetFormatPr defaultColWidth="8.875" defaultRowHeight="17.25" x14ac:dyDescent="0.1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x14ac:dyDescent="0.15">
      <c r="B2" s="25" t="s">
        <v>39</v>
      </c>
      <c r="C2" s="27"/>
    </row>
    <row r="4" spans="2:9" x14ac:dyDescent="0.15">
      <c r="B4" s="30" t="s">
        <v>42</v>
      </c>
      <c r="C4" s="30" t="s">
        <v>40</v>
      </c>
      <c r="D4" s="30" t="s">
        <v>44</v>
      </c>
      <c r="E4" s="31" t="s">
        <v>41</v>
      </c>
      <c r="F4" s="30" t="s">
        <v>45</v>
      </c>
      <c r="G4" s="31" t="s">
        <v>41</v>
      </c>
      <c r="H4" s="30" t="s">
        <v>46</v>
      </c>
      <c r="I4" s="31" t="s">
        <v>41</v>
      </c>
    </row>
    <row r="5" spans="2:9" x14ac:dyDescent="0.15">
      <c r="B5" s="28" t="s">
        <v>43</v>
      </c>
      <c r="C5" s="29" t="s">
        <v>53</v>
      </c>
      <c r="D5" s="29">
        <v>81</v>
      </c>
      <c r="E5" s="33">
        <v>42470</v>
      </c>
      <c r="F5" s="29">
        <v>100</v>
      </c>
      <c r="G5" s="33"/>
      <c r="H5" s="29">
        <v>100</v>
      </c>
      <c r="I5" s="33"/>
    </row>
    <row r="6" spans="2:9" x14ac:dyDescent="0.15">
      <c r="B6" s="28" t="s">
        <v>43</v>
      </c>
      <c r="C6" s="29"/>
      <c r="D6" s="29"/>
      <c r="E6" s="33"/>
      <c r="F6" s="29"/>
      <c r="G6" s="34"/>
      <c r="H6" s="29"/>
      <c r="I6" s="34"/>
    </row>
    <row r="7" spans="2:9" x14ac:dyDescent="0.15">
      <c r="B7" s="28" t="s">
        <v>43</v>
      </c>
      <c r="C7" s="29"/>
      <c r="D7" s="29"/>
      <c r="E7" s="34"/>
      <c r="F7" s="29"/>
      <c r="G7" s="34"/>
      <c r="H7" s="29"/>
      <c r="I7" s="34"/>
    </row>
    <row r="8" spans="2:9" x14ac:dyDescent="0.15">
      <c r="B8" s="28" t="s">
        <v>43</v>
      </c>
      <c r="C8" s="29"/>
      <c r="D8" s="29"/>
      <c r="E8" s="34"/>
      <c r="F8" s="29"/>
      <c r="G8" s="34"/>
      <c r="H8" s="29"/>
      <c r="I8" s="34"/>
    </row>
    <row r="9" spans="2:9" x14ac:dyDescent="0.15">
      <c r="B9" s="28" t="s">
        <v>43</v>
      </c>
      <c r="C9" s="29"/>
      <c r="D9" s="29"/>
      <c r="E9" s="34"/>
      <c r="F9" s="29"/>
      <c r="G9" s="34"/>
      <c r="H9" s="29"/>
      <c r="I9" s="34"/>
    </row>
    <row r="10" spans="2:9" x14ac:dyDescent="0.15">
      <c r="B10" s="28" t="s">
        <v>43</v>
      </c>
      <c r="C10" s="29"/>
      <c r="D10" s="29"/>
      <c r="E10" s="34"/>
      <c r="F10" s="29"/>
      <c r="G10" s="34"/>
      <c r="H10" s="29"/>
      <c r="I10" s="34"/>
    </row>
    <row r="11" spans="2:9" x14ac:dyDescent="0.15">
      <c r="B11" s="28" t="s">
        <v>43</v>
      </c>
      <c r="C11" s="29"/>
      <c r="D11" s="29"/>
      <c r="E11" s="34"/>
      <c r="F11" s="29"/>
      <c r="G11" s="34"/>
      <c r="H11" s="29"/>
      <c r="I11" s="34"/>
    </row>
    <row r="12" spans="2:9" x14ac:dyDescent="0.15">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R19" sqref="R19:S19"/>
    </sheetView>
  </sheetViews>
  <sheetFormatPr defaultRowHeight="13.5" x14ac:dyDescent="0.15"/>
  <cols>
    <col min="1" max="1" width="2.875" customWidth="1"/>
    <col min="2" max="18" width="6.625" customWidth="1"/>
    <col min="22" max="22" width="10.875" style="23" bestFit="1" customWidth="1"/>
  </cols>
  <sheetData>
    <row r="2" spans="2:21" x14ac:dyDescent="0.15">
      <c r="B2" s="61" t="s">
        <v>5</v>
      </c>
      <c r="C2" s="61"/>
      <c r="D2" s="64"/>
      <c r="E2" s="64"/>
      <c r="F2" s="61" t="s">
        <v>6</v>
      </c>
      <c r="G2" s="61"/>
      <c r="H2" s="64" t="s">
        <v>36</v>
      </c>
      <c r="I2" s="64"/>
      <c r="J2" s="61" t="s">
        <v>7</v>
      </c>
      <c r="K2" s="61"/>
      <c r="L2" s="71">
        <f>C9</f>
        <v>1000000</v>
      </c>
      <c r="M2" s="64"/>
      <c r="N2" s="61" t="s">
        <v>8</v>
      </c>
      <c r="O2" s="61"/>
      <c r="P2" s="71" t="e">
        <f>C108+R108</f>
        <v>#VALUE!</v>
      </c>
      <c r="Q2" s="64"/>
      <c r="R2" s="1"/>
      <c r="S2" s="1"/>
      <c r="T2" s="1"/>
    </row>
    <row r="3" spans="2:21" ht="57" customHeight="1" x14ac:dyDescent="0.15">
      <c r="B3" s="61" t="s">
        <v>9</v>
      </c>
      <c r="C3" s="61"/>
      <c r="D3" s="72" t="s">
        <v>38</v>
      </c>
      <c r="E3" s="72"/>
      <c r="F3" s="72"/>
      <c r="G3" s="72"/>
      <c r="H3" s="72"/>
      <c r="I3" s="72"/>
      <c r="J3" s="61" t="s">
        <v>10</v>
      </c>
      <c r="K3" s="61"/>
      <c r="L3" s="72" t="s">
        <v>35</v>
      </c>
      <c r="M3" s="73"/>
      <c r="N3" s="73"/>
      <c r="O3" s="73"/>
      <c r="P3" s="73"/>
      <c r="Q3" s="73"/>
      <c r="R3" s="1"/>
      <c r="S3" s="1"/>
    </row>
    <row r="4" spans="2:21" x14ac:dyDescent="0.15">
      <c r="B4" s="61" t="s">
        <v>11</v>
      </c>
      <c r="C4" s="61"/>
      <c r="D4" s="69">
        <f>SUM($R$9:$S$993)</f>
        <v>153684.21052631587</v>
      </c>
      <c r="E4" s="69"/>
      <c r="F4" s="61" t="s">
        <v>12</v>
      </c>
      <c r="G4" s="61"/>
      <c r="H4" s="70">
        <f>SUM($T$9:$U$108)</f>
        <v>292.00000000000017</v>
      </c>
      <c r="I4" s="64"/>
      <c r="J4" s="74" t="s">
        <v>13</v>
      </c>
      <c r="K4" s="74"/>
      <c r="L4" s="71">
        <f>MAX($C$9:$D$990)-C9</f>
        <v>153684.21052631596</v>
      </c>
      <c r="M4" s="71"/>
      <c r="N4" s="74" t="s">
        <v>14</v>
      </c>
      <c r="O4" s="74"/>
      <c r="P4" s="69">
        <f>MIN($C$9:$D$990)-C9</f>
        <v>0</v>
      </c>
      <c r="Q4" s="69"/>
      <c r="R4" s="1"/>
      <c r="S4" s="1"/>
      <c r="T4" s="1"/>
    </row>
    <row r="5" spans="2:21" x14ac:dyDescent="0.15">
      <c r="B5" s="22" t="s">
        <v>15</v>
      </c>
      <c r="C5" s="2">
        <f>COUNTIF($R$9:$R$990,"&gt;0")</f>
        <v>1</v>
      </c>
      <c r="D5" s="21" t="s">
        <v>16</v>
      </c>
      <c r="E5" s="16">
        <f>COUNTIF($R$9:$R$990,"&lt;0")</f>
        <v>0</v>
      </c>
      <c r="F5" s="21" t="s">
        <v>17</v>
      </c>
      <c r="G5" s="2">
        <f>COUNTIF($R$9:$R$990,"=0")</f>
        <v>0</v>
      </c>
      <c r="H5" s="21" t="s">
        <v>18</v>
      </c>
      <c r="I5" s="3">
        <f>C5/SUM(C5,E5,G5)</f>
        <v>1</v>
      </c>
      <c r="J5" s="60" t="s">
        <v>19</v>
      </c>
      <c r="K5" s="61"/>
      <c r="L5" s="62"/>
      <c r="M5" s="63"/>
      <c r="N5" s="18" t="s">
        <v>20</v>
      </c>
      <c r="O5" s="9"/>
      <c r="P5" s="62"/>
      <c r="Q5" s="63"/>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44" t="s">
        <v>21</v>
      </c>
      <c r="C7" s="46" t="s">
        <v>22</v>
      </c>
      <c r="D7" s="47"/>
      <c r="E7" s="50" t="s">
        <v>23</v>
      </c>
      <c r="F7" s="51"/>
      <c r="G7" s="51"/>
      <c r="H7" s="51"/>
      <c r="I7" s="52"/>
      <c r="J7" s="53" t="s">
        <v>24</v>
      </c>
      <c r="K7" s="54"/>
      <c r="L7" s="55"/>
      <c r="M7" s="56" t="s">
        <v>25</v>
      </c>
      <c r="N7" s="57" t="s">
        <v>26</v>
      </c>
      <c r="O7" s="58"/>
      <c r="P7" s="58"/>
      <c r="Q7" s="59"/>
      <c r="R7" s="65" t="s">
        <v>27</v>
      </c>
      <c r="S7" s="65"/>
      <c r="T7" s="65"/>
      <c r="U7" s="65"/>
    </row>
    <row r="8" spans="2:21" x14ac:dyDescent="0.15">
      <c r="B8" s="45"/>
      <c r="C8" s="48"/>
      <c r="D8" s="49"/>
      <c r="E8" s="19" t="s">
        <v>28</v>
      </c>
      <c r="F8" s="19" t="s">
        <v>29</v>
      </c>
      <c r="G8" s="19" t="s">
        <v>30</v>
      </c>
      <c r="H8" s="66" t="s">
        <v>31</v>
      </c>
      <c r="I8" s="52"/>
      <c r="J8" s="4" t="s">
        <v>32</v>
      </c>
      <c r="K8" s="67" t="s">
        <v>33</v>
      </c>
      <c r="L8" s="55"/>
      <c r="M8" s="56"/>
      <c r="N8" s="5" t="s">
        <v>28</v>
      </c>
      <c r="O8" s="5" t="s">
        <v>29</v>
      </c>
      <c r="P8" s="68" t="s">
        <v>31</v>
      </c>
      <c r="Q8" s="59"/>
      <c r="R8" s="65" t="s">
        <v>34</v>
      </c>
      <c r="S8" s="65"/>
      <c r="T8" s="65" t="s">
        <v>32</v>
      </c>
      <c r="U8" s="65"/>
    </row>
    <row r="9" spans="2:21" x14ac:dyDescent="0.15">
      <c r="B9" s="20">
        <v>1</v>
      </c>
      <c r="C9" s="40">
        <v>1000000</v>
      </c>
      <c r="D9" s="40"/>
      <c r="E9" s="20">
        <v>2001</v>
      </c>
      <c r="F9" s="8">
        <v>42111</v>
      </c>
      <c r="G9" s="20" t="s">
        <v>4</v>
      </c>
      <c r="H9" s="41">
        <v>105.33</v>
      </c>
      <c r="I9" s="41"/>
      <c r="J9" s="20">
        <v>57</v>
      </c>
      <c r="K9" s="40">
        <f t="shared" ref="K9:K72" si="0">IF(F9="","",C9*0.03)</f>
        <v>30000</v>
      </c>
      <c r="L9" s="40"/>
      <c r="M9" s="6">
        <f>IF(J9="","",(K9/J9)/1000)</f>
        <v>0.52631578947368418</v>
      </c>
      <c r="N9" s="20">
        <v>2001</v>
      </c>
      <c r="O9" s="8">
        <v>42111</v>
      </c>
      <c r="P9" s="41">
        <v>108.25</v>
      </c>
      <c r="Q9" s="41"/>
      <c r="R9" s="42">
        <f>IF(O9="","",(IF(G9="売",H9-P9,P9-H9))*M9*100000)</f>
        <v>153684.21052631587</v>
      </c>
      <c r="S9" s="42"/>
      <c r="T9" s="43">
        <f>IF(O9="","",IF(R9&lt;0,J9*(-1),IF(G9="買",(P9-H9)*100,(H9-P9)*100)))</f>
        <v>292.00000000000017</v>
      </c>
      <c r="U9" s="43"/>
    </row>
    <row r="10" spans="2:21" x14ac:dyDescent="0.15">
      <c r="B10" s="20">
        <v>2</v>
      </c>
      <c r="C10" s="40">
        <f t="shared" ref="C10:C73" si="1">IF(R9="","",C9+R9)</f>
        <v>1153684.210526316</v>
      </c>
      <c r="D10" s="40"/>
      <c r="E10" s="20"/>
      <c r="F10" s="8"/>
      <c r="G10" s="20" t="s">
        <v>4</v>
      </c>
      <c r="H10" s="41"/>
      <c r="I10" s="41"/>
      <c r="J10" s="20"/>
      <c r="K10" s="40" t="str">
        <f t="shared" si="0"/>
        <v/>
      </c>
      <c r="L10" s="40"/>
      <c r="M10" s="6" t="str">
        <f t="shared" ref="M10:M73" si="2">IF(J10="","",(K10/J10)/1000)</f>
        <v/>
      </c>
      <c r="N10" s="20"/>
      <c r="O10" s="8"/>
      <c r="P10" s="41"/>
      <c r="Q10" s="41"/>
      <c r="R10" s="42" t="str">
        <f t="shared" ref="R10:R73" si="3">IF(O10="","",(IF(G10="売",H10-P10,P10-H10))*M10*100000)</f>
        <v/>
      </c>
      <c r="S10" s="42"/>
      <c r="T10" s="43" t="str">
        <f t="shared" ref="T10:T73" si="4">IF(O10="","",IF(R10&lt;0,J10*(-1),IF(G10="買",(P10-H10)*100,(H10-P10)*100)))</f>
        <v/>
      </c>
      <c r="U10" s="43"/>
    </row>
    <row r="11" spans="2:21" x14ac:dyDescent="0.15">
      <c r="B11" s="20">
        <v>3</v>
      </c>
      <c r="C11" s="40" t="str">
        <f t="shared" si="1"/>
        <v/>
      </c>
      <c r="D11" s="40"/>
      <c r="E11" s="20"/>
      <c r="F11" s="8"/>
      <c r="G11" s="20" t="s">
        <v>4</v>
      </c>
      <c r="H11" s="41"/>
      <c r="I11" s="41"/>
      <c r="J11" s="20"/>
      <c r="K11" s="40" t="str">
        <f t="shared" si="0"/>
        <v/>
      </c>
      <c r="L11" s="40"/>
      <c r="M11" s="6" t="str">
        <f t="shared" si="2"/>
        <v/>
      </c>
      <c r="N11" s="20"/>
      <c r="O11" s="8"/>
      <c r="P11" s="41"/>
      <c r="Q11" s="41"/>
      <c r="R11" s="42" t="str">
        <f t="shared" si="3"/>
        <v/>
      </c>
      <c r="S11" s="42"/>
      <c r="T11" s="43" t="str">
        <f t="shared" si="4"/>
        <v/>
      </c>
      <c r="U11" s="43"/>
    </row>
    <row r="12" spans="2:21" x14ac:dyDescent="0.15">
      <c r="B12" s="20">
        <v>4</v>
      </c>
      <c r="C12" s="40" t="str">
        <f t="shared" si="1"/>
        <v/>
      </c>
      <c r="D12" s="40"/>
      <c r="E12" s="20"/>
      <c r="F12" s="8"/>
      <c r="G12" s="20" t="s">
        <v>3</v>
      </c>
      <c r="H12" s="41"/>
      <c r="I12" s="41"/>
      <c r="J12" s="20"/>
      <c r="K12" s="40" t="str">
        <f t="shared" si="0"/>
        <v/>
      </c>
      <c r="L12" s="40"/>
      <c r="M12" s="6" t="str">
        <f t="shared" si="2"/>
        <v/>
      </c>
      <c r="N12" s="20"/>
      <c r="O12" s="8"/>
      <c r="P12" s="41"/>
      <c r="Q12" s="41"/>
      <c r="R12" s="42" t="str">
        <f t="shared" si="3"/>
        <v/>
      </c>
      <c r="S12" s="42"/>
      <c r="T12" s="43" t="str">
        <f t="shared" si="4"/>
        <v/>
      </c>
      <c r="U12" s="43"/>
    </row>
    <row r="13" spans="2:21" x14ac:dyDescent="0.15">
      <c r="B13" s="20">
        <v>5</v>
      </c>
      <c r="C13" s="40" t="str">
        <f t="shared" si="1"/>
        <v/>
      </c>
      <c r="D13" s="40"/>
      <c r="E13" s="20"/>
      <c r="F13" s="8"/>
      <c r="G13" s="20" t="s">
        <v>3</v>
      </c>
      <c r="H13" s="41"/>
      <c r="I13" s="41"/>
      <c r="J13" s="20"/>
      <c r="K13" s="40" t="str">
        <f t="shared" si="0"/>
        <v/>
      </c>
      <c r="L13" s="40"/>
      <c r="M13" s="6" t="str">
        <f t="shared" si="2"/>
        <v/>
      </c>
      <c r="N13" s="20"/>
      <c r="O13" s="8"/>
      <c r="P13" s="41"/>
      <c r="Q13" s="41"/>
      <c r="R13" s="42" t="str">
        <f t="shared" si="3"/>
        <v/>
      </c>
      <c r="S13" s="42"/>
      <c r="T13" s="43" t="str">
        <f t="shared" si="4"/>
        <v/>
      </c>
      <c r="U13" s="43"/>
    </row>
    <row r="14" spans="2:21" x14ac:dyDescent="0.15">
      <c r="B14" s="20">
        <v>6</v>
      </c>
      <c r="C14" s="40" t="str">
        <f t="shared" si="1"/>
        <v/>
      </c>
      <c r="D14" s="40"/>
      <c r="E14" s="20"/>
      <c r="F14" s="8"/>
      <c r="G14" s="20" t="s">
        <v>4</v>
      </c>
      <c r="H14" s="41"/>
      <c r="I14" s="41"/>
      <c r="J14" s="20"/>
      <c r="K14" s="40" t="str">
        <f t="shared" si="0"/>
        <v/>
      </c>
      <c r="L14" s="40"/>
      <c r="M14" s="6" t="str">
        <f t="shared" si="2"/>
        <v/>
      </c>
      <c r="N14" s="20"/>
      <c r="O14" s="8"/>
      <c r="P14" s="41"/>
      <c r="Q14" s="41"/>
      <c r="R14" s="42" t="str">
        <f t="shared" si="3"/>
        <v/>
      </c>
      <c r="S14" s="42"/>
      <c r="T14" s="43" t="str">
        <f t="shared" si="4"/>
        <v/>
      </c>
      <c r="U14" s="43"/>
    </row>
    <row r="15" spans="2:21" x14ac:dyDescent="0.15">
      <c r="B15" s="20">
        <v>7</v>
      </c>
      <c r="C15" s="40" t="str">
        <f t="shared" si="1"/>
        <v/>
      </c>
      <c r="D15" s="40"/>
      <c r="E15" s="20"/>
      <c r="F15" s="8"/>
      <c r="G15" s="20" t="s">
        <v>4</v>
      </c>
      <c r="H15" s="41"/>
      <c r="I15" s="41"/>
      <c r="J15" s="20"/>
      <c r="K15" s="40" t="str">
        <f t="shared" si="0"/>
        <v/>
      </c>
      <c r="L15" s="40"/>
      <c r="M15" s="6" t="str">
        <f t="shared" si="2"/>
        <v/>
      </c>
      <c r="N15" s="20"/>
      <c r="O15" s="8"/>
      <c r="P15" s="41"/>
      <c r="Q15" s="41"/>
      <c r="R15" s="42" t="str">
        <f t="shared" si="3"/>
        <v/>
      </c>
      <c r="S15" s="42"/>
      <c r="T15" s="43" t="str">
        <f t="shared" si="4"/>
        <v/>
      </c>
      <c r="U15" s="43"/>
    </row>
    <row r="16" spans="2:21" x14ac:dyDescent="0.15">
      <c r="B16" s="20">
        <v>8</v>
      </c>
      <c r="C16" s="40" t="str">
        <f t="shared" si="1"/>
        <v/>
      </c>
      <c r="D16" s="40"/>
      <c r="E16" s="20"/>
      <c r="F16" s="8"/>
      <c r="G16" s="20" t="s">
        <v>4</v>
      </c>
      <c r="H16" s="41"/>
      <c r="I16" s="41"/>
      <c r="J16" s="20"/>
      <c r="K16" s="40" t="str">
        <f t="shared" si="0"/>
        <v/>
      </c>
      <c r="L16" s="40"/>
      <c r="M16" s="6" t="str">
        <f t="shared" si="2"/>
        <v/>
      </c>
      <c r="N16" s="20"/>
      <c r="O16" s="8"/>
      <c r="P16" s="41"/>
      <c r="Q16" s="41"/>
      <c r="R16" s="42" t="str">
        <f t="shared" si="3"/>
        <v/>
      </c>
      <c r="S16" s="42"/>
      <c r="T16" s="43" t="str">
        <f t="shared" si="4"/>
        <v/>
      </c>
      <c r="U16" s="43"/>
    </row>
    <row r="17" spans="2:21" x14ac:dyDescent="0.15">
      <c r="B17" s="20">
        <v>9</v>
      </c>
      <c r="C17" s="40" t="str">
        <f t="shared" si="1"/>
        <v/>
      </c>
      <c r="D17" s="40"/>
      <c r="E17" s="20"/>
      <c r="F17" s="8"/>
      <c r="G17" s="20" t="s">
        <v>4</v>
      </c>
      <c r="H17" s="41"/>
      <c r="I17" s="41"/>
      <c r="J17" s="20"/>
      <c r="K17" s="40" t="str">
        <f t="shared" si="0"/>
        <v/>
      </c>
      <c r="L17" s="40"/>
      <c r="M17" s="6" t="str">
        <f t="shared" si="2"/>
        <v/>
      </c>
      <c r="N17" s="20"/>
      <c r="O17" s="8"/>
      <c r="P17" s="41"/>
      <c r="Q17" s="41"/>
      <c r="R17" s="42" t="str">
        <f t="shared" si="3"/>
        <v/>
      </c>
      <c r="S17" s="42"/>
      <c r="T17" s="43" t="str">
        <f t="shared" si="4"/>
        <v/>
      </c>
      <c r="U17" s="43"/>
    </row>
    <row r="18" spans="2:21" x14ac:dyDescent="0.15">
      <c r="B18" s="20">
        <v>10</v>
      </c>
      <c r="C18" s="40" t="str">
        <f t="shared" si="1"/>
        <v/>
      </c>
      <c r="D18" s="40"/>
      <c r="E18" s="20"/>
      <c r="F18" s="8"/>
      <c r="G18" s="20" t="s">
        <v>4</v>
      </c>
      <c r="H18" s="41"/>
      <c r="I18" s="41"/>
      <c r="J18" s="20"/>
      <c r="K18" s="40" t="str">
        <f t="shared" si="0"/>
        <v/>
      </c>
      <c r="L18" s="40"/>
      <c r="M18" s="6" t="str">
        <f t="shared" si="2"/>
        <v/>
      </c>
      <c r="N18" s="20"/>
      <c r="O18" s="8"/>
      <c r="P18" s="41"/>
      <c r="Q18" s="41"/>
      <c r="R18" s="42" t="str">
        <f t="shared" si="3"/>
        <v/>
      </c>
      <c r="S18" s="42"/>
      <c r="T18" s="43" t="str">
        <f t="shared" si="4"/>
        <v/>
      </c>
      <c r="U18" s="43"/>
    </row>
    <row r="19" spans="2:21" x14ac:dyDescent="0.15">
      <c r="B19" s="20">
        <v>11</v>
      </c>
      <c r="C19" s="40" t="str">
        <f t="shared" si="1"/>
        <v/>
      </c>
      <c r="D19" s="40"/>
      <c r="E19" s="20"/>
      <c r="F19" s="8"/>
      <c r="G19" s="20" t="s">
        <v>4</v>
      </c>
      <c r="H19" s="41"/>
      <c r="I19" s="41"/>
      <c r="J19" s="20"/>
      <c r="K19" s="40" t="str">
        <f t="shared" si="0"/>
        <v/>
      </c>
      <c r="L19" s="40"/>
      <c r="M19" s="6" t="str">
        <f t="shared" si="2"/>
        <v/>
      </c>
      <c r="N19" s="20"/>
      <c r="O19" s="8"/>
      <c r="P19" s="41"/>
      <c r="Q19" s="41"/>
      <c r="R19" s="42" t="str">
        <f t="shared" si="3"/>
        <v/>
      </c>
      <c r="S19" s="42"/>
      <c r="T19" s="43" t="str">
        <f t="shared" si="4"/>
        <v/>
      </c>
      <c r="U19" s="43"/>
    </row>
    <row r="20" spans="2:21" x14ac:dyDescent="0.15">
      <c r="B20" s="20">
        <v>12</v>
      </c>
      <c r="C20" s="40" t="str">
        <f t="shared" si="1"/>
        <v/>
      </c>
      <c r="D20" s="40"/>
      <c r="E20" s="20"/>
      <c r="F20" s="8"/>
      <c r="G20" s="20" t="s">
        <v>4</v>
      </c>
      <c r="H20" s="41"/>
      <c r="I20" s="41"/>
      <c r="J20" s="20"/>
      <c r="K20" s="40" t="str">
        <f t="shared" si="0"/>
        <v/>
      </c>
      <c r="L20" s="40"/>
      <c r="M20" s="6" t="str">
        <f t="shared" si="2"/>
        <v/>
      </c>
      <c r="N20" s="20"/>
      <c r="O20" s="8"/>
      <c r="P20" s="41"/>
      <c r="Q20" s="41"/>
      <c r="R20" s="42" t="str">
        <f t="shared" si="3"/>
        <v/>
      </c>
      <c r="S20" s="42"/>
      <c r="T20" s="43" t="str">
        <f t="shared" si="4"/>
        <v/>
      </c>
      <c r="U20" s="43"/>
    </row>
    <row r="21" spans="2:21" x14ac:dyDescent="0.15">
      <c r="B21" s="20">
        <v>13</v>
      </c>
      <c r="C21" s="40" t="str">
        <f t="shared" si="1"/>
        <v/>
      </c>
      <c r="D21" s="40"/>
      <c r="E21" s="20"/>
      <c r="F21" s="8"/>
      <c r="G21" s="20" t="s">
        <v>4</v>
      </c>
      <c r="H21" s="41"/>
      <c r="I21" s="41"/>
      <c r="J21" s="20"/>
      <c r="K21" s="40" t="str">
        <f t="shared" si="0"/>
        <v/>
      </c>
      <c r="L21" s="40"/>
      <c r="M21" s="6" t="str">
        <f t="shared" si="2"/>
        <v/>
      </c>
      <c r="N21" s="20"/>
      <c r="O21" s="8"/>
      <c r="P21" s="41"/>
      <c r="Q21" s="41"/>
      <c r="R21" s="42" t="str">
        <f t="shared" si="3"/>
        <v/>
      </c>
      <c r="S21" s="42"/>
      <c r="T21" s="43" t="str">
        <f t="shared" si="4"/>
        <v/>
      </c>
      <c r="U21" s="43"/>
    </row>
    <row r="22" spans="2:21" x14ac:dyDescent="0.15">
      <c r="B22" s="20">
        <v>14</v>
      </c>
      <c r="C22" s="40" t="str">
        <f t="shared" si="1"/>
        <v/>
      </c>
      <c r="D22" s="40"/>
      <c r="E22" s="20"/>
      <c r="F22" s="8"/>
      <c r="G22" s="20" t="s">
        <v>3</v>
      </c>
      <c r="H22" s="41"/>
      <c r="I22" s="41"/>
      <c r="J22" s="20"/>
      <c r="K22" s="40" t="str">
        <f t="shared" si="0"/>
        <v/>
      </c>
      <c r="L22" s="40"/>
      <c r="M22" s="6" t="str">
        <f t="shared" si="2"/>
        <v/>
      </c>
      <c r="N22" s="20"/>
      <c r="O22" s="8"/>
      <c r="P22" s="41"/>
      <c r="Q22" s="41"/>
      <c r="R22" s="42" t="str">
        <f t="shared" si="3"/>
        <v/>
      </c>
      <c r="S22" s="42"/>
      <c r="T22" s="43" t="str">
        <f t="shared" si="4"/>
        <v/>
      </c>
      <c r="U22" s="43"/>
    </row>
    <row r="23" spans="2:21" x14ac:dyDescent="0.15">
      <c r="B23" s="20">
        <v>15</v>
      </c>
      <c r="C23" s="40" t="str">
        <f t="shared" si="1"/>
        <v/>
      </c>
      <c r="D23" s="40"/>
      <c r="E23" s="20"/>
      <c r="F23" s="8"/>
      <c r="G23" s="20" t="s">
        <v>4</v>
      </c>
      <c r="H23" s="41"/>
      <c r="I23" s="41"/>
      <c r="J23" s="20"/>
      <c r="K23" s="40" t="str">
        <f t="shared" si="0"/>
        <v/>
      </c>
      <c r="L23" s="40"/>
      <c r="M23" s="6" t="str">
        <f t="shared" si="2"/>
        <v/>
      </c>
      <c r="N23" s="20"/>
      <c r="O23" s="8"/>
      <c r="P23" s="41"/>
      <c r="Q23" s="41"/>
      <c r="R23" s="42" t="str">
        <f t="shared" si="3"/>
        <v/>
      </c>
      <c r="S23" s="42"/>
      <c r="T23" s="43" t="str">
        <f t="shared" si="4"/>
        <v/>
      </c>
      <c r="U23" s="43"/>
    </row>
    <row r="24" spans="2:21" x14ac:dyDescent="0.15">
      <c r="B24" s="20">
        <v>16</v>
      </c>
      <c r="C24" s="40" t="str">
        <f t="shared" si="1"/>
        <v/>
      </c>
      <c r="D24" s="40"/>
      <c r="E24" s="20"/>
      <c r="F24" s="8"/>
      <c r="G24" s="20" t="s">
        <v>4</v>
      </c>
      <c r="H24" s="41"/>
      <c r="I24" s="41"/>
      <c r="J24" s="20"/>
      <c r="K24" s="40" t="str">
        <f t="shared" si="0"/>
        <v/>
      </c>
      <c r="L24" s="40"/>
      <c r="M24" s="6" t="str">
        <f t="shared" si="2"/>
        <v/>
      </c>
      <c r="N24" s="20"/>
      <c r="O24" s="8"/>
      <c r="P24" s="41"/>
      <c r="Q24" s="41"/>
      <c r="R24" s="42" t="str">
        <f t="shared" si="3"/>
        <v/>
      </c>
      <c r="S24" s="42"/>
      <c r="T24" s="43" t="str">
        <f t="shared" si="4"/>
        <v/>
      </c>
      <c r="U24" s="43"/>
    </row>
    <row r="25" spans="2:21" x14ac:dyDescent="0.15">
      <c r="B25" s="20">
        <v>17</v>
      </c>
      <c r="C25" s="40" t="str">
        <f t="shared" si="1"/>
        <v/>
      </c>
      <c r="D25" s="40"/>
      <c r="E25" s="20"/>
      <c r="F25" s="8"/>
      <c r="G25" s="20" t="s">
        <v>4</v>
      </c>
      <c r="H25" s="41"/>
      <c r="I25" s="41"/>
      <c r="J25" s="20"/>
      <c r="K25" s="40" t="str">
        <f t="shared" si="0"/>
        <v/>
      </c>
      <c r="L25" s="40"/>
      <c r="M25" s="6" t="str">
        <f t="shared" si="2"/>
        <v/>
      </c>
      <c r="N25" s="20"/>
      <c r="O25" s="8"/>
      <c r="P25" s="41"/>
      <c r="Q25" s="41"/>
      <c r="R25" s="42" t="str">
        <f t="shared" si="3"/>
        <v/>
      </c>
      <c r="S25" s="42"/>
      <c r="T25" s="43" t="str">
        <f t="shared" si="4"/>
        <v/>
      </c>
      <c r="U25" s="43"/>
    </row>
    <row r="26" spans="2:21" x14ac:dyDescent="0.15">
      <c r="B26" s="20">
        <v>18</v>
      </c>
      <c r="C26" s="40" t="str">
        <f t="shared" si="1"/>
        <v/>
      </c>
      <c r="D26" s="40"/>
      <c r="E26" s="20"/>
      <c r="F26" s="8"/>
      <c r="G26" s="20" t="s">
        <v>4</v>
      </c>
      <c r="H26" s="41"/>
      <c r="I26" s="41"/>
      <c r="J26" s="20"/>
      <c r="K26" s="40" t="str">
        <f t="shared" si="0"/>
        <v/>
      </c>
      <c r="L26" s="40"/>
      <c r="M26" s="6" t="str">
        <f t="shared" si="2"/>
        <v/>
      </c>
      <c r="N26" s="20"/>
      <c r="O26" s="8"/>
      <c r="P26" s="41"/>
      <c r="Q26" s="41"/>
      <c r="R26" s="42" t="str">
        <f t="shared" si="3"/>
        <v/>
      </c>
      <c r="S26" s="42"/>
      <c r="T26" s="43" t="str">
        <f t="shared" si="4"/>
        <v/>
      </c>
      <c r="U26" s="43"/>
    </row>
    <row r="27" spans="2:21" x14ac:dyDescent="0.15">
      <c r="B27" s="20">
        <v>19</v>
      </c>
      <c r="C27" s="40" t="str">
        <f t="shared" si="1"/>
        <v/>
      </c>
      <c r="D27" s="40"/>
      <c r="E27" s="20"/>
      <c r="F27" s="8"/>
      <c r="G27" s="20" t="s">
        <v>3</v>
      </c>
      <c r="H27" s="41"/>
      <c r="I27" s="41"/>
      <c r="J27" s="20"/>
      <c r="K27" s="40" t="str">
        <f t="shared" si="0"/>
        <v/>
      </c>
      <c r="L27" s="40"/>
      <c r="M27" s="6" t="str">
        <f t="shared" si="2"/>
        <v/>
      </c>
      <c r="N27" s="20"/>
      <c r="O27" s="8"/>
      <c r="P27" s="41"/>
      <c r="Q27" s="41"/>
      <c r="R27" s="42" t="str">
        <f t="shared" si="3"/>
        <v/>
      </c>
      <c r="S27" s="42"/>
      <c r="T27" s="43" t="str">
        <f t="shared" si="4"/>
        <v/>
      </c>
      <c r="U27" s="43"/>
    </row>
    <row r="28" spans="2:21" x14ac:dyDescent="0.15">
      <c r="B28" s="20">
        <v>20</v>
      </c>
      <c r="C28" s="40" t="str">
        <f t="shared" si="1"/>
        <v/>
      </c>
      <c r="D28" s="40"/>
      <c r="E28" s="20"/>
      <c r="F28" s="8"/>
      <c r="G28" s="20" t="s">
        <v>4</v>
      </c>
      <c r="H28" s="41"/>
      <c r="I28" s="41"/>
      <c r="J28" s="20"/>
      <c r="K28" s="40" t="str">
        <f t="shared" si="0"/>
        <v/>
      </c>
      <c r="L28" s="40"/>
      <c r="M28" s="6" t="str">
        <f t="shared" si="2"/>
        <v/>
      </c>
      <c r="N28" s="20"/>
      <c r="O28" s="8"/>
      <c r="P28" s="41"/>
      <c r="Q28" s="41"/>
      <c r="R28" s="42" t="str">
        <f t="shared" si="3"/>
        <v/>
      </c>
      <c r="S28" s="42"/>
      <c r="T28" s="43" t="str">
        <f t="shared" si="4"/>
        <v/>
      </c>
      <c r="U28" s="43"/>
    </row>
    <row r="29" spans="2:21" x14ac:dyDescent="0.15">
      <c r="B29" s="20">
        <v>21</v>
      </c>
      <c r="C29" s="40" t="str">
        <f t="shared" si="1"/>
        <v/>
      </c>
      <c r="D29" s="40"/>
      <c r="E29" s="20"/>
      <c r="F29" s="8"/>
      <c r="G29" s="20" t="s">
        <v>3</v>
      </c>
      <c r="H29" s="41"/>
      <c r="I29" s="41"/>
      <c r="J29" s="20"/>
      <c r="K29" s="40" t="str">
        <f t="shared" si="0"/>
        <v/>
      </c>
      <c r="L29" s="40"/>
      <c r="M29" s="6" t="str">
        <f t="shared" si="2"/>
        <v/>
      </c>
      <c r="N29" s="20"/>
      <c r="O29" s="8"/>
      <c r="P29" s="41"/>
      <c r="Q29" s="41"/>
      <c r="R29" s="42" t="str">
        <f t="shared" si="3"/>
        <v/>
      </c>
      <c r="S29" s="42"/>
      <c r="T29" s="43" t="str">
        <f t="shared" si="4"/>
        <v/>
      </c>
      <c r="U29" s="43"/>
    </row>
    <row r="30" spans="2:21" x14ac:dyDescent="0.15">
      <c r="B30" s="20">
        <v>22</v>
      </c>
      <c r="C30" s="40" t="str">
        <f t="shared" si="1"/>
        <v/>
      </c>
      <c r="D30" s="40"/>
      <c r="E30" s="20"/>
      <c r="F30" s="8"/>
      <c r="G30" s="20" t="s">
        <v>3</v>
      </c>
      <c r="H30" s="41"/>
      <c r="I30" s="41"/>
      <c r="J30" s="20"/>
      <c r="K30" s="40" t="str">
        <f t="shared" si="0"/>
        <v/>
      </c>
      <c r="L30" s="40"/>
      <c r="M30" s="6" t="str">
        <f t="shared" si="2"/>
        <v/>
      </c>
      <c r="N30" s="20"/>
      <c r="O30" s="8"/>
      <c r="P30" s="41"/>
      <c r="Q30" s="41"/>
      <c r="R30" s="42" t="str">
        <f t="shared" si="3"/>
        <v/>
      </c>
      <c r="S30" s="42"/>
      <c r="T30" s="43" t="str">
        <f t="shared" si="4"/>
        <v/>
      </c>
      <c r="U30" s="43"/>
    </row>
    <row r="31" spans="2:21" x14ac:dyDescent="0.15">
      <c r="B31" s="20">
        <v>23</v>
      </c>
      <c r="C31" s="40" t="str">
        <f t="shared" si="1"/>
        <v/>
      </c>
      <c r="D31" s="40"/>
      <c r="E31" s="20"/>
      <c r="F31" s="8"/>
      <c r="G31" s="20" t="s">
        <v>3</v>
      </c>
      <c r="H31" s="41"/>
      <c r="I31" s="41"/>
      <c r="J31" s="20"/>
      <c r="K31" s="40" t="str">
        <f t="shared" si="0"/>
        <v/>
      </c>
      <c r="L31" s="40"/>
      <c r="M31" s="6" t="str">
        <f t="shared" si="2"/>
        <v/>
      </c>
      <c r="N31" s="20"/>
      <c r="O31" s="8"/>
      <c r="P31" s="41"/>
      <c r="Q31" s="41"/>
      <c r="R31" s="42" t="str">
        <f t="shared" si="3"/>
        <v/>
      </c>
      <c r="S31" s="42"/>
      <c r="T31" s="43" t="str">
        <f t="shared" si="4"/>
        <v/>
      </c>
      <c r="U31" s="43"/>
    </row>
    <row r="32" spans="2:21" x14ac:dyDescent="0.15">
      <c r="B32" s="20">
        <v>24</v>
      </c>
      <c r="C32" s="40" t="str">
        <f t="shared" si="1"/>
        <v/>
      </c>
      <c r="D32" s="40"/>
      <c r="E32" s="20"/>
      <c r="F32" s="8"/>
      <c r="G32" s="20" t="s">
        <v>3</v>
      </c>
      <c r="H32" s="41"/>
      <c r="I32" s="41"/>
      <c r="J32" s="20"/>
      <c r="K32" s="40" t="str">
        <f t="shared" si="0"/>
        <v/>
      </c>
      <c r="L32" s="40"/>
      <c r="M32" s="6" t="str">
        <f t="shared" si="2"/>
        <v/>
      </c>
      <c r="N32" s="20"/>
      <c r="O32" s="8"/>
      <c r="P32" s="41"/>
      <c r="Q32" s="41"/>
      <c r="R32" s="42" t="str">
        <f t="shared" si="3"/>
        <v/>
      </c>
      <c r="S32" s="42"/>
      <c r="T32" s="43" t="str">
        <f t="shared" si="4"/>
        <v/>
      </c>
      <c r="U32" s="43"/>
    </row>
    <row r="33" spans="2:21" x14ac:dyDescent="0.15">
      <c r="B33" s="20">
        <v>25</v>
      </c>
      <c r="C33" s="40" t="str">
        <f t="shared" si="1"/>
        <v/>
      </c>
      <c r="D33" s="40"/>
      <c r="E33" s="20"/>
      <c r="F33" s="8"/>
      <c r="G33" s="20" t="s">
        <v>4</v>
      </c>
      <c r="H33" s="41"/>
      <c r="I33" s="41"/>
      <c r="J33" s="20"/>
      <c r="K33" s="40" t="str">
        <f t="shared" si="0"/>
        <v/>
      </c>
      <c r="L33" s="40"/>
      <c r="M33" s="6" t="str">
        <f t="shared" si="2"/>
        <v/>
      </c>
      <c r="N33" s="20"/>
      <c r="O33" s="8"/>
      <c r="P33" s="41"/>
      <c r="Q33" s="41"/>
      <c r="R33" s="42" t="str">
        <f t="shared" si="3"/>
        <v/>
      </c>
      <c r="S33" s="42"/>
      <c r="T33" s="43" t="str">
        <f t="shared" si="4"/>
        <v/>
      </c>
      <c r="U33" s="43"/>
    </row>
    <row r="34" spans="2:21" x14ac:dyDescent="0.15">
      <c r="B34" s="20">
        <v>26</v>
      </c>
      <c r="C34" s="40" t="str">
        <f t="shared" si="1"/>
        <v/>
      </c>
      <c r="D34" s="40"/>
      <c r="E34" s="20"/>
      <c r="F34" s="8"/>
      <c r="G34" s="20" t="s">
        <v>3</v>
      </c>
      <c r="H34" s="41"/>
      <c r="I34" s="41"/>
      <c r="J34" s="20"/>
      <c r="K34" s="40" t="str">
        <f t="shared" si="0"/>
        <v/>
      </c>
      <c r="L34" s="40"/>
      <c r="M34" s="6" t="str">
        <f t="shared" si="2"/>
        <v/>
      </c>
      <c r="N34" s="20"/>
      <c r="O34" s="8"/>
      <c r="P34" s="41"/>
      <c r="Q34" s="41"/>
      <c r="R34" s="42" t="str">
        <f t="shared" si="3"/>
        <v/>
      </c>
      <c r="S34" s="42"/>
      <c r="T34" s="43" t="str">
        <f t="shared" si="4"/>
        <v/>
      </c>
      <c r="U34" s="43"/>
    </row>
    <row r="35" spans="2:21" x14ac:dyDescent="0.15">
      <c r="B35" s="20">
        <v>27</v>
      </c>
      <c r="C35" s="40" t="str">
        <f t="shared" si="1"/>
        <v/>
      </c>
      <c r="D35" s="40"/>
      <c r="E35" s="20"/>
      <c r="F35" s="8"/>
      <c r="G35" s="20" t="s">
        <v>3</v>
      </c>
      <c r="H35" s="41"/>
      <c r="I35" s="41"/>
      <c r="J35" s="20"/>
      <c r="K35" s="40" t="str">
        <f t="shared" si="0"/>
        <v/>
      </c>
      <c r="L35" s="40"/>
      <c r="M35" s="6" t="str">
        <f t="shared" si="2"/>
        <v/>
      </c>
      <c r="N35" s="20"/>
      <c r="O35" s="8"/>
      <c r="P35" s="41"/>
      <c r="Q35" s="41"/>
      <c r="R35" s="42" t="str">
        <f t="shared" si="3"/>
        <v/>
      </c>
      <c r="S35" s="42"/>
      <c r="T35" s="43" t="str">
        <f t="shared" si="4"/>
        <v/>
      </c>
      <c r="U35" s="43"/>
    </row>
    <row r="36" spans="2:21" x14ac:dyDescent="0.15">
      <c r="B36" s="20">
        <v>28</v>
      </c>
      <c r="C36" s="40" t="str">
        <f t="shared" si="1"/>
        <v/>
      </c>
      <c r="D36" s="40"/>
      <c r="E36" s="20"/>
      <c r="F36" s="8"/>
      <c r="G36" s="20" t="s">
        <v>3</v>
      </c>
      <c r="H36" s="41"/>
      <c r="I36" s="41"/>
      <c r="J36" s="20"/>
      <c r="K36" s="40" t="str">
        <f t="shared" si="0"/>
        <v/>
      </c>
      <c r="L36" s="40"/>
      <c r="M36" s="6" t="str">
        <f t="shared" si="2"/>
        <v/>
      </c>
      <c r="N36" s="20"/>
      <c r="O36" s="8"/>
      <c r="P36" s="41"/>
      <c r="Q36" s="41"/>
      <c r="R36" s="42" t="str">
        <f t="shared" si="3"/>
        <v/>
      </c>
      <c r="S36" s="42"/>
      <c r="T36" s="43" t="str">
        <f t="shared" si="4"/>
        <v/>
      </c>
      <c r="U36" s="43"/>
    </row>
    <row r="37" spans="2:21" x14ac:dyDescent="0.15">
      <c r="B37" s="20">
        <v>29</v>
      </c>
      <c r="C37" s="40" t="str">
        <f t="shared" si="1"/>
        <v/>
      </c>
      <c r="D37" s="40"/>
      <c r="E37" s="20"/>
      <c r="F37" s="8"/>
      <c r="G37" s="20" t="s">
        <v>3</v>
      </c>
      <c r="H37" s="41"/>
      <c r="I37" s="41"/>
      <c r="J37" s="20"/>
      <c r="K37" s="40" t="str">
        <f t="shared" si="0"/>
        <v/>
      </c>
      <c r="L37" s="40"/>
      <c r="M37" s="6" t="str">
        <f t="shared" si="2"/>
        <v/>
      </c>
      <c r="N37" s="20"/>
      <c r="O37" s="8"/>
      <c r="P37" s="41"/>
      <c r="Q37" s="41"/>
      <c r="R37" s="42" t="str">
        <f t="shared" si="3"/>
        <v/>
      </c>
      <c r="S37" s="42"/>
      <c r="T37" s="43" t="str">
        <f t="shared" si="4"/>
        <v/>
      </c>
      <c r="U37" s="43"/>
    </row>
    <row r="38" spans="2:21" x14ac:dyDescent="0.15">
      <c r="B38" s="20">
        <v>30</v>
      </c>
      <c r="C38" s="40" t="str">
        <f t="shared" si="1"/>
        <v/>
      </c>
      <c r="D38" s="40"/>
      <c r="E38" s="20"/>
      <c r="F38" s="8"/>
      <c r="G38" s="20" t="s">
        <v>4</v>
      </c>
      <c r="H38" s="41"/>
      <c r="I38" s="41"/>
      <c r="J38" s="20"/>
      <c r="K38" s="40" t="str">
        <f t="shared" si="0"/>
        <v/>
      </c>
      <c r="L38" s="40"/>
      <c r="M38" s="6" t="str">
        <f t="shared" si="2"/>
        <v/>
      </c>
      <c r="N38" s="20"/>
      <c r="O38" s="8"/>
      <c r="P38" s="41"/>
      <c r="Q38" s="41"/>
      <c r="R38" s="42" t="str">
        <f t="shared" si="3"/>
        <v/>
      </c>
      <c r="S38" s="42"/>
      <c r="T38" s="43" t="str">
        <f t="shared" si="4"/>
        <v/>
      </c>
      <c r="U38" s="43"/>
    </row>
    <row r="39" spans="2:21" x14ac:dyDescent="0.15">
      <c r="B39" s="20">
        <v>31</v>
      </c>
      <c r="C39" s="40" t="str">
        <f t="shared" si="1"/>
        <v/>
      </c>
      <c r="D39" s="40"/>
      <c r="E39" s="20"/>
      <c r="F39" s="8"/>
      <c r="G39" s="20" t="s">
        <v>4</v>
      </c>
      <c r="H39" s="41"/>
      <c r="I39" s="41"/>
      <c r="J39" s="20"/>
      <c r="K39" s="40" t="str">
        <f t="shared" si="0"/>
        <v/>
      </c>
      <c r="L39" s="40"/>
      <c r="M39" s="6" t="str">
        <f t="shared" si="2"/>
        <v/>
      </c>
      <c r="N39" s="20"/>
      <c r="O39" s="8"/>
      <c r="P39" s="41"/>
      <c r="Q39" s="41"/>
      <c r="R39" s="42" t="str">
        <f t="shared" si="3"/>
        <v/>
      </c>
      <c r="S39" s="42"/>
      <c r="T39" s="43" t="str">
        <f t="shared" si="4"/>
        <v/>
      </c>
      <c r="U39" s="43"/>
    </row>
    <row r="40" spans="2:21" x14ac:dyDescent="0.15">
      <c r="B40" s="20">
        <v>32</v>
      </c>
      <c r="C40" s="40" t="str">
        <f t="shared" si="1"/>
        <v/>
      </c>
      <c r="D40" s="40"/>
      <c r="E40" s="20"/>
      <c r="F40" s="8"/>
      <c r="G40" s="20" t="s">
        <v>4</v>
      </c>
      <c r="H40" s="41"/>
      <c r="I40" s="41"/>
      <c r="J40" s="20"/>
      <c r="K40" s="40" t="str">
        <f t="shared" si="0"/>
        <v/>
      </c>
      <c r="L40" s="40"/>
      <c r="M40" s="6" t="str">
        <f t="shared" si="2"/>
        <v/>
      </c>
      <c r="N40" s="20"/>
      <c r="O40" s="8"/>
      <c r="P40" s="41"/>
      <c r="Q40" s="41"/>
      <c r="R40" s="42" t="str">
        <f t="shared" si="3"/>
        <v/>
      </c>
      <c r="S40" s="42"/>
      <c r="T40" s="43" t="str">
        <f t="shared" si="4"/>
        <v/>
      </c>
      <c r="U40" s="43"/>
    </row>
    <row r="41" spans="2:21" x14ac:dyDescent="0.15">
      <c r="B41" s="20">
        <v>33</v>
      </c>
      <c r="C41" s="40" t="str">
        <f t="shared" si="1"/>
        <v/>
      </c>
      <c r="D41" s="40"/>
      <c r="E41" s="20"/>
      <c r="F41" s="8"/>
      <c r="G41" s="20" t="s">
        <v>3</v>
      </c>
      <c r="H41" s="41"/>
      <c r="I41" s="41"/>
      <c r="J41" s="20"/>
      <c r="K41" s="40" t="str">
        <f t="shared" si="0"/>
        <v/>
      </c>
      <c r="L41" s="40"/>
      <c r="M41" s="6" t="str">
        <f t="shared" si="2"/>
        <v/>
      </c>
      <c r="N41" s="20"/>
      <c r="O41" s="8"/>
      <c r="P41" s="41"/>
      <c r="Q41" s="41"/>
      <c r="R41" s="42" t="str">
        <f t="shared" si="3"/>
        <v/>
      </c>
      <c r="S41" s="42"/>
      <c r="T41" s="43" t="str">
        <f t="shared" si="4"/>
        <v/>
      </c>
      <c r="U41" s="43"/>
    </row>
    <row r="42" spans="2:21" x14ac:dyDescent="0.15">
      <c r="B42" s="20">
        <v>34</v>
      </c>
      <c r="C42" s="40" t="str">
        <f t="shared" si="1"/>
        <v/>
      </c>
      <c r="D42" s="40"/>
      <c r="E42" s="20"/>
      <c r="F42" s="8"/>
      <c r="G42" s="20" t="s">
        <v>4</v>
      </c>
      <c r="H42" s="41"/>
      <c r="I42" s="41"/>
      <c r="J42" s="20"/>
      <c r="K42" s="40" t="str">
        <f t="shared" si="0"/>
        <v/>
      </c>
      <c r="L42" s="40"/>
      <c r="M42" s="6" t="str">
        <f t="shared" si="2"/>
        <v/>
      </c>
      <c r="N42" s="20"/>
      <c r="O42" s="8"/>
      <c r="P42" s="41"/>
      <c r="Q42" s="41"/>
      <c r="R42" s="42" t="str">
        <f t="shared" si="3"/>
        <v/>
      </c>
      <c r="S42" s="42"/>
      <c r="T42" s="43" t="str">
        <f t="shared" si="4"/>
        <v/>
      </c>
      <c r="U42" s="43"/>
    </row>
    <row r="43" spans="2:21" x14ac:dyDescent="0.15">
      <c r="B43" s="20">
        <v>35</v>
      </c>
      <c r="C43" s="40" t="str">
        <f t="shared" si="1"/>
        <v/>
      </c>
      <c r="D43" s="40"/>
      <c r="E43" s="20"/>
      <c r="F43" s="8"/>
      <c r="G43" s="20" t="s">
        <v>3</v>
      </c>
      <c r="H43" s="41"/>
      <c r="I43" s="41"/>
      <c r="J43" s="20"/>
      <c r="K43" s="40" t="str">
        <f t="shared" si="0"/>
        <v/>
      </c>
      <c r="L43" s="40"/>
      <c r="M43" s="6" t="str">
        <f t="shared" si="2"/>
        <v/>
      </c>
      <c r="N43" s="20"/>
      <c r="O43" s="8"/>
      <c r="P43" s="41"/>
      <c r="Q43" s="41"/>
      <c r="R43" s="42" t="str">
        <f t="shared" si="3"/>
        <v/>
      </c>
      <c r="S43" s="42"/>
      <c r="T43" s="43" t="str">
        <f t="shared" si="4"/>
        <v/>
      </c>
      <c r="U43" s="43"/>
    </row>
    <row r="44" spans="2:21" x14ac:dyDescent="0.15">
      <c r="B44" s="20">
        <v>36</v>
      </c>
      <c r="C44" s="40" t="str">
        <f t="shared" si="1"/>
        <v/>
      </c>
      <c r="D44" s="40"/>
      <c r="E44" s="20"/>
      <c r="F44" s="8"/>
      <c r="G44" s="20" t="s">
        <v>4</v>
      </c>
      <c r="H44" s="41"/>
      <c r="I44" s="41"/>
      <c r="J44" s="20"/>
      <c r="K44" s="40" t="str">
        <f t="shared" si="0"/>
        <v/>
      </c>
      <c r="L44" s="40"/>
      <c r="M44" s="6" t="str">
        <f t="shared" si="2"/>
        <v/>
      </c>
      <c r="N44" s="20"/>
      <c r="O44" s="8"/>
      <c r="P44" s="41"/>
      <c r="Q44" s="41"/>
      <c r="R44" s="42" t="str">
        <f t="shared" si="3"/>
        <v/>
      </c>
      <c r="S44" s="42"/>
      <c r="T44" s="43" t="str">
        <f t="shared" si="4"/>
        <v/>
      </c>
      <c r="U44" s="43"/>
    </row>
    <row r="45" spans="2:21" x14ac:dyDescent="0.15">
      <c r="B45" s="20">
        <v>37</v>
      </c>
      <c r="C45" s="40" t="str">
        <f t="shared" si="1"/>
        <v/>
      </c>
      <c r="D45" s="40"/>
      <c r="E45" s="20"/>
      <c r="F45" s="8"/>
      <c r="G45" s="20" t="s">
        <v>3</v>
      </c>
      <c r="H45" s="41"/>
      <c r="I45" s="41"/>
      <c r="J45" s="20"/>
      <c r="K45" s="40" t="str">
        <f t="shared" si="0"/>
        <v/>
      </c>
      <c r="L45" s="40"/>
      <c r="M45" s="6" t="str">
        <f t="shared" si="2"/>
        <v/>
      </c>
      <c r="N45" s="20"/>
      <c r="O45" s="8"/>
      <c r="P45" s="41"/>
      <c r="Q45" s="41"/>
      <c r="R45" s="42" t="str">
        <f t="shared" si="3"/>
        <v/>
      </c>
      <c r="S45" s="42"/>
      <c r="T45" s="43" t="str">
        <f t="shared" si="4"/>
        <v/>
      </c>
      <c r="U45" s="43"/>
    </row>
    <row r="46" spans="2:21" x14ac:dyDescent="0.15">
      <c r="B46" s="20">
        <v>38</v>
      </c>
      <c r="C46" s="40" t="str">
        <f t="shared" si="1"/>
        <v/>
      </c>
      <c r="D46" s="40"/>
      <c r="E46" s="20"/>
      <c r="F46" s="8"/>
      <c r="G46" s="20" t="s">
        <v>4</v>
      </c>
      <c r="H46" s="41"/>
      <c r="I46" s="41"/>
      <c r="J46" s="20"/>
      <c r="K46" s="40" t="str">
        <f t="shared" si="0"/>
        <v/>
      </c>
      <c r="L46" s="40"/>
      <c r="M46" s="6" t="str">
        <f t="shared" si="2"/>
        <v/>
      </c>
      <c r="N46" s="20"/>
      <c r="O46" s="8"/>
      <c r="P46" s="41"/>
      <c r="Q46" s="41"/>
      <c r="R46" s="42" t="str">
        <f t="shared" si="3"/>
        <v/>
      </c>
      <c r="S46" s="42"/>
      <c r="T46" s="43" t="str">
        <f t="shared" si="4"/>
        <v/>
      </c>
      <c r="U46" s="43"/>
    </row>
    <row r="47" spans="2:21" x14ac:dyDescent="0.15">
      <c r="B47" s="20">
        <v>39</v>
      </c>
      <c r="C47" s="40" t="str">
        <f t="shared" si="1"/>
        <v/>
      </c>
      <c r="D47" s="40"/>
      <c r="E47" s="20"/>
      <c r="F47" s="8"/>
      <c r="G47" s="20" t="s">
        <v>4</v>
      </c>
      <c r="H47" s="41"/>
      <c r="I47" s="41"/>
      <c r="J47" s="20"/>
      <c r="K47" s="40" t="str">
        <f t="shared" si="0"/>
        <v/>
      </c>
      <c r="L47" s="40"/>
      <c r="M47" s="6" t="str">
        <f t="shared" si="2"/>
        <v/>
      </c>
      <c r="N47" s="20"/>
      <c r="O47" s="8"/>
      <c r="P47" s="41"/>
      <c r="Q47" s="41"/>
      <c r="R47" s="42" t="str">
        <f t="shared" si="3"/>
        <v/>
      </c>
      <c r="S47" s="42"/>
      <c r="T47" s="43" t="str">
        <f t="shared" si="4"/>
        <v/>
      </c>
      <c r="U47" s="43"/>
    </row>
    <row r="48" spans="2:21" x14ac:dyDescent="0.15">
      <c r="B48" s="20">
        <v>40</v>
      </c>
      <c r="C48" s="40" t="str">
        <f t="shared" si="1"/>
        <v/>
      </c>
      <c r="D48" s="40"/>
      <c r="E48" s="20"/>
      <c r="F48" s="8"/>
      <c r="G48" s="20" t="s">
        <v>37</v>
      </c>
      <c r="H48" s="41"/>
      <c r="I48" s="41"/>
      <c r="J48" s="20"/>
      <c r="K48" s="40" t="str">
        <f t="shared" si="0"/>
        <v/>
      </c>
      <c r="L48" s="40"/>
      <c r="M48" s="6" t="str">
        <f t="shared" si="2"/>
        <v/>
      </c>
      <c r="N48" s="20"/>
      <c r="O48" s="8"/>
      <c r="P48" s="41"/>
      <c r="Q48" s="41"/>
      <c r="R48" s="42" t="str">
        <f t="shared" si="3"/>
        <v/>
      </c>
      <c r="S48" s="42"/>
      <c r="T48" s="43" t="str">
        <f t="shared" si="4"/>
        <v/>
      </c>
      <c r="U48" s="43"/>
    </row>
    <row r="49" spans="2:21" x14ac:dyDescent="0.15">
      <c r="B49" s="20">
        <v>41</v>
      </c>
      <c r="C49" s="40" t="str">
        <f t="shared" si="1"/>
        <v/>
      </c>
      <c r="D49" s="40"/>
      <c r="E49" s="20"/>
      <c r="F49" s="8"/>
      <c r="G49" s="20" t="s">
        <v>4</v>
      </c>
      <c r="H49" s="41"/>
      <c r="I49" s="41"/>
      <c r="J49" s="20"/>
      <c r="K49" s="40" t="str">
        <f t="shared" si="0"/>
        <v/>
      </c>
      <c r="L49" s="40"/>
      <c r="M49" s="6" t="str">
        <f t="shared" si="2"/>
        <v/>
      </c>
      <c r="N49" s="20"/>
      <c r="O49" s="8"/>
      <c r="P49" s="41"/>
      <c r="Q49" s="41"/>
      <c r="R49" s="42" t="str">
        <f t="shared" si="3"/>
        <v/>
      </c>
      <c r="S49" s="42"/>
      <c r="T49" s="43" t="str">
        <f t="shared" si="4"/>
        <v/>
      </c>
      <c r="U49" s="43"/>
    </row>
    <row r="50" spans="2:21" x14ac:dyDescent="0.15">
      <c r="B50" s="20">
        <v>42</v>
      </c>
      <c r="C50" s="40" t="str">
        <f t="shared" si="1"/>
        <v/>
      </c>
      <c r="D50" s="40"/>
      <c r="E50" s="20"/>
      <c r="F50" s="8"/>
      <c r="G50" s="20" t="s">
        <v>4</v>
      </c>
      <c r="H50" s="41"/>
      <c r="I50" s="41"/>
      <c r="J50" s="20"/>
      <c r="K50" s="40" t="str">
        <f t="shared" si="0"/>
        <v/>
      </c>
      <c r="L50" s="40"/>
      <c r="M50" s="6" t="str">
        <f t="shared" si="2"/>
        <v/>
      </c>
      <c r="N50" s="20"/>
      <c r="O50" s="8"/>
      <c r="P50" s="41"/>
      <c r="Q50" s="41"/>
      <c r="R50" s="42" t="str">
        <f t="shared" si="3"/>
        <v/>
      </c>
      <c r="S50" s="42"/>
      <c r="T50" s="43" t="str">
        <f t="shared" si="4"/>
        <v/>
      </c>
      <c r="U50" s="43"/>
    </row>
    <row r="51" spans="2:21" x14ac:dyDescent="0.15">
      <c r="B51" s="20">
        <v>43</v>
      </c>
      <c r="C51" s="40" t="str">
        <f t="shared" si="1"/>
        <v/>
      </c>
      <c r="D51" s="40"/>
      <c r="E51" s="20"/>
      <c r="F51" s="8"/>
      <c r="G51" s="20" t="s">
        <v>3</v>
      </c>
      <c r="H51" s="41"/>
      <c r="I51" s="41"/>
      <c r="J51" s="20"/>
      <c r="K51" s="40" t="str">
        <f t="shared" si="0"/>
        <v/>
      </c>
      <c r="L51" s="40"/>
      <c r="M51" s="6" t="str">
        <f t="shared" si="2"/>
        <v/>
      </c>
      <c r="N51" s="20"/>
      <c r="O51" s="8"/>
      <c r="P51" s="41"/>
      <c r="Q51" s="41"/>
      <c r="R51" s="42" t="str">
        <f t="shared" si="3"/>
        <v/>
      </c>
      <c r="S51" s="42"/>
      <c r="T51" s="43" t="str">
        <f t="shared" si="4"/>
        <v/>
      </c>
      <c r="U51" s="43"/>
    </row>
    <row r="52" spans="2:21" x14ac:dyDescent="0.15">
      <c r="B52" s="20">
        <v>44</v>
      </c>
      <c r="C52" s="40" t="str">
        <f t="shared" si="1"/>
        <v/>
      </c>
      <c r="D52" s="40"/>
      <c r="E52" s="20"/>
      <c r="F52" s="8"/>
      <c r="G52" s="20" t="s">
        <v>3</v>
      </c>
      <c r="H52" s="41"/>
      <c r="I52" s="41"/>
      <c r="J52" s="20"/>
      <c r="K52" s="40" t="str">
        <f t="shared" si="0"/>
        <v/>
      </c>
      <c r="L52" s="40"/>
      <c r="M52" s="6" t="str">
        <f t="shared" si="2"/>
        <v/>
      </c>
      <c r="N52" s="20"/>
      <c r="O52" s="8"/>
      <c r="P52" s="41"/>
      <c r="Q52" s="41"/>
      <c r="R52" s="42" t="str">
        <f t="shared" si="3"/>
        <v/>
      </c>
      <c r="S52" s="42"/>
      <c r="T52" s="43" t="str">
        <f t="shared" si="4"/>
        <v/>
      </c>
      <c r="U52" s="43"/>
    </row>
    <row r="53" spans="2:21" x14ac:dyDescent="0.15">
      <c r="B53" s="20">
        <v>45</v>
      </c>
      <c r="C53" s="40" t="str">
        <f t="shared" si="1"/>
        <v/>
      </c>
      <c r="D53" s="40"/>
      <c r="E53" s="20"/>
      <c r="F53" s="8"/>
      <c r="G53" s="20" t="s">
        <v>4</v>
      </c>
      <c r="H53" s="41"/>
      <c r="I53" s="41"/>
      <c r="J53" s="20"/>
      <c r="K53" s="40" t="str">
        <f t="shared" si="0"/>
        <v/>
      </c>
      <c r="L53" s="40"/>
      <c r="M53" s="6" t="str">
        <f t="shared" si="2"/>
        <v/>
      </c>
      <c r="N53" s="20"/>
      <c r="O53" s="8"/>
      <c r="P53" s="41"/>
      <c r="Q53" s="41"/>
      <c r="R53" s="42" t="str">
        <f t="shared" si="3"/>
        <v/>
      </c>
      <c r="S53" s="42"/>
      <c r="T53" s="43" t="str">
        <f t="shared" si="4"/>
        <v/>
      </c>
      <c r="U53" s="43"/>
    </row>
    <row r="54" spans="2:21" x14ac:dyDescent="0.15">
      <c r="B54" s="20">
        <v>46</v>
      </c>
      <c r="C54" s="40" t="str">
        <f t="shared" si="1"/>
        <v/>
      </c>
      <c r="D54" s="40"/>
      <c r="E54" s="20"/>
      <c r="F54" s="8"/>
      <c r="G54" s="20" t="s">
        <v>4</v>
      </c>
      <c r="H54" s="41"/>
      <c r="I54" s="41"/>
      <c r="J54" s="20"/>
      <c r="K54" s="40" t="str">
        <f t="shared" si="0"/>
        <v/>
      </c>
      <c r="L54" s="40"/>
      <c r="M54" s="6" t="str">
        <f t="shared" si="2"/>
        <v/>
      </c>
      <c r="N54" s="20"/>
      <c r="O54" s="8"/>
      <c r="P54" s="41"/>
      <c r="Q54" s="41"/>
      <c r="R54" s="42" t="str">
        <f t="shared" si="3"/>
        <v/>
      </c>
      <c r="S54" s="42"/>
      <c r="T54" s="43" t="str">
        <f t="shared" si="4"/>
        <v/>
      </c>
      <c r="U54" s="43"/>
    </row>
    <row r="55" spans="2:21" x14ac:dyDescent="0.15">
      <c r="B55" s="20">
        <v>47</v>
      </c>
      <c r="C55" s="40" t="str">
        <f t="shared" si="1"/>
        <v/>
      </c>
      <c r="D55" s="40"/>
      <c r="E55" s="20"/>
      <c r="F55" s="8"/>
      <c r="G55" s="20" t="s">
        <v>3</v>
      </c>
      <c r="H55" s="41"/>
      <c r="I55" s="41"/>
      <c r="J55" s="20"/>
      <c r="K55" s="40" t="str">
        <f t="shared" si="0"/>
        <v/>
      </c>
      <c r="L55" s="40"/>
      <c r="M55" s="6" t="str">
        <f t="shared" si="2"/>
        <v/>
      </c>
      <c r="N55" s="20"/>
      <c r="O55" s="8"/>
      <c r="P55" s="41"/>
      <c r="Q55" s="41"/>
      <c r="R55" s="42" t="str">
        <f t="shared" si="3"/>
        <v/>
      </c>
      <c r="S55" s="42"/>
      <c r="T55" s="43" t="str">
        <f t="shared" si="4"/>
        <v/>
      </c>
      <c r="U55" s="43"/>
    </row>
    <row r="56" spans="2:21" x14ac:dyDescent="0.15">
      <c r="B56" s="20">
        <v>48</v>
      </c>
      <c r="C56" s="40" t="str">
        <f t="shared" si="1"/>
        <v/>
      </c>
      <c r="D56" s="40"/>
      <c r="E56" s="20"/>
      <c r="F56" s="8"/>
      <c r="G56" s="20" t="s">
        <v>3</v>
      </c>
      <c r="H56" s="41"/>
      <c r="I56" s="41"/>
      <c r="J56" s="20"/>
      <c r="K56" s="40" t="str">
        <f t="shared" si="0"/>
        <v/>
      </c>
      <c r="L56" s="40"/>
      <c r="M56" s="6" t="str">
        <f t="shared" si="2"/>
        <v/>
      </c>
      <c r="N56" s="20"/>
      <c r="O56" s="8"/>
      <c r="P56" s="41"/>
      <c r="Q56" s="41"/>
      <c r="R56" s="42" t="str">
        <f t="shared" si="3"/>
        <v/>
      </c>
      <c r="S56" s="42"/>
      <c r="T56" s="43" t="str">
        <f t="shared" si="4"/>
        <v/>
      </c>
      <c r="U56" s="43"/>
    </row>
    <row r="57" spans="2:21" x14ac:dyDescent="0.15">
      <c r="B57" s="20">
        <v>49</v>
      </c>
      <c r="C57" s="40" t="str">
        <f t="shared" si="1"/>
        <v/>
      </c>
      <c r="D57" s="40"/>
      <c r="E57" s="20"/>
      <c r="F57" s="8"/>
      <c r="G57" s="20" t="s">
        <v>3</v>
      </c>
      <c r="H57" s="41"/>
      <c r="I57" s="41"/>
      <c r="J57" s="20"/>
      <c r="K57" s="40" t="str">
        <f t="shared" si="0"/>
        <v/>
      </c>
      <c r="L57" s="40"/>
      <c r="M57" s="6" t="str">
        <f t="shared" si="2"/>
        <v/>
      </c>
      <c r="N57" s="20"/>
      <c r="O57" s="8"/>
      <c r="P57" s="41"/>
      <c r="Q57" s="41"/>
      <c r="R57" s="42" t="str">
        <f t="shared" si="3"/>
        <v/>
      </c>
      <c r="S57" s="42"/>
      <c r="T57" s="43" t="str">
        <f t="shared" si="4"/>
        <v/>
      </c>
      <c r="U57" s="43"/>
    </row>
    <row r="58" spans="2:21" x14ac:dyDescent="0.15">
      <c r="B58" s="20">
        <v>50</v>
      </c>
      <c r="C58" s="40" t="str">
        <f t="shared" si="1"/>
        <v/>
      </c>
      <c r="D58" s="40"/>
      <c r="E58" s="20"/>
      <c r="F58" s="8"/>
      <c r="G58" s="20" t="s">
        <v>3</v>
      </c>
      <c r="H58" s="41"/>
      <c r="I58" s="41"/>
      <c r="J58" s="20"/>
      <c r="K58" s="40" t="str">
        <f t="shared" si="0"/>
        <v/>
      </c>
      <c r="L58" s="40"/>
      <c r="M58" s="6" t="str">
        <f t="shared" si="2"/>
        <v/>
      </c>
      <c r="N58" s="20"/>
      <c r="O58" s="8"/>
      <c r="P58" s="41"/>
      <c r="Q58" s="41"/>
      <c r="R58" s="42" t="str">
        <f t="shared" si="3"/>
        <v/>
      </c>
      <c r="S58" s="42"/>
      <c r="T58" s="43" t="str">
        <f t="shared" si="4"/>
        <v/>
      </c>
      <c r="U58" s="43"/>
    </row>
    <row r="59" spans="2:21" x14ac:dyDescent="0.15">
      <c r="B59" s="20">
        <v>51</v>
      </c>
      <c r="C59" s="40" t="str">
        <f t="shared" si="1"/>
        <v/>
      </c>
      <c r="D59" s="40"/>
      <c r="E59" s="20"/>
      <c r="F59" s="8"/>
      <c r="G59" s="20" t="s">
        <v>3</v>
      </c>
      <c r="H59" s="41"/>
      <c r="I59" s="41"/>
      <c r="J59" s="20"/>
      <c r="K59" s="40" t="str">
        <f t="shared" si="0"/>
        <v/>
      </c>
      <c r="L59" s="40"/>
      <c r="M59" s="6" t="str">
        <f t="shared" si="2"/>
        <v/>
      </c>
      <c r="N59" s="20"/>
      <c r="O59" s="8"/>
      <c r="P59" s="41"/>
      <c r="Q59" s="41"/>
      <c r="R59" s="42" t="str">
        <f t="shared" si="3"/>
        <v/>
      </c>
      <c r="S59" s="42"/>
      <c r="T59" s="43" t="str">
        <f t="shared" si="4"/>
        <v/>
      </c>
      <c r="U59" s="43"/>
    </row>
    <row r="60" spans="2:21" x14ac:dyDescent="0.15">
      <c r="B60" s="20">
        <v>52</v>
      </c>
      <c r="C60" s="40" t="str">
        <f t="shared" si="1"/>
        <v/>
      </c>
      <c r="D60" s="40"/>
      <c r="E60" s="20"/>
      <c r="F60" s="8"/>
      <c r="G60" s="20" t="s">
        <v>3</v>
      </c>
      <c r="H60" s="41"/>
      <c r="I60" s="41"/>
      <c r="J60" s="20"/>
      <c r="K60" s="40" t="str">
        <f t="shared" si="0"/>
        <v/>
      </c>
      <c r="L60" s="40"/>
      <c r="M60" s="6" t="str">
        <f t="shared" si="2"/>
        <v/>
      </c>
      <c r="N60" s="20"/>
      <c r="O60" s="8"/>
      <c r="P60" s="41"/>
      <c r="Q60" s="41"/>
      <c r="R60" s="42" t="str">
        <f t="shared" si="3"/>
        <v/>
      </c>
      <c r="S60" s="42"/>
      <c r="T60" s="43" t="str">
        <f t="shared" si="4"/>
        <v/>
      </c>
      <c r="U60" s="43"/>
    </row>
    <row r="61" spans="2:21" x14ac:dyDescent="0.15">
      <c r="B61" s="20">
        <v>53</v>
      </c>
      <c r="C61" s="40" t="str">
        <f t="shared" si="1"/>
        <v/>
      </c>
      <c r="D61" s="40"/>
      <c r="E61" s="20"/>
      <c r="F61" s="8"/>
      <c r="G61" s="20" t="s">
        <v>3</v>
      </c>
      <c r="H61" s="41"/>
      <c r="I61" s="41"/>
      <c r="J61" s="20"/>
      <c r="K61" s="40" t="str">
        <f t="shared" si="0"/>
        <v/>
      </c>
      <c r="L61" s="40"/>
      <c r="M61" s="6" t="str">
        <f t="shared" si="2"/>
        <v/>
      </c>
      <c r="N61" s="20"/>
      <c r="O61" s="8"/>
      <c r="P61" s="41"/>
      <c r="Q61" s="41"/>
      <c r="R61" s="42" t="str">
        <f t="shared" si="3"/>
        <v/>
      </c>
      <c r="S61" s="42"/>
      <c r="T61" s="43" t="str">
        <f t="shared" si="4"/>
        <v/>
      </c>
      <c r="U61" s="43"/>
    </row>
    <row r="62" spans="2:21" x14ac:dyDescent="0.15">
      <c r="B62" s="20">
        <v>54</v>
      </c>
      <c r="C62" s="40" t="str">
        <f t="shared" si="1"/>
        <v/>
      </c>
      <c r="D62" s="40"/>
      <c r="E62" s="20"/>
      <c r="F62" s="8"/>
      <c r="G62" s="20" t="s">
        <v>3</v>
      </c>
      <c r="H62" s="41"/>
      <c r="I62" s="41"/>
      <c r="J62" s="20"/>
      <c r="K62" s="40" t="str">
        <f t="shared" si="0"/>
        <v/>
      </c>
      <c r="L62" s="40"/>
      <c r="M62" s="6" t="str">
        <f t="shared" si="2"/>
        <v/>
      </c>
      <c r="N62" s="20"/>
      <c r="O62" s="8"/>
      <c r="P62" s="41"/>
      <c r="Q62" s="41"/>
      <c r="R62" s="42" t="str">
        <f t="shared" si="3"/>
        <v/>
      </c>
      <c r="S62" s="42"/>
      <c r="T62" s="43" t="str">
        <f t="shared" si="4"/>
        <v/>
      </c>
      <c r="U62" s="43"/>
    </row>
    <row r="63" spans="2:21" x14ac:dyDescent="0.15">
      <c r="B63" s="20">
        <v>55</v>
      </c>
      <c r="C63" s="40" t="str">
        <f t="shared" si="1"/>
        <v/>
      </c>
      <c r="D63" s="40"/>
      <c r="E63" s="20"/>
      <c r="F63" s="8"/>
      <c r="G63" s="20" t="s">
        <v>4</v>
      </c>
      <c r="H63" s="41"/>
      <c r="I63" s="41"/>
      <c r="J63" s="20"/>
      <c r="K63" s="40" t="str">
        <f t="shared" si="0"/>
        <v/>
      </c>
      <c r="L63" s="40"/>
      <c r="M63" s="6" t="str">
        <f t="shared" si="2"/>
        <v/>
      </c>
      <c r="N63" s="20"/>
      <c r="O63" s="8"/>
      <c r="P63" s="41"/>
      <c r="Q63" s="41"/>
      <c r="R63" s="42" t="str">
        <f t="shared" si="3"/>
        <v/>
      </c>
      <c r="S63" s="42"/>
      <c r="T63" s="43" t="str">
        <f t="shared" si="4"/>
        <v/>
      </c>
      <c r="U63" s="43"/>
    </row>
    <row r="64" spans="2:21" x14ac:dyDescent="0.15">
      <c r="B64" s="20">
        <v>56</v>
      </c>
      <c r="C64" s="40" t="str">
        <f t="shared" si="1"/>
        <v/>
      </c>
      <c r="D64" s="40"/>
      <c r="E64" s="20"/>
      <c r="F64" s="8"/>
      <c r="G64" s="20" t="s">
        <v>3</v>
      </c>
      <c r="H64" s="41"/>
      <c r="I64" s="41"/>
      <c r="J64" s="20"/>
      <c r="K64" s="40" t="str">
        <f t="shared" si="0"/>
        <v/>
      </c>
      <c r="L64" s="40"/>
      <c r="M64" s="6" t="str">
        <f t="shared" si="2"/>
        <v/>
      </c>
      <c r="N64" s="20"/>
      <c r="O64" s="8"/>
      <c r="P64" s="41"/>
      <c r="Q64" s="41"/>
      <c r="R64" s="42" t="str">
        <f t="shared" si="3"/>
        <v/>
      </c>
      <c r="S64" s="42"/>
      <c r="T64" s="43" t="str">
        <f t="shared" si="4"/>
        <v/>
      </c>
      <c r="U64" s="43"/>
    </row>
    <row r="65" spans="2:21" x14ac:dyDescent="0.15">
      <c r="B65" s="20">
        <v>57</v>
      </c>
      <c r="C65" s="40" t="str">
        <f t="shared" si="1"/>
        <v/>
      </c>
      <c r="D65" s="40"/>
      <c r="E65" s="20"/>
      <c r="F65" s="8"/>
      <c r="G65" s="20" t="s">
        <v>3</v>
      </c>
      <c r="H65" s="41"/>
      <c r="I65" s="41"/>
      <c r="J65" s="20"/>
      <c r="K65" s="40" t="str">
        <f t="shared" si="0"/>
        <v/>
      </c>
      <c r="L65" s="40"/>
      <c r="M65" s="6" t="str">
        <f t="shared" si="2"/>
        <v/>
      </c>
      <c r="N65" s="20"/>
      <c r="O65" s="8"/>
      <c r="P65" s="41"/>
      <c r="Q65" s="41"/>
      <c r="R65" s="42" t="str">
        <f t="shared" si="3"/>
        <v/>
      </c>
      <c r="S65" s="42"/>
      <c r="T65" s="43" t="str">
        <f t="shared" si="4"/>
        <v/>
      </c>
      <c r="U65" s="43"/>
    </row>
    <row r="66" spans="2:21" x14ac:dyDescent="0.15">
      <c r="B66" s="20">
        <v>58</v>
      </c>
      <c r="C66" s="40" t="str">
        <f t="shared" si="1"/>
        <v/>
      </c>
      <c r="D66" s="40"/>
      <c r="E66" s="20"/>
      <c r="F66" s="8"/>
      <c r="G66" s="20" t="s">
        <v>3</v>
      </c>
      <c r="H66" s="41"/>
      <c r="I66" s="41"/>
      <c r="J66" s="20"/>
      <c r="K66" s="40" t="str">
        <f t="shared" si="0"/>
        <v/>
      </c>
      <c r="L66" s="40"/>
      <c r="M66" s="6" t="str">
        <f t="shared" si="2"/>
        <v/>
      </c>
      <c r="N66" s="20"/>
      <c r="O66" s="8"/>
      <c r="P66" s="41"/>
      <c r="Q66" s="41"/>
      <c r="R66" s="42" t="str">
        <f t="shared" si="3"/>
        <v/>
      </c>
      <c r="S66" s="42"/>
      <c r="T66" s="43" t="str">
        <f t="shared" si="4"/>
        <v/>
      </c>
      <c r="U66" s="43"/>
    </row>
    <row r="67" spans="2:21" x14ac:dyDescent="0.15">
      <c r="B67" s="20">
        <v>59</v>
      </c>
      <c r="C67" s="40" t="str">
        <f t="shared" si="1"/>
        <v/>
      </c>
      <c r="D67" s="40"/>
      <c r="E67" s="20"/>
      <c r="F67" s="8"/>
      <c r="G67" s="20" t="s">
        <v>3</v>
      </c>
      <c r="H67" s="41"/>
      <c r="I67" s="41"/>
      <c r="J67" s="20"/>
      <c r="K67" s="40" t="str">
        <f t="shared" si="0"/>
        <v/>
      </c>
      <c r="L67" s="40"/>
      <c r="M67" s="6" t="str">
        <f t="shared" si="2"/>
        <v/>
      </c>
      <c r="N67" s="20"/>
      <c r="O67" s="8"/>
      <c r="P67" s="41"/>
      <c r="Q67" s="41"/>
      <c r="R67" s="42" t="str">
        <f t="shared" si="3"/>
        <v/>
      </c>
      <c r="S67" s="42"/>
      <c r="T67" s="43" t="str">
        <f t="shared" si="4"/>
        <v/>
      </c>
      <c r="U67" s="43"/>
    </row>
    <row r="68" spans="2:21" x14ac:dyDescent="0.15">
      <c r="B68" s="20">
        <v>60</v>
      </c>
      <c r="C68" s="40" t="str">
        <f t="shared" si="1"/>
        <v/>
      </c>
      <c r="D68" s="40"/>
      <c r="E68" s="20"/>
      <c r="F68" s="8"/>
      <c r="G68" s="20" t="s">
        <v>4</v>
      </c>
      <c r="H68" s="41"/>
      <c r="I68" s="41"/>
      <c r="J68" s="20"/>
      <c r="K68" s="40" t="str">
        <f t="shared" si="0"/>
        <v/>
      </c>
      <c r="L68" s="40"/>
      <c r="M68" s="6" t="str">
        <f t="shared" si="2"/>
        <v/>
      </c>
      <c r="N68" s="20"/>
      <c r="O68" s="8"/>
      <c r="P68" s="41"/>
      <c r="Q68" s="41"/>
      <c r="R68" s="42" t="str">
        <f t="shared" si="3"/>
        <v/>
      </c>
      <c r="S68" s="42"/>
      <c r="T68" s="43" t="str">
        <f t="shared" si="4"/>
        <v/>
      </c>
      <c r="U68" s="43"/>
    </row>
    <row r="69" spans="2:21" x14ac:dyDescent="0.15">
      <c r="B69" s="20">
        <v>61</v>
      </c>
      <c r="C69" s="40" t="str">
        <f t="shared" si="1"/>
        <v/>
      </c>
      <c r="D69" s="40"/>
      <c r="E69" s="20"/>
      <c r="F69" s="8"/>
      <c r="G69" s="20" t="s">
        <v>4</v>
      </c>
      <c r="H69" s="41"/>
      <c r="I69" s="41"/>
      <c r="J69" s="20"/>
      <c r="K69" s="40" t="str">
        <f t="shared" si="0"/>
        <v/>
      </c>
      <c r="L69" s="40"/>
      <c r="M69" s="6" t="str">
        <f t="shared" si="2"/>
        <v/>
      </c>
      <c r="N69" s="20"/>
      <c r="O69" s="8"/>
      <c r="P69" s="41"/>
      <c r="Q69" s="41"/>
      <c r="R69" s="42" t="str">
        <f t="shared" si="3"/>
        <v/>
      </c>
      <c r="S69" s="42"/>
      <c r="T69" s="43" t="str">
        <f t="shared" si="4"/>
        <v/>
      </c>
      <c r="U69" s="43"/>
    </row>
    <row r="70" spans="2:21" x14ac:dyDescent="0.15">
      <c r="B70" s="20">
        <v>62</v>
      </c>
      <c r="C70" s="40" t="str">
        <f t="shared" si="1"/>
        <v/>
      </c>
      <c r="D70" s="40"/>
      <c r="E70" s="20"/>
      <c r="F70" s="8"/>
      <c r="G70" s="20" t="s">
        <v>3</v>
      </c>
      <c r="H70" s="41"/>
      <c r="I70" s="41"/>
      <c r="J70" s="20"/>
      <c r="K70" s="40" t="str">
        <f t="shared" si="0"/>
        <v/>
      </c>
      <c r="L70" s="40"/>
      <c r="M70" s="6" t="str">
        <f t="shared" si="2"/>
        <v/>
      </c>
      <c r="N70" s="20"/>
      <c r="O70" s="8"/>
      <c r="P70" s="41"/>
      <c r="Q70" s="41"/>
      <c r="R70" s="42" t="str">
        <f t="shared" si="3"/>
        <v/>
      </c>
      <c r="S70" s="42"/>
      <c r="T70" s="43" t="str">
        <f t="shared" si="4"/>
        <v/>
      </c>
      <c r="U70" s="43"/>
    </row>
    <row r="71" spans="2:21" x14ac:dyDescent="0.15">
      <c r="B71" s="20">
        <v>63</v>
      </c>
      <c r="C71" s="40" t="str">
        <f t="shared" si="1"/>
        <v/>
      </c>
      <c r="D71" s="40"/>
      <c r="E71" s="20"/>
      <c r="F71" s="8"/>
      <c r="G71" s="20" t="s">
        <v>4</v>
      </c>
      <c r="H71" s="41"/>
      <c r="I71" s="41"/>
      <c r="J71" s="20"/>
      <c r="K71" s="40" t="str">
        <f t="shared" si="0"/>
        <v/>
      </c>
      <c r="L71" s="40"/>
      <c r="M71" s="6" t="str">
        <f t="shared" si="2"/>
        <v/>
      </c>
      <c r="N71" s="20"/>
      <c r="O71" s="8"/>
      <c r="P71" s="41"/>
      <c r="Q71" s="41"/>
      <c r="R71" s="42" t="str">
        <f t="shared" si="3"/>
        <v/>
      </c>
      <c r="S71" s="42"/>
      <c r="T71" s="43" t="str">
        <f t="shared" si="4"/>
        <v/>
      </c>
      <c r="U71" s="43"/>
    </row>
    <row r="72" spans="2:21" x14ac:dyDescent="0.15">
      <c r="B72" s="20">
        <v>64</v>
      </c>
      <c r="C72" s="40" t="str">
        <f t="shared" si="1"/>
        <v/>
      </c>
      <c r="D72" s="40"/>
      <c r="E72" s="20"/>
      <c r="F72" s="8"/>
      <c r="G72" s="20" t="s">
        <v>3</v>
      </c>
      <c r="H72" s="41"/>
      <c r="I72" s="41"/>
      <c r="J72" s="20"/>
      <c r="K72" s="40" t="str">
        <f t="shared" si="0"/>
        <v/>
      </c>
      <c r="L72" s="40"/>
      <c r="M72" s="6" t="str">
        <f t="shared" si="2"/>
        <v/>
      </c>
      <c r="N72" s="20"/>
      <c r="O72" s="8"/>
      <c r="P72" s="41"/>
      <c r="Q72" s="41"/>
      <c r="R72" s="42" t="str">
        <f t="shared" si="3"/>
        <v/>
      </c>
      <c r="S72" s="42"/>
      <c r="T72" s="43" t="str">
        <f t="shared" si="4"/>
        <v/>
      </c>
      <c r="U72" s="43"/>
    </row>
    <row r="73" spans="2:21" x14ac:dyDescent="0.15">
      <c r="B73" s="20">
        <v>65</v>
      </c>
      <c r="C73" s="40" t="str">
        <f t="shared" si="1"/>
        <v/>
      </c>
      <c r="D73" s="40"/>
      <c r="E73" s="20"/>
      <c r="F73" s="8"/>
      <c r="G73" s="20" t="s">
        <v>4</v>
      </c>
      <c r="H73" s="41"/>
      <c r="I73" s="41"/>
      <c r="J73" s="20"/>
      <c r="K73" s="40" t="str">
        <f t="shared" ref="K73:K108" si="5">IF(F73="","",C73*0.03)</f>
        <v/>
      </c>
      <c r="L73" s="40"/>
      <c r="M73" s="6" t="str">
        <f t="shared" si="2"/>
        <v/>
      </c>
      <c r="N73" s="20"/>
      <c r="O73" s="8"/>
      <c r="P73" s="41"/>
      <c r="Q73" s="41"/>
      <c r="R73" s="42" t="str">
        <f t="shared" si="3"/>
        <v/>
      </c>
      <c r="S73" s="42"/>
      <c r="T73" s="43" t="str">
        <f t="shared" si="4"/>
        <v/>
      </c>
      <c r="U73" s="43"/>
    </row>
    <row r="74" spans="2:21" x14ac:dyDescent="0.15">
      <c r="B74" s="20">
        <v>66</v>
      </c>
      <c r="C74" s="40" t="str">
        <f t="shared" ref="C74:C108" si="6">IF(R73="","",C73+R73)</f>
        <v/>
      </c>
      <c r="D74" s="40"/>
      <c r="E74" s="20"/>
      <c r="F74" s="8"/>
      <c r="G74" s="20" t="s">
        <v>4</v>
      </c>
      <c r="H74" s="41"/>
      <c r="I74" s="41"/>
      <c r="J74" s="20"/>
      <c r="K74" s="40" t="str">
        <f t="shared" si="5"/>
        <v/>
      </c>
      <c r="L74" s="40"/>
      <c r="M74" s="6" t="str">
        <f t="shared" ref="M74:M108" si="7">IF(J74="","",(K74/J74)/1000)</f>
        <v/>
      </c>
      <c r="N74" s="20"/>
      <c r="O74" s="8"/>
      <c r="P74" s="41"/>
      <c r="Q74" s="41"/>
      <c r="R74" s="42" t="str">
        <f t="shared" ref="R74:R108" si="8">IF(O74="","",(IF(G74="売",H74-P74,P74-H74))*M74*100000)</f>
        <v/>
      </c>
      <c r="S74" s="42"/>
      <c r="T74" s="43" t="str">
        <f t="shared" ref="T74:T108" si="9">IF(O74="","",IF(R74&lt;0,J74*(-1),IF(G74="買",(P74-H74)*100,(H74-P74)*100)))</f>
        <v/>
      </c>
      <c r="U74" s="43"/>
    </row>
    <row r="75" spans="2:21" x14ac:dyDescent="0.15">
      <c r="B75" s="20">
        <v>67</v>
      </c>
      <c r="C75" s="40" t="str">
        <f t="shared" si="6"/>
        <v/>
      </c>
      <c r="D75" s="40"/>
      <c r="E75" s="20"/>
      <c r="F75" s="8"/>
      <c r="G75" s="20" t="s">
        <v>3</v>
      </c>
      <c r="H75" s="41"/>
      <c r="I75" s="41"/>
      <c r="J75" s="20"/>
      <c r="K75" s="40" t="str">
        <f t="shared" si="5"/>
        <v/>
      </c>
      <c r="L75" s="40"/>
      <c r="M75" s="6" t="str">
        <f t="shared" si="7"/>
        <v/>
      </c>
      <c r="N75" s="20"/>
      <c r="O75" s="8"/>
      <c r="P75" s="41"/>
      <c r="Q75" s="41"/>
      <c r="R75" s="42" t="str">
        <f t="shared" si="8"/>
        <v/>
      </c>
      <c r="S75" s="42"/>
      <c r="T75" s="43" t="str">
        <f t="shared" si="9"/>
        <v/>
      </c>
      <c r="U75" s="43"/>
    </row>
    <row r="76" spans="2:21" x14ac:dyDescent="0.15">
      <c r="B76" s="20">
        <v>68</v>
      </c>
      <c r="C76" s="40" t="str">
        <f t="shared" si="6"/>
        <v/>
      </c>
      <c r="D76" s="40"/>
      <c r="E76" s="20"/>
      <c r="F76" s="8"/>
      <c r="G76" s="20" t="s">
        <v>3</v>
      </c>
      <c r="H76" s="41"/>
      <c r="I76" s="41"/>
      <c r="J76" s="20"/>
      <c r="K76" s="40" t="str">
        <f t="shared" si="5"/>
        <v/>
      </c>
      <c r="L76" s="40"/>
      <c r="M76" s="6" t="str">
        <f t="shared" si="7"/>
        <v/>
      </c>
      <c r="N76" s="20"/>
      <c r="O76" s="8"/>
      <c r="P76" s="41"/>
      <c r="Q76" s="41"/>
      <c r="R76" s="42" t="str">
        <f t="shared" si="8"/>
        <v/>
      </c>
      <c r="S76" s="42"/>
      <c r="T76" s="43" t="str">
        <f t="shared" si="9"/>
        <v/>
      </c>
      <c r="U76" s="43"/>
    </row>
    <row r="77" spans="2:21" x14ac:dyDescent="0.15">
      <c r="B77" s="20">
        <v>69</v>
      </c>
      <c r="C77" s="40" t="str">
        <f t="shared" si="6"/>
        <v/>
      </c>
      <c r="D77" s="40"/>
      <c r="E77" s="20"/>
      <c r="F77" s="8"/>
      <c r="G77" s="20" t="s">
        <v>3</v>
      </c>
      <c r="H77" s="41"/>
      <c r="I77" s="41"/>
      <c r="J77" s="20"/>
      <c r="K77" s="40" t="str">
        <f t="shared" si="5"/>
        <v/>
      </c>
      <c r="L77" s="40"/>
      <c r="M77" s="6" t="str">
        <f t="shared" si="7"/>
        <v/>
      </c>
      <c r="N77" s="20"/>
      <c r="O77" s="8"/>
      <c r="P77" s="41"/>
      <c r="Q77" s="41"/>
      <c r="R77" s="42" t="str">
        <f t="shared" si="8"/>
        <v/>
      </c>
      <c r="S77" s="42"/>
      <c r="T77" s="43" t="str">
        <f t="shared" si="9"/>
        <v/>
      </c>
      <c r="U77" s="43"/>
    </row>
    <row r="78" spans="2:21" x14ac:dyDescent="0.15">
      <c r="B78" s="20">
        <v>70</v>
      </c>
      <c r="C78" s="40" t="str">
        <f t="shared" si="6"/>
        <v/>
      </c>
      <c r="D78" s="40"/>
      <c r="E78" s="20"/>
      <c r="F78" s="8"/>
      <c r="G78" s="20" t="s">
        <v>4</v>
      </c>
      <c r="H78" s="41"/>
      <c r="I78" s="41"/>
      <c r="J78" s="20"/>
      <c r="K78" s="40" t="str">
        <f t="shared" si="5"/>
        <v/>
      </c>
      <c r="L78" s="40"/>
      <c r="M78" s="6" t="str">
        <f t="shared" si="7"/>
        <v/>
      </c>
      <c r="N78" s="20"/>
      <c r="O78" s="8"/>
      <c r="P78" s="41"/>
      <c r="Q78" s="41"/>
      <c r="R78" s="42" t="str">
        <f t="shared" si="8"/>
        <v/>
      </c>
      <c r="S78" s="42"/>
      <c r="T78" s="43" t="str">
        <f t="shared" si="9"/>
        <v/>
      </c>
      <c r="U78" s="43"/>
    </row>
    <row r="79" spans="2:21" x14ac:dyDescent="0.15">
      <c r="B79" s="20">
        <v>71</v>
      </c>
      <c r="C79" s="40" t="str">
        <f t="shared" si="6"/>
        <v/>
      </c>
      <c r="D79" s="40"/>
      <c r="E79" s="20"/>
      <c r="F79" s="8"/>
      <c r="G79" s="20" t="s">
        <v>3</v>
      </c>
      <c r="H79" s="41"/>
      <c r="I79" s="41"/>
      <c r="J79" s="20"/>
      <c r="K79" s="40" t="str">
        <f t="shared" si="5"/>
        <v/>
      </c>
      <c r="L79" s="40"/>
      <c r="M79" s="6" t="str">
        <f t="shared" si="7"/>
        <v/>
      </c>
      <c r="N79" s="20"/>
      <c r="O79" s="8"/>
      <c r="P79" s="41"/>
      <c r="Q79" s="41"/>
      <c r="R79" s="42" t="str">
        <f t="shared" si="8"/>
        <v/>
      </c>
      <c r="S79" s="42"/>
      <c r="T79" s="43" t="str">
        <f t="shared" si="9"/>
        <v/>
      </c>
      <c r="U79" s="43"/>
    </row>
    <row r="80" spans="2:21" x14ac:dyDescent="0.15">
      <c r="B80" s="20">
        <v>72</v>
      </c>
      <c r="C80" s="40" t="str">
        <f t="shared" si="6"/>
        <v/>
      </c>
      <c r="D80" s="40"/>
      <c r="E80" s="20"/>
      <c r="F80" s="8"/>
      <c r="G80" s="20" t="s">
        <v>4</v>
      </c>
      <c r="H80" s="41"/>
      <c r="I80" s="41"/>
      <c r="J80" s="20"/>
      <c r="K80" s="40" t="str">
        <f t="shared" si="5"/>
        <v/>
      </c>
      <c r="L80" s="40"/>
      <c r="M80" s="6" t="str">
        <f t="shared" si="7"/>
        <v/>
      </c>
      <c r="N80" s="20"/>
      <c r="O80" s="8"/>
      <c r="P80" s="41"/>
      <c r="Q80" s="41"/>
      <c r="R80" s="42" t="str">
        <f t="shared" si="8"/>
        <v/>
      </c>
      <c r="S80" s="42"/>
      <c r="T80" s="43" t="str">
        <f t="shared" si="9"/>
        <v/>
      </c>
      <c r="U80" s="43"/>
    </row>
    <row r="81" spans="2:21" x14ac:dyDescent="0.15">
      <c r="B81" s="20">
        <v>73</v>
      </c>
      <c r="C81" s="40" t="str">
        <f t="shared" si="6"/>
        <v/>
      </c>
      <c r="D81" s="40"/>
      <c r="E81" s="20"/>
      <c r="F81" s="8"/>
      <c r="G81" s="20" t="s">
        <v>3</v>
      </c>
      <c r="H81" s="41"/>
      <c r="I81" s="41"/>
      <c r="J81" s="20"/>
      <c r="K81" s="40" t="str">
        <f t="shared" si="5"/>
        <v/>
      </c>
      <c r="L81" s="40"/>
      <c r="M81" s="6" t="str">
        <f t="shared" si="7"/>
        <v/>
      </c>
      <c r="N81" s="20"/>
      <c r="O81" s="8"/>
      <c r="P81" s="41"/>
      <c r="Q81" s="41"/>
      <c r="R81" s="42" t="str">
        <f t="shared" si="8"/>
        <v/>
      </c>
      <c r="S81" s="42"/>
      <c r="T81" s="43" t="str">
        <f t="shared" si="9"/>
        <v/>
      </c>
      <c r="U81" s="43"/>
    </row>
    <row r="82" spans="2:21" x14ac:dyDescent="0.15">
      <c r="B82" s="20">
        <v>74</v>
      </c>
      <c r="C82" s="40" t="str">
        <f t="shared" si="6"/>
        <v/>
      </c>
      <c r="D82" s="40"/>
      <c r="E82" s="20"/>
      <c r="F82" s="8"/>
      <c r="G82" s="20" t="s">
        <v>3</v>
      </c>
      <c r="H82" s="41"/>
      <c r="I82" s="41"/>
      <c r="J82" s="20"/>
      <c r="K82" s="40" t="str">
        <f t="shared" si="5"/>
        <v/>
      </c>
      <c r="L82" s="40"/>
      <c r="M82" s="6" t="str">
        <f t="shared" si="7"/>
        <v/>
      </c>
      <c r="N82" s="20"/>
      <c r="O82" s="8"/>
      <c r="P82" s="41"/>
      <c r="Q82" s="41"/>
      <c r="R82" s="42" t="str">
        <f t="shared" si="8"/>
        <v/>
      </c>
      <c r="S82" s="42"/>
      <c r="T82" s="43" t="str">
        <f t="shared" si="9"/>
        <v/>
      </c>
      <c r="U82" s="43"/>
    </row>
    <row r="83" spans="2:21" x14ac:dyDescent="0.15">
      <c r="B83" s="20">
        <v>75</v>
      </c>
      <c r="C83" s="40" t="str">
        <f t="shared" si="6"/>
        <v/>
      </c>
      <c r="D83" s="40"/>
      <c r="E83" s="20"/>
      <c r="F83" s="8"/>
      <c r="G83" s="20" t="s">
        <v>3</v>
      </c>
      <c r="H83" s="41"/>
      <c r="I83" s="41"/>
      <c r="J83" s="20"/>
      <c r="K83" s="40" t="str">
        <f t="shared" si="5"/>
        <v/>
      </c>
      <c r="L83" s="40"/>
      <c r="M83" s="6" t="str">
        <f t="shared" si="7"/>
        <v/>
      </c>
      <c r="N83" s="20"/>
      <c r="O83" s="8"/>
      <c r="P83" s="41"/>
      <c r="Q83" s="41"/>
      <c r="R83" s="42" t="str">
        <f t="shared" si="8"/>
        <v/>
      </c>
      <c r="S83" s="42"/>
      <c r="T83" s="43" t="str">
        <f t="shared" si="9"/>
        <v/>
      </c>
      <c r="U83" s="43"/>
    </row>
    <row r="84" spans="2:21" x14ac:dyDescent="0.15">
      <c r="B84" s="20">
        <v>76</v>
      </c>
      <c r="C84" s="40" t="str">
        <f t="shared" si="6"/>
        <v/>
      </c>
      <c r="D84" s="40"/>
      <c r="E84" s="20"/>
      <c r="F84" s="8"/>
      <c r="G84" s="20" t="s">
        <v>3</v>
      </c>
      <c r="H84" s="41"/>
      <c r="I84" s="41"/>
      <c r="J84" s="20"/>
      <c r="K84" s="40" t="str">
        <f t="shared" si="5"/>
        <v/>
      </c>
      <c r="L84" s="40"/>
      <c r="M84" s="6" t="str">
        <f t="shared" si="7"/>
        <v/>
      </c>
      <c r="N84" s="20"/>
      <c r="O84" s="8"/>
      <c r="P84" s="41"/>
      <c r="Q84" s="41"/>
      <c r="R84" s="42" t="str">
        <f t="shared" si="8"/>
        <v/>
      </c>
      <c r="S84" s="42"/>
      <c r="T84" s="43" t="str">
        <f t="shared" si="9"/>
        <v/>
      </c>
      <c r="U84" s="43"/>
    </row>
    <row r="85" spans="2:21" x14ac:dyDescent="0.15">
      <c r="B85" s="20">
        <v>77</v>
      </c>
      <c r="C85" s="40" t="str">
        <f t="shared" si="6"/>
        <v/>
      </c>
      <c r="D85" s="40"/>
      <c r="E85" s="20"/>
      <c r="F85" s="8"/>
      <c r="G85" s="20" t="s">
        <v>4</v>
      </c>
      <c r="H85" s="41"/>
      <c r="I85" s="41"/>
      <c r="J85" s="20"/>
      <c r="K85" s="40" t="str">
        <f t="shared" si="5"/>
        <v/>
      </c>
      <c r="L85" s="40"/>
      <c r="M85" s="6" t="str">
        <f t="shared" si="7"/>
        <v/>
      </c>
      <c r="N85" s="20"/>
      <c r="O85" s="8"/>
      <c r="P85" s="41"/>
      <c r="Q85" s="41"/>
      <c r="R85" s="42" t="str">
        <f t="shared" si="8"/>
        <v/>
      </c>
      <c r="S85" s="42"/>
      <c r="T85" s="43" t="str">
        <f t="shared" si="9"/>
        <v/>
      </c>
      <c r="U85" s="43"/>
    </row>
    <row r="86" spans="2:21" x14ac:dyDescent="0.15">
      <c r="B86" s="20">
        <v>78</v>
      </c>
      <c r="C86" s="40" t="str">
        <f t="shared" si="6"/>
        <v/>
      </c>
      <c r="D86" s="40"/>
      <c r="E86" s="20"/>
      <c r="F86" s="8"/>
      <c r="G86" s="20" t="s">
        <v>3</v>
      </c>
      <c r="H86" s="41"/>
      <c r="I86" s="41"/>
      <c r="J86" s="20"/>
      <c r="K86" s="40" t="str">
        <f t="shared" si="5"/>
        <v/>
      </c>
      <c r="L86" s="40"/>
      <c r="M86" s="6" t="str">
        <f t="shared" si="7"/>
        <v/>
      </c>
      <c r="N86" s="20"/>
      <c r="O86" s="8"/>
      <c r="P86" s="41"/>
      <c r="Q86" s="41"/>
      <c r="R86" s="42" t="str">
        <f t="shared" si="8"/>
        <v/>
      </c>
      <c r="S86" s="42"/>
      <c r="T86" s="43" t="str">
        <f t="shared" si="9"/>
        <v/>
      </c>
      <c r="U86" s="43"/>
    </row>
    <row r="87" spans="2:21" x14ac:dyDescent="0.15">
      <c r="B87" s="20">
        <v>79</v>
      </c>
      <c r="C87" s="40" t="str">
        <f t="shared" si="6"/>
        <v/>
      </c>
      <c r="D87" s="40"/>
      <c r="E87" s="20"/>
      <c r="F87" s="8"/>
      <c r="G87" s="20" t="s">
        <v>4</v>
      </c>
      <c r="H87" s="41"/>
      <c r="I87" s="41"/>
      <c r="J87" s="20"/>
      <c r="K87" s="40" t="str">
        <f t="shared" si="5"/>
        <v/>
      </c>
      <c r="L87" s="40"/>
      <c r="M87" s="6" t="str">
        <f t="shared" si="7"/>
        <v/>
      </c>
      <c r="N87" s="20"/>
      <c r="O87" s="8"/>
      <c r="P87" s="41"/>
      <c r="Q87" s="41"/>
      <c r="R87" s="42" t="str">
        <f t="shared" si="8"/>
        <v/>
      </c>
      <c r="S87" s="42"/>
      <c r="T87" s="43" t="str">
        <f t="shared" si="9"/>
        <v/>
      </c>
      <c r="U87" s="43"/>
    </row>
    <row r="88" spans="2:21" x14ac:dyDescent="0.15">
      <c r="B88" s="20">
        <v>80</v>
      </c>
      <c r="C88" s="40" t="str">
        <f t="shared" si="6"/>
        <v/>
      </c>
      <c r="D88" s="40"/>
      <c r="E88" s="20"/>
      <c r="F88" s="8"/>
      <c r="G88" s="20" t="s">
        <v>4</v>
      </c>
      <c r="H88" s="41"/>
      <c r="I88" s="41"/>
      <c r="J88" s="20"/>
      <c r="K88" s="40" t="str">
        <f t="shared" si="5"/>
        <v/>
      </c>
      <c r="L88" s="40"/>
      <c r="M88" s="6" t="str">
        <f t="shared" si="7"/>
        <v/>
      </c>
      <c r="N88" s="20"/>
      <c r="O88" s="8"/>
      <c r="P88" s="41"/>
      <c r="Q88" s="41"/>
      <c r="R88" s="42" t="str">
        <f t="shared" si="8"/>
        <v/>
      </c>
      <c r="S88" s="42"/>
      <c r="T88" s="43" t="str">
        <f t="shared" si="9"/>
        <v/>
      </c>
      <c r="U88" s="43"/>
    </row>
    <row r="89" spans="2:21" x14ac:dyDescent="0.15">
      <c r="B89" s="20">
        <v>81</v>
      </c>
      <c r="C89" s="40" t="str">
        <f t="shared" si="6"/>
        <v/>
      </c>
      <c r="D89" s="40"/>
      <c r="E89" s="20"/>
      <c r="F89" s="8"/>
      <c r="G89" s="20" t="s">
        <v>4</v>
      </c>
      <c r="H89" s="41"/>
      <c r="I89" s="41"/>
      <c r="J89" s="20"/>
      <c r="K89" s="40" t="str">
        <f t="shared" si="5"/>
        <v/>
      </c>
      <c r="L89" s="40"/>
      <c r="M89" s="6" t="str">
        <f t="shared" si="7"/>
        <v/>
      </c>
      <c r="N89" s="20"/>
      <c r="O89" s="8"/>
      <c r="P89" s="41"/>
      <c r="Q89" s="41"/>
      <c r="R89" s="42" t="str">
        <f t="shared" si="8"/>
        <v/>
      </c>
      <c r="S89" s="42"/>
      <c r="T89" s="43" t="str">
        <f t="shared" si="9"/>
        <v/>
      </c>
      <c r="U89" s="43"/>
    </row>
    <row r="90" spans="2:21" x14ac:dyDescent="0.15">
      <c r="B90" s="20">
        <v>82</v>
      </c>
      <c r="C90" s="40" t="str">
        <f t="shared" si="6"/>
        <v/>
      </c>
      <c r="D90" s="40"/>
      <c r="E90" s="20"/>
      <c r="F90" s="8"/>
      <c r="G90" s="20" t="s">
        <v>4</v>
      </c>
      <c r="H90" s="41"/>
      <c r="I90" s="41"/>
      <c r="J90" s="20"/>
      <c r="K90" s="40" t="str">
        <f t="shared" si="5"/>
        <v/>
      </c>
      <c r="L90" s="40"/>
      <c r="M90" s="6" t="str">
        <f t="shared" si="7"/>
        <v/>
      </c>
      <c r="N90" s="20"/>
      <c r="O90" s="8"/>
      <c r="P90" s="41"/>
      <c r="Q90" s="41"/>
      <c r="R90" s="42" t="str">
        <f t="shared" si="8"/>
        <v/>
      </c>
      <c r="S90" s="42"/>
      <c r="T90" s="43" t="str">
        <f t="shared" si="9"/>
        <v/>
      </c>
      <c r="U90" s="43"/>
    </row>
    <row r="91" spans="2:21" x14ac:dyDescent="0.15">
      <c r="B91" s="20">
        <v>83</v>
      </c>
      <c r="C91" s="40" t="str">
        <f t="shared" si="6"/>
        <v/>
      </c>
      <c r="D91" s="40"/>
      <c r="E91" s="20"/>
      <c r="F91" s="8"/>
      <c r="G91" s="20" t="s">
        <v>4</v>
      </c>
      <c r="H91" s="41"/>
      <c r="I91" s="41"/>
      <c r="J91" s="20"/>
      <c r="K91" s="40" t="str">
        <f t="shared" si="5"/>
        <v/>
      </c>
      <c r="L91" s="40"/>
      <c r="M91" s="6" t="str">
        <f t="shared" si="7"/>
        <v/>
      </c>
      <c r="N91" s="20"/>
      <c r="O91" s="8"/>
      <c r="P91" s="41"/>
      <c r="Q91" s="41"/>
      <c r="R91" s="42" t="str">
        <f t="shared" si="8"/>
        <v/>
      </c>
      <c r="S91" s="42"/>
      <c r="T91" s="43" t="str">
        <f t="shared" si="9"/>
        <v/>
      </c>
      <c r="U91" s="43"/>
    </row>
    <row r="92" spans="2:21" x14ac:dyDescent="0.15">
      <c r="B92" s="20">
        <v>84</v>
      </c>
      <c r="C92" s="40" t="str">
        <f t="shared" si="6"/>
        <v/>
      </c>
      <c r="D92" s="40"/>
      <c r="E92" s="20"/>
      <c r="F92" s="8"/>
      <c r="G92" s="20" t="s">
        <v>3</v>
      </c>
      <c r="H92" s="41"/>
      <c r="I92" s="41"/>
      <c r="J92" s="20"/>
      <c r="K92" s="40" t="str">
        <f t="shared" si="5"/>
        <v/>
      </c>
      <c r="L92" s="40"/>
      <c r="M92" s="6" t="str">
        <f t="shared" si="7"/>
        <v/>
      </c>
      <c r="N92" s="20"/>
      <c r="O92" s="8"/>
      <c r="P92" s="41"/>
      <c r="Q92" s="41"/>
      <c r="R92" s="42" t="str">
        <f t="shared" si="8"/>
        <v/>
      </c>
      <c r="S92" s="42"/>
      <c r="T92" s="43" t="str">
        <f t="shared" si="9"/>
        <v/>
      </c>
      <c r="U92" s="43"/>
    </row>
    <row r="93" spans="2:21" x14ac:dyDescent="0.15">
      <c r="B93" s="20">
        <v>85</v>
      </c>
      <c r="C93" s="40" t="str">
        <f t="shared" si="6"/>
        <v/>
      </c>
      <c r="D93" s="40"/>
      <c r="E93" s="20"/>
      <c r="F93" s="8"/>
      <c r="G93" s="20" t="s">
        <v>4</v>
      </c>
      <c r="H93" s="41"/>
      <c r="I93" s="41"/>
      <c r="J93" s="20"/>
      <c r="K93" s="40" t="str">
        <f t="shared" si="5"/>
        <v/>
      </c>
      <c r="L93" s="40"/>
      <c r="M93" s="6" t="str">
        <f t="shared" si="7"/>
        <v/>
      </c>
      <c r="N93" s="20"/>
      <c r="O93" s="8"/>
      <c r="P93" s="41"/>
      <c r="Q93" s="41"/>
      <c r="R93" s="42" t="str">
        <f t="shared" si="8"/>
        <v/>
      </c>
      <c r="S93" s="42"/>
      <c r="T93" s="43" t="str">
        <f t="shared" si="9"/>
        <v/>
      </c>
      <c r="U93" s="43"/>
    </row>
    <row r="94" spans="2:21" x14ac:dyDescent="0.15">
      <c r="B94" s="20">
        <v>86</v>
      </c>
      <c r="C94" s="40" t="str">
        <f t="shared" si="6"/>
        <v/>
      </c>
      <c r="D94" s="40"/>
      <c r="E94" s="20"/>
      <c r="F94" s="8"/>
      <c r="G94" s="20" t="s">
        <v>3</v>
      </c>
      <c r="H94" s="41"/>
      <c r="I94" s="41"/>
      <c r="J94" s="20"/>
      <c r="K94" s="40" t="str">
        <f t="shared" si="5"/>
        <v/>
      </c>
      <c r="L94" s="40"/>
      <c r="M94" s="6" t="str">
        <f t="shared" si="7"/>
        <v/>
      </c>
      <c r="N94" s="20"/>
      <c r="O94" s="8"/>
      <c r="P94" s="41"/>
      <c r="Q94" s="41"/>
      <c r="R94" s="42" t="str">
        <f t="shared" si="8"/>
        <v/>
      </c>
      <c r="S94" s="42"/>
      <c r="T94" s="43" t="str">
        <f t="shared" si="9"/>
        <v/>
      </c>
      <c r="U94" s="43"/>
    </row>
    <row r="95" spans="2:21" x14ac:dyDescent="0.15">
      <c r="B95" s="20">
        <v>87</v>
      </c>
      <c r="C95" s="40" t="str">
        <f t="shared" si="6"/>
        <v/>
      </c>
      <c r="D95" s="40"/>
      <c r="E95" s="20"/>
      <c r="F95" s="8"/>
      <c r="G95" s="20" t="s">
        <v>4</v>
      </c>
      <c r="H95" s="41"/>
      <c r="I95" s="41"/>
      <c r="J95" s="20"/>
      <c r="K95" s="40" t="str">
        <f t="shared" si="5"/>
        <v/>
      </c>
      <c r="L95" s="40"/>
      <c r="M95" s="6" t="str">
        <f t="shared" si="7"/>
        <v/>
      </c>
      <c r="N95" s="20"/>
      <c r="O95" s="8"/>
      <c r="P95" s="41"/>
      <c r="Q95" s="41"/>
      <c r="R95" s="42" t="str">
        <f t="shared" si="8"/>
        <v/>
      </c>
      <c r="S95" s="42"/>
      <c r="T95" s="43" t="str">
        <f t="shared" si="9"/>
        <v/>
      </c>
      <c r="U95" s="43"/>
    </row>
    <row r="96" spans="2:21" x14ac:dyDescent="0.15">
      <c r="B96" s="20">
        <v>88</v>
      </c>
      <c r="C96" s="40" t="str">
        <f t="shared" si="6"/>
        <v/>
      </c>
      <c r="D96" s="40"/>
      <c r="E96" s="20"/>
      <c r="F96" s="8"/>
      <c r="G96" s="20" t="s">
        <v>3</v>
      </c>
      <c r="H96" s="41"/>
      <c r="I96" s="41"/>
      <c r="J96" s="20"/>
      <c r="K96" s="40" t="str">
        <f t="shared" si="5"/>
        <v/>
      </c>
      <c r="L96" s="40"/>
      <c r="M96" s="6" t="str">
        <f t="shared" si="7"/>
        <v/>
      </c>
      <c r="N96" s="20"/>
      <c r="O96" s="8"/>
      <c r="P96" s="41"/>
      <c r="Q96" s="41"/>
      <c r="R96" s="42" t="str">
        <f t="shared" si="8"/>
        <v/>
      </c>
      <c r="S96" s="42"/>
      <c r="T96" s="43" t="str">
        <f t="shared" si="9"/>
        <v/>
      </c>
      <c r="U96" s="43"/>
    </row>
    <row r="97" spans="2:21" x14ac:dyDescent="0.15">
      <c r="B97" s="20">
        <v>89</v>
      </c>
      <c r="C97" s="40" t="str">
        <f t="shared" si="6"/>
        <v/>
      </c>
      <c r="D97" s="40"/>
      <c r="E97" s="20"/>
      <c r="F97" s="8"/>
      <c r="G97" s="20" t="s">
        <v>4</v>
      </c>
      <c r="H97" s="41"/>
      <c r="I97" s="41"/>
      <c r="J97" s="20"/>
      <c r="K97" s="40" t="str">
        <f t="shared" si="5"/>
        <v/>
      </c>
      <c r="L97" s="40"/>
      <c r="M97" s="6" t="str">
        <f t="shared" si="7"/>
        <v/>
      </c>
      <c r="N97" s="20"/>
      <c r="O97" s="8"/>
      <c r="P97" s="41"/>
      <c r="Q97" s="41"/>
      <c r="R97" s="42" t="str">
        <f t="shared" si="8"/>
        <v/>
      </c>
      <c r="S97" s="42"/>
      <c r="T97" s="43" t="str">
        <f t="shared" si="9"/>
        <v/>
      </c>
      <c r="U97" s="43"/>
    </row>
    <row r="98" spans="2:21" x14ac:dyDescent="0.15">
      <c r="B98" s="20">
        <v>90</v>
      </c>
      <c r="C98" s="40" t="str">
        <f t="shared" si="6"/>
        <v/>
      </c>
      <c r="D98" s="40"/>
      <c r="E98" s="20"/>
      <c r="F98" s="8"/>
      <c r="G98" s="20" t="s">
        <v>3</v>
      </c>
      <c r="H98" s="41"/>
      <c r="I98" s="41"/>
      <c r="J98" s="20"/>
      <c r="K98" s="40" t="str">
        <f t="shared" si="5"/>
        <v/>
      </c>
      <c r="L98" s="40"/>
      <c r="M98" s="6" t="str">
        <f t="shared" si="7"/>
        <v/>
      </c>
      <c r="N98" s="20"/>
      <c r="O98" s="8"/>
      <c r="P98" s="41"/>
      <c r="Q98" s="41"/>
      <c r="R98" s="42" t="str">
        <f t="shared" si="8"/>
        <v/>
      </c>
      <c r="S98" s="42"/>
      <c r="T98" s="43" t="str">
        <f t="shared" si="9"/>
        <v/>
      </c>
      <c r="U98" s="43"/>
    </row>
    <row r="99" spans="2:21" x14ac:dyDescent="0.15">
      <c r="B99" s="20">
        <v>91</v>
      </c>
      <c r="C99" s="40" t="str">
        <f t="shared" si="6"/>
        <v/>
      </c>
      <c r="D99" s="40"/>
      <c r="E99" s="20"/>
      <c r="F99" s="8"/>
      <c r="G99" s="20" t="s">
        <v>4</v>
      </c>
      <c r="H99" s="41"/>
      <c r="I99" s="41"/>
      <c r="J99" s="20"/>
      <c r="K99" s="40" t="str">
        <f t="shared" si="5"/>
        <v/>
      </c>
      <c r="L99" s="40"/>
      <c r="M99" s="6" t="str">
        <f t="shared" si="7"/>
        <v/>
      </c>
      <c r="N99" s="20"/>
      <c r="O99" s="8"/>
      <c r="P99" s="41"/>
      <c r="Q99" s="41"/>
      <c r="R99" s="42" t="str">
        <f t="shared" si="8"/>
        <v/>
      </c>
      <c r="S99" s="42"/>
      <c r="T99" s="43" t="str">
        <f t="shared" si="9"/>
        <v/>
      </c>
      <c r="U99" s="43"/>
    </row>
    <row r="100" spans="2:21" x14ac:dyDescent="0.15">
      <c r="B100" s="20">
        <v>92</v>
      </c>
      <c r="C100" s="40" t="str">
        <f t="shared" si="6"/>
        <v/>
      </c>
      <c r="D100" s="40"/>
      <c r="E100" s="20"/>
      <c r="F100" s="8"/>
      <c r="G100" s="20" t="s">
        <v>4</v>
      </c>
      <c r="H100" s="41"/>
      <c r="I100" s="41"/>
      <c r="J100" s="20"/>
      <c r="K100" s="40" t="str">
        <f t="shared" si="5"/>
        <v/>
      </c>
      <c r="L100" s="40"/>
      <c r="M100" s="6" t="str">
        <f t="shared" si="7"/>
        <v/>
      </c>
      <c r="N100" s="20"/>
      <c r="O100" s="8"/>
      <c r="P100" s="41"/>
      <c r="Q100" s="41"/>
      <c r="R100" s="42" t="str">
        <f t="shared" si="8"/>
        <v/>
      </c>
      <c r="S100" s="42"/>
      <c r="T100" s="43" t="str">
        <f t="shared" si="9"/>
        <v/>
      </c>
      <c r="U100" s="43"/>
    </row>
    <row r="101" spans="2:21" x14ac:dyDescent="0.15">
      <c r="B101" s="20">
        <v>93</v>
      </c>
      <c r="C101" s="40" t="str">
        <f t="shared" si="6"/>
        <v/>
      </c>
      <c r="D101" s="40"/>
      <c r="E101" s="20"/>
      <c r="F101" s="8"/>
      <c r="G101" s="20" t="s">
        <v>3</v>
      </c>
      <c r="H101" s="41"/>
      <c r="I101" s="41"/>
      <c r="J101" s="20"/>
      <c r="K101" s="40" t="str">
        <f t="shared" si="5"/>
        <v/>
      </c>
      <c r="L101" s="40"/>
      <c r="M101" s="6" t="str">
        <f t="shared" si="7"/>
        <v/>
      </c>
      <c r="N101" s="20"/>
      <c r="O101" s="8"/>
      <c r="P101" s="41"/>
      <c r="Q101" s="41"/>
      <c r="R101" s="42" t="str">
        <f t="shared" si="8"/>
        <v/>
      </c>
      <c r="S101" s="42"/>
      <c r="T101" s="43" t="str">
        <f t="shared" si="9"/>
        <v/>
      </c>
      <c r="U101" s="43"/>
    </row>
    <row r="102" spans="2:21" x14ac:dyDescent="0.15">
      <c r="B102" s="20">
        <v>94</v>
      </c>
      <c r="C102" s="40" t="str">
        <f t="shared" si="6"/>
        <v/>
      </c>
      <c r="D102" s="40"/>
      <c r="E102" s="20"/>
      <c r="F102" s="8"/>
      <c r="G102" s="20" t="s">
        <v>3</v>
      </c>
      <c r="H102" s="41"/>
      <c r="I102" s="41"/>
      <c r="J102" s="20"/>
      <c r="K102" s="40" t="str">
        <f t="shared" si="5"/>
        <v/>
      </c>
      <c r="L102" s="40"/>
      <c r="M102" s="6" t="str">
        <f t="shared" si="7"/>
        <v/>
      </c>
      <c r="N102" s="20"/>
      <c r="O102" s="8"/>
      <c r="P102" s="41"/>
      <c r="Q102" s="41"/>
      <c r="R102" s="42" t="str">
        <f t="shared" si="8"/>
        <v/>
      </c>
      <c r="S102" s="42"/>
      <c r="T102" s="43" t="str">
        <f t="shared" si="9"/>
        <v/>
      </c>
      <c r="U102" s="43"/>
    </row>
    <row r="103" spans="2:21" x14ac:dyDescent="0.15">
      <c r="B103" s="20">
        <v>95</v>
      </c>
      <c r="C103" s="40" t="str">
        <f t="shared" si="6"/>
        <v/>
      </c>
      <c r="D103" s="40"/>
      <c r="E103" s="20"/>
      <c r="F103" s="8"/>
      <c r="G103" s="20" t="s">
        <v>3</v>
      </c>
      <c r="H103" s="41"/>
      <c r="I103" s="41"/>
      <c r="J103" s="20"/>
      <c r="K103" s="40" t="str">
        <f t="shared" si="5"/>
        <v/>
      </c>
      <c r="L103" s="40"/>
      <c r="M103" s="6" t="str">
        <f t="shared" si="7"/>
        <v/>
      </c>
      <c r="N103" s="20"/>
      <c r="O103" s="8"/>
      <c r="P103" s="41"/>
      <c r="Q103" s="41"/>
      <c r="R103" s="42" t="str">
        <f t="shared" si="8"/>
        <v/>
      </c>
      <c r="S103" s="42"/>
      <c r="T103" s="43" t="str">
        <f t="shared" si="9"/>
        <v/>
      </c>
      <c r="U103" s="43"/>
    </row>
    <row r="104" spans="2:21" x14ac:dyDescent="0.15">
      <c r="B104" s="20">
        <v>96</v>
      </c>
      <c r="C104" s="40" t="str">
        <f t="shared" si="6"/>
        <v/>
      </c>
      <c r="D104" s="40"/>
      <c r="E104" s="20"/>
      <c r="F104" s="8"/>
      <c r="G104" s="20" t="s">
        <v>4</v>
      </c>
      <c r="H104" s="41"/>
      <c r="I104" s="41"/>
      <c r="J104" s="20"/>
      <c r="K104" s="40" t="str">
        <f t="shared" si="5"/>
        <v/>
      </c>
      <c r="L104" s="40"/>
      <c r="M104" s="6" t="str">
        <f t="shared" si="7"/>
        <v/>
      </c>
      <c r="N104" s="20"/>
      <c r="O104" s="8"/>
      <c r="P104" s="41"/>
      <c r="Q104" s="41"/>
      <c r="R104" s="42" t="str">
        <f t="shared" si="8"/>
        <v/>
      </c>
      <c r="S104" s="42"/>
      <c r="T104" s="43" t="str">
        <f t="shared" si="9"/>
        <v/>
      </c>
      <c r="U104" s="43"/>
    </row>
    <row r="105" spans="2:21" x14ac:dyDescent="0.15">
      <c r="B105" s="20">
        <v>97</v>
      </c>
      <c r="C105" s="40" t="str">
        <f t="shared" si="6"/>
        <v/>
      </c>
      <c r="D105" s="40"/>
      <c r="E105" s="20"/>
      <c r="F105" s="8"/>
      <c r="G105" s="20" t="s">
        <v>3</v>
      </c>
      <c r="H105" s="41"/>
      <c r="I105" s="41"/>
      <c r="J105" s="20"/>
      <c r="K105" s="40" t="str">
        <f t="shared" si="5"/>
        <v/>
      </c>
      <c r="L105" s="40"/>
      <c r="M105" s="6" t="str">
        <f t="shared" si="7"/>
        <v/>
      </c>
      <c r="N105" s="20"/>
      <c r="O105" s="8"/>
      <c r="P105" s="41"/>
      <c r="Q105" s="41"/>
      <c r="R105" s="42" t="str">
        <f t="shared" si="8"/>
        <v/>
      </c>
      <c r="S105" s="42"/>
      <c r="T105" s="43" t="str">
        <f t="shared" si="9"/>
        <v/>
      </c>
      <c r="U105" s="43"/>
    </row>
    <row r="106" spans="2:21" x14ac:dyDescent="0.15">
      <c r="B106" s="20">
        <v>98</v>
      </c>
      <c r="C106" s="40" t="str">
        <f t="shared" si="6"/>
        <v/>
      </c>
      <c r="D106" s="40"/>
      <c r="E106" s="20"/>
      <c r="F106" s="8"/>
      <c r="G106" s="20" t="s">
        <v>4</v>
      </c>
      <c r="H106" s="41"/>
      <c r="I106" s="41"/>
      <c r="J106" s="20"/>
      <c r="K106" s="40" t="str">
        <f t="shared" si="5"/>
        <v/>
      </c>
      <c r="L106" s="40"/>
      <c r="M106" s="6" t="str">
        <f t="shared" si="7"/>
        <v/>
      </c>
      <c r="N106" s="20"/>
      <c r="O106" s="8"/>
      <c r="P106" s="41"/>
      <c r="Q106" s="41"/>
      <c r="R106" s="42" t="str">
        <f t="shared" si="8"/>
        <v/>
      </c>
      <c r="S106" s="42"/>
      <c r="T106" s="43" t="str">
        <f t="shared" si="9"/>
        <v/>
      </c>
      <c r="U106" s="43"/>
    </row>
    <row r="107" spans="2:21" x14ac:dyDescent="0.15">
      <c r="B107" s="20">
        <v>99</v>
      </c>
      <c r="C107" s="40" t="str">
        <f t="shared" si="6"/>
        <v/>
      </c>
      <c r="D107" s="40"/>
      <c r="E107" s="20"/>
      <c r="F107" s="8"/>
      <c r="G107" s="20" t="s">
        <v>4</v>
      </c>
      <c r="H107" s="41"/>
      <c r="I107" s="41"/>
      <c r="J107" s="20"/>
      <c r="K107" s="40" t="str">
        <f t="shared" si="5"/>
        <v/>
      </c>
      <c r="L107" s="40"/>
      <c r="M107" s="6" t="str">
        <f t="shared" si="7"/>
        <v/>
      </c>
      <c r="N107" s="20"/>
      <c r="O107" s="8"/>
      <c r="P107" s="41"/>
      <c r="Q107" s="41"/>
      <c r="R107" s="42" t="str">
        <f t="shared" si="8"/>
        <v/>
      </c>
      <c r="S107" s="42"/>
      <c r="T107" s="43" t="str">
        <f t="shared" si="9"/>
        <v/>
      </c>
      <c r="U107" s="43"/>
    </row>
    <row r="108" spans="2:21" x14ac:dyDescent="0.15">
      <c r="B108" s="20">
        <v>100</v>
      </c>
      <c r="C108" s="40" t="str">
        <f t="shared" si="6"/>
        <v/>
      </c>
      <c r="D108" s="40"/>
      <c r="E108" s="20"/>
      <c r="F108" s="8"/>
      <c r="G108" s="20" t="s">
        <v>3</v>
      </c>
      <c r="H108" s="41"/>
      <c r="I108" s="41"/>
      <c r="J108" s="20"/>
      <c r="K108" s="40" t="str">
        <f t="shared" si="5"/>
        <v/>
      </c>
      <c r="L108" s="40"/>
      <c r="M108" s="6" t="str">
        <f t="shared" si="7"/>
        <v/>
      </c>
      <c r="N108" s="20"/>
      <c r="O108" s="8"/>
      <c r="P108" s="41"/>
      <c r="Q108" s="41"/>
      <c r="R108" s="42" t="str">
        <f t="shared" si="8"/>
        <v/>
      </c>
      <c r="S108" s="42"/>
      <c r="T108" s="43" t="str">
        <f t="shared" si="9"/>
        <v/>
      </c>
      <c r="U108" s="43"/>
    </row>
    <row r="109" spans="2:21"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検証（GBPJPY日足</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杉山多美枝</cp:lastModifiedBy>
  <cp:revision/>
  <cp:lastPrinted>2015-07-15T10:17:15Z</cp:lastPrinted>
  <dcterms:created xsi:type="dcterms:W3CDTF">2013-10-09T23:04:08Z</dcterms:created>
  <dcterms:modified xsi:type="dcterms:W3CDTF">2016-04-10T09:45:30Z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