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検証（ゴールド６０分No.1）" sheetId="1" r:id="rId1"/>
    <sheet name="画像" sheetId="2" r:id="rId2"/>
    <sheet name="気づき" sheetId="3" r:id="rId3"/>
    <sheet name="検証終了通貨" sheetId="4" r:id="rId4"/>
    <sheet name="テンプレ" sheetId="5" r:id="rId5"/>
  </sheets>
  <definedNames/>
  <calcPr fullCalcOnLoad="1"/>
</workbook>
</file>

<file path=xl/sharedStrings.xml><?xml version="1.0" encoding="utf-8"?>
<sst xmlns="http://schemas.openxmlformats.org/spreadsheetml/2006/main" count="299" uniqueCount="55">
  <si>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</si>
  <si>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</si>
  <si>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</si>
  <si>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</si>
  <si>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</si>
  <si>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</si>
  <si>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</si>
  <si>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</si>
  <si>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</si>
  <si>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</si>
  <si>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</si>
  <si>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</si>
  <si>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</si>
  <si>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</si>
  <si>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</si>
  <si>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</si>
  <si>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</si>
  <si>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</si>
  <si>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</si>
  <si>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</si>
  <si>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</si>
  <si>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</si>
  <si>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</si>
  <si>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</si>
  <si>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</si>
  <si>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</si>
  <si>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</si>
  <si>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</si>
  <si>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</si>
  <si>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</si>
  <si>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</si>
  <si>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</si>
  <si>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</si>
  <si>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</si>
  <si>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</si>
  <si>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・トレーリングストップ（ダウ理論）</t>
  </si>
  <si>
    <t>日足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</si>
  <si>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</si>
  <si>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</si>
  <si>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</si>
  <si>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</si>
  <si>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</si>
  <si>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</si>
  <si>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</si>
  <si>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日足</t>
  </si>
  <si>
    <t>4Ｈ足</t>
  </si>
  <si>
    <t>１Ｈ足</t>
  </si>
  <si>
    <t>ゴールド</t>
  </si>
  <si>
    <t>６０分</t>
  </si>
  <si>
    <t>ゴールド</t>
  </si>
  <si>
    <t>勝率は相変わらず悪いが結果はそれなりと思っている。</t>
  </si>
  <si>
    <t>ヒゲが多い、それだけボラが高いと言うことなのだろうか。</t>
  </si>
  <si>
    <t>後100トレード検証予定</t>
  </si>
  <si>
    <t>PB・EBのマイルール満たせば逆張りでのエントリーも行うが基本は順張りとする。</t>
  </si>
  <si>
    <t>・トレーリングストップ（ダウ理論）、マイルールによるトレイルストップ。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</si>
</sst>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42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5" fillId="31" borderId="10" xfId="0" applyFont="1" applyFill="1" applyBorder="1" applyAlignment="1">
      <alignment horizontal="center" vertical="center" shrinkToFit="1"/>
    </xf>
    <xf numFmtId="0" fontId="35" fillId="33" borderId="10" xfId="0" applyFont="1" applyFill="1" applyBorder="1" applyAlignment="1">
      <alignment horizontal="center" vertical="center" shrinkToFit="1"/>
    </xf>
    <xf numFmtId="181" fontId="40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40" fillId="0" borderId="10" xfId="0" applyNumberFormat="1" applyFont="1" applyFill="1" applyBorder="1" applyAlignment="1">
      <alignment horizontal="center" vertical="center"/>
    </xf>
    <xf numFmtId="0" fontId="35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5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5" fillId="6" borderId="15" xfId="0" applyFont="1" applyFill="1" applyBorder="1" applyAlignment="1">
      <alignment vertical="center"/>
    </xf>
    <xf numFmtId="0" fontId="35" fillId="28" borderId="10" xfId="0" applyFont="1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1" fillId="18" borderId="10" xfId="0" applyFont="1" applyFill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14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18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186" fontId="40" fillId="0" borderId="10" xfId="0" applyNumberFormat="1" applyFont="1" applyFill="1" applyBorder="1" applyAlignment="1">
      <alignment horizontal="center" vertical="center"/>
    </xf>
    <xf numFmtId="190" fontId="40" fillId="0" borderId="10" xfId="0" applyNumberFormat="1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center" vertical="center" shrinkToFit="1"/>
    </xf>
    <xf numFmtId="0" fontId="35" fillId="28" borderId="16" xfId="0" applyFont="1" applyFill="1" applyBorder="1" applyAlignment="1">
      <alignment horizontal="center" vertical="center" shrinkToFit="1"/>
    </xf>
    <xf numFmtId="0" fontId="35" fillId="28" borderId="11" xfId="0" applyFont="1" applyFill="1" applyBorder="1" applyAlignment="1">
      <alignment horizontal="center" vertical="center" shrinkToFit="1"/>
    </xf>
    <xf numFmtId="0" fontId="35" fillId="31" borderId="16" xfId="0" applyFont="1" applyFill="1" applyBorder="1" applyAlignment="1">
      <alignment horizontal="center" vertical="center" shrinkToFit="1"/>
    </xf>
    <xf numFmtId="0" fontId="35" fillId="31" borderId="11" xfId="0" applyFont="1" applyFill="1" applyBorder="1" applyAlignment="1">
      <alignment horizontal="center" vertical="center" shrinkToFit="1"/>
    </xf>
    <xf numFmtId="0" fontId="35" fillId="33" borderId="16" xfId="0" applyFont="1" applyFill="1" applyBorder="1" applyAlignment="1">
      <alignment horizontal="center" vertical="center" shrinkToFit="1"/>
    </xf>
    <xf numFmtId="0" fontId="35" fillId="33" borderId="11" xfId="0" applyFont="1" applyFill="1" applyBorder="1" applyAlignment="1">
      <alignment horizontal="center" vertical="center" shrinkToFit="1"/>
    </xf>
    <xf numFmtId="0" fontId="35" fillId="35" borderId="17" xfId="0" applyFont="1" applyFill="1" applyBorder="1" applyAlignment="1">
      <alignment horizontal="center" vertical="center" shrinkToFit="1"/>
    </xf>
    <xf numFmtId="0" fontId="35" fillId="35" borderId="10" xfId="0" applyFont="1" applyFill="1" applyBorder="1" applyAlignment="1">
      <alignment horizontal="center" vertical="center" shrinkToFit="1"/>
    </xf>
    <xf numFmtId="0" fontId="35" fillId="36" borderId="15" xfId="0" applyFont="1" applyFill="1" applyBorder="1" applyAlignment="1">
      <alignment horizontal="center" vertical="center" shrinkToFit="1"/>
    </xf>
    <xf numFmtId="0" fontId="35" fillId="36" borderId="18" xfId="0" applyFont="1" applyFill="1" applyBorder="1" applyAlignment="1">
      <alignment horizontal="center" vertical="center" shrinkToFit="1"/>
    </xf>
    <xf numFmtId="0" fontId="35" fillId="36" borderId="19" xfId="0" applyFont="1" applyFill="1" applyBorder="1" applyAlignment="1">
      <alignment horizontal="center" vertical="center" shrinkToFit="1"/>
    </xf>
    <xf numFmtId="0" fontId="35" fillId="36" borderId="20" xfId="0" applyFont="1" applyFill="1" applyBorder="1" applyAlignment="1">
      <alignment horizontal="center" vertical="center" shrinkToFit="1"/>
    </xf>
    <xf numFmtId="0" fontId="35" fillId="28" borderId="19" xfId="0" applyFont="1" applyFill="1" applyBorder="1" applyAlignment="1">
      <alignment horizontal="center" vertical="center" shrinkToFit="1"/>
    </xf>
    <xf numFmtId="0" fontId="35" fillId="28" borderId="12" xfId="0" applyFont="1" applyFill="1" applyBorder="1" applyAlignment="1">
      <alignment horizontal="center" vertical="center" shrinkToFit="1"/>
    </xf>
    <xf numFmtId="0" fontId="35" fillId="31" borderId="19" xfId="0" applyFont="1" applyFill="1" applyBorder="1" applyAlignment="1">
      <alignment horizontal="center" vertical="center" shrinkToFit="1"/>
    </xf>
    <xf numFmtId="0" fontId="35" fillId="31" borderId="12" xfId="0" applyFont="1" applyFill="1" applyBorder="1" applyAlignment="1">
      <alignment horizontal="center" vertical="center" shrinkToFit="1"/>
    </xf>
    <xf numFmtId="0" fontId="35" fillId="37" borderId="10" xfId="0" applyFont="1" applyFill="1" applyBorder="1" applyAlignment="1">
      <alignment horizontal="center" vertical="center" shrinkToFit="1"/>
    </xf>
    <xf numFmtId="0" fontId="35" fillId="33" borderId="19" xfId="0" applyFont="1" applyFill="1" applyBorder="1" applyAlignment="1">
      <alignment horizontal="center" vertical="center" shrinkToFit="1"/>
    </xf>
    <xf numFmtId="0" fontId="35" fillId="33" borderId="12" xfId="0" applyFont="1" applyFill="1" applyBorder="1" applyAlignment="1">
      <alignment horizontal="center" vertical="center" shrinkToFit="1"/>
    </xf>
    <xf numFmtId="0" fontId="35" fillId="6" borderId="10" xfId="0" applyFont="1" applyFill="1" applyBorder="1" applyAlignment="1">
      <alignment horizontal="center" vertical="center" shrinkToFit="1"/>
    </xf>
    <xf numFmtId="189" fontId="0" fillId="0" borderId="10" xfId="0" applyNumberFormat="1" applyBorder="1" applyAlignment="1">
      <alignment horizontal="center" vertical="center"/>
    </xf>
    <xf numFmtId="186" fontId="0" fillId="0" borderId="10" xfId="0" applyNumberFormat="1" applyBorder="1" applyAlignment="1">
      <alignment horizontal="center" vertical="center"/>
    </xf>
    <xf numFmtId="0" fontId="35" fillId="6" borderId="14" xfId="0" applyFont="1" applyFill="1" applyBorder="1" applyAlignment="1">
      <alignment horizontal="center" vertical="center"/>
    </xf>
    <xf numFmtId="0" fontId="35" fillId="6" borderId="1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109"/>
  <sheetViews>
    <sheetView tabSelected="1" zoomScale="115" zoomScaleNormal="115" zoomScalePageLayoutView="0" workbookViewId="0" topLeftCell="A1">
      <pane ySplit="8" topLeftCell="A87" activePane="bottomLeft" state="frozen"/>
      <selection pane="topLeft" activeCell="A1" sqref="A1"/>
      <selection pane="bottomLeft" activeCell="L3" sqref="L3:Q3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67" t="s">
        <v>5</v>
      </c>
      <c r="C2" s="67"/>
      <c r="D2" s="70" t="s">
        <v>47</v>
      </c>
      <c r="E2" s="70"/>
      <c r="F2" s="67" t="s">
        <v>6</v>
      </c>
      <c r="G2" s="67"/>
      <c r="H2" s="70" t="s">
        <v>48</v>
      </c>
      <c r="I2" s="70"/>
      <c r="J2" s="67" t="s">
        <v>7</v>
      </c>
      <c r="K2" s="67"/>
      <c r="L2" s="64">
        <f>C9</f>
        <v>1000000</v>
      </c>
      <c r="M2" s="70"/>
      <c r="N2" s="67" t="s">
        <v>8</v>
      </c>
      <c r="O2" s="67"/>
      <c r="P2" s="64">
        <f>C108+R108</f>
        <v>1890427.0188114159</v>
      </c>
      <c r="Q2" s="70"/>
      <c r="R2" s="1"/>
      <c r="S2" s="1"/>
      <c r="T2" s="1"/>
    </row>
    <row r="3" spans="2:19" ht="57" customHeight="1">
      <c r="B3" s="67" t="s">
        <v>9</v>
      </c>
      <c r="C3" s="67"/>
      <c r="D3" s="72" t="s">
        <v>53</v>
      </c>
      <c r="E3" s="72"/>
      <c r="F3" s="72"/>
      <c r="G3" s="72"/>
      <c r="H3" s="72"/>
      <c r="I3" s="72"/>
      <c r="J3" s="67" t="s">
        <v>10</v>
      </c>
      <c r="K3" s="67"/>
      <c r="L3" s="72" t="s">
        <v>54</v>
      </c>
      <c r="M3" s="73"/>
      <c r="N3" s="73"/>
      <c r="O3" s="73"/>
      <c r="P3" s="73"/>
      <c r="Q3" s="73"/>
      <c r="R3" s="1"/>
      <c r="S3" s="1"/>
    </row>
    <row r="4" spans="2:20" ht="13.5">
      <c r="B4" s="67" t="s">
        <v>11</v>
      </c>
      <c r="C4" s="67"/>
      <c r="D4" s="65">
        <f>SUM($R$9:$S$993)</f>
        <v>890427.0188114146</v>
      </c>
      <c r="E4" s="65"/>
      <c r="F4" s="67" t="s">
        <v>12</v>
      </c>
      <c r="G4" s="67"/>
      <c r="H4" s="71">
        <f>SUM($T$9:$U$108)</f>
        <v>-4616.9999999998745</v>
      </c>
      <c r="I4" s="70"/>
      <c r="J4" s="63" t="s">
        <v>13</v>
      </c>
      <c r="K4" s="63"/>
      <c r="L4" s="64">
        <f>MAX($C$9:$D$990)-C9</f>
        <v>853847.8085368737</v>
      </c>
      <c r="M4" s="64"/>
      <c r="N4" s="63" t="s">
        <v>14</v>
      </c>
      <c r="O4" s="63"/>
      <c r="P4" s="65">
        <f>MIN($C$9:$D$990)-C9</f>
        <v>-27704.91803278774</v>
      </c>
      <c r="Q4" s="65"/>
      <c r="R4" s="1"/>
      <c r="S4" s="1"/>
      <c r="T4" s="1"/>
    </row>
    <row r="5" spans="2:20" ht="13.5">
      <c r="B5" s="37" t="s">
        <v>15</v>
      </c>
      <c r="C5" s="2">
        <f>COUNTIF($R$9:$R$990,"&gt;0")</f>
        <v>44</v>
      </c>
      <c r="D5" s="38" t="s">
        <v>16</v>
      </c>
      <c r="E5" s="16">
        <f>COUNTIF($R$9:$R$990,"&lt;0")</f>
        <v>56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0.44</v>
      </c>
      <c r="J5" s="66" t="s">
        <v>19</v>
      </c>
      <c r="K5" s="67"/>
      <c r="L5" s="68"/>
      <c r="M5" s="69"/>
      <c r="N5" s="18" t="s">
        <v>20</v>
      </c>
      <c r="O5" s="9"/>
      <c r="P5" s="68"/>
      <c r="Q5" s="69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45"/>
      <c r="J7" s="58" t="s">
        <v>24</v>
      </c>
      <c r="K7" s="59"/>
      <c r="L7" s="47"/>
      <c r="M7" s="60" t="s">
        <v>25</v>
      </c>
      <c r="N7" s="61" t="s">
        <v>26</v>
      </c>
      <c r="O7" s="62"/>
      <c r="P7" s="62"/>
      <c r="Q7" s="49"/>
      <c r="R7" s="43" t="s">
        <v>27</v>
      </c>
      <c r="S7" s="43"/>
      <c r="T7" s="43"/>
      <c r="U7" s="43"/>
    </row>
    <row r="8" spans="2:21" ht="13.5">
      <c r="B8" s="51"/>
      <c r="C8" s="54"/>
      <c r="D8" s="55"/>
      <c r="E8" s="19" t="s">
        <v>28</v>
      </c>
      <c r="F8" s="19" t="s">
        <v>29</v>
      </c>
      <c r="G8" s="19" t="s">
        <v>30</v>
      </c>
      <c r="H8" s="44" t="s">
        <v>31</v>
      </c>
      <c r="I8" s="45"/>
      <c r="J8" s="4" t="s">
        <v>32</v>
      </c>
      <c r="K8" s="46" t="s">
        <v>33</v>
      </c>
      <c r="L8" s="47"/>
      <c r="M8" s="60"/>
      <c r="N8" s="5" t="s">
        <v>28</v>
      </c>
      <c r="O8" s="5" t="s">
        <v>29</v>
      </c>
      <c r="P8" s="48" t="s">
        <v>31</v>
      </c>
      <c r="Q8" s="49"/>
      <c r="R8" s="43" t="s">
        <v>34</v>
      </c>
      <c r="S8" s="43"/>
      <c r="T8" s="43" t="s">
        <v>32</v>
      </c>
      <c r="U8" s="43"/>
    </row>
    <row r="9" spans="2:21" ht="13.5">
      <c r="B9" s="36">
        <v>1</v>
      </c>
      <c r="C9" s="39">
        <v>1000000</v>
      </c>
      <c r="D9" s="39"/>
      <c r="E9" s="36">
        <v>2015</v>
      </c>
      <c r="F9" s="8">
        <v>42691</v>
      </c>
      <c r="G9" s="36" t="s">
        <v>3</v>
      </c>
      <c r="H9" s="40">
        <v>1078.51</v>
      </c>
      <c r="I9" s="40"/>
      <c r="J9" s="36">
        <v>366</v>
      </c>
      <c r="K9" s="39">
        <f aca="true" t="shared" si="0" ref="K9:K72">IF(F9="","",C9*0.03)</f>
        <v>30000</v>
      </c>
      <c r="L9" s="39"/>
      <c r="M9" s="6">
        <f>IF(J9="","",(K9/J9)/1000)</f>
        <v>0.0819672131147541</v>
      </c>
      <c r="N9" s="36">
        <v>2015</v>
      </c>
      <c r="O9" s="8">
        <v>42691</v>
      </c>
      <c r="P9" s="40">
        <v>1081.89</v>
      </c>
      <c r="Q9" s="40"/>
      <c r="R9" s="41">
        <f>IF(O9="","",(IF(G9="売",H9-P9,P9-H9))*M9*100000)</f>
        <v>-27704.918032787784</v>
      </c>
      <c r="S9" s="41"/>
      <c r="T9" s="42">
        <f>IF(O9="","",IF(R9&lt;0,J9*(-1),IF(G9="買",(P9-H9)*100,(H9-P9)*100)))</f>
        <v>-366</v>
      </c>
      <c r="U9" s="42"/>
    </row>
    <row r="10" spans="2:21" ht="13.5">
      <c r="B10" s="36">
        <v>2</v>
      </c>
      <c r="C10" s="39">
        <f aca="true" t="shared" si="1" ref="C10:C73">IF(R9="","",C9+R9)</f>
        <v>972295.0819672123</v>
      </c>
      <c r="D10" s="39"/>
      <c r="E10" s="36">
        <v>2015</v>
      </c>
      <c r="F10" s="8">
        <v>42691</v>
      </c>
      <c r="G10" s="36" t="s">
        <v>3</v>
      </c>
      <c r="H10" s="40">
        <v>1077.9</v>
      </c>
      <c r="I10" s="40"/>
      <c r="J10" s="36">
        <v>332</v>
      </c>
      <c r="K10" s="39">
        <f t="shared" si="0"/>
        <v>29168.852459016365</v>
      </c>
      <c r="L10" s="39"/>
      <c r="M10" s="6">
        <f aca="true" t="shared" si="2" ref="M10:M73">IF(J10="","",(K10/J10)/1000)</f>
        <v>0.08785798933438664</v>
      </c>
      <c r="N10" s="36">
        <v>2015</v>
      </c>
      <c r="O10" s="8">
        <v>42691</v>
      </c>
      <c r="P10" s="40">
        <v>1070.4</v>
      </c>
      <c r="Q10" s="40"/>
      <c r="R10" s="41">
        <f aca="true" t="shared" si="3" ref="R10:R73">IF(O10="","",(IF(G10="売",H10-P10,P10-H10))*M10*100000)</f>
        <v>65893.49200078998</v>
      </c>
      <c r="S10" s="41"/>
      <c r="T10" s="42">
        <f aca="true" t="shared" si="4" ref="T10:T73">IF(O10="","",IF(R10&lt;0,J10*(-1),IF(G10="買",(P10-H10)*100,(H10-P10)*100)))</f>
        <v>750</v>
      </c>
      <c r="U10" s="42"/>
    </row>
    <row r="11" spans="2:21" ht="13.5">
      <c r="B11" s="36">
        <v>3</v>
      </c>
      <c r="C11" s="39">
        <f t="shared" si="1"/>
        <v>1038188.5739680022</v>
      </c>
      <c r="D11" s="39"/>
      <c r="E11" s="36">
        <v>2015</v>
      </c>
      <c r="F11" s="8">
        <v>42691</v>
      </c>
      <c r="G11" s="36" t="s">
        <v>3</v>
      </c>
      <c r="H11" s="40">
        <v>1069.01</v>
      </c>
      <c r="I11" s="40"/>
      <c r="J11" s="36">
        <v>365</v>
      </c>
      <c r="K11" s="39">
        <f t="shared" si="0"/>
        <v>31145.657219040066</v>
      </c>
      <c r="L11" s="39"/>
      <c r="M11" s="6">
        <f t="shared" si="2"/>
        <v>0.08533056772339744</v>
      </c>
      <c r="N11" s="36">
        <v>2015</v>
      </c>
      <c r="O11" s="8">
        <v>42692</v>
      </c>
      <c r="P11" s="40">
        <v>1067.62</v>
      </c>
      <c r="Q11" s="40"/>
      <c r="R11" s="41">
        <f t="shared" si="3"/>
        <v>11860.948913553097</v>
      </c>
      <c r="S11" s="41"/>
      <c r="T11" s="42">
        <f t="shared" si="4"/>
        <v>139.00000000001</v>
      </c>
      <c r="U11" s="42"/>
    </row>
    <row r="12" spans="2:21" ht="13.5">
      <c r="B12" s="36">
        <v>4</v>
      </c>
      <c r="C12" s="39">
        <f t="shared" si="1"/>
        <v>1050049.5228815554</v>
      </c>
      <c r="D12" s="39"/>
      <c r="E12" s="36">
        <v>2015</v>
      </c>
      <c r="F12" s="8">
        <v>42692</v>
      </c>
      <c r="G12" s="36" t="s">
        <v>4</v>
      </c>
      <c r="H12" s="40">
        <v>1068.81</v>
      </c>
      <c r="I12" s="40"/>
      <c r="J12" s="36">
        <v>287</v>
      </c>
      <c r="K12" s="39">
        <f t="shared" si="0"/>
        <v>31501.48568644666</v>
      </c>
      <c r="L12" s="39"/>
      <c r="M12" s="6">
        <f t="shared" si="2"/>
        <v>0.1097612741688037</v>
      </c>
      <c r="N12" s="36">
        <v>2015</v>
      </c>
      <c r="O12" s="8">
        <v>42692</v>
      </c>
      <c r="P12" s="40">
        <v>1070.8</v>
      </c>
      <c r="Q12" s="40"/>
      <c r="R12" s="41">
        <f t="shared" si="3"/>
        <v>21842.493559592036</v>
      </c>
      <c r="S12" s="41"/>
      <c r="T12" s="42">
        <f t="shared" si="4"/>
        <v>199.0000000000009</v>
      </c>
      <c r="U12" s="42"/>
    </row>
    <row r="13" spans="2:21" ht="13.5">
      <c r="B13" s="36">
        <v>5</v>
      </c>
      <c r="C13" s="39">
        <f t="shared" si="1"/>
        <v>1071892.0164411473</v>
      </c>
      <c r="D13" s="39"/>
      <c r="E13" s="36">
        <v>2015</v>
      </c>
      <c r="F13" s="8">
        <v>42692</v>
      </c>
      <c r="G13" s="36" t="s">
        <v>4</v>
      </c>
      <c r="H13" s="40">
        <v>1071.47</v>
      </c>
      <c r="I13" s="40"/>
      <c r="J13" s="36">
        <v>417</v>
      </c>
      <c r="K13" s="39">
        <f t="shared" si="0"/>
        <v>32156.76049323442</v>
      </c>
      <c r="L13" s="39"/>
      <c r="M13" s="6">
        <f t="shared" si="2"/>
        <v>0.07711453355691707</v>
      </c>
      <c r="N13" s="36">
        <v>2015</v>
      </c>
      <c r="O13" s="8">
        <v>42693</v>
      </c>
      <c r="P13" s="40">
        <v>1076.04</v>
      </c>
      <c r="Q13" s="40"/>
      <c r="R13" s="41">
        <f t="shared" si="3"/>
        <v>35241.34183551061</v>
      </c>
      <c r="S13" s="41"/>
      <c r="T13" s="42">
        <f t="shared" si="4"/>
        <v>456.99999999999363</v>
      </c>
      <c r="U13" s="42"/>
    </row>
    <row r="14" spans="2:21" ht="13.5">
      <c r="B14" s="36">
        <v>6</v>
      </c>
      <c r="C14" s="39">
        <f t="shared" si="1"/>
        <v>1107133.358276658</v>
      </c>
      <c r="D14" s="39"/>
      <c r="E14" s="36">
        <v>2015</v>
      </c>
      <c r="F14" s="8">
        <v>42693</v>
      </c>
      <c r="G14" s="36" t="s">
        <v>4</v>
      </c>
      <c r="H14" s="40">
        <v>1077.56</v>
      </c>
      <c r="I14" s="40"/>
      <c r="J14" s="36">
        <v>221</v>
      </c>
      <c r="K14" s="39">
        <f t="shared" si="0"/>
        <v>33214.00074829974</v>
      </c>
      <c r="L14" s="39"/>
      <c r="M14" s="6">
        <f t="shared" si="2"/>
        <v>0.15028959614615267</v>
      </c>
      <c r="N14" s="36">
        <v>2015</v>
      </c>
      <c r="O14" s="8">
        <v>42693</v>
      </c>
      <c r="P14" s="40">
        <v>1075.93</v>
      </c>
      <c r="Q14" s="40"/>
      <c r="R14" s="41">
        <f t="shared" si="3"/>
        <v>-24497.204171821108</v>
      </c>
      <c r="S14" s="41"/>
      <c r="T14" s="42">
        <f t="shared" si="4"/>
        <v>-221</v>
      </c>
      <c r="U14" s="42"/>
    </row>
    <row r="15" spans="2:21" ht="13.5">
      <c r="B15" s="36">
        <v>7</v>
      </c>
      <c r="C15" s="39">
        <f t="shared" si="1"/>
        <v>1082636.154104837</v>
      </c>
      <c r="D15" s="39"/>
      <c r="E15" s="36">
        <v>2015</v>
      </c>
      <c r="F15" s="8">
        <v>42693</v>
      </c>
      <c r="G15" s="36" t="s">
        <v>3</v>
      </c>
      <c r="H15" s="40">
        <v>1074.78</v>
      </c>
      <c r="I15" s="40"/>
      <c r="J15" s="36">
        <v>360</v>
      </c>
      <c r="K15" s="39">
        <f t="shared" si="0"/>
        <v>32479.084623145107</v>
      </c>
      <c r="L15" s="39"/>
      <c r="M15" s="6">
        <f t="shared" si="2"/>
        <v>0.09021967950873641</v>
      </c>
      <c r="N15" s="36">
        <v>2015</v>
      </c>
      <c r="O15" s="8">
        <v>42693</v>
      </c>
      <c r="P15" s="40">
        <v>1074.03</v>
      </c>
      <c r="Q15" s="40"/>
      <c r="R15" s="41">
        <f t="shared" si="3"/>
        <v>6766.47596315523</v>
      </c>
      <c r="S15" s="41"/>
      <c r="T15" s="42">
        <f t="shared" si="4"/>
        <v>75</v>
      </c>
      <c r="U15" s="42"/>
    </row>
    <row r="16" spans="2:21" ht="13.5">
      <c r="B16" s="36">
        <v>8</v>
      </c>
      <c r="C16" s="39">
        <f t="shared" si="1"/>
        <v>1089402.6300679923</v>
      </c>
      <c r="D16" s="39"/>
      <c r="E16" s="36">
        <v>2015</v>
      </c>
      <c r="F16" s="8">
        <v>42693</v>
      </c>
      <c r="G16" s="36" t="s">
        <v>4</v>
      </c>
      <c r="H16" s="40">
        <v>1081.83</v>
      </c>
      <c r="I16" s="40"/>
      <c r="J16" s="36">
        <v>382</v>
      </c>
      <c r="K16" s="39">
        <f t="shared" si="0"/>
        <v>32682.078902039768</v>
      </c>
      <c r="L16" s="39"/>
      <c r="M16" s="6">
        <f t="shared" si="2"/>
        <v>0.08555518037183185</v>
      </c>
      <c r="N16" s="36">
        <v>2015</v>
      </c>
      <c r="O16" s="8">
        <v>42694</v>
      </c>
      <c r="P16" s="40">
        <v>1081.57</v>
      </c>
      <c r="Q16" s="40"/>
      <c r="R16" s="41">
        <f t="shared" si="3"/>
        <v>-2224.43468966755</v>
      </c>
      <c r="S16" s="41"/>
      <c r="T16" s="42">
        <f t="shared" si="4"/>
        <v>-382</v>
      </c>
      <c r="U16" s="42"/>
    </row>
    <row r="17" spans="2:21" ht="13.5">
      <c r="B17" s="36">
        <v>9</v>
      </c>
      <c r="C17" s="39">
        <f t="shared" si="1"/>
        <v>1087178.1953783247</v>
      </c>
      <c r="D17" s="39"/>
      <c r="E17" s="36">
        <v>2015</v>
      </c>
      <c r="F17" s="8">
        <v>42694</v>
      </c>
      <c r="G17" s="36" t="s">
        <v>4</v>
      </c>
      <c r="H17" s="40">
        <v>1083.96</v>
      </c>
      <c r="I17" s="40"/>
      <c r="J17" s="36">
        <v>338</v>
      </c>
      <c r="K17" s="39">
        <f t="shared" si="0"/>
        <v>32615.34586134974</v>
      </c>
      <c r="L17" s="39"/>
      <c r="M17" s="6">
        <f t="shared" si="2"/>
        <v>0.09649510609866786</v>
      </c>
      <c r="N17" s="36">
        <v>2015</v>
      </c>
      <c r="O17" s="8">
        <v>42694</v>
      </c>
      <c r="P17" s="40">
        <v>1084.71</v>
      </c>
      <c r="Q17" s="40"/>
      <c r="R17" s="41">
        <f t="shared" si="3"/>
        <v>7237.13295740009</v>
      </c>
      <c r="S17" s="41"/>
      <c r="T17" s="42">
        <f t="shared" si="4"/>
        <v>75</v>
      </c>
      <c r="U17" s="42"/>
    </row>
    <row r="18" spans="2:21" ht="13.5">
      <c r="B18" s="36">
        <v>10</v>
      </c>
      <c r="C18" s="39">
        <f t="shared" si="1"/>
        <v>1094415.3283357248</v>
      </c>
      <c r="D18" s="39"/>
      <c r="E18" s="36">
        <v>2015</v>
      </c>
      <c r="F18" s="8">
        <v>42694</v>
      </c>
      <c r="G18" s="36" t="s">
        <v>3</v>
      </c>
      <c r="H18" s="40">
        <v>1078.45</v>
      </c>
      <c r="I18" s="40"/>
      <c r="J18" s="36">
        <v>463</v>
      </c>
      <c r="K18" s="39">
        <f t="shared" si="0"/>
        <v>32832.45985007174</v>
      </c>
      <c r="L18" s="39"/>
      <c r="M18" s="6">
        <f t="shared" si="2"/>
        <v>0.07091244028093249</v>
      </c>
      <c r="N18" s="36">
        <v>2015</v>
      </c>
      <c r="O18" s="8">
        <v>42694</v>
      </c>
      <c r="P18" s="40">
        <v>1077.4</v>
      </c>
      <c r="Q18" s="40"/>
      <c r="R18" s="41">
        <f t="shared" si="3"/>
        <v>7445.80622949759</v>
      </c>
      <c r="S18" s="41"/>
      <c r="T18" s="42">
        <f t="shared" si="4"/>
        <v>104.99999999999545</v>
      </c>
      <c r="U18" s="42"/>
    </row>
    <row r="19" spans="2:21" ht="13.5">
      <c r="B19" s="36">
        <v>11</v>
      </c>
      <c r="C19" s="39">
        <f t="shared" si="1"/>
        <v>1101861.1345652223</v>
      </c>
      <c r="D19" s="39"/>
      <c r="E19" s="36">
        <v>2015</v>
      </c>
      <c r="F19" s="8">
        <v>42697</v>
      </c>
      <c r="G19" s="36" t="s">
        <v>3</v>
      </c>
      <c r="H19" s="40">
        <v>1073.42</v>
      </c>
      <c r="I19" s="40"/>
      <c r="J19" s="36">
        <v>419</v>
      </c>
      <c r="K19" s="39">
        <f t="shared" si="0"/>
        <v>33055.834036956665</v>
      </c>
      <c r="L19" s="39"/>
      <c r="M19" s="6">
        <f t="shared" si="2"/>
        <v>0.07889220533879872</v>
      </c>
      <c r="N19" s="36">
        <v>2015</v>
      </c>
      <c r="O19" s="8">
        <v>42697</v>
      </c>
      <c r="P19" s="40">
        <v>1071.97</v>
      </c>
      <c r="Q19" s="40"/>
      <c r="R19" s="41">
        <f t="shared" si="3"/>
        <v>11439.369774126173</v>
      </c>
      <c r="S19" s="41"/>
      <c r="T19" s="42">
        <f t="shared" si="4"/>
        <v>145.00000000000455</v>
      </c>
      <c r="U19" s="42"/>
    </row>
    <row r="20" spans="2:21" ht="13.5">
      <c r="B20" s="36">
        <v>12</v>
      </c>
      <c r="C20" s="39">
        <f t="shared" si="1"/>
        <v>1113300.5043393485</v>
      </c>
      <c r="D20" s="39"/>
      <c r="E20" s="36">
        <v>2015</v>
      </c>
      <c r="F20" s="8">
        <v>42697</v>
      </c>
      <c r="G20" s="36" t="s">
        <v>3</v>
      </c>
      <c r="H20" s="40">
        <v>1070.08</v>
      </c>
      <c r="I20" s="40"/>
      <c r="J20" s="36">
        <v>285</v>
      </c>
      <c r="K20" s="39">
        <f t="shared" si="0"/>
        <v>33399.01513018046</v>
      </c>
      <c r="L20" s="39"/>
      <c r="M20" s="6">
        <f t="shared" si="2"/>
        <v>0.11718952677256302</v>
      </c>
      <c r="N20" s="36">
        <v>2015</v>
      </c>
      <c r="O20" s="8">
        <v>42697</v>
      </c>
      <c r="P20" s="40">
        <v>1071.21</v>
      </c>
      <c r="Q20" s="40"/>
      <c r="R20" s="41">
        <f t="shared" si="3"/>
        <v>-13242.416525300898</v>
      </c>
      <c r="S20" s="41"/>
      <c r="T20" s="42">
        <f t="shared" si="4"/>
        <v>-285</v>
      </c>
      <c r="U20" s="42"/>
    </row>
    <row r="21" spans="2:21" ht="13.5">
      <c r="B21" s="36">
        <v>13</v>
      </c>
      <c r="C21" s="39">
        <f t="shared" si="1"/>
        <v>1100058.0878140477</v>
      </c>
      <c r="D21" s="39"/>
      <c r="E21" s="36">
        <v>2015</v>
      </c>
      <c r="F21" s="8">
        <v>42697</v>
      </c>
      <c r="G21" s="36" t="s">
        <v>4</v>
      </c>
      <c r="H21" s="40">
        <v>1072.53</v>
      </c>
      <c r="I21" s="40"/>
      <c r="J21" s="36">
        <v>260</v>
      </c>
      <c r="K21" s="39">
        <f t="shared" si="0"/>
        <v>33001.74263442143</v>
      </c>
      <c r="L21" s="39"/>
      <c r="M21" s="6">
        <f t="shared" si="2"/>
        <v>0.12692977936315936</v>
      </c>
      <c r="N21" s="36">
        <v>2015</v>
      </c>
      <c r="O21" s="8">
        <v>42697</v>
      </c>
      <c r="P21" s="40">
        <v>1070.21</v>
      </c>
      <c r="Q21" s="40"/>
      <c r="R21" s="41">
        <f t="shared" si="3"/>
        <v>-29447.70881225216</v>
      </c>
      <c r="S21" s="41"/>
      <c r="T21" s="42">
        <f t="shared" si="4"/>
        <v>-260</v>
      </c>
      <c r="U21" s="42"/>
    </row>
    <row r="22" spans="2:21" ht="13.5">
      <c r="B22" s="36">
        <v>14</v>
      </c>
      <c r="C22" s="39">
        <f t="shared" si="1"/>
        <v>1070610.3790017955</v>
      </c>
      <c r="D22" s="39"/>
      <c r="E22" s="36">
        <v>2015</v>
      </c>
      <c r="F22" s="8">
        <v>42697</v>
      </c>
      <c r="G22" s="36" t="s">
        <v>3</v>
      </c>
      <c r="H22" s="40">
        <v>1067.75</v>
      </c>
      <c r="I22" s="40"/>
      <c r="J22" s="36">
        <v>527</v>
      </c>
      <c r="K22" s="39">
        <f t="shared" si="0"/>
        <v>32118.311370053867</v>
      </c>
      <c r="L22" s="39"/>
      <c r="M22" s="6">
        <f t="shared" si="2"/>
        <v>0.06094556237201872</v>
      </c>
      <c r="N22" s="36">
        <v>2015</v>
      </c>
      <c r="O22" s="8">
        <v>42697</v>
      </c>
      <c r="P22" s="40">
        <v>1069.02</v>
      </c>
      <c r="Q22" s="40"/>
      <c r="R22" s="41">
        <f t="shared" si="3"/>
        <v>-7740.0864212462675</v>
      </c>
      <c r="S22" s="41"/>
      <c r="T22" s="42">
        <f t="shared" si="4"/>
        <v>-527</v>
      </c>
      <c r="U22" s="42"/>
    </row>
    <row r="23" spans="2:21" ht="13.5">
      <c r="B23" s="36">
        <v>15</v>
      </c>
      <c r="C23" s="39">
        <f t="shared" si="1"/>
        <v>1062870.2925805494</v>
      </c>
      <c r="D23" s="39"/>
      <c r="E23" s="36">
        <v>2015</v>
      </c>
      <c r="F23" s="8">
        <v>42698</v>
      </c>
      <c r="G23" s="36" t="s">
        <v>4</v>
      </c>
      <c r="H23" s="40">
        <v>1071.2</v>
      </c>
      <c r="I23" s="40"/>
      <c r="J23" s="36">
        <v>174</v>
      </c>
      <c r="K23" s="39">
        <f t="shared" si="0"/>
        <v>31886.10877741648</v>
      </c>
      <c r="L23" s="39"/>
      <c r="M23" s="6">
        <f t="shared" si="2"/>
        <v>0.18325349872078436</v>
      </c>
      <c r="N23" s="36">
        <v>2015</v>
      </c>
      <c r="O23" s="8">
        <v>42698</v>
      </c>
      <c r="P23" s="40">
        <v>1073.33</v>
      </c>
      <c r="Q23" s="40"/>
      <c r="R23" s="41">
        <f t="shared" si="3"/>
        <v>39032.9952275249</v>
      </c>
      <c r="S23" s="41"/>
      <c r="T23" s="42">
        <f t="shared" si="4"/>
        <v>212.99999999998818</v>
      </c>
      <c r="U23" s="42"/>
    </row>
    <row r="24" spans="2:21" ht="13.5">
      <c r="B24" s="36">
        <v>16</v>
      </c>
      <c r="C24" s="39">
        <f t="shared" si="1"/>
        <v>1101903.2878080744</v>
      </c>
      <c r="D24" s="39"/>
      <c r="E24" s="36">
        <v>2015</v>
      </c>
      <c r="F24" s="8">
        <v>42698</v>
      </c>
      <c r="G24" s="36" t="s">
        <v>4</v>
      </c>
      <c r="H24" s="40">
        <v>1076.06</v>
      </c>
      <c r="I24" s="40"/>
      <c r="J24" s="36">
        <v>272</v>
      </c>
      <c r="K24" s="39">
        <f t="shared" si="0"/>
        <v>33057.09863424223</v>
      </c>
      <c r="L24" s="39"/>
      <c r="M24" s="6">
        <f t="shared" si="2"/>
        <v>0.12153345086118468</v>
      </c>
      <c r="N24" s="36">
        <v>2015</v>
      </c>
      <c r="O24" s="8">
        <v>42698</v>
      </c>
      <c r="P24" s="40">
        <v>1075.67</v>
      </c>
      <c r="Q24" s="40"/>
      <c r="R24" s="41">
        <f t="shared" si="3"/>
        <v>-4739.804583584655</v>
      </c>
      <c r="S24" s="41"/>
      <c r="T24" s="42">
        <f t="shared" si="4"/>
        <v>-272</v>
      </c>
      <c r="U24" s="42"/>
    </row>
    <row r="25" spans="2:21" ht="13.5">
      <c r="B25" s="36">
        <v>17</v>
      </c>
      <c r="C25" s="39">
        <f t="shared" si="1"/>
        <v>1097163.4832244897</v>
      </c>
      <c r="D25" s="39"/>
      <c r="E25" s="36">
        <v>2015</v>
      </c>
      <c r="F25" s="8">
        <v>42699</v>
      </c>
      <c r="G25" s="36" t="s">
        <v>4</v>
      </c>
      <c r="H25" s="40">
        <v>1077.73</v>
      </c>
      <c r="I25" s="40"/>
      <c r="J25" s="36">
        <v>401</v>
      </c>
      <c r="K25" s="39">
        <f t="shared" si="0"/>
        <v>32914.90449673469</v>
      </c>
      <c r="L25" s="39"/>
      <c r="M25" s="6">
        <f t="shared" si="2"/>
        <v>0.08208205610158278</v>
      </c>
      <c r="N25" s="36">
        <v>2015</v>
      </c>
      <c r="O25" s="8">
        <v>42699</v>
      </c>
      <c r="P25" s="40">
        <v>1078.71</v>
      </c>
      <c r="Q25" s="40"/>
      <c r="R25" s="41">
        <f t="shared" si="3"/>
        <v>8044.0414979552625</v>
      </c>
      <c r="S25" s="41"/>
      <c r="T25" s="42">
        <f t="shared" si="4"/>
        <v>98.00000000000182</v>
      </c>
      <c r="U25" s="42"/>
    </row>
    <row r="26" spans="2:21" ht="13.5">
      <c r="B26" s="36">
        <v>18</v>
      </c>
      <c r="C26" s="39">
        <f t="shared" si="1"/>
        <v>1105207.524722445</v>
      </c>
      <c r="D26" s="39"/>
      <c r="E26" s="36">
        <v>2015</v>
      </c>
      <c r="F26" s="8">
        <v>42699</v>
      </c>
      <c r="G26" s="36" t="s">
        <v>3</v>
      </c>
      <c r="H26" s="40">
        <v>1068.83</v>
      </c>
      <c r="I26" s="40"/>
      <c r="J26" s="36">
        <v>638</v>
      </c>
      <c r="K26" s="39">
        <f t="shared" si="0"/>
        <v>33156.22574167335</v>
      </c>
      <c r="L26" s="39"/>
      <c r="M26" s="6">
        <f t="shared" si="2"/>
        <v>0.05196900586469177</v>
      </c>
      <c r="N26" s="36">
        <v>2015</v>
      </c>
      <c r="O26" s="8">
        <v>42699</v>
      </c>
      <c r="P26" s="40">
        <v>1072.8</v>
      </c>
      <c r="Q26" s="40"/>
      <c r="R26" s="41">
        <f t="shared" si="3"/>
        <v>-20631.695328282774</v>
      </c>
      <c r="S26" s="41"/>
      <c r="T26" s="42">
        <f t="shared" si="4"/>
        <v>-638</v>
      </c>
      <c r="U26" s="42"/>
    </row>
    <row r="27" spans="2:21" ht="13.5">
      <c r="B27" s="36">
        <v>19</v>
      </c>
      <c r="C27" s="39">
        <f t="shared" si="1"/>
        <v>1084575.8293941622</v>
      </c>
      <c r="D27" s="39"/>
      <c r="E27" s="36">
        <v>2015</v>
      </c>
      <c r="F27" s="8">
        <v>42700</v>
      </c>
      <c r="G27" s="36" t="s">
        <v>4</v>
      </c>
      <c r="H27" s="40">
        <v>1072.11</v>
      </c>
      <c r="I27" s="40"/>
      <c r="J27" s="36">
        <v>314</v>
      </c>
      <c r="K27" s="39">
        <f t="shared" si="0"/>
        <v>32537.274881824866</v>
      </c>
      <c r="L27" s="39"/>
      <c r="M27" s="6">
        <f t="shared" si="2"/>
        <v>0.10362189452810466</v>
      </c>
      <c r="N27" s="36">
        <v>2015</v>
      </c>
      <c r="O27" s="8">
        <v>42700</v>
      </c>
      <c r="P27" s="40">
        <v>1073.47</v>
      </c>
      <c r="Q27" s="40"/>
      <c r="R27" s="41">
        <f t="shared" si="3"/>
        <v>14092.577655823554</v>
      </c>
      <c r="S27" s="41"/>
      <c r="T27" s="42">
        <f t="shared" si="4"/>
        <v>136.00000000001273</v>
      </c>
      <c r="U27" s="42"/>
    </row>
    <row r="28" spans="2:21" ht="13.5">
      <c r="B28" s="36">
        <v>20</v>
      </c>
      <c r="C28" s="39">
        <f t="shared" si="1"/>
        <v>1098668.4070499858</v>
      </c>
      <c r="D28" s="39"/>
      <c r="E28" s="36">
        <v>2015</v>
      </c>
      <c r="F28" s="8">
        <v>42700</v>
      </c>
      <c r="G28" s="36" t="s">
        <v>3</v>
      </c>
      <c r="H28" s="40">
        <v>1071.09</v>
      </c>
      <c r="I28" s="40"/>
      <c r="J28" s="36">
        <v>296</v>
      </c>
      <c r="K28" s="39">
        <f t="shared" si="0"/>
        <v>32960.05221149958</v>
      </c>
      <c r="L28" s="39"/>
      <c r="M28" s="6">
        <f t="shared" si="2"/>
        <v>0.11135152774155263</v>
      </c>
      <c r="N28" s="36">
        <v>2015</v>
      </c>
      <c r="O28" s="8">
        <v>42700</v>
      </c>
      <c r="P28" s="40">
        <v>1071.56</v>
      </c>
      <c r="Q28" s="40"/>
      <c r="R28" s="41">
        <f t="shared" si="3"/>
        <v>-5233.521803853278</v>
      </c>
      <c r="S28" s="41"/>
      <c r="T28" s="42">
        <f t="shared" si="4"/>
        <v>-296</v>
      </c>
      <c r="U28" s="42"/>
    </row>
    <row r="29" spans="2:21" ht="13.5">
      <c r="B29" s="36">
        <v>21</v>
      </c>
      <c r="C29" s="39">
        <f t="shared" si="1"/>
        <v>1093434.8852461325</v>
      </c>
      <c r="D29" s="39"/>
      <c r="E29" s="36">
        <v>2015</v>
      </c>
      <c r="F29" s="8">
        <v>42700</v>
      </c>
      <c r="G29" s="36" t="s">
        <v>4</v>
      </c>
      <c r="H29" s="40">
        <v>1072.54</v>
      </c>
      <c r="I29" s="40"/>
      <c r="J29" s="36">
        <v>292</v>
      </c>
      <c r="K29" s="39">
        <f t="shared" si="0"/>
        <v>32803.046557383976</v>
      </c>
      <c r="L29" s="39"/>
      <c r="M29" s="6">
        <f t="shared" si="2"/>
        <v>0.11233920053898622</v>
      </c>
      <c r="N29" s="36">
        <v>2015</v>
      </c>
      <c r="O29" s="8">
        <v>42701</v>
      </c>
      <c r="P29" s="40">
        <v>1070.9</v>
      </c>
      <c r="Q29" s="40"/>
      <c r="R29" s="41">
        <f t="shared" si="3"/>
        <v>-18423.62888839231</v>
      </c>
      <c r="S29" s="41"/>
      <c r="T29" s="42">
        <f t="shared" si="4"/>
        <v>-292</v>
      </c>
      <c r="U29" s="42"/>
    </row>
    <row r="30" spans="2:21" ht="13.5">
      <c r="B30" s="36">
        <v>22</v>
      </c>
      <c r="C30" s="39">
        <f t="shared" si="1"/>
        <v>1075011.2563577401</v>
      </c>
      <c r="D30" s="39"/>
      <c r="E30" s="36">
        <v>2015</v>
      </c>
      <c r="F30" s="8">
        <v>42700</v>
      </c>
      <c r="G30" s="36" t="s">
        <v>4</v>
      </c>
      <c r="H30" s="40">
        <v>1072.15</v>
      </c>
      <c r="I30" s="40"/>
      <c r="J30" s="36">
        <v>198</v>
      </c>
      <c r="K30" s="39">
        <f t="shared" si="0"/>
        <v>32250.3376907322</v>
      </c>
      <c r="L30" s="39"/>
      <c r="M30" s="6">
        <f t="shared" si="2"/>
        <v>0.16288049338753638</v>
      </c>
      <c r="N30" s="36">
        <v>2015</v>
      </c>
      <c r="O30" s="8">
        <v>42701</v>
      </c>
      <c r="P30" s="40">
        <v>1072.03</v>
      </c>
      <c r="Q30" s="40"/>
      <c r="R30" s="41">
        <f t="shared" si="3"/>
        <v>-1954.5659206523624</v>
      </c>
      <c r="S30" s="41"/>
      <c r="T30" s="42">
        <f t="shared" si="4"/>
        <v>-198</v>
      </c>
      <c r="U30" s="42"/>
    </row>
    <row r="31" spans="2:21" ht="13.5">
      <c r="B31" s="36">
        <v>23</v>
      </c>
      <c r="C31" s="39">
        <f t="shared" si="1"/>
        <v>1073056.6904370878</v>
      </c>
      <c r="D31" s="39"/>
      <c r="E31" s="36">
        <v>2015</v>
      </c>
      <c r="F31" s="8">
        <v>42701</v>
      </c>
      <c r="G31" s="36" t="s">
        <v>3</v>
      </c>
      <c r="H31" s="40">
        <v>1069.95</v>
      </c>
      <c r="I31" s="40"/>
      <c r="J31" s="36">
        <v>313</v>
      </c>
      <c r="K31" s="39">
        <f t="shared" si="0"/>
        <v>32191.700713112634</v>
      </c>
      <c r="L31" s="39"/>
      <c r="M31" s="6">
        <f t="shared" si="2"/>
        <v>0.1028488840674525</v>
      </c>
      <c r="N31" s="36">
        <v>2015</v>
      </c>
      <c r="O31" s="8">
        <v>42701</v>
      </c>
      <c r="P31" s="40">
        <v>1068.22</v>
      </c>
      <c r="Q31" s="40"/>
      <c r="R31" s="41">
        <f t="shared" si="3"/>
        <v>17792.85694366947</v>
      </c>
      <c r="S31" s="41"/>
      <c r="T31" s="42">
        <f t="shared" si="4"/>
        <v>173.00000000000182</v>
      </c>
      <c r="U31" s="42"/>
    </row>
    <row r="32" spans="2:21" ht="13.5">
      <c r="B32" s="36">
        <v>24</v>
      </c>
      <c r="C32" s="39">
        <f t="shared" si="1"/>
        <v>1090849.5473807573</v>
      </c>
      <c r="D32" s="39"/>
      <c r="E32" s="36">
        <v>2015</v>
      </c>
      <c r="F32" s="8">
        <v>42701</v>
      </c>
      <c r="G32" s="36" t="s">
        <v>3</v>
      </c>
      <c r="H32" s="40">
        <v>1067.43</v>
      </c>
      <c r="I32" s="40"/>
      <c r="J32" s="36">
        <v>230</v>
      </c>
      <c r="K32" s="39">
        <f t="shared" si="0"/>
        <v>32725.486421422716</v>
      </c>
      <c r="L32" s="39"/>
      <c r="M32" s="6">
        <f t="shared" si="2"/>
        <v>0.1422847235714031</v>
      </c>
      <c r="N32" s="36">
        <v>2015</v>
      </c>
      <c r="O32" s="8">
        <v>42701</v>
      </c>
      <c r="P32" s="40">
        <v>1065.84</v>
      </c>
      <c r="Q32" s="40"/>
      <c r="R32" s="41">
        <f t="shared" si="3"/>
        <v>22623.271047855163</v>
      </c>
      <c r="S32" s="41"/>
      <c r="T32" s="42">
        <f t="shared" si="4"/>
        <v>159.00000000001455</v>
      </c>
      <c r="U32" s="42"/>
    </row>
    <row r="33" spans="2:21" ht="13.5">
      <c r="B33" s="36">
        <v>25</v>
      </c>
      <c r="C33" s="39">
        <f t="shared" si="1"/>
        <v>1113472.8184286125</v>
      </c>
      <c r="D33" s="39"/>
      <c r="E33" s="36">
        <v>2015</v>
      </c>
      <c r="F33" s="8">
        <v>42701</v>
      </c>
      <c r="G33" s="36" t="s">
        <v>3</v>
      </c>
      <c r="H33" s="40">
        <v>1063.9</v>
      </c>
      <c r="I33" s="40"/>
      <c r="J33" s="36">
        <v>351</v>
      </c>
      <c r="K33" s="39">
        <f t="shared" si="0"/>
        <v>33404.18455285837</v>
      </c>
      <c r="L33" s="39"/>
      <c r="M33" s="6">
        <f t="shared" si="2"/>
        <v>0.09516861695971046</v>
      </c>
      <c r="N33" s="36">
        <v>2015</v>
      </c>
      <c r="O33" s="8">
        <v>42701</v>
      </c>
      <c r="P33" s="40">
        <v>1058.31</v>
      </c>
      <c r="Q33" s="40"/>
      <c r="R33" s="41">
        <f t="shared" si="3"/>
        <v>53199.25688047953</v>
      </c>
      <c r="S33" s="41"/>
      <c r="T33" s="42">
        <f t="shared" si="4"/>
        <v>559.0000000000146</v>
      </c>
      <c r="U33" s="42"/>
    </row>
    <row r="34" spans="2:21" ht="13.5">
      <c r="B34" s="36">
        <v>26</v>
      </c>
      <c r="C34" s="39">
        <f t="shared" si="1"/>
        <v>1166672.0753090922</v>
      </c>
      <c r="D34" s="39"/>
      <c r="E34" s="36">
        <v>2015</v>
      </c>
      <c r="F34" s="8">
        <v>42704</v>
      </c>
      <c r="G34" s="36" t="s">
        <v>3</v>
      </c>
      <c r="H34" s="40">
        <v>1053.41</v>
      </c>
      <c r="I34" s="40"/>
      <c r="J34" s="36">
        <v>469</v>
      </c>
      <c r="K34" s="39">
        <f t="shared" si="0"/>
        <v>35000.162259272765</v>
      </c>
      <c r="L34" s="39"/>
      <c r="M34" s="6">
        <f t="shared" si="2"/>
        <v>0.07462721164024043</v>
      </c>
      <c r="N34" s="36">
        <v>2015</v>
      </c>
      <c r="O34" s="8">
        <v>42704</v>
      </c>
      <c r="P34" s="40">
        <v>1056.56</v>
      </c>
      <c r="Q34" s="40"/>
      <c r="R34" s="41">
        <f t="shared" si="3"/>
        <v>-23507.571666674718</v>
      </c>
      <c r="S34" s="41"/>
      <c r="T34" s="42">
        <f t="shared" si="4"/>
        <v>-469</v>
      </c>
      <c r="U34" s="42"/>
    </row>
    <row r="35" spans="2:21" ht="13.5">
      <c r="B35" s="36">
        <v>27</v>
      </c>
      <c r="C35" s="39">
        <f t="shared" si="1"/>
        <v>1143164.5036424175</v>
      </c>
      <c r="D35" s="39"/>
      <c r="E35" s="36">
        <v>2015</v>
      </c>
      <c r="F35" s="8">
        <v>42704</v>
      </c>
      <c r="G35" s="36" t="s">
        <v>3</v>
      </c>
      <c r="H35" s="40">
        <v>1054.49</v>
      </c>
      <c r="I35" s="40"/>
      <c r="J35" s="36">
        <v>257</v>
      </c>
      <c r="K35" s="39">
        <f t="shared" si="0"/>
        <v>34294.93510927253</v>
      </c>
      <c r="L35" s="39"/>
      <c r="M35" s="6">
        <f t="shared" si="2"/>
        <v>0.13344332727343397</v>
      </c>
      <c r="N35" s="36">
        <v>2015</v>
      </c>
      <c r="O35" s="8">
        <v>42704</v>
      </c>
      <c r="P35" s="40">
        <v>1056.48</v>
      </c>
      <c r="Q35" s="40"/>
      <c r="R35" s="41">
        <f t="shared" si="3"/>
        <v>-26555.22212741348</v>
      </c>
      <c r="S35" s="41"/>
      <c r="T35" s="42">
        <f t="shared" si="4"/>
        <v>-257</v>
      </c>
      <c r="U35" s="42"/>
    </row>
    <row r="36" spans="2:21" ht="13.5">
      <c r="B36" s="36">
        <v>28</v>
      </c>
      <c r="C36" s="39">
        <f t="shared" si="1"/>
        <v>1116609.281515004</v>
      </c>
      <c r="D36" s="39"/>
      <c r="E36" s="36">
        <v>2015</v>
      </c>
      <c r="F36" s="8">
        <v>42704</v>
      </c>
      <c r="G36" s="36" t="s">
        <v>4</v>
      </c>
      <c r="H36" s="40">
        <v>1057.64</v>
      </c>
      <c r="I36" s="40"/>
      <c r="J36" s="36">
        <v>409</v>
      </c>
      <c r="K36" s="39">
        <f t="shared" si="0"/>
        <v>33498.27844545012</v>
      </c>
      <c r="L36" s="39"/>
      <c r="M36" s="6">
        <f t="shared" si="2"/>
        <v>0.08190288128471913</v>
      </c>
      <c r="N36" s="36">
        <v>2015</v>
      </c>
      <c r="O36" s="8">
        <v>42704</v>
      </c>
      <c r="P36" s="40">
        <v>1056.52</v>
      </c>
      <c r="Q36" s="40"/>
      <c r="R36" s="41">
        <f t="shared" si="3"/>
        <v>-9173.12270388951</v>
      </c>
      <c r="S36" s="41"/>
      <c r="T36" s="42">
        <f t="shared" si="4"/>
        <v>-409</v>
      </c>
      <c r="U36" s="42"/>
    </row>
    <row r="37" spans="2:21" ht="13.5">
      <c r="B37" s="36">
        <v>29</v>
      </c>
      <c r="C37" s="39">
        <f t="shared" si="1"/>
        <v>1107436.1588111145</v>
      </c>
      <c r="D37" s="39"/>
      <c r="E37" s="36">
        <v>2015</v>
      </c>
      <c r="F37" s="8">
        <v>42704</v>
      </c>
      <c r="G37" s="36" t="s">
        <v>4</v>
      </c>
      <c r="H37" s="40">
        <v>1056.85</v>
      </c>
      <c r="I37" s="40"/>
      <c r="J37" s="36">
        <v>137</v>
      </c>
      <c r="K37" s="39">
        <f t="shared" si="0"/>
        <v>33223.084764333435</v>
      </c>
      <c r="L37" s="39"/>
      <c r="M37" s="6">
        <f t="shared" si="2"/>
        <v>0.24250426835279879</v>
      </c>
      <c r="N37" s="36">
        <v>2015</v>
      </c>
      <c r="O37" s="8">
        <v>42704</v>
      </c>
      <c r="P37" s="40">
        <v>1065.12</v>
      </c>
      <c r="Q37" s="40"/>
      <c r="R37" s="41">
        <f t="shared" si="3"/>
        <v>200551.02992776415</v>
      </c>
      <c r="S37" s="41"/>
      <c r="T37" s="42">
        <f t="shared" si="4"/>
        <v>826.9999999999982</v>
      </c>
      <c r="U37" s="42"/>
    </row>
    <row r="38" spans="2:21" ht="13.5">
      <c r="B38" s="36">
        <v>30</v>
      </c>
      <c r="C38" s="39">
        <f t="shared" si="1"/>
        <v>1307987.1887388786</v>
      </c>
      <c r="D38" s="39"/>
      <c r="E38" s="36">
        <v>2015</v>
      </c>
      <c r="F38" s="8">
        <v>42705</v>
      </c>
      <c r="G38" s="36" t="s">
        <v>4</v>
      </c>
      <c r="H38" s="40">
        <v>1069.62</v>
      </c>
      <c r="I38" s="40"/>
      <c r="J38" s="36">
        <v>706</v>
      </c>
      <c r="K38" s="39">
        <f t="shared" si="0"/>
        <v>39239.615662166354</v>
      </c>
      <c r="L38" s="39"/>
      <c r="M38" s="6">
        <f t="shared" si="2"/>
        <v>0.055580192156043</v>
      </c>
      <c r="N38" s="36">
        <v>2015</v>
      </c>
      <c r="O38" s="8">
        <v>42705</v>
      </c>
      <c r="P38" s="40">
        <v>1070.94</v>
      </c>
      <c r="Q38" s="40"/>
      <c r="R38" s="41">
        <f t="shared" si="3"/>
        <v>7336.585364598585</v>
      </c>
      <c r="S38" s="41"/>
      <c r="T38" s="42">
        <f t="shared" si="4"/>
        <v>132.00000000001637</v>
      </c>
      <c r="U38" s="42"/>
    </row>
    <row r="39" spans="2:21" ht="13.5">
      <c r="B39" s="36">
        <v>31</v>
      </c>
      <c r="C39" s="39">
        <f t="shared" si="1"/>
        <v>1315323.7741034771</v>
      </c>
      <c r="D39" s="39"/>
      <c r="E39" s="36">
        <v>2015</v>
      </c>
      <c r="F39" s="8">
        <v>42705</v>
      </c>
      <c r="G39" s="36" t="s">
        <v>4</v>
      </c>
      <c r="H39" s="40">
        <v>1072.52</v>
      </c>
      <c r="I39" s="40"/>
      <c r="J39" s="36">
        <v>318</v>
      </c>
      <c r="K39" s="39">
        <f t="shared" si="0"/>
        <v>39459.713223104314</v>
      </c>
      <c r="L39" s="39"/>
      <c r="M39" s="6">
        <f t="shared" si="2"/>
        <v>0.12408714850032802</v>
      </c>
      <c r="N39" s="36">
        <v>2015</v>
      </c>
      <c r="O39" s="8">
        <v>42705</v>
      </c>
      <c r="P39" s="40">
        <v>1070.76</v>
      </c>
      <c r="Q39" s="40"/>
      <c r="R39" s="41">
        <f t="shared" si="3"/>
        <v>-21839.33813605762</v>
      </c>
      <c r="S39" s="41"/>
      <c r="T39" s="42">
        <f t="shared" si="4"/>
        <v>-318</v>
      </c>
      <c r="U39" s="42"/>
    </row>
    <row r="40" spans="2:21" ht="13.5">
      <c r="B40" s="36">
        <v>32</v>
      </c>
      <c r="C40" s="39">
        <f t="shared" si="1"/>
        <v>1293484.4359674195</v>
      </c>
      <c r="D40" s="39"/>
      <c r="E40" s="36">
        <v>2015</v>
      </c>
      <c r="F40" s="8">
        <v>42705</v>
      </c>
      <c r="G40" s="36" t="s">
        <v>3</v>
      </c>
      <c r="H40" s="40">
        <v>1067.25</v>
      </c>
      <c r="I40" s="40"/>
      <c r="J40" s="36">
        <v>578</v>
      </c>
      <c r="K40" s="39">
        <f t="shared" si="0"/>
        <v>38804.533079022585</v>
      </c>
      <c r="L40" s="39"/>
      <c r="M40" s="6">
        <f t="shared" si="2"/>
        <v>0.06713587037893182</v>
      </c>
      <c r="N40" s="36">
        <v>2015</v>
      </c>
      <c r="O40" s="8">
        <v>42705</v>
      </c>
      <c r="P40" s="40">
        <v>1066.03</v>
      </c>
      <c r="Q40" s="40"/>
      <c r="R40" s="41">
        <f t="shared" si="3"/>
        <v>8190.576186229864</v>
      </c>
      <c r="S40" s="41"/>
      <c r="T40" s="42">
        <f t="shared" si="4"/>
        <v>122.00000000000273</v>
      </c>
      <c r="U40" s="42"/>
    </row>
    <row r="41" spans="2:21" ht="13.5">
      <c r="B41" s="36">
        <v>33</v>
      </c>
      <c r="C41" s="39">
        <f t="shared" si="1"/>
        <v>1301675.0121536495</v>
      </c>
      <c r="D41" s="39"/>
      <c r="E41" s="36">
        <v>2015</v>
      </c>
      <c r="F41" s="8">
        <v>42705</v>
      </c>
      <c r="G41" s="36" t="s">
        <v>4</v>
      </c>
      <c r="H41" s="40">
        <v>1067.31</v>
      </c>
      <c r="I41" s="40"/>
      <c r="J41" s="36">
        <v>417</v>
      </c>
      <c r="K41" s="39">
        <f t="shared" si="0"/>
        <v>39050.250364609485</v>
      </c>
      <c r="L41" s="39"/>
      <c r="M41" s="6">
        <f t="shared" si="2"/>
        <v>0.09364568432760068</v>
      </c>
      <c r="N41" s="36">
        <v>2015</v>
      </c>
      <c r="O41" s="8">
        <v>42706</v>
      </c>
      <c r="P41" s="40">
        <v>1068.25</v>
      </c>
      <c r="Q41" s="40"/>
      <c r="R41" s="41">
        <f t="shared" si="3"/>
        <v>8802.694326794974</v>
      </c>
      <c r="S41" s="41"/>
      <c r="T41" s="42">
        <f t="shared" si="4"/>
        <v>94.00000000000546</v>
      </c>
      <c r="U41" s="42"/>
    </row>
    <row r="42" spans="2:21" ht="13.5">
      <c r="B42" s="36">
        <v>34</v>
      </c>
      <c r="C42" s="39">
        <f t="shared" si="1"/>
        <v>1310477.7064804444</v>
      </c>
      <c r="D42" s="39"/>
      <c r="E42" s="36">
        <v>2015</v>
      </c>
      <c r="F42" s="8">
        <v>42706</v>
      </c>
      <c r="G42" s="36" t="s">
        <v>4</v>
      </c>
      <c r="H42" s="40">
        <v>1068.38</v>
      </c>
      <c r="I42" s="40"/>
      <c r="J42" s="36">
        <v>195</v>
      </c>
      <c r="K42" s="39">
        <f t="shared" si="0"/>
        <v>39314.33119441333</v>
      </c>
      <c r="L42" s="39"/>
      <c r="M42" s="6">
        <f t="shared" si="2"/>
        <v>0.20161195484314529</v>
      </c>
      <c r="N42" s="36">
        <v>2015</v>
      </c>
      <c r="O42" s="8">
        <v>42706</v>
      </c>
      <c r="P42" s="40">
        <v>1067.32</v>
      </c>
      <c r="Q42" s="40"/>
      <c r="R42" s="41">
        <f t="shared" si="3"/>
        <v>-21370.867213376885</v>
      </c>
      <c r="S42" s="41"/>
      <c r="T42" s="42">
        <f t="shared" si="4"/>
        <v>-195</v>
      </c>
      <c r="U42" s="42"/>
    </row>
    <row r="43" spans="2:21" ht="13.5">
      <c r="B43" s="36">
        <v>35</v>
      </c>
      <c r="C43" s="39">
        <f t="shared" si="1"/>
        <v>1289106.8392670676</v>
      </c>
      <c r="D43" s="39"/>
      <c r="E43" s="36">
        <v>2015</v>
      </c>
      <c r="F43" s="8">
        <v>42706</v>
      </c>
      <c r="G43" s="36" t="s">
        <v>3</v>
      </c>
      <c r="H43" s="40">
        <v>1067.2</v>
      </c>
      <c r="I43" s="40"/>
      <c r="J43" s="36">
        <v>175</v>
      </c>
      <c r="K43" s="39">
        <f t="shared" si="0"/>
        <v>38673.205178012024</v>
      </c>
      <c r="L43" s="39"/>
      <c r="M43" s="6">
        <f t="shared" si="2"/>
        <v>0.2209897438743544</v>
      </c>
      <c r="N43" s="36">
        <v>2015</v>
      </c>
      <c r="O43" s="8">
        <v>42706</v>
      </c>
      <c r="P43" s="40">
        <v>1055.28</v>
      </c>
      <c r="Q43" s="40"/>
      <c r="R43" s="41">
        <f t="shared" si="3"/>
        <v>263419.77469823207</v>
      </c>
      <c r="S43" s="41"/>
      <c r="T43" s="42">
        <f t="shared" si="4"/>
        <v>1192.0000000000073</v>
      </c>
      <c r="U43" s="42"/>
    </row>
    <row r="44" spans="2:21" ht="13.5">
      <c r="B44" s="36">
        <v>36</v>
      </c>
      <c r="C44" s="39">
        <f t="shared" si="1"/>
        <v>1552526.6139652997</v>
      </c>
      <c r="D44" s="39"/>
      <c r="E44" s="36">
        <v>2015</v>
      </c>
      <c r="F44" s="8">
        <v>42706</v>
      </c>
      <c r="G44" s="36" t="s">
        <v>4</v>
      </c>
      <c r="H44" s="40">
        <v>1053.78</v>
      </c>
      <c r="I44" s="40"/>
      <c r="J44" s="36">
        <v>399</v>
      </c>
      <c r="K44" s="39">
        <f t="shared" si="0"/>
        <v>46575.79841895899</v>
      </c>
      <c r="L44" s="39"/>
      <c r="M44" s="6">
        <f t="shared" si="2"/>
        <v>0.11673132435829321</v>
      </c>
      <c r="N44" s="36">
        <v>2015</v>
      </c>
      <c r="O44" s="8">
        <v>42706</v>
      </c>
      <c r="P44" s="40">
        <v>1053.76</v>
      </c>
      <c r="Q44" s="40"/>
      <c r="R44" s="41">
        <f t="shared" si="3"/>
        <v>-233.4626487163741</v>
      </c>
      <c r="S44" s="41"/>
      <c r="T44" s="42">
        <f t="shared" si="4"/>
        <v>-399</v>
      </c>
      <c r="U44" s="42"/>
    </row>
    <row r="45" spans="2:21" ht="13.5">
      <c r="B45" s="36">
        <v>37</v>
      </c>
      <c r="C45" s="39">
        <f t="shared" si="1"/>
        <v>1552293.1513165834</v>
      </c>
      <c r="D45" s="39"/>
      <c r="E45" s="36">
        <v>2015</v>
      </c>
      <c r="F45" s="8">
        <v>42707</v>
      </c>
      <c r="G45" s="36" t="s">
        <v>3</v>
      </c>
      <c r="H45" s="40">
        <v>1050.41</v>
      </c>
      <c r="I45" s="40"/>
      <c r="J45" s="36">
        <v>514</v>
      </c>
      <c r="K45" s="39">
        <f t="shared" si="0"/>
        <v>46568.7945394975</v>
      </c>
      <c r="L45" s="39"/>
      <c r="M45" s="6">
        <f t="shared" si="2"/>
        <v>0.09060076758657103</v>
      </c>
      <c r="N45" s="36">
        <v>2015</v>
      </c>
      <c r="O45" s="8">
        <v>42707</v>
      </c>
      <c r="P45" s="40">
        <v>1052.8</v>
      </c>
      <c r="Q45" s="40"/>
      <c r="R45" s="41">
        <f t="shared" si="3"/>
        <v>-21653.58345318932</v>
      </c>
      <c r="S45" s="41"/>
      <c r="T45" s="42">
        <f t="shared" si="4"/>
        <v>-514</v>
      </c>
      <c r="U45" s="42"/>
    </row>
    <row r="46" spans="2:21" ht="13.5">
      <c r="B46" s="36">
        <v>38</v>
      </c>
      <c r="C46" s="39">
        <f t="shared" si="1"/>
        <v>1530639.567863394</v>
      </c>
      <c r="D46" s="39"/>
      <c r="E46" s="36">
        <v>2015</v>
      </c>
      <c r="F46" s="8">
        <v>42707</v>
      </c>
      <c r="G46" s="36" t="s">
        <v>3</v>
      </c>
      <c r="H46" s="40">
        <v>1049.61</v>
      </c>
      <c r="I46" s="40"/>
      <c r="J46" s="36">
        <v>426</v>
      </c>
      <c r="K46" s="39">
        <f t="shared" si="0"/>
        <v>45919.18703590182</v>
      </c>
      <c r="L46" s="39"/>
      <c r="M46" s="6">
        <f t="shared" si="2"/>
        <v>0.1077915188636193</v>
      </c>
      <c r="N46" s="36">
        <v>2015</v>
      </c>
      <c r="O46" s="8">
        <v>42707</v>
      </c>
      <c r="P46" s="40">
        <v>1050.59</v>
      </c>
      <c r="Q46" s="40"/>
      <c r="R46" s="41">
        <f t="shared" si="3"/>
        <v>-10563.568848634888</v>
      </c>
      <c r="S46" s="41"/>
      <c r="T46" s="42">
        <f t="shared" si="4"/>
        <v>-426</v>
      </c>
      <c r="U46" s="42"/>
    </row>
    <row r="47" spans="2:21" ht="13.5">
      <c r="B47" s="36">
        <v>39</v>
      </c>
      <c r="C47" s="39">
        <f t="shared" si="1"/>
        <v>1520075.9990147592</v>
      </c>
      <c r="D47" s="39"/>
      <c r="E47" s="36">
        <v>2015</v>
      </c>
      <c r="F47" s="8">
        <v>42707</v>
      </c>
      <c r="G47" s="36" t="s">
        <v>4</v>
      </c>
      <c r="H47" s="40">
        <v>1055.83</v>
      </c>
      <c r="I47" s="40"/>
      <c r="J47" s="36">
        <v>625</v>
      </c>
      <c r="K47" s="39">
        <f t="shared" si="0"/>
        <v>45602.279970442774</v>
      </c>
      <c r="L47" s="39"/>
      <c r="M47" s="6">
        <f t="shared" si="2"/>
        <v>0.07296364795270845</v>
      </c>
      <c r="N47" s="36">
        <v>2015</v>
      </c>
      <c r="O47" s="8">
        <v>42707</v>
      </c>
      <c r="P47" s="40">
        <v>1061.54</v>
      </c>
      <c r="Q47" s="40"/>
      <c r="R47" s="41">
        <f t="shared" si="3"/>
        <v>41662.24298099679</v>
      </c>
      <c r="S47" s="41"/>
      <c r="T47" s="42">
        <f t="shared" si="4"/>
        <v>571.0000000000036</v>
      </c>
      <c r="U47" s="42"/>
    </row>
    <row r="48" spans="2:21" ht="13.5">
      <c r="B48" s="36">
        <v>40</v>
      </c>
      <c r="C48" s="39">
        <f t="shared" si="1"/>
        <v>1561738.241995756</v>
      </c>
      <c r="D48" s="39"/>
      <c r="E48" s="36">
        <v>2015</v>
      </c>
      <c r="F48" s="8">
        <v>42708</v>
      </c>
      <c r="G48" s="36" t="s">
        <v>37</v>
      </c>
      <c r="H48" s="40">
        <v>1060.91</v>
      </c>
      <c r="I48" s="40"/>
      <c r="J48" s="36">
        <v>192</v>
      </c>
      <c r="K48" s="39">
        <f t="shared" si="0"/>
        <v>46852.14725987268</v>
      </c>
      <c r="L48" s="39"/>
      <c r="M48" s="6">
        <f t="shared" si="2"/>
        <v>0.2440216003118369</v>
      </c>
      <c r="N48" s="36">
        <v>2015</v>
      </c>
      <c r="O48" s="8">
        <v>42708</v>
      </c>
      <c r="P48" s="40">
        <v>1062.25</v>
      </c>
      <c r="Q48" s="40"/>
      <c r="R48" s="41">
        <f t="shared" si="3"/>
        <v>-32698.89444178415</v>
      </c>
      <c r="S48" s="41"/>
      <c r="T48" s="42">
        <f t="shared" si="4"/>
        <v>-192</v>
      </c>
      <c r="U48" s="42"/>
    </row>
    <row r="49" spans="2:21" ht="13.5">
      <c r="B49" s="36">
        <v>41</v>
      </c>
      <c r="C49" s="39">
        <f t="shared" si="1"/>
        <v>1529039.347553972</v>
      </c>
      <c r="D49" s="39"/>
      <c r="E49" s="36">
        <v>2015</v>
      </c>
      <c r="F49" s="8">
        <v>42708</v>
      </c>
      <c r="G49" s="36" t="s">
        <v>3</v>
      </c>
      <c r="H49" s="40">
        <v>1059.47</v>
      </c>
      <c r="I49" s="40"/>
      <c r="J49" s="36">
        <v>358</v>
      </c>
      <c r="K49" s="39">
        <f t="shared" si="0"/>
        <v>45871.180426619154</v>
      </c>
      <c r="L49" s="39"/>
      <c r="M49" s="6">
        <f t="shared" si="2"/>
        <v>0.1281317889011708</v>
      </c>
      <c r="N49" s="36">
        <v>2015</v>
      </c>
      <c r="O49" s="8">
        <v>42708</v>
      </c>
      <c r="P49" s="40">
        <v>1060.63</v>
      </c>
      <c r="Q49" s="40"/>
      <c r="R49" s="41">
        <f t="shared" si="3"/>
        <v>-14863.287512536863</v>
      </c>
      <c r="S49" s="41"/>
      <c r="T49" s="42">
        <f t="shared" si="4"/>
        <v>-358</v>
      </c>
      <c r="U49" s="42"/>
    </row>
    <row r="50" spans="2:21" ht="13.5">
      <c r="B50" s="36">
        <v>42</v>
      </c>
      <c r="C50" s="39">
        <f t="shared" si="1"/>
        <v>1514176.060041435</v>
      </c>
      <c r="D50" s="39"/>
      <c r="E50" s="36">
        <v>2015</v>
      </c>
      <c r="F50" s="8">
        <v>42708</v>
      </c>
      <c r="G50" s="36" t="s">
        <v>4</v>
      </c>
      <c r="H50" s="40">
        <v>1071.58</v>
      </c>
      <c r="I50" s="40"/>
      <c r="J50" s="36">
        <v>1163</v>
      </c>
      <c r="K50" s="39">
        <f t="shared" si="0"/>
        <v>45425.28180124305</v>
      </c>
      <c r="L50" s="39"/>
      <c r="M50" s="6">
        <f t="shared" si="2"/>
        <v>0.03905871178094845</v>
      </c>
      <c r="N50" s="36">
        <v>2015</v>
      </c>
      <c r="O50" s="8">
        <v>42708</v>
      </c>
      <c r="P50" s="40">
        <v>1083.07</v>
      </c>
      <c r="Q50" s="40"/>
      <c r="R50" s="41">
        <f t="shared" si="3"/>
        <v>44878.459836309805</v>
      </c>
      <c r="S50" s="41"/>
      <c r="T50" s="42">
        <f t="shared" si="4"/>
        <v>1149.000000000001</v>
      </c>
      <c r="U50" s="42"/>
    </row>
    <row r="51" spans="2:21" ht="13.5">
      <c r="B51" s="36">
        <v>43</v>
      </c>
      <c r="C51" s="39">
        <f t="shared" si="1"/>
        <v>1559054.5198777448</v>
      </c>
      <c r="D51" s="39"/>
      <c r="E51" s="36">
        <v>2015</v>
      </c>
      <c r="F51" s="8">
        <v>42708</v>
      </c>
      <c r="G51" s="36" t="s">
        <v>4</v>
      </c>
      <c r="H51" s="40">
        <v>1085.76</v>
      </c>
      <c r="I51" s="40"/>
      <c r="J51" s="36">
        <v>414</v>
      </c>
      <c r="K51" s="39">
        <f t="shared" si="0"/>
        <v>46771.635596332344</v>
      </c>
      <c r="L51" s="39"/>
      <c r="M51" s="6">
        <f t="shared" si="2"/>
        <v>0.11297496520853223</v>
      </c>
      <c r="N51" s="36">
        <v>2015</v>
      </c>
      <c r="O51" s="8">
        <v>42711</v>
      </c>
      <c r="P51" s="40">
        <v>1085.61</v>
      </c>
      <c r="Q51" s="40"/>
      <c r="R51" s="41">
        <f t="shared" si="3"/>
        <v>-1694.6244781290109</v>
      </c>
      <c r="S51" s="41"/>
      <c r="T51" s="42">
        <f t="shared" si="4"/>
        <v>-414</v>
      </c>
      <c r="U51" s="42"/>
    </row>
    <row r="52" spans="2:21" ht="13.5">
      <c r="B52" s="36">
        <v>44</v>
      </c>
      <c r="C52" s="39">
        <f t="shared" si="1"/>
        <v>1557359.8953996159</v>
      </c>
      <c r="D52" s="39"/>
      <c r="E52" s="36">
        <v>2015</v>
      </c>
      <c r="F52" s="8">
        <v>42711</v>
      </c>
      <c r="G52" s="36" t="s">
        <v>3</v>
      </c>
      <c r="H52" s="40">
        <v>1080.91</v>
      </c>
      <c r="I52" s="40"/>
      <c r="J52" s="36">
        <v>313</v>
      </c>
      <c r="K52" s="39">
        <f t="shared" si="0"/>
        <v>46720.79686198848</v>
      </c>
      <c r="L52" s="39"/>
      <c r="M52" s="6">
        <f t="shared" si="2"/>
        <v>0.14926772160379703</v>
      </c>
      <c r="N52" s="36">
        <v>2015</v>
      </c>
      <c r="O52" s="8">
        <v>42711</v>
      </c>
      <c r="P52" s="40">
        <v>1077.28</v>
      </c>
      <c r="Q52" s="40"/>
      <c r="R52" s="41">
        <f t="shared" si="3"/>
        <v>54184.18294217995</v>
      </c>
      <c r="S52" s="41"/>
      <c r="T52" s="42">
        <f t="shared" si="4"/>
        <v>363.0000000000109</v>
      </c>
      <c r="U52" s="42"/>
    </row>
    <row r="53" spans="2:21" ht="13.5">
      <c r="B53" s="36">
        <v>45</v>
      </c>
      <c r="C53" s="39">
        <f t="shared" si="1"/>
        <v>1611544.0783417958</v>
      </c>
      <c r="D53" s="39"/>
      <c r="E53" s="36">
        <v>2015</v>
      </c>
      <c r="F53" s="8">
        <v>42711</v>
      </c>
      <c r="G53" s="36" t="s">
        <v>3</v>
      </c>
      <c r="H53" s="40">
        <v>1074.16</v>
      </c>
      <c r="I53" s="40"/>
      <c r="J53" s="36">
        <v>409</v>
      </c>
      <c r="K53" s="39">
        <f t="shared" si="0"/>
        <v>48346.322350253875</v>
      </c>
      <c r="L53" s="39"/>
      <c r="M53" s="6">
        <f t="shared" si="2"/>
        <v>0.11820616711553515</v>
      </c>
      <c r="N53" s="36">
        <v>2015</v>
      </c>
      <c r="O53" s="8">
        <v>42712</v>
      </c>
      <c r="P53" s="40">
        <v>1071.4</v>
      </c>
      <c r="Q53" s="40"/>
      <c r="R53" s="41">
        <f t="shared" si="3"/>
        <v>32624.902123887594</v>
      </c>
      <c r="S53" s="41"/>
      <c r="T53" s="42">
        <f t="shared" si="4"/>
        <v>275.9999999999991</v>
      </c>
      <c r="U53" s="42"/>
    </row>
    <row r="54" spans="2:21" ht="13.5">
      <c r="B54" s="36">
        <v>46</v>
      </c>
      <c r="C54" s="39">
        <f t="shared" si="1"/>
        <v>1644168.9804656834</v>
      </c>
      <c r="D54" s="39"/>
      <c r="E54" s="36">
        <v>2015</v>
      </c>
      <c r="F54" s="8">
        <v>42712</v>
      </c>
      <c r="G54" s="36" t="s">
        <v>4</v>
      </c>
      <c r="H54" s="40">
        <v>1073.88</v>
      </c>
      <c r="I54" s="40"/>
      <c r="J54" s="36">
        <v>404</v>
      </c>
      <c r="K54" s="39">
        <f t="shared" si="0"/>
        <v>49325.0694139705</v>
      </c>
      <c r="L54" s="39"/>
      <c r="M54" s="6">
        <f t="shared" si="2"/>
        <v>0.1220917559751745</v>
      </c>
      <c r="N54" s="36">
        <v>2015</v>
      </c>
      <c r="O54" s="8">
        <v>42712</v>
      </c>
      <c r="P54" s="40">
        <v>1071.54</v>
      </c>
      <c r="Q54" s="40"/>
      <c r="R54" s="41">
        <f t="shared" si="3"/>
        <v>-28569.470898192612</v>
      </c>
      <c r="S54" s="41"/>
      <c r="T54" s="42">
        <f t="shared" si="4"/>
        <v>-404</v>
      </c>
      <c r="U54" s="42"/>
    </row>
    <row r="55" spans="2:21" ht="13.5">
      <c r="B55" s="36">
        <v>47</v>
      </c>
      <c r="C55" s="39">
        <f t="shared" si="1"/>
        <v>1615599.5095674908</v>
      </c>
      <c r="D55" s="39"/>
      <c r="E55" s="36">
        <v>2015</v>
      </c>
      <c r="F55" s="8">
        <v>42712</v>
      </c>
      <c r="G55" s="36" t="s">
        <v>3</v>
      </c>
      <c r="H55" s="40">
        <v>1068.7</v>
      </c>
      <c r="I55" s="40"/>
      <c r="J55" s="36">
        <v>576</v>
      </c>
      <c r="K55" s="39">
        <f t="shared" si="0"/>
        <v>48467.98528702472</v>
      </c>
      <c r="L55" s="39"/>
      <c r="M55" s="6">
        <f t="shared" si="2"/>
        <v>0.08414580778997348</v>
      </c>
      <c r="N55" s="36">
        <v>2015</v>
      </c>
      <c r="O55" s="8">
        <v>42712</v>
      </c>
      <c r="P55" s="40">
        <v>1071.53</v>
      </c>
      <c r="Q55" s="40"/>
      <c r="R55" s="41">
        <f t="shared" si="3"/>
        <v>-23813.263604561882</v>
      </c>
      <c r="S55" s="41"/>
      <c r="T55" s="42">
        <f t="shared" si="4"/>
        <v>-576</v>
      </c>
      <c r="U55" s="42"/>
    </row>
    <row r="56" spans="2:21" ht="13.5">
      <c r="B56" s="36">
        <v>48</v>
      </c>
      <c r="C56" s="39">
        <f t="shared" si="1"/>
        <v>1591786.245962929</v>
      </c>
      <c r="D56" s="39"/>
      <c r="E56" s="36">
        <v>2015</v>
      </c>
      <c r="F56" s="8">
        <v>42712</v>
      </c>
      <c r="G56" s="36" t="s">
        <v>4</v>
      </c>
      <c r="H56" s="40">
        <v>1076.03</v>
      </c>
      <c r="I56" s="40"/>
      <c r="J56" s="36">
        <v>542</v>
      </c>
      <c r="K56" s="39">
        <f t="shared" si="0"/>
        <v>47753.58737888787</v>
      </c>
      <c r="L56" s="39"/>
      <c r="M56" s="6">
        <f t="shared" si="2"/>
        <v>0.08810624977654588</v>
      </c>
      <c r="N56" s="36">
        <v>2015</v>
      </c>
      <c r="O56" s="8">
        <v>42713</v>
      </c>
      <c r="P56" s="40">
        <v>1076.34</v>
      </c>
      <c r="Q56" s="40"/>
      <c r="R56" s="41">
        <f t="shared" si="3"/>
        <v>2731.2937430724414</v>
      </c>
      <c r="S56" s="41"/>
      <c r="T56" s="42">
        <f t="shared" si="4"/>
        <v>30.999999999994543</v>
      </c>
      <c r="U56" s="42"/>
    </row>
    <row r="57" spans="2:21" ht="13.5">
      <c r="B57" s="36">
        <v>49</v>
      </c>
      <c r="C57" s="39">
        <f t="shared" si="1"/>
        <v>1594517.5397060015</v>
      </c>
      <c r="D57" s="39"/>
      <c r="E57" s="36">
        <v>2015</v>
      </c>
      <c r="F57" s="8">
        <v>42713</v>
      </c>
      <c r="G57" s="36" t="s">
        <v>3</v>
      </c>
      <c r="H57" s="40">
        <v>1075.3</v>
      </c>
      <c r="I57" s="40"/>
      <c r="J57" s="36">
        <v>294</v>
      </c>
      <c r="K57" s="39">
        <f t="shared" si="0"/>
        <v>47835.52619118004</v>
      </c>
      <c r="L57" s="39"/>
      <c r="M57" s="6">
        <f t="shared" si="2"/>
        <v>0.16270587139857157</v>
      </c>
      <c r="N57" s="36">
        <v>2015</v>
      </c>
      <c r="O57" s="8">
        <v>42713</v>
      </c>
      <c r="P57" s="40">
        <v>1076.99</v>
      </c>
      <c r="Q57" s="40"/>
      <c r="R57" s="41">
        <f t="shared" si="3"/>
        <v>-27497.29226635948</v>
      </c>
      <c r="S57" s="41"/>
      <c r="T57" s="42">
        <f t="shared" si="4"/>
        <v>-294</v>
      </c>
      <c r="U57" s="42"/>
    </row>
    <row r="58" spans="2:21" ht="13.5">
      <c r="B58" s="36">
        <v>50</v>
      </c>
      <c r="C58" s="39">
        <f t="shared" si="1"/>
        <v>1567020.247439642</v>
      </c>
      <c r="D58" s="39"/>
      <c r="E58" s="36">
        <v>2015</v>
      </c>
      <c r="F58" s="8">
        <v>42713</v>
      </c>
      <c r="G58" s="36" t="s">
        <v>4</v>
      </c>
      <c r="H58" s="40">
        <v>1080.21</v>
      </c>
      <c r="I58" s="40"/>
      <c r="J58" s="36">
        <v>311</v>
      </c>
      <c r="K58" s="39">
        <f t="shared" si="0"/>
        <v>47010.607423189256</v>
      </c>
      <c r="L58" s="39"/>
      <c r="M58" s="6">
        <f t="shared" si="2"/>
        <v>0.15115950939932235</v>
      </c>
      <c r="N58" s="36">
        <v>2015</v>
      </c>
      <c r="O58" s="8">
        <v>42713</v>
      </c>
      <c r="P58" s="40">
        <v>1080</v>
      </c>
      <c r="Q58" s="40"/>
      <c r="R58" s="41">
        <f t="shared" si="3"/>
        <v>-3174.3496973863193</v>
      </c>
      <c r="S58" s="41"/>
      <c r="T58" s="42">
        <f t="shared" si="4"/>
        <v>-311</v>
      </c>
      <c r="U58" s="42"/>
    </row>
    <row r="59" spans="2:21" ht="13.5">
      <c r="B59" s="36">
        <v>51</v>
      </c>
      <c r="C59" s="39">
        <f t="shared" si="1"/>
        <v>1563845.8977422556</v>
      </c>
      <c r="D59" s="39"/>
      <c r="E59" s="36">
        <v>2015</v>
      </c>
      <c r="F59" s="8">
        <v>42714</v>
      </c>
      <c r="G59" s="36" t="s">
        <v>3</v>
      </c>
      <c r="H59" s="40">
        <v>1072.05</v>
      </c>
      <c r="I59" s="40"/>
      <c r="J59" s="36">
        <v>373</v>
      </c>
      <c r="K59" s="39">
        <f t="shared" si="0"/>
        <v>46915.37693226767</v>
      </c>
      <c r="L59" s="39"/>
      <c r="M59" s="6">
        <f t="shared" si="2"/>
        <v>0.12577849043503395</v>
      </c>
      <c r="N59" s="36">
        <v>2015</v>
      </c>
      <c r="O59" s="8">
        <v>42714</v>
      </c>
      <c r="P59" s="40">
        <v>1072.71</v>
      </c>
      <c r="Q59" s="40"/>
      <c r="R59" s="41">
        <f t="shared" si="3"/>
        <v>-8301.38036871327</v>
      </c>
      <c r="S59" s="41"/>
      <c r="T59" s="42">
        <f t="shared" si="4"/>
        <v>-373</v>
      </c>
      <c r="U59" s="42"/>
    </row>
    <row r="60" spans="2:21" ht="13.5">
      <c r="B60" s="36">
        <v>52</v>
      </c>
      <c r="C60" s="39">
        <f t="shared" si="1"/>
        <v>1555544.5173735423</v>
      </c>
      <c r="D60" s="39"/>
      <c r="E60" s="36">
        <v>2015</v>
      </c>
      <c r="F60" s="8">
        <v>42714</v>
      </c>
      <c r="G60" s="36" t="s">
        <v>3</v>
      </c>
      <c r="H60" s="40">
        <v>1073.84</v>
      </c>
      <c r="I60" s="40"/>
      <c r="J60" s="36">
        <v>267</v>
      </c>
      <c r="K60" s="39">
        <f t="shared" si="0"/>
        <v>46666.33552120627</v>
      </c>
      <c r="L60" s="39"/>
      <c r="M60" s="6">
        <f t="shared" si="2"/>
        <v>0.17478028285095978</v>
      </c>
      <c r="N60" s="36">
        <v>2015</v>
      </c>
      <c r="O60" s="8">
        <v>42714</v>
      </c>
      <c r="P60" s="40">
        <v>1074.21</v>
      </c>
      <c r="Q60" s="40"/>
      <c r="R60" s="41">
        <f t="shared" si="3"/>
        <v>-6466.870465487578</v>
      </c>
      <c r="S60" s="41"/>
      <c r="T60" s="42">
        <f t="shared" si="4"/>
        <v>-267</v>
      </c>
      <c r="U60" s="42"/>
    </row>
    <row r="61" spans="2:21" ht="13.5">
      <c r="B61" s="36">
        <v>53</v>
      </c>
      <c r="C61" s="39">
        <f t="shared" si="1"/>
        <v>1549077.6469080548</v>
      </c>
      <c r="D61" s="39"/>
      <c r="E61" s="36">
        <v>2015</v>
      </c>
      <c r="F61" s="8">
        <v>42714</v>
      </c>
      <c r="G61" s="36" t="s">
        <v>3</v>
      </c>
      <c r="H61" s="40">
        <v>1073.01</v>
      </c>
      <c r="I61" s="40"/>
      <c r="J61" s="36">
        <v>175</v>
      </c>
      <c r="K61" s="39">
        <f t="shared" si="0"/>
        <v>46472.32940724165</v>
      </c>
      <c r="L61" s="39"/>
      <c r="M61" s="6">
        <f t="shared" si="2"/>
        <v>0.2655561680413808</v>
      </c>
      <c r="N61" s="36">
        <v>2015</v>
      </c>
      <c r="O61" s="8">
        <v>42714</v>
      </c>
      <c r="P61" s="40">
        <v>1073.53</v>
      </c>
      <c r="Q61" s="40"/>
      <c r="R61" s="41">
        <f t="shared" si="3"/>
        <v>-13808.92073815132</v>
      </c>
      <c r="S61" s="41"/>
      <c r="T61" s="42">
        <f t="shared" si="4"/>
        <v>-175</v>
      </c>
      <c r="U61" s="42"/>
    </row>
    <row r="62" spans="2:21" ht="13.5">
      <c r="B62" s="36">
        <v>54</v>
      </c>
      <c r="C62" s="39">
        <f t="shared" si="1"/>
        <v>1535268.7261699035</v>
      </c>
      <c r="D62" s="39"/>
      <c r="E62" s="36">
        <v>2015</v>
      </c>
      <c r="F62" s="8">
        <v>42714</v>
      </c>
      <c r="G62" s="36" t="s">
        <v>3</v>
      </c>
      <c r="H62" s="40">
        <v>1072.21</v>
      </c>
      <c r="I62" s="40"/>
      <c r="J62" s="36">
        <v>274</v>
      </c>
      <c r="K62" s="39">
        <f t="shared" si="0"/>
        <v>46058.0617850971</v>
      </c>
      <c r="L62" s="39"/>
      <c r="M62" s="6">
        <f t="shared" si="2"/>
        <v>0.168095116004004</v>
      </c>
      <c r="N62" s="36">
        <v>2015</v>
      </c>
      <c r="O62" s="8">
        <v>42715</v>
      </c>
      <c r="P62" s="40">
        <v>1072.12</v>
      </c>
      <c r="Q62" s="40"/>
      <c r="R62" s="41">
        <f t="shared" si="3"/>
        <v>1512.8560440384822</v>
      </c>
      <c r="S62" s="41"/>
      <c r="T62" s="42">
        <f t="shared" si="4"/>
        <v>9.000000000014552</v>
      </c>
      <c r="U62" s="42"/>
    </row>
    <row r="63" spans="2:21" ht="13.5">
      <c r="B63" s="36">
        <v>55</v>
      </c>
      <c r="C63" s="39">
        <f t="shared" si="1"/>
        <v>1536781.582213942</v>
      </c>
      <c r="D63" s="39"/>
      <c r="E63" s="36">
        <v>2015</v>
      </c>
      <c r="F63" s="8">
        <v>42715</v>
      </c>
      <c r="G63" s="36" t="s">
        <v>3</v>
      </c>
      <c r="H63" s="40">
        <v>1068.11</v>
      </c>
      <c r="I63" s="40"/>
      <c r="J63" s="36">
        <v>532</v>
      </c>
      <c r="K63" s="39">
        <f t="shared" si="0"/>
        <v>46103.447466418256</v>
      </c>
      <c r="L63" s="39"/>
      <c r="M63" s="6">
        <f t="shared" si="2"/>
        <v>0.08666061553838018</v>
      </c>
      <c r="N63" s="36">
        <v>2015</v>
      </c>
      <c r="O63" s="8">
        <v>42715</v>
      </c>
      <c r="P63" s="40">
        <v>1067.38</v>
      </c>
      <c r="Q63" s="40"/>
      <c r="R63" s="41">
        <f t="shared" si="3"/>
        <v>6326.224934299941</v>
      </c>
      <c r="S63" s="41"/>
      <c r="T63" s="42">
        <f t="shared" si="4"/>
        <v>72.99999999997908</v>
      </c>
      <c r="U63" s="42"/>
    </row>
    <row r="64" spans="2:21" ht="13.5">
      <c r="B64" s="36">
        <v>56</v>
      </c>
      <c r="C64" s="39">
        <f t="shared" si="1"/>
        <v>1543107.807148242</v>
      </c>
      <c r="D64" s="39"/>
      <c r="E64" s="36">
        <v>2015</v>
      </c>
      <c r="F64" s="8">
        <v>42715</v>
      </c>
      <c r="G64" s="36" t="s">
        <v>4</v>
      </c>
      <c r="H64" s="40">
        <v>1067.78</v>
      </c>
      <c r="I64" s="40"/>
      <c r="J64" s="36">
        <v>158</v>
      </c>
      <c r="K64" s="39">
        <f t="shared" si="0"/>
        <v>46293.23421444726</v>
      </c>
      <c r="L64" s="39"/>
      <c r="M64" s="6">
        <f t="shared" si="2"/>
        <v>0.29299515325599534</v>
      </c>
      <c r="N64" s="36">
        <v>2015</v>
      </c>
      <c r="O64" s="8">
        <v>42715</v>
      </c>
      <c r="P64" s="40">
        <v>1070.39</v>
      </c>
      <c r="Q64" s="40"/>
      <c r="R64" s="41">
        <f t="shared" si="3"/>
        <v>76471.73499981852</v>
      </c>
      <c r="S64" s="41"/>
      <c r="T64" s="42">
        <f t="shared" si="4"/>
        <v>261.00000000001273</v>
      </c>
      <c r="U64" s="42"/>
    </row>
    <row r="65" spans="2:21" ht="13.5">
      <c r="B65" s="36">
        <v>57</v>
      </c>
      <c r="C65" s="39">
        <f t="shared" si="1"/>
        <v>1619579.5421480604</v>
      </c>
      <c r="D65" s="39"/>
      <c r="E65" s="36">
        <v>2015</v>
      </c>
      <c r="F65" s="8">
        <v>42715</v>
      </c>
      <c r="G65" s="36" t="s">
        <v>3</v>
      </c>
      <c r="H65" s="40">
        <v>1067.66</v>
      </c>
      <c r="I65" s="40"/>
      <c r="J65" s="36">
        <v>385</v>
      </c>
      <c r="K65" s="39">
        <f t="shared" si="0"/>
        <v>48587.38626444181</v>
      </c>
      <c r="L65" s="39"/>
      <c r="M65" s="6">
        <f t="shared" si="2"/>
        <v>0.12620100328426445</v>
      </c>
      <c r="N65" s="36">
        <v>2015</v>
      </c>
      <c r="O65" s="8">
        <v>42715</v>
      </c>
      <c r="P65" s="40">
        <v>1069.35</v>
      </c>
      <c r="Q65" s="40"/>
      <c r="R65" s="41">
        <f t="shared" si="3"/>
        <v>-21327.96955503851</v>
      </c>
      <c r="S65" s="41"/>
      <c r="T65" s="42">
        <f t="shared" si="4"/>
        <v>-385</v>
      </c>
      <c r="U65" s="42"/>
    </row>
    <row r="66" spans="2:21" ht="13.5">
      <c r="B66" s="36">
        <v>58</v>
      </c>
      <c r="C66" s="39">
        <f t="shared" si="1"/>
        <v>1598251.572593022</v>
      </c>
      <c r="D66" s="39"/>
      <c r="E66" s="36">
        <v>2015</v>
      </c>
      <c r="F66" s="8">
        <v>42715</v>
      </c>
      <c r="G66" s="36" t="s">
        <v>3</v>
      </c>
      <c r="H66" s="40">
        <v>1063.3</v>
      </c>
      <c r="I66" s="40"/>
      <c r="J66" s="36">
        <v>375</v>
      </c>
      <c r="K66" s="39">
        <f t="shared" si="0"/>
        <v>47947.54717779066</v>
      </c>
      <c r="L66" s="39"/>
      <c r="M66" s="6">
        <f t="shared" si="2"/>
        <v>0.12786012580744174</v>
      </c>
      <c r="N66" s="36">
        <v>2015</v>
      </c>
      <c r="O66" s="8">
        <v>42715</v>
      </c>
      <c r="P66" s="40">
        <v>1066.47</v>
      </c>
      <c r="Q66" s="40"/>
      <c r="R66" s="41">
        <f t="shared" si="3"/>
        <v>-40531.65988095997</v>
      </c>
      <c r="S66" s="41"/>
      <c r="T66" s="42">
        <f t="shared" si="4"/>
        <v>-375</v>
      </c>
      <c r="U66" s="42"/>
    </row>
    <row r="67" spans="2:21" ht="13.5">
      <c r="B67" s="36">
        <v>59</v>
      </c>
      <c r="C67" s="39">
        <f t="shared" si="1"/>
        <v>1557719.912712062</v>
      </c>
      <c r="D67" s="39"/>
      <c r="E67" s="36">
        <v>2015</v>
      </c>
      <c r="F67" s="8">
        <v>42715</v>
      </c>
      <c r="G67" s="36" t="s">
        <v>4</v>
      </c>
      <c r="H67" s="40">
        <v>1077.94</v>
      </c>
      <c r="I67" s="40"/>
      <c r="J67" s="36">
        <v>348</v>
      </c>
      <c r="K67" s="39">
        <f t="shared" si="0"/>
        <v>46731.59738136186</v>
      </c>
      <c r="L67" s="39"/>
      <c r="M67" s="6">
        <f t="shared" si="2"/>
        <v>0.13428619937172948</v>
      </c>
      <c r="N67" s="36">
        <v>2015</v>
      </c>
      <c r="O67" s="8">
        <v>42715</v>
      </c>
      <c r="P67" s="40">
        <v>1077.08</v>
      </c>
      <c r="Q67" s="40"/>
      <c r="R67" s="41">
        <f t="shared" si="3"/>
        <v>-11548.613145970445</v>
      </c>
      <c r="S67" s="41"/>
      <c r="T67" s="42">
        <f t="shared" si="4"/>
        <v>-348</v>
      </c>
      <c r="U67" s="42"/>
    </row>
    <row r="68" spans="2:21" ht="13.5">
      <c r="B68" s="36">
        <v>60</v>
      </c>
      <c r="C68" s="39">
        <f t="shared" si="1"/>
        <v>1546171.2995660915</v>
      </c>
      <c r="D68" s="39"/>
      <c r="E68" s="36">
        <v>2015</v>
      </c>
      <c r="F68" s="8">
        <v>42715</v>
      </c>
      <c r="G68" s="36" t="s">
        <v>3</v>
      </c>
      <c r="H68" s="40">
        <v>1076.09</v>
      </c>
      <c r="I68" s="40"/>
      <c r="J68" s="36">
        <v>296</v>
      </c>
      <c r="K68" s="39">
        <f t="shared" si="0"/>
        <v>46385.13898698274</v>
      </c>
      <c r="L68" s="39"/>
      <c r="M68" s="6">
        <f t="shared" si="2"/>
        <v>0.15670655063169844</v>
      </c>
      <c r="N68" s="36">
        <v>2015</v>
      </c>
      <c r="O68" s="8">
        <v>42718</v>
      </c>
      <c r="P68" s="40">
        <v>1074.67</v>
      </c>
      <c r="Q68" s="40"/>
      <c r="R68" s="41">
        <f t="shared" si="3"/>
        <v>22252.330189698758</v>
      </c>
      <c r="S68" s="41"/>
      <c r="T68" s="42">
        <f t="shared" si="4"/>
        <v>141.99999999998454</v>
      </c>
      <c r="U68" s="42"/>
    </row>
    <row r="69" spans="2:21" ht="13.5">
      <c r="B69" s="36">
        <v>61</v>
      </c>
      <c r="C69" s="39">
        <f t="shared" si="1"/>
        <v>1568423.6297557903</v>
      </c>
      <c r="D69" s="39"/>
      <c r="E69" s="36">
        <v>2015</v>
      </c>
      <c r="F69" s="8">
        <v>42718</v>
      </c>
      <c r="G69" s="36" t="s">
        <v>4</v>
      </c>
      <c r="H69" s="40">
        <v>1074.82</v>
      </c>
      <c r="I69" s="40"/>
      <c r="J69" s="36">
        <v>301</v>
      </c>
      <c r="K69" s="39">
        <f t="shared" si="0"/>
        <v>47052.708892673705</v>
      </c>
      <c r="L69" s="39"/>
      <c r="M69" s="6">
        <f t="shared" si="2"/>
        <v>0.1563212920022382</v>
      </c>
      <c r="N69" s="36">
        <v>2015</v>
      </c>
      <c r="O69" s="8">
        <v>42718</v>
      </c>
      <c r="P69" s="40">
        <v>1075.5</v>
      </c>
      <c r="Q69" s="40"/>
      <c r="R69" s="41">
        <f t="shared" si="3"/>
        <v>10629.847856153194</v>
      </c>
      <c r="S69" s="41"/>
      <c r="T69" s="42">
        <f t="shared" si="4"/>
        <v>68.00000000000637</v>
      </c>
      <c r="U69" s="42"/>
    </row>
    <row r="70" spans="2:21" ht="13.5">
      <c r="B70" s="36">
        <v>62</v>
      </c>
      <c r="C70" s="39">
        <f t="shared" si="1"/>
        <v>1579053.4776119436</v>
      </c>
      <c r="D70" s="39"/>
      <c r="E70" s="36">
        <v>2015</v>
      </c>
      <c r="F70" s="8">
        <v>42718</v>
      </c>
      <c r="G70" s="36" t="s">
        <v>3</v>
      </c>
      <c r="H70" s="40">
        <v>1075.23</v>
      </c>
      <c r="I70" s="40"/>
      <c r="J70" s="36">
        <v>179</v>
      </c>
      <c r="K70" s="39">
        <f t="shared" si="0"/>
        <v>47371.604328358306</v>
      </c>
      <c r="L70" s="39"/>
      <c r="M70" s="6">
        <f t="shared" si="2"/>
        <v>0.26464583423663857</v>
      </c>
      <c r="N70" s="36">
        <v>2015</v>
      </c>
      <c r="O70" s="8">
        <v>42718</v>
      </c>
      <c r="P70" s="40">
        <v>1068.86</v>
      </c>
      <c r="Q70" s="40"/>
      <c r="R70" s="41">
        <f t="shared" si="3"/>
        <v>168579.3964087419</v>
      </c>
      <c r="S70" s="41"/>
      <c r="T70" s="42">
        <f t="shared" si="4"/>
        <v>637.0000000000118</v>
      </c>
      <c r="U70" s="42"/>
    </row>
    <row r="71" spans="2:21" ht="13.5">
      <c r="B71" s="36">
        <v>63</v>
      </c>
      <c r="C71" s="39">
        <f t="shared" si="1"/>
        <v>1747632.8740206854</v>
      </c>
      <c r="D71" s="39"/>
      <c r="E71" s="36">
        <v>2015</v>
      </c>
      <c r="F71" s="8">
        <v>42718</v>
      </c>
      <c r="G71" s="36" t="s">
        <v>4</v>
      </c>
      <c r="H71" s="40">
        <v>1070.11</v>
      </c>
      <c r="I71" s="40"/>
      <c r="J71" s="36">
        <v>442</v>
      </c>
      <c r="K71" s="39">
        <f t="shared" si="0"/>
        <v>52428.98622062056</v>
      </c>
      <c r="L71" s="39"/>
      <c r="M71" s="6">
        <f t="shared" si="2"/>
        <v>0.11861761588375691</v>
      </c>
      <c r="N71" s="36">
        <v>2015</v>
      </c>
      <c r="O71" s="8">
        <v>42718</v>
      </c>
      <c r="P71" s="40">
        <v>1067.57</v>
      </c>
      <c r="Q71" s="40"/>
      <c r="R71" s="41">
        <f t="shared" si="3"/>
        <v>-30128.874434473822</v>
      </c>
      <c r="S71" s="41"/>
      <c r="T71" s="42">
        <f t="shared" si="4"/>
        <v>-442</v>
      </c>
      <c r="U71" s="42"/>
    </row>
    <row r="72" spans="2:21" ht="13.5">
      <c r="B72" s="36">
        <v>64</v>
      </c>
      <c r="C72" s="39">
        <f t="shared" si="1"/>
        <v>1717503.9995862115</v>
      </c>
      <c r="D72" s="39"/>
      <c r="E72" s="36">
        <v>2015</v>
      </c>
      <c r="F72" s="8">
        <v>42718</v>
      </c>
      <c r="G72" s="36" t="s">
        <v>3</v>
      </c>
      <c r="H72" s="40">
        <v>1067.26</v>
      </c>
      <c r="I72" s="40"/>
      <c r="J72" s="36">
        <v>506</v>
      </c>
      <c r="K72" s="39">
        <f t="shared" si="0"/>
        <v>51525.119987586346</v>
      </c>
      <c r="L72" s="39"/>
      <c r="M72" s="6">
        <f t="shared" si="2"/>
        <v>0.101828300370724</v>
      </c>
      <c r="N72" s="36">
        <v>2015</v>
      </c>
      <c r="O72" s="8">
        <v>42718</v>
      </c>
      <c r="P72" s="40">
        <v>1064.95</v>
      </c>
      <c r="Q72" s="40"/>
      <c r="R72" s="41">
        <f t="shared" si="3"/>
        <v>23522.33738563669</v>
      </c>
      <c r="S72" s="41"/>
      <c r="T72" s="42">
        <f t="shared" si="4"/>
        <v>230.99999999999454</v>
      </c>
      <c r="U72" s="42"/>
    </row>
    <row r="73" spans="2:21" ht="13.5">
      <c r="B73" s="36">
        <v>65</v>
      </c>
      <c r="C73" s="39">
        <f t="shared" si="1"/>
        <v>1741026.3369718483</v>
      </c>
      <c r="D73" s="39"/>
      <c r="E73" s="36">
        <v>2015</v>
      </c>
      <c r="F73" s="8">
        <v>42718</v>
      </c>
      <c r="G73" s="36" t="s">
        <v>3</v>
      </c>
      <c r="H73" s="40">
        <v>1063.33</v>
      </c>
      <c r="I73" s="40"/>
      <c r="J73" s="36">
        <v>297</v>
      </c>
      <c r="K73" s="39">
        <f aca="true" t="shared" si="5" ref="K73:K108">IF(F73="","",C73*0.03)</f>
        <v>52230.790109155445</v>
      </c>
      <c r="L73" s="39"/>
      <c r="M73" s="6">
        <f t="shared" si="2"/>
        <v>0.17586124615877252</v>
      </c>
      <c r="N73" s="36">
        <v>2015</v>
      </c>
      <c r="O73" s="8">
        <v>42719</v>
      </c>
      <c r="P73" s="40">
        <v>1063.46</v>
      </c>
      <c r="Q73" s="40"/>
      <c r="R73" s="41">
        <f t="shared" si="3"/>
        <v>-2286.1962000659623</v>
      </c>
      <c r="S73" s="41"/>
      <c r="T73" s="42">
        <f t="shared" si="4"/>
        <v>-297</v>
      </c>
      <c r="U73" s="42"/>
    </row>
    <row r="74" spans="2:21" ht="13.5">
      <c r="B74" s="36">
        <v>66</v>
      </c>
      <c r="C74" s="39">
        <f aca="true" t="shared" si="6" ref="C74:C108">IF(R73="","",C73+R73)</f>
        <v>1738740.1407717823</v>
      </c>
      <c r="D74" s="39"/>
      <c r="E74" s="36">
        <v>2015</v>
      </c>
      <c r="F74" s="8">
        <v>42719</v>
      </c>
      <c r="G74" s="36" t="s">
        <v>3</v>
      </c>
      <c r="H74" s="40">
        <v>1063.25</v>
      </c>
      <c r="I74" s="40"/>
      <c r="J74" s="36">
        <v>228</v>
      </c>
      <c r="K74" s="39">
        <f t="shared" si="5"/>
        <v>52162.204223153465</v>
      </c>
      <c r="L74" s="39"/>
      <c r="M74" s="6">
        <f aca="true" t="shared" si="7" ref="M74:M108">IF(J74="","",(K74/J74)/1000)</f>
        <v>0.22878159746997134</v>
      </c>
      <c r="N74" s="36">
        <v>2015</v>
      </c>
      <c r="O74" s="8">
        <v>42719</v>
      </c>
      <c r="P74" s="40">
        <v>1064.82</v>
      </c>
      <c r="Q74" s="40"/>
      <c r="R74" s="41">
        <f aca="true" t="shared" si="8" ref="R74:R108">IF(O74="","",(IF(G74="売",H74-P74,P74-H74))*M74*100000)</f>
        <v>-35918.710802784044</v>
      </c>
      <c r="S74" s="41"/>
      <c r="T74" s="42">
        <f aca="true" t="shared" si="9" ref="T74:T108">IF(O74="","",IF(R74&lt;0,J74*(-1),IF(G74="買",(P74-H74)*100,(H74-P74)*100)))</f>
        <v>-228</v>
      </c>
      <c r="U74" s="42"/>
    </row>
    <row r="75" spans="2:21" ht="13.5">
      <c r="B75" s="36">
        <v>67</v>
      </c>
      <c r="C75" s="39">
        <f t="shared" si="6"/>
        <v>1702821.4299689983</v>
      </c>
      <c r="D75" s="39"/>
      <c r="E75" s="36">
        <v>2015</v>
      </c>
      <c r="F75" s="8">
        <v>42719</v>
      </c>
      <c r="G75" s="36" t="s">
        <v>3</v>
      </c>
      <c r="H75" s="40">
        <v>1062.43</v>
      </c>
      <c r="I75" s="40"/>
      <c r="J75" s="36">
        <v>251</v>
      </c>
      <c r="K75" s="39">
        <f t="shared" si="5"/>
        <v>51084.64289906995</v>
      </c>
      <c r="L75" s="39"/>
      <c r="M75" s="6">
        <f t="shared" si="7"/>
        <v>0.20352447370147392</v>
      </c>
      <c r="N75" s="36">
        <v>2015</v>
      </c>
      <c r="O75" s="8">
        <v>42719</v>
      </c>
      <c r="P75" s="40">
        <v>1063.18</v>
      </c>
      <c r="Q75" s="40"/>
      <c r="R75" s="41">
        <f t="shared" si="8"/>
        <v>-15264.335527610545</v>
      </c>
      <c r="S75" s="41"/>
      <c r="T75" s="42">
        <f t="shared" si="9"/>
        <v>-251</v>
      </c>
      <c r="U75" s="42"/>
    </row>
    <row r="76" spans="2:21" ht="13.5">
      <c r="B76" s="36">
        <v>68</v>
      </c>
      <c r="C76" s="39">
        <f t="shared" si="6"/>
        <v>1687557.0944413878</v>
      </c>
      <c r="D76" s="39"/>
      <c r="E76" s="36">
        <v>2015</v>
      </c>
      <c r="F76" s="8">
        <v>42719</v>
      </c>
      <c r="G76" s="36" t="s">
        <v>3</v>
      </c>
      <c r="H76" s="40">
        <v>1061.64</v>
      </c>
      <c r="I76" s="40"/>
      <c r="J76" s="36">
        <v>307</v>
      </c>
      <c r="K76" s="39">
        <f t="shared" si="5"/>
        <v>50626.71283324163</v>
      </c>
      <c r="L76" s="39"/>
      <c r="M76" s="6">
        <f t="shared" si="7"/>
        <v>0.16490785939166655</v>
      </c>
      <c r="N76" s="36">
        <v>2015</v>
      </c>
      <c r="O76" s="8">
        <v>42719</v>
      </c>
      <c r="P76" s="40">
        <v>1062.28</v>
      </c>
      <c r="Q76" s="40"/>
      <c r="R76" s="41">
        <f t="shared" si="8"/>
        <v>-10554.103001064559</v>
      </c>
      <c r="S76" s="41"/>
      <c r="T76" s="42">
        <f t="shared" si="9"/>
        <v>-307</v>
      </c>
      <c r="U76" s="42"/>
    </row>
    <row r="77" spans="2:21" ht="13.5">
      <c r="B77" s="36">
        <v>69</v>
      </c>
      <c r="C77" s="39">
        <f t="shared" si="6"/>
        <v>1677002.9914403232</v>
      </c>
      <c r="D77" s="39"/>
      <c r="E77" s="36">
        <v>2015</v>
      </c>
      <c r="F77" s="8">
        <v>42720</v>
      </c>
      <c r="G77" s="36" t="s">
        <v>4</v>
      </c>
      <c r="H77" s="40">
        <v>1065.83</v>
      </c>
      <c r="I77" s="40"/>
      <c r="J77" s="36">
        <v>355</v>
      </c>
      <c r="K77" s="39">
        <f t="shared" si="5"/>
        <v>50310.0897432097</v>
      </c>
      <c r="L77" s="39"/>
      <c r="M77" s="6">
        <f t="shared" si="7"/>
        <v>0.14171856265692873</v>
      </c>
      <c r="N77" s="36">
        <v>2015</v>
      </c>
      <c r="O77" s="8">
        <v>42720</v>
      </c>
      <c r="P77" s="40">
        <v>1073.61</v>
      </c>
      <c r="Q77" s="40"/>
      <c r="R77" s="41">
        <f t="shared" si="8"/>
        <v>110257.04174709017</v>
      </c>
      <c r="S77" s="41"/>
      <c r="T77" s="42">
        <f t="shared" si="9"/>
        <v>777.9999999999973</v>
      </c>
      <c r="U77" s="42"/>
    </row>
    <row r="78" spans="2:21" ht="13.5">
      <c r="B78" s="36">
        <v>70</v>
      </c>
      <c r="C78" s="39">
        <f t="shared" si="6"/>
        <v>1787260.0331874134</v>
      </c>
      <c r="D78" s="39"/>
      <c r="E78" s="36">
        <v>2015</v>
      </c>
      <c r="F78" s="8">
        <v>42721</v>
      </c>
      <c r="G78" s="36" t="s">
        <v>3</v>
      </c>
      <c r="H78" s="40">
        <v>1066.87</v>
      </c>
      <c r="I78" s="40"/>
      <c r="J78" s="36">
        <v>280</v>
      </c>
      <c r="K78" s="39">
        <f t="shared" si="5"/>
        <v>53617.8009956224</v>
      </c>
      <c r="L78" s="39"/>
      <c r="M78" s="6">
        <f t="shared" si="7"/>
        <v>0.19149214641293713</v>
      </c>
      <c r="N78" s="36">
        <v>2015</v>
      </c>
      <c r="O78" s="8">
        <v>42721</v>
      </c>
      <c r="P78" s="40">
        <v>1067.7</v>
      </c>
      <c r="Q78" s="40"/>
      <c r="R78" s="41">
        <f t="shared" si="8"/>
        <v>-15893.848152276743</v>
      </c>
      <c r="S78" s="41"/>
      <c r="T78" s="42">
        <f t="shared" si="9"/>
        <v>-280</v>
      </c>
      <c r="U78" s="42"/>
    </row>
    <row r="79" spans="2:21" ht="13.5">
      <c r="B79" s="36">
        <v>71</v>
      </c>
      <c r="C79" s="39">
        <f t="shared" si="6"/>
        <v>1771366.1850351365</v>
      </c>
      <c r="D79" s="39"/>
      <c r="E79" s="36">
        <v>2015</v>
      </c>
      <c r="F79" s="8">
        <v>42721</v>
      </c>
      <c r="G79" s="36" t="s">
        <v>3</v>
      </c>
      <c r="H79" s="40">
        <v>1057.63</v>
      </c>
      <c r="I79" s="40"/>
      <c r="J79" s="36">
        <v>1036</v>
      </c>
      <c r="K79" s="39">
        <f t="shared" si="5"/>
        <v>53140.985551054095</v>
      </c>
      <c r="L79" s="39"/>
      <c r="M79" s="6">
        <f t="shared" si="7"/>
        <v>0.05129438759754256</v>
      </c>
      <c r="N79" s="36">
        <v>2015</v>
      </c>
      <c r="O79" s="8">
        <v>42721</v>
      </c>
      <c r="P79" s="40">
        <v>1051.84</v>
      </c>
      <c r="Q79" s="40"/>
      <c r="R79" s="41">
        <f t="shared" si="8"/>
        <v>29699.450418978126</v>
      </c>
      <c r="S79" s="41"/>
      <c r="T79" s="42">
        <f t="shared" si="9"/>
        <v>579.0000000000191</v>
      </c>
      <c r="U79" s="42"/>
    </row>
    <row r="80" spans="2:21" ht="13.5">
      <c r="B80" s="36">
        <v>72</v>
      </c>
      <c r="C80" s="39">
        <f t="shared" si="6"/>
        <v>1801065.6354541148</v>
      </c>
      <c r="D80" s="39"/>
      <c r="E80" s="36">
        <v>2015</v>
      </c>
      <c r="F80" s="8">
        <v>42722</v>
      </c>
      <c r="G80" s="36" t="s">
        <v>4</v>
      </c>
      <c r="H80" s="40">
        <v>1053.06</v>
      </c>
      <c r="I80" s="40"/>
      <c r="J80" s="36">
        <v>282</v>
      </c>
      <c r="K80" s="39">
        <f t="shared" si="5"/>
        <v>54031.96906362344</v>
      </c>
      <c r="L80" s="39"/>
      <c r="M80" s="6">
        <f t="shared" si="7"/>
        <v>0.19160272717596966</v>
      </c>
      <c r="N80" s="36">
        <v>2015</v>
      </c>
      <c r="O80" s="8">
        <v>42722</v>
      </c>
      <c r="P80" s="40">
        <v>1054.53</v>
      </c>
      <c r="Q80" s="40"/>
      <c r="R80" s="41">
        <f t="shared" si="8"/>
        <v>28165.600894868065</v>
      </c>
      <c r="S80" s="41"/>
      <c r="T80" s="42">
        <f t="shared" si="9"/>
        <v>147.00000000000273</v>
      </c>
      <c r="U80" s="42"/>
    </row>
    <row r="81" spans="2:21" ht="13.5">
      <c r="B81" s="36">
        <v>73</v>
      </c>
      <c r="C81" s="39">
        <f t="shared" si="6"/>
        <v>1829231.236348983</v>
      </c>
      <c r="D81" s="39"/>
      <c r="E81" s="36">
        <v>2015</v>
      </c>
      <c r="F81" s="8">
        <v>42722</v>
      </c>
      <c r="G81" s="36" t="s">
        <v>4</v>
      </c>
      <c r="H81" s="40">
        <v>1055.61</v>
      </c>
      <c r="I81" s="40"/>
      <c r="J81" s="36">
        <v>222</v>
      </c>
      <c r="K81" s="39">
        <f t="shared" si="5"/>
        <v>54876.93709046949</v>
      </c>
      <c r="L81" s="39"/>
      <c r="M81" s="6">
        <f t="shared" si="7"/>
        <v>0.24719341031743014</v>
      </c>
      <c r="N81" s="36">
        <v>2015</v>
      </c>
      <c r="O81" s="8">
        <v>42722</v>
      </c>
      <c r="P81" s="40">
        <v>1054.98</v>
      </c>
      <c r="Q81" s="40"/>
      <c r="R81" s="41">
        <f t="shared" si="8"/>
        <v>-15573.184849995176</v>
      </c>
      <c r="S81" s="41"/>
      <c r="T81" s="42">
        <f t="shared" si="9"/>
        <v>-222</v>
      </c>
      <c r="U81" s="42"/>
    </row>
    <row r="82" spans="2:21" ht="13.5">
      <c r="B82" s="36">
        <v>74</v>
      </c>
      <c r="C82" s="39">
        <f t="shared" si="6"/>
        <v>1813658.0514989877</v>
      </c>
      <c r="D82" s="39"/>
      <c r="E82" s="36">
        <v>2015</v>
      </c>
      <c r="F82" s="8">
        <v>42722</v>
      </c>
      <c r="G82" s="36" t="s">
        <v>4</v>
      </c>
      <c r="H82" s="40">
        <v>1057.07</v>
      </c>
      <c r="I82" s="40"/>
      <c r="J82" s="36">
        <v>331</v>
      </c>
      <c r="K82" s="39">
        <f t="shared" si="5"/>
        <v>54409.74154496963</v>
      </c>
      <c r="L82" s="39"/>
      <c r="M82" s="6">
        <f t="shared" si="7"/>
        <v>0.16437988382166052</v>
      </c>
      <c r="N82" s="36">
        <v>2015</v>
      </c>
      <c r="O82" s="8">
        <v>42722</v>
      </c>
      <c r="P82" s="40">
        <v>1056.25</v>
      </c>
      <c r="Q82" s="40"/>
      <c r="R82" s="41">
        <f t="shared" si="8"/>
        <v>-13479.150473375115</v>
      </c>
      <c r="S82" s="41"/>
      <c r="T82" s="42">
        <f t="shared" si="9"/>
        <v>-331</v>
      </c>
      <c r="U82" s="42"/>
    </row>
    <row r="83" spans="2:21" ht="13.5">
      <c r="B83" s="36">
        <v>75</v>
      </c>
      <c r="C83" s="39">
        <f t="shared" si="6"/>
        <v>1800178.9010256126</v>
      </c>
      <c r="D83" s="39"/>
      <c r="E83" s="36">
        <v>2015</v>
      </c>
      <c r="F83" s="8">
        <v>42722</v>
      </c>
      <c r="G83" s="36" t="s">
        <v>4</v>
      </c>
      <c r="H83" s="40">
        <v>1061.66</v>
      </c>
      <c r="I83" s="40"/>
      <c r="J83" s="36">
        <v>648</v>
      </c>
      <c r="K83" s="39">
        <f t="shared" si="5"/>
        <v>54005.36703076838</v>
      </c>
      <c r="L83" s="39"/>
      <c r="M83" s="6">
        <f t="shared" si="7"/>
        <v>0.08334161578822281</v>
      </c>
      <c r="N83" s="36">
        <v>2015</v>
      </c>
      <c r="O83" s="8">
        <v>42722</v>
      </c>
      <c r="P83" s="40">
        <v>1065.34</v>
      </c>
      <c r="Q83" s="40"/>
      <c r="R83" s="41">
        <f t="shared" si="8"/>
        <v>30669.71461006463</v>
      </c>
      <c r="S83" s="41"/>
      <c r="T83" s="42">
        <f t="shared" si="9"/>
        <v>367.99999999998363</v>
      </c>
      <c r="U83" s="42"/>
    </row>
    <row r="84" spans="2:21" ht="13.5">
      <c r="B84" s="36">
        <v>76</v>
      </c>
      <c r="C84" s="39">
        <f t="shared" si="6"/>
        <v>1830848.6156356772</v>
      </c>
      <c r="D84" s="39"/>
      <c r="E84" s="36">
        <v>2015</v>
      </c>
      <c r="F84" s="8">
        <v>42725</v>
      </c>
      <c r="G84" s="36" t="s">
        <v>4</v>
      </c>
      <c r="H84" s="40">
        <v>1066.3</v>
      </c>
      <c r="I84" s="40"/>
      <c r="J84" s="36">
        <v>265</v>
      </c>
      <c r="K84" s="39">
        <f t="shared" si="5"/>
        <v>54925.45846907031</v>
      </c>
      <c r="L84" s="39"/>
      <c r="M84" s="6">
        <f t="shared" si="7"/>
        <v>0.20726588101535967</v>
      </c>
      <c r="N84" s="36">
        <v>2015</v>
      </c>
      <c r="O84" s="8">
        <v>42725</v>
      </c>
      <c r="P84" s="40">
        <v>1065.41</v>
      </c>
      <c r="Q84" s="40"/>
      <c r="R84" s="41">
        <f t="shared" si="8"/>
        <v>-18446.663410364374</v>
      </c>
      <c r="S84" s="41"/>
      <c r="T84" s="42">
        <f t="shared" si="9"/>
        <v>-265</v>
      </c>
      <c r="U84" s="42"/>
    </row>
    <row r="85" spans="2:21" ht="13.5">
      <c r="B85" s="36">
        <v>77</v>
      </c>
      <c r="C85" s="39">
        <f t="shared" si="6"/>
        <v>1812401.9522253128</v>
      </c>
      <c r="D85" s="39"/>
      <c r="E85" s="36">
        <v>2015</v>
      </c>
      <c r="F85" s="8">
        <v>42725</v>
      </c>
      <c r="G85" s="36" t="s">
        <v>4</v>
      </c>
      <c r="H85" s="40">
        <v>1069.57</v>
      </c>
      <c r="I85" s="40"/>
      <c r="J85" s="36">
        <v>590</v>
      </c>
      <c r="K85" s="39">
        <f t="shared" si="5"/>
        <v>54372.058566759384</v>
      </c>
      <c r="L85" s="39"/>
      <c r="M85" s="6">
        <f t="shared" si="7"/>
        <v>0.0921560314690837</v>
      </c>
      <c r="N85" s="36">
        <v>2015</v>
      </c>
      <c r="O85" s="8">
        <v>42725</v>
      </c>
      <c r="P85" s="40">
        <v>1071.34</v>
      </c>
      <c r="Q85" s="40"/>
      <c r="R85" s="41">
        <f t="shared" si="8"/>
        <v>16311.617570027647</v>
      </c>
      <c r="S85" s="41"/>
      <c r="T85" s="42">
        <f t="shared" si="9"/>
        <v>176.99999999999818</v>
      </c>
      <c r="U85" s="42"/>
    </row>
    <row r="86" spans="2:21" ht="13.5">
      <c r="B86" s="36">
        <v>78</v>
      </c>
      <c r="C86" s="39">
        <f t="shared" si="6"/>
        <v>1828713.5697953405</v>
      </c>
      <c r="D86" s="39"/>
      <c r="E86" s="36">
        <v>2015</v>
      </c>
      <c r="F86" s="8">
        <v>42725</v>
      </c>
      <c r="G86" s="36" t="s">
        <v>3</v>
      </c>
      <c r="H86" s="40">
        <v>1067.79</v>
      </c>
      <c r="I86" s="40"/>
      <c r="J86" s="36">
        <v>494</v>
      </c>
      <c r="K86" s="39">
        <f t="shared" si="5"/>
        <v>54861.407093860216</v>
      </c>
      <c r="L86" s="39"/>
      <c r="M86" s="6">
        <f t="shared" si="7"/>
        <v>0.11105547994708546</v>
      </c>
      <c r="N86" s="36">
        <v>2015</v>
      </c>
      <c r="O86" s="8">
        <v>42725</v>
      </c>
      <c r="P86" s="40">
        <v>1072.15</v>
      </c>
      <c r="Q86" s="40"/>
      <c r="R86" s="41">
        <f t="shared" si="8"/>
        <v>-48420.18925693068</v>
      </c>
      <c r="S86" s="41"/>
      <c r="T86" s="42">
        <f t="shared" si="9"/>
        <v>-494</v>
      </c>
      <c r="U86" s="42"/>
    </row>
    <row r="87" spans="2:21" ht="13.5">
      <c r="B87" s="36">
        <v>79</v>
      </c>
      <c r="C87" s="39">
        <f t="shared" si="6"/>
        <v>1780293.3805384098</v>
      </c>
      <c r="D87" s="39"/>
      <c r="E87" s="36">
        <v>2015</v>
      </c>
      <c r="F87" s="8">
        <v>42725</v>
      </c>
      <c r="G87" s="36" t="s">
        <v>4</v>
      </c>
      <c r="H87" s="40">
        <v>1076.07</v>
      </c>
      <c r="I87" s="40"/>
      <c r="J87" s="36">
        <v>978</v>
      </c>
      <c r="K87" s="39">
        <f t="shared" si="5"/>
        <v>53408.801416152295</v>
      </c>
      <c r="L87" s="39"/>
      <c r="M87" s="6">
        <f t="shared" si="7"/>
        <v>0.05461022639688374</v>
      </c>
      <c r="N87" s="36">
        <v>2015</v>
      </c>
      <c r="O87" s="8">
        <v>42725</v>
      </c>
      <c r="P87" s="40">
        <v>1078.97</v>
      </c>
      <c r="Q87" s="40"/>
      <c r="R87" s="41">
        <f t="shared" si="8"/>
        <v>15836.96565509678</v>
      </c>
      <c r="S87" s="41"/>
      <c r="T87" s="42">
        <f t="shared" si="9"/>
        <v>290.0000000000091</v>
      </c>
      <c r="U87" s="42"/>
    </row>
    <row r="88" spans="2:21" ht="13.5">
      <c r="B88" s="36">
        <v>80</v>
      </c>
      <c r="C88" s="39">
        <f t="shared" si="6"/>
        <v>1796130.3461935066</v>
      </c>
      <c r="D88" s="39"/>
      <c r="E88" s="36">
        <v>2015</v>
      </c>
      <c r="F88" s="8">
        <v>42726</v>
      </c>
      <c r="G88" s="36" t="s">
        <v>4</v>
      </c>
      <c r="H88" s="40">
        <v>1078.55</v>
      </c>
      <c r="I88" s="40"/>
      <c r="J88" s="36">
        <v>237</v>
      </c>
      <c r="K88" s="39">
        <f t="shared" si="5"/>
        <v>53883.9103858052</v>
      </c>
      <c r="L88" s="39"/>
      <c r="M88" s="6">
        <f t="shared" si="7"/>
        <v>0.22735827167006412</v>
      </c>
      <c r="N88" s="36">
        <v>2015</v>
      </c>
      <c r="O88" s="8">
        <v>42726</v>
      </c>
      <c r="P88" s="40">
        <v>1076.76</v>
      </c>
      <c r="Q88" s="40"/>
      <c r="R88" s="41">
        <f t="shared" si="8"/>
        <v>-40697.13062894065</v>
      </c>
      <c r="S88" s="41"/>
      <c r="T88" s="42">
        <f t="shared" si="9"/>
        <v>-237</v>
      </c>
      <c r="U88" s="42"/>
    </row>
    <row r="89" spans="2:21" ht="13.5">
      <c r="B89" s="36">
        <v>81</v>
      </c>
      <c r="C89" s="39">
        <f t="shared" si="6"/>
        <v>1755433.215564566</v>
      </c>
      <c r="D89" s="39"/>
      <c r="E89" s="36">
        <v>2015</v>
      </c>
      <c r="F89" s="8">
        <v>42726</v>
      </c>
      <c r="G89" s="36" t="s">
        <v>4</v>
      </c>
      <c r="H89" s="40">
        <v>1078.27</v>
      </c>
      <c r="I89" s="40"/>
      <c r="J89" s="36">
        <v>192</v>
      </c>
      <c r="K89" s="39">
        <f t="shared" si="5"/>
        <v>52662.99646693698</v>
      </c>
      <c r="L89" s="39"/>
      <c r="M89" s="6">
        <f t="shared" si="7"/>
        <v>0.27428643993196344</v>
      </c>
      <c r="N89" s="36">
        <v>2015</v>
      </c>
      <c r="O89" s="8">
        <v>42726</v>
      </c>
      <c r="P89" s="40">
        <v>1077.82</v>
      </c>
      <c r="Q89" s="40"/>
      <c r="R89" s="41">
        <f t="shared" si="8"/>
        <v>-12342.889796939602</v>
      </c>
      <c r="S89" s="41"/>
      <c r="T89" s="42">
        <f t="shared" si="9"/>
        <v>-192</v>
      </c>
      <c r="U89" s="42"/>
    </row>
    <row r="90" spans="2:21" ht="13.5">
      <c r="B90" s="36">
        <v>82</v>
      </c>
      <c r="C90" s="39">
        <f t="shared" si="6"/>
        <v>1743090.3257676263</v>
      </c>
      <c r="D90" s="39"/>
      <c r="E90" s="36">
        <v>2015</v>
      </c>
      <c r="F90" s="8">
        <v>42726</v>
      </c>
      <c r="G90" s="36" t="s">
        <v>3</v>
      </c>
      <c r="H90" s="40">
        <v>1077.23</v>
      </c>
      <c r="I90" s="40"/>
      <c r="J90" s="36">
        <v>208</v>
      </c>
      <c r="K90" s="39">
        <f t="shared" si="5"/>
        <v>52292.709773028786</v>
      </c>
      <c r="L90" s="39"/>
      <c r="M90" s="6">
        <f t="shared" si="7"/>
        <v>0.25140725852417684</v>
      </c>
      <c r="N90" s="36">
        <v>2015</v>
      </c>
      <c r="O90" s="8">
        <v>42726</v>
      </c>
      <c r="P90" s="40">
        <v>1078.2</v>
      </c>
      <c r="Q90" s="40"/>
      <c r="R90" s="41">
        <f t="shared" si="8"/>
        <v>-24386.50407684584</v>
      </c>
      <c r="S90" s="41"/>
      <c r="T90" s="42">
        <f t="shared" si="9"/>
        <v>-208</v>
      </c>
      <c r="U90" s="42"/>
    </row>
    <row r="91" spans="2:21" ht="13.5">
      <c r="B91" s="36">
        <v>83</v>
      </c>
      <c r="C91" s="39">
        <f t="shared" si="6"/>
        <v>1718703.8216907803</v>
      </c>
      <c r="D91" s="39"/>
      <c r="E91" s="36">
        <v>2015</v>
      </c>
      <c r="F91" s="8">
        <v>42726</v>
      </c>
      <c r="G91" s="36" t="s">
        <v>3</v>
      </c>
      <c r="H91" s="40">
        <v>1076.81</v>
      </c>
      <c r="I91" s="40"/>
      <c r="J91" s="36">
        <v>203</v>
      </c>
      <c r="K91" s="39">
        <f t="shared" si="5"/>
        <v>51561.11465072341</v>
      </c>
      <c r="L91" s="39"/>
      <c r="M91" s="6">
        <f t="shared" si="7"/>
        <v>0.2539956386735143</v>
      </c>
      <c r="N91" s="36">
        <v>2015</v>
      </c>
      <c r="O91" s="8">
        <v>42726</v>
      </c>
      <c r="P91" s="40">
        <v>1076.96</v>
      </c>
      <c r="Q91" s="40"/>
      <c r="R91" s="41">
        <f t="shared" si="8"/>
        <v>-3809.9345801050245</v>
      </c>
      <c r="S91" s="41"/>
      <c r="T91" s="42">
        <f t="shared" si="9"/>
        <v>-203</v>
      </c>
      <c r="U91" s="42"/>
    </row>
    <row r="92" spans="2:21" ht="13.5">
      <c r="B92" s="36">
        <v>84</v>
      </c>
      <c r="C92" s="39">
        <f t="shared" si="6"/>
        <v>1714893.8871106752</v>
      </c>
      <c r="D92" s="39"/>
      <c r="E92" s="36">
        <v>2015</v>
      </c>
      <c r="F92" s="8">
        <v>42726</v>
      </c>
      <c r="G92" s="36" t="s">
        <v>3</v>
      </c>
      <c r="H92" s="40">
        <v>1075.03</v>
      </c>
      <c r="I92" s="40"/>
      <c r="J92" s="36">
        <v>332</v>
      </c>
      <c r="K92" s="39">
        <f t="shared" si="5"/>
        <v>51446.816613320254</v>
      </c>
      <c r="L92" s="39"/>
      <c r="M92" s="6">
        <f t="shared" si="7"/>
        <v>0.15496029100397665</v>
      </c>
      <c r="N92" s="36">
        <v>2015</v>
      </c>
      <c r="O92" s="8">
        <v>42726</v>
      </c>
      <c r="P92" s="40">
        <v>1073.31</v>
      </c>
      <c r="Q92" s="40"/>
      <c r="R92" s="41">
        <f t="shared" si="8"/>
        <v>26653.170052684403</v>
      </c>
      <c r="S92" s="41"/>
      <c r="T92" s="42">
        <f t="shared" si="9"/>
        <v>172.00000000000273</v>
      </c>
      <c r="U92" s="42"/>
    </row>
    <row r="93" spans="2:21" ht="13.5">
      <c r="B93" s="36">
        <v>85</v>
      </c>
      <c r="C93" s="39">
        <f t="shared" si="6"/>
        <v>1741547.0571633596</v>
      </c>
      <c r="D93" s="39"/>
      <c r="E93" s="36">
        <v>2015</v>
      </c>
      <c r="F93" s="8">
        <v>42727</v>
      </c>
      <c r="G93" s="36" t="s">
        <v>4</v>
      </c>
      <c r="H93" s="40">
        <v>1075.11</v>
      </c>
      <c r="I93" s="40"/>
      <c r="J93" s="36">
        <v>228</v>
      </c>
      <c r="K93" s="39">
        <f t="shared" si="5"/>
        <v>52246.41171490079</v>
      </c>
      <c r="L93" s="39"/>
      <c r="M93" s="6">
        <f t="shared" si="7"/>
        <v>0.22915092857412625</v>
      </c>
      <c r="N93" s="36">
        <v>2015</v>
      </c>
      <c r="O93" s="8">
        <v>42727</v>
      </c>
      <c r="P93" s="40">
        <v>1074.08</v>
      </c>
      <c r="Q93" s="40"/>
      <c r="R93" s="41">
        <f t="shared" si="8"/>
        <v>-23602.545643134377</v>
      </c>
      <c r="S93" s="41"/>
      <c r="T93" s="42">
        <f t="shared" si="9"/>
        <v>-228</v>
      </c>
      <c r="U93" s="42"/>
    </row>
    <row r="94" spans="2:21" ht="13.5">
      <c r="B94" s="36">
        <v>86</v>
      </c>
      <c r="C94" s="39">
        <f t="shared" si="6"/>
        <v>1717944.5115202253</v>
      </c>
      <c r="D94" s="39"/>
      <c r="E94" s="36">
        <v>2015</v>
      </c>
      <c r="F94" s="8">
        <v>42727</v>
      </c>
      <c r="G94" s="36" t="s">
        <v>3</v>
      </c>
      <c r="H94" s="40">
        <v>1070.7</v>
      </c>
      <c r="I94" s="40"/>
      <c r="J94" s="36">
        <v>435</v>
      </c>
      <c r="K94" s="39">
        <f t="shared" si="5"/>
        <v>51538.335345606756</v>
      </c>
      <c r="L94" s="39"/>
      <c r="M94" s="6">
        <f t="shared" si="7"/>
        <v>0.11847893182898105</v>
      </c>
      <c r="N94" s="36">
        <v>2015</v>
      </c>
      <c r="O94" s="8">
        <v>42727</v>
      </c>
      <c r="P94" s="40">
        <v>1072.28</v>
      </c>
      <c r="Q94" s="40"/>
      <c r="R94" s="41">
        <f t="shared" si="8"/>
        <v>-18719.671228978143</v>
      </c>
      <c r="S94" s="41"/>
      <c r="T94" s="42">
        <f t="shared" si="9"/>
        <v>-435</v>
      </c>
      <c r="U94" s="42"/>
    </row>
    <row r="95" spans="2:21" ht="13.5">
      <c r="B95" s="36">
        <v>87</v>
      </c>
      <c r="C95" s="39">
        <f t="shared" si="6"/>
        <v>1699224.8402912472</v>
      </c>
      <c r="D95" s="39"/>
      <c r="E95" s="36">
        <v>2015</v>
      </c>
      <c r="F95" s="8">
        <v>42727</v>
      </c>
      <c r="G95" s="36" t="s">
        <v>3</v>
      </c>
      <c r="H95" s="40">
        <v>1069.78</v>
      </c>
      <c r="I95" s="40"/>
      <c r="J95" s="36">
        <v>407</v>
      </c>
      <c r="K95" s="39">
        <f t="shared" si="5"/>
        <v>50976.74520873742</v>
      </c>
      <c r="L95" s="39"/>
      <c r="M95" s="6">
        <f t="shared" si="7"/>
        <v>0.12524998822785607</v>
      </c>
      <c r="N95" s="36">
        <v>2015</v>
      </c>
      <c r="O95" s="8">
        <v>42727</v>
      </c>
      <c r="P95" s="40">
        <v>1069.74</v>
      </c>
      <c r="Q95" s="40"/>
      <c r="R95" s="41">
        <f t="shared" si="8"/>
        <v>500.9999529109686</v>
      </c>
      <c r="S95" s="41"/>
      <c r="T95" s="42">
        <f t="shared" si="9"/>
        <v>3.999999999996362</v>
      </c>
      <c r="U95" s="42"/>
    </row>
    <row r="96" spans="2:21" ht="13.5">
      <c r="B96" s="36">
        <v>88</v>
      </c>
      <c r="C96" s="39">
        <f t="shared" si="6"/>
        <v>1699725.8402441582</v>
      </c>
      <c r="D96" s="39"/>
      <c r="E96" s="36">
        <v>2015</v>
      </c>
      <c r="F96" s="8">
        <v>42727</v>
      </c>
      <c r="G96" s="36" t="s">
        <v>4</v>
      </c>
      <c r="H96" s="40">
        <v>1069.59</v>
      </c>
      <c r="I96" s="40"/>
      <c r="J96" s="36">
        <v>138</v>
      </c>
      <c r="K96" s="39">
        <f t="shared" si="5"/>
        <v>50991.77520732475</v>
      </c>
      <c r="L96" s="39"/>
      <c r="M96" s="6">
        <f t="shared" si="7"/>
        <v>0.3695056174443822</v>
      </c>
      <c r="N96" s="36">
        <v>2015</v>
      </c>
      <c r="O96" s="8">
        <v>42728</v>
      </c>
      <c r="P96" s="40">
        <v>1073.36</v>
      </c>
      <c r="Q96" s="40"/>
      <c r="R96" s="41">
        <f t="shared" si="8"/>
        <v>139303.6177765314</v>
      </c>
      <c r="S96" s="41"/>
      <c r="T96" s="42">
        <f t="shared" si="9"/>
        <v>376.9999999999982</v>
      </c>
      <c r="U96" s="42"/>
    </row>
    <row r="97" spans="2:21" ht="13.5">
      <c r="B97" s="36">
        <v>89</v>
      </c>
      <c r="C97" s="39">
        <f t="shared" si="6"/>
        <v>1839029.4580206897</v>
      </c>
      <c r="D97" s="39"/>
      <c r="E97" s="36">
        <v>2015</v>
      </c>
      <c r="F97" s="8">
        <v>42728</v>
      </c>
      <c r="G97" s="36" t="s">
        <v>4</v>
      </c>
      <c r="H97" s="40">
        <v>1076.18</v>
      </c>
      <c r="I97" s="40"/>
      <c r="J97" s="36">
        <v>433</v>
      </c>
      <c r="K97" s="39">
        <f t="shared" si="5"/>
        <v>55170.88374062069</v>
      </c>
      <c r="L97" s="39"/>
      <c r="M97" s="6">
        <f t="shared" si="7"/>
        <v>0.12741543589057897</v>
      </c>
      <c r="N97" s="36">
        <v>2015</v>
      </c>
      <c r="O97" s="8">
        <v>42728</v>
      </c>
      <c r="P97" s="40">
        <v>1075.7</v>
      </c>
      <c r="Q97" s="40"/>
      <c r="R97" s="41">
        <f t="shared" si="8"/>
        <v>-6115.940922748022</v>
      </c>
      <c r="S97" s="41"/>
      <c r="T97" s="42">
        <f t="shared" si="9"/>
        <v>-433</v>
      </c>
      <c r="U97" s="42"/>
    </row>
    <row r="98" spans="2:21" ht="13.5">
      <c r="B98" s="36">
        <v>90</v>
      </c>
      <c r="C98" s="39">
        <f t="shared" si="6"/>
        <v>1832913.5170979416</v>
      </c>
      <c r="D98" s="39"/>
      <c r="E98" s="36">
        <v>2015</v>
      </c>
      <c r="F98" s="8">
        <v>42732</v>
      </c>
      <c r="G98" s="36" t="s">
        <v>3</v>
      </c>
      <c r="H98" s="40">
        <v>1071.83</v>
      </c>
      <c r="I98" s="40"/>
      <c r="J98" s="36">
        <v>248</v>
      </c>
      <c r="K98" s="39">
        <f t="shared" si="5"/>
        <v>54987.40551293825</v>
      </c>
      <c r="L98" s="39"/>
      <c r="M98" s="6">
        <f t="shared" si="7"/>
        <v>0.22172340932636392</v>
      </c>
      <c r="N98" s="36">
        <v>2015</v>
      </c>
      <c r="O98" s="8">
        <v>42732</v>
      </c>
      <c r="P98" s="40">
        <v>1072.14</v>
      </c>
      <c r="Q98" s="40"/>
      <c r="R98" s="41">
        <f t="shared" si="8"/>
        <v>-6873.425689121113</v>
      </c>
      <c r="S98" s="41"/>
      <c r="T98" s="42">
        <f t="shared" si="9"/>
        <v>-248</v>
      </c>
      <c r="U98" s="42"/>
    </row>
    <row r="99" spans="2:21" ht="13.5">
      <c r="B99" s="36">
        <v>91</v>
      </c>
      <c r="C99" s="39">
        <f t="shared" si="6"/>
        <v>1826040.0914088206</v>
      </c>
      <c r="D99" s="39"/>
      <c r="E99" s="36">
        <v>2015</v>
      </c>
      <c r="F99" s="8">
        <v>42732</v>
      </c>
      <c r="G99" s="36" t="s">
        <v>3</v>
      </c>
      <c r="H99" s="40">
        <v>1069.46</v>
      </c>
      <c r="I99" s="40"/>
      <c r="J99" s="36">
        <v>197</v>
      </c>
      <c r="K99" s="39">
        <f t="shared" si="5"/>
        <v>54781.20274226461</v>
      </c>
      <c r="L99" s="39"/>
      <c r="M99" s="6">
        <f t="shared" si="7"/>
        <v>0.27807717128053105</v>
      </c>
      <c r="N99" s="36">
        <v>2015</v>
      </c>
      <c r="O99" s="8">
        <v>42732</v>
      </c>
      <c r="P99" s="40">
        <v>1068.46</v>
      </c>
      <c r="Q99" s="40"/>
      <c r="R99" s="41">
        <f t="shared" si="8"/>
        <v>27807.717128053104</v>
      </c>
      <c r="S99" s="41"/>
      <c r="T99" s="42">
        <f t="shared" si="9"/>
        <v>100</v>
      </c>
      <c r="U99" s="42"/>
    </row>
    <row r="100" spans="2:21" ht="13.5">
      <c r="B100" s="36">
        <v>92</v>
      </c>
      <c r="C100" s="39">
        <f t="shared" si="6"/>
        <v>1853847.8085368737</v>
      </c>
      <c r="D100" s="39"/>
      <c r="E100" s="36">
        <v>2015</v>
      </c>
      <c r="F100" s="8">
        <v>42733</v>
      </c>
      <c r="G100" s="36" t="s">
        <v>4</v>
      </c>
      <c r="H100" s="40">
        <v>1072.02</v>
      </c>
      <c r="I100" s="40"/>
      <c r="J100" s="36">
        <v>421</v>
      </c>
      <c r="K100" s="39">
        <f t="shared" si="5"/>
        <v>55615.43425610621</v>
      </c>
      <c r="L100" s="39"/>
      <c r="M100" s="6">
        <f t="shared" si="7"/>
        <v>0.13210316925440904</v>
      </c>
      <c r="N100" s="36">
        <v>2015</v>
      </c>
      <c r="O100" s="8">
        <v>42733</v>
      </c>
      <c r="P100" s="40">
        <v>1071.94</v>
      </c>
      <c r="Q100" s="40"/>
      <c r="R100" s="41">
        <f t="shared" si="8"/>
        <v>-1056.8253540343112</v>
      </c>
      <c r="S100" s="41"/>
      <c r="T100" s="42">
        <f t="shared" si="9"/>
        <v>-421</v>
      </c>
      <c r="U100" s="42"/>
    </row>
    <row r="101" spans="2:21" ht="13.5">
      <c r="B101" s="36">
        <v>93</v>
      </c>
      <c r="C101" s="39">
        <f t="shared" si="6"/>
        <v>1852790.9831828394</v>
      </c>
      <c r="D101" s="39"/>
      <c r="E101" s="36">
        <v>2015</v>
      </c>
      <c r="F101" s="8">
        <v>42733</v>
      </c>
      <c r="G101" s="36" t="s">
        <v>4</v>
      </c>
      <c r="H101" s="40">
        <v>1073.23</v>
      </c>
      <c r="I101" s="40"/>
      <c r="J101" s="36">
        <v>253</v>
      </c>
      <c r="K101" s="39">
        <f t="shared" si="5"/>
        <v>55583.729495485175</v>
      </c>
      <c r="L101" s="39"/>
      <c r="M101" s="6">
        <f t="shared" si="7"/>
        <v>0.21969853555527738</v>
      </c>
      <c r="N101" s="36">
        <v>2015</v>
      </c>
      <c r="O101" s="8">
        <v>42733</v>
      </c>
      <c r="P101" s="40">
        <v>1072.8</v>
      </c>
      <c r="Q101" s="40"/>
      <c r="R101" s="41">
        <f t="shared" si="8"/>
        <v>-9447.037028878325</v>
      </c>
      <c r="S101" s="41"/>
      <c r="T101" s="42">
        <f t="shared" si="9"/>
        <v>-253</v>
      </c>
      <c r="U101" s="42"/>
    </row>
    <row r="102" spans="2:21" ht="13.5">
      <c r="B102" s="36">
        <v>94</v>
      </c>
      <c r="C102" s="39">
        <f t="shared" si="6"/>
        <v>1843343.9461539611</v>
      </c>
      <c r="D102" s="39"/>
      <c r="E102" s="36">
        <v>2015</v>
      </c>
      <c r="F102" s="8">
        <v>42733</v>
      </c>
      <c r="G102" s="36" t="s">
        <v>3</v>
      </c>
      <c r="H102" s="40">
        <v>1069.64</v>
      </c>
      <c r="I102" s="40"/>
      <c r="J102" s="36">
        <v>319</v>
      </c>
      <c r="K102" s="39">
        <f t="shared" si="5"/>
        <v>55300.31838461883</v>
      </c>
      <c r="L102" s="39"/>
      <c r="M102" s="6">
        <f t="shared" si="7"/>
        <v>0.17335523004582706</v>
      </c>
      <c r="N102" s="36">
        <v>2015</v>
      </c>
      <c r="O102" s="8">
        <v>42733</v>
      </c>
      <c r="P102" s="40">
        <v>1069.1</v>
      </c>
      <c r="Q102" s="40"/>
      <c r="R102" s="41">
        <f t="shared" si="8"/>
        <v>9361.182422477972</v>
      </c>
      <c r="S102" s="41"/>
      <c r="T102" s="42">
        <f t="shared" si="9"/>
        <v>54.0000000000191</v>
      </c>
      <c r="U102" s="42"/>
    </row>
    <row r="103" spans="2:21" ht="13.5">
      <c r="B103" s="36">
        <v>95</v>
      </c>
      <c r="C103" s="39">
        <f t="shared" si="6"/>
        <v>1852705.128576439</v>
      </c>
      <c r="D103" s="39"/>
      <c r="E103" s="36">
        <v>2015</v>
      </c>
      <c r="F103" s="8">
        <v>42733</v>
      </c>
      <c r="G103" s="36" t="s">
        <v>3</v>
      </c>
      <c r="H103" s="40">
        <v>1070.71</v>
      </c>
      <c r="I103" s="40"/>
      <c r="J103" s="36">
        <v>313</v>
      </c>
      <c r="K103" s="39">
        <f t="shared" si="5"/>
        <v>55581.15385729317</v>
      </c>
      <c r="L103" s="39"/>
      <c r="M103" s="6">
        <f t="shared" si="7"/>
        <v>0.17757557142905164</v>
      </c>
      <c r="N103" s="36">
        <v>2015</v>
      </c>
      <c r="O103" s="8">
        <v>42734</v>
      </c>
      <c r="P103" s="40">
        <v>1073.32</v>
      </c>
      <c r="Q103" s="40"/>
      <c r="R103" s="41">
        <f t="shared" si="8"/>
        <v>-46347.2241429807</v>
      </c>
      <c r="S103" s="41"/>
      <c r="T103" s="42">
        <f t="shared" si="9"/>
        <v>-313</v>
      </c>
      <c r="U103" s="42"/>
    </row>
    <row r="104" spans="2:21" ht="13.5">
      <c r="B104" s="36">
        <v>96</v>
      </c>
      <c r="C104" s="39">
        <f t="shared" si="6"/>
        <v>1806357.9044334583</v>
      </c>
      <c r="D104" s="39"/>
      <c r="E104" s="36">
        <v>2015</v>
      </c>
      <c r="F104" s="8">
        <v>42734</v>
      </c>
      <c r="G104" s="36" t="s">
        <v>3</v>
      </c>
      <c r="H104" s="40">
        <v>1069.69</v>
      </c>
      <c r="I104" s="40"/>
      <c r="J104" s="36">
        <v>190</v>
      </c>
      <c r="K104" s="39">
        <f t="shared" si="5"/>
        <v>54190.73713300375</v>
      </c>
      <c r="L104" s="39"/>
      <c r="M104" s="6">
        <f t="shared" si="7"/>
        <v>0.28521440596317765</v>
      </c>
      <c r="N104" s="36">
        <v>2015</v>
      </c>
      <c r="O104" s="8">
        <v>42734</v>
      </c>
      <c r="P104" s="40">
        <v>1071.01</v>
      </c>
      <c r="Q104" s="40"/>
      <c r="R104" s="41">
        <f t="shared" si="8"/>
        <v>-37648.301587137634</v>
      </c>
      <c r="S104" s="41"/>
      <c r="T104" s="42">
        <f t="shared" si="9"/>
        <v>-190</v>
      </c>
      <c r="U104" s="42"/>
    </row>
    <row r="105" spans="2:21" ht="13.5">
      <c r="B105" s="36">
        <v>97</v>
      </c>
      <c r="C105" s="39">
        <f t="shared" si="6"/>
        <v>1768709.6028463207</v>
      </c>
      <c r="D105" s="39"/>
      <c r="E105" s="36">
        <v>2015</v>
      </c>
      <c r="F105" s="8">
        <v>42735</v>
      </c>
      <c r="G105" s="36" t="s">
        <v>4</v>
      </c>
      <c r="H105" s="40">
        <v>1062.82</v>
      </c>
      <c r="I105" s="40"/>
      <c r="J105" s="36">
        <v>153</v>
      </c>
      <c r="K105" s="39">
        <f t="shared" si="5"/>
        <v>53061.28808538962</v>
      </c>
      <c r="L105" s="39"/>
      <c r="M105" s="6">
        <f t="shared" si="7"/>
        <v>0.3468058044796707</v>
      </c>
      <c r="N105" s="36">
        <v>2015</v>
      </c>
      <c r="O105" s="8">
        <v>42734</v>
      </c>
      <c r="P105" s="40">
        <v>1061.87</v>
      </c>
      <c r="Q105" s="40"/>
      <c r="R105" s="41">
        <f t="shared" si="8"/>
        <v>-32946.551425570295</v>
      </c>
      <c r="S105" s="41"/>
      <c r="T105" s="42">
        <f t="shared" si="9"/>
        <v>-153</v>
      </c>
      <c r="U105" s="42"/>
    </row>
    <row r="106" spans="2:21" ht="13.5">
      <c r="B106" s="36">
        <v>98</v>
      </c>
      <c r="C106" s="39">
        <f t="shared" si="6"/>
        <v>1735763.0514207503</v>
      </c>
      <c r="D106" s="39"/>
      <c r="E106" s="36">
        <v>2015</v>
      </c>
      <c r="F106" s="8">
        <v>42735</v>
      </c>
      <c r="G106" s="36" t="s">
        <v>3</v>
      </c>
      <c r="H106" s="40">
        <v>1061.7</v>
      </c>
      <c r="I106" s="40"/>
      <c r="J106" s="36">
        <v>152</v>
      </c>
      <c r="K106" s="39">
        <f t="shared" si="5"/>
        <v>52072.89154262251</v>
      </c>
      <c r="L106" s="39"/>
      <c r="M106" s="6">
        <f t="shared" si="7"/>
        <v>0.34258481278041125</v>
      </c>
      <c r="N106" s="36">
        <v>2015</v>
      </c>
      <c r="O106" s="8">
        <v>42735</v>
      </c>
      <c r="P106" s="40">
        <v>1062.35</v>
      </c>
      <c r="Q106" s="40"/>
      <c r="R106" s="41">
        <f t="shared" si="8"/>
        <v>-22268.01283072206</v>
      </c>
      <c r="S106" s="41"/>
      <c r="T106" s="42">
        <f t="shared" si="9"/>
        <v>-152</v>
      </c>
      <c r="U106" s="42"/>
    </row>
    <row r="107" spans="2:21" ht="13.5">
      <c r="B107" s="36">
        <v>99</v>
      </c>
      <c r="C107" s="39">
        <f t="shared" si="6"/>
        <v>1713495.0385900282</v>
      </c>
      <c r="D107" s="39"/>
      <c r="E107" s="36">
        <v>2016</v>
      </c>
      <c r="F107" s="8">
        <v>42373</v>
      </c>
      <c r="G107" s="36" t="s">
        <v>4</v>
      </c>
      <c r="H107" s="40">
        <v>1062.12</v>
      </c>
      <c r="I107" s="40"/>
      <c r="J107" s="36">
        <v>257</v>
      </c>
      <c r="K107" s="39">
        <f t="shared" si="5"/>
        <v>51404.85115770085</v>
      </c>
      <c r="L107" s="39"/>
      <c r="M107" s="6">
        <f t="shared" si="7"/>
        <v>0.2000188761000033</v>
      </c>
      <c r="N107" s="36">
        <v>2016</v>
      </c>
      <c r="O107" s="8">
        <v>42373</v>
      </c>
      <c r="P107" s="40">
        <v>1063.64</v>
      </c>
      <c r="Q107" s="40"/>
      <c r="R107" s="41">
        <f t="shared" si="8"/>
        <v>30402.86916720468</v>
      </c>
      <c r="S107" s="41"/>
      <c r="T107" s="42">
        <f t="shared" si="9"/>
        <v>152.00000000002092</v>
      </c>
      <c r="U107" s="42"/>
    </row>
    <row r="108" spans="2:21" ht="13.5">
      <c r="B108" s="36">
        <v>100</v>
      </c>
      <c r="C108" s="39">
        <f t="shared" si="6"/>
        <v>1743897.907757233</v>
      </c>
      <c r="D108" s="39"/>
      <c r="E108" s="36">
        <v>2016</v>
      </c>
      <c r="F108" s="8">
        <v>42373</v>
      </c>
      <c r="G108" s="36" t="s">
        <v>4</v>
      </c>
      <c r="H108" s="40">
        <v>1065.3</v>
      </c>
      <c r="I108" s="40"/>
      <c r="J108" s="36">
        <v>251</v>
      </c>
      <c r="K108" s="39">
        <f t="shared" si="5"/>
        <v>52316.937232716984</v>
      </c>
      <c r="L108" s="39"/>
      <c r="M108" s="6">
        <f t="shared" si="7"/>
        <v>0.20843401287935054</v>
      </c>
      <c r="N108" s="36">
        <v>2016</v>
      </c>
      <c r="O108" s="8">
        <v>42373</v>
      </c>
      <c r="P108" s="40">
        <v>1072.33</v>
      </c>
      <c r="Q108" s="40"/>
      <c r="R108" s="41">
        <f t="shared" si="8"/>
        <v>146529.11105418287</v>
      </c>
      <c r="S108" s="41"/>
      <c r="T108" s="42">
        <f t="shared" si="9"/>
        <v>702.9999999999973</v>
      </c>
      <c r="U108" s="42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0" sqref="J10"/>
    </sheetView>
  </sheetViews>
  <sheetFormatPr defaultColWidth="9.00390625" defaultRowHeight="13.5"/>
  <cols>
    <col min="1" max="1" width="7.50390625" style="35" customWidth="1"/>
    <col min="2" max="2" width="8.1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="145" zoomScaleNormal="145" zoomScaleSheetLayoutView="100" zoomScalePageLayoutView="0" workbookViewId="0" topLeftCell="A4">
      <selection activeCell="A22" sqref="A22:J29"/>
    </sheetView>
  </sheetViews>
  <sheetFormatPr defaultColWidth="9.00390625" defaultRowHeight="13.5"/>
  <sheetData>
    <row r="1" ht="13.5">
      <c r="A1" t="s">
        <v>0</v>
      </c>
    </row>
    <row r="2" spans="1:10" ht="13.5">
      <c r="A2" s="74" t="s">
        <v>51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ht="13.5">
      <c r="A3" s="75"/>
      <c r="B3" s="75"/>
      <c r="C3" s="75"/>
      <c r="D3" s="75"/>
      <c r="E3" s="75"/>
      <c r="F3" s="75"/>
      <c r="G3" s="75"/>
      <c r="H3" s="75"/>
      <c r="I3" s="75"/>
      <c r="J3" s="75"/>
    </row>
    <row r="4" spans="1:10" ht="13.5">
      <c r="A4" s="75"/>
      <c r="B4" s="75"/>
      <c r="C4" s="75"/>
      <c r="D4" s="75"/>
      <c r="E4" s="75"/>
      <c r="F4" s="75"/>
      <c r="G4" s="75"/>
      <c r="H4" s="75"/>
      <c r="I4" s="75"/>
      <c r="J4" s="75"/>
    </row>
    <row r="5" spans="1:10" ht="13.5">
      <c r="A5" s="75"/>
      <c r="B5" s="75"/>
      <c r="C5" s="75"/>
      <c r="D5" s="75"/>
      <c r="E5" s="75"/>
      <c r="F5" s="75"/>
      <c r="G5" s="75"/>
      <c r="H5" s="75"/>
      <c r="I5" s="75"/>
      <c r="J5" s="75"/>
    </row>
    <row r="6" spans="1:10" ht="13.5">
      <c r="A6" s="75"/>
      <c r="B6" s="75"/>
      <c r="C6" s="75"/>
      <c r="D6" s="75"/>
      <c r="E6" s="75"/>
      <c r="F6" s="75"/>
      <c r="G6" s="75"/>
      <c r="H6" s="75"/>
      <c r="I6" s="75"/>
      <c r="J6" s="75"/>
    </row>
    <row r="7" spans="1:10" ht="13.5">
      <c r="A7" s="75"/>
      <c r="B7" s="75"/>
      <c r="C7" s="75"/>
      <c r="D7" s="75"/>
      <c r="E7" s="75"/>
      <c r="F7" s="75"/>
      <c r="G7" s="75"/>
      <c r="H7" s="75"/>
      <c r="I7" s="75"/>
      <c r="J7" s="75"/>
    </row>
    <row r="8" spans="1:10" ht="13.5">
      <c r="A8" s="75"/>
      <c r="B8" s="75"/>
      <c r="C8" s="75"/>
      <c r="D8" s="75"/>
      <c r="E8" s="75"/>
      <c r="F8" s="75"/>
      <c r="G8" s="75"/>
      <c r="H8" s="75"/>
      <c r="I8" s="75"/>
      <c r="J8" s="75"/>
    </row>
    <row r="9" spans="1:10" ht="13.5">
      <c r="A9" s="75"/>
      <c r="B9" s="75"/>
      <c r="C9" s="75"/>
      <c r="D9" s="75"/>
      <c r="E9" s="75"/>
      <c r="F9" s="75"/>
      <c r="G9" s="75"/>
      <c r="H9" s="75"/>
      <c r="I9" s="75"/>
      <c r="J9" s="75"/>
    </row>
    <row r="11" ht="13.5">
      <c r="A11" t="s">
        <v>1</v>
      </c>
    </row>
    <row r="12" spans="1:10" ht="13.5">
      <c r="A12" s="76" t="s">
        <v>50</v>
      </c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13.5">
      <c r="A13" s="77"/>
      <c r="B13" s="77"/>
      <c r="C13" s="77"/>
      <c r="D13" s="77"/>
      <c r="E13" s="77"/>
      <c r="F13" s="77"/>
      <c r="G13" s="77"/>
      <c r="H13" s="77"/>
      <c r="I13" s="77"/>
      <c r="J13" s="77"/>
    </row>
    <row r="14" spans="1:10" ht="13.5">
      <c r="A14" s="77"/>
      <c r="B14" s="77"/>
      <c r="C14" s="77"/>
      <c r="D14" s="77"/>
      <c r="E14" s="77"/>
      <c r="F14" s="77"/>
      <c r="G14" s="77"/>
      <c r="H14" s="77"/>
      <c r="I14" s="77"/>
      <c r="J14" s="77"/>
    </row>
    <row r="15" spans="1:10" ht="13.5">
      <c r="A15" s="77"/>
      <c r="B15" s="77"/>
      <c r="C15" s="77"/>
      <c r="D15" s="77"/>
      <c r="E15" s="77"/>
      <c r="F15" s="77"/>
      <c r="G15" s="77"/>
      <c r="H15" s="77"/>
      <c r="I15" s="77"/>
      <c r="J15" s="77"/>
    </row>
    <row r="16" spans="1:10" ht="13.5">
      <c r="A16" s="77"/>
      <c r="B16" s="77"/>
      <c r="C16" s="77"/>
      <c r="D16" s="77"/>
      <c r="E16" s="77"/>
      <c r="F16" s="77"/>
      <c r="G16" s="77"/>
      <c r="H16" s="77"/>
      <c r="I16" s="77"/>
      <c r="J16" s="77"/>
    </row>
    <row r="17" spans="1:10" ht="13.5">
      <c r="A17" s="77"/>
      <c r="B17" s="77"/>
      <c r="C17" s="77"/>
      <c r="D17" s="77"/>
      <c r="E17" s="77"/>
      <c r="F17" s="77"/>
      <c r="G17" s="77"/>
      <c r="H17" s="77"/>
      <c r="I17" s="77"/>
      <c r="J17" s="77"/>
    </row>
    <row r="18" spans="1:10" ht="13.5">
      <c r="A18" s="77"/>
      <c r="B18" s="77"/>
      <c r="C18" s="77"/>
      <c r="D18" s="77"/>
      <c r="E18" s="77"/>
      <c r="F18" s="77"/>
      <c r="G18" s="77"/>
      <c r="H18" s="77"/>
      <c r="I18" s="77"/>
      <c r="J18" s="77"/>
    </row>
    <row r="19" spans="1:10" ht="13.5">
      <c r="A19" s="77"/>
      <c r="B19" s="77"/>
      <c r="C19" s="77"/>
      <c r="D19" s="77"/>
      <c r="E19" s="77"/>
      <c r="F19" s="77"/>
      <c r="G19" s="77"/>
      <c r="H19" s="77"/>
      <c r="I19" s="77"/>
      <c r="J19" s="77"/>
    </row>
    <row r="21" ht="13.5">
      <c r="A21" t="s">
        <v>2</v>
      </c>
    </row>
    <row r="22" spans="1:10" ht="13.5">
      <c r="A22" s="78" t="s">
        <v>52</v>
      </c>
      <c r="B22" s="78"/>
      <c r="C22" s="78"/>
      <c r="D22" s="78"/>
      <c r="E22" s="78"/>
      <c r="F22" s="78"/>
      <c r="G22" s="78"/>
      <c r="H22" s="78"/>
      <c r="I22" s="78"/>
      <c r="J22" s="78"/>
    </row>
    <row r="23" spans="1:10" ht="13.5">
      <c r="A23" s="78"/>
      <c r="B23" s="78"/>
      <c r="C23" s="78"/>
      <c r="D23" s="78"/>
      <c r="E23" s="78"/>
      <c r="F23" s="78"/>
      <c r="G23" s="78"/>
      <c r="H23" s="78"/>
      <c r="I23" s="78"/>
      <c r="J23" s="78"/>
    </row>
    <row r="24" spans="1:10" ht="13.5">
      <c r="A24" s="78"/>
      <c r="B24" s="78"/>
      <c r="C24" s="78"/>
      <c r="D24" s="78"/>
      <c r="E24" s="78"/>
      <c r="F24" s="78"/>
      <c r="G24" s="78"/>
      <c r="H24" s="78"/>
      <c r="I24" s="78"/>
      <c r="J24" s="78"/>
    </row>
    <row r="25" spans="1:10" ht="13.5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6" spans="1:10" ht="13.5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spans="1:10" ht="13.5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spans="1:10" ht="13.5">
      <c r="A28" s="78"/>
      <c r="B28" s="78"/>
      <c r="C28" s="78"/>
      <c r="D28" s="78"/>
      <c r="E28" s="78"/>
      <c r="F28" s="78"/>
      <c r="G28" s="78"/>
      <c r="H28" s="78"/>
      <c r="I28" s="78"/>
      <c r="J28" s="78"/>
    </row>
    <row r="29" spans="1:10" ht="13.5">
      <c r="A29" s="78"/>
      <c r="B29" s="78"/>
      <c r="C29" s="78"/>
      <c r="D29" s="78"/>
      <c r="E29" s="78"/>
      <c r="F29" s="78"/>
      <c r="G29" s="78"/>
      <c r="H29" s="78"/>
      <c r="I29" s="78"/>
      <c r="J29" s="78"/>
    </row>
  </sheetData>
  <sheetProtection/>
  <mergeCells count="3">
    <mergeCell ref="A2:J9"/>
    <mergeCell ref="A12:J19"/>
    <mergeCell ref="A22:J29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A1">
      <selection activeCell="C6" sqref="C6"/>
    </sheetView>
  </sheetViews>
  <sheetFormatPr defaultColWidth="8.875" defaultRowHeight="13.5"/>
  <cols>
    <col min="1" max="1" width="3.125" style="27" customWidth="1"/>
    <col min="2" max="2" width="13.25390625" style="24" customWidth="1"/>
    <col min="3" max="3" width="15.75390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7.25">
      <c r="B2" s="25" t="s">
        <v>39</v>
      </c>
      <c r="C2" s="27"/>
    </row>
    <row r="4" spans="2:9" ht="17.25">
      <c r="B4" s="30" t="s">
        <v>42</v>
      </c>
      <c r="C4" s="30" t="s">
        <v>40</v>
      </c>
      <c r="D4" s="30" t="s">
        <v>44</v>
      </c>
      <c r="E4" s="31" t="s">
        <v>41</v>
      </c>
      <c r="F4" s="30" t="s">
        <v>45</v>
      </c>
      <c r="G4" s="31" t="s">
        <v>41</v>
      </c>
      <c r="H4" s="30" t="s">
        <v>46</v>
      </c>
      <c r="I4" s="31" t="s">
        <v>41</v>
      </c>
    </row>
    <row r="5" spans="2:9" ht="17.25">
      <c r="B5" s="28" t="s">
        <v>43</v>
      </c>
      <c r="C5" s="29" t="s">
        <v>49</v>
      </c>
      <c r="D5" s="29"/>
      <c r="E5" s="33"/>
      <c r="F5" s="29"/>
      <c r="G5" s="33"/>
      <c r="H5" s="29">
        <v>100</v>
      </c>
      <c r="I5" s="33">
        <v>42490</v>
      </c>
    </row>
    <row r="6" spans="2:9" ht="17.25">
      <c r="B6" s="28" t="s">
        <v>43</v>
      </c>
      <c r="C6" s="29"/>
      <c r="D6" s="29"/>
      <c r="E6" s="33"/>
      <c r="F6" s="29"/>
      <c r="G6" s="34"/>
      <c r="H6" s="29"/>
      <c r="I6" s="34"/>
    </row>
    <row r="7" spans="2:9" ht="17.25">
      <c r="B7" s="28" t="s">
        <v>43</v>
      </c>
      <c r="C7" s="29"/>
      <c r="D7" s="29"/>
      <c r="E7" s="34"/>
      <c r="F7" s="29"/>
      <c r="G7" s="34"/>
      <c r="H7" s="29"/>
      <c r="I7" s="34"/>
    </row>
    <row r="8" spans="2:9" ht="17.25">
      <c r="B8" s="28" t="s">
        <v>43</v>
      </c>
      <c r="C8" s="29"/>
      <c r="D8" s="29"/>
      <c r="E8" s="34"/>
      <c r="F8" s="29"/>
      <c r="G8" s="34"/>
      <c r="H8" s="29"/>
      <c r="I8" s="34"/>
    </row>
    <row r="9" spans="2:9" ht="17.25">
      <c r="B9" s="28" t="s">
        <v>43</v>
      </c>
      <c r="C9" s="29"/>
      <c r="D9" s="29"/>
      <c r="E9" s="34"/>
      <c r="F9" s="29"/>
      <c r="G9" s="34"/>
      <c r="H9" s="29"/>
      <c r="I9" s="34"/>
    </row>
    <row r="10" spans="2:9" ht="17.25">
      <c r="B10" s="28" t="s">
        <v>43</v>
      </c>
      <c r="C10" s="29"/>
      <c r="D10" s="29"/>
      <c r="E10" s="34"/>
      <c r="F10" s="29"/>
      <c r="G10" s="34"/>
      <c r="H10" s="29"/>
      <c r="I10" s="34"/>
    </row>
    <row r="11" spans="2:9" ht="17.25">
      <c r="B11" s="28" t="s">
        <v>43</v>
      </c>
      <c r="C11" s="29"/>
      <c r="D11" s="29"/>
      <c r="E11" s="34"/>
      <c r="F11" s="29"/>
      <c r="G11" s="34"/>
      <c r="H11" s="29"/>
      <c r="I11" s="34"/>
    </row>
    <row r="12" spans="2:9" ht="17.25">
      <c r="B12" s="28" t="s">
        <v>43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R19" sqref="R19:S19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67" t="s">
        <v>5</v>
      </c>
      <c r="C2" s="67"/>
      <c r="D2" s="70"/>
      <c r="E2" s="70"/>
      <c r="F2" s="67" t="s">
        <v>6</v>
      </c>
      <c r="G2" s="67"/>
      <c r="H2" s="70" t="s">
        <v>36</v>
      </c>
      <c r="I2" s="70"/>
      <c r="J2" s="67" t="s">
        <v>7</v>
      </c>
      <c r="K2" s="67"/>
      <c r="L2" s="64">
        <f>C9</f>
        <v>1000000</v>
      </c>
      <c r="M2" s="70"/>
      <c r="N2" s="67" t="s">
        <v>8</v>
      </c>
      <c r="O2" s="67"/>
      <c r="P2" s="64" t="e">
        <f>C108+R108</f>
        <v>#VALUE!</v>
      </c>
      <c r="Q2" s="70"/>
      <c r="R2" s="1"/>
      <c r="S2" s="1"/>
      <c r="T2" s="1"/>
    </row>
    <row r="3" spans="2:19" ht="57" customHeight="1">
      <c r="B3" s="67" t="s">
        <v>9</v>
      </c>
      <c r="C3" s="67"/>
      <c r="D3" s="72" t="s">
        <v>38</v>
      </c>
      <c r="E3" s="72"/>
      <c r="F3" s="72"/>
      <c r="G3" s="72"/>
      <c r="H3" s="72"/>
      <c r="I3" s="72"/>
      <c r="J3" s="67" t="s">
        <v>10</v>
      </c>
      <c r="K3" s="67"/>
      <c r="L3" s="72" t="s">
        <v>35</v>
      </c>
      <c r="M3" s="73"/>
      <c r="N3" s="73"/>
      <c r="O3" s="73"/>
      <c r="P3" s="73"/>
      <c r="Q3" s="73"/>
      <c r="R3" s="1"/>
      <c r="S3" s="1"/>
    </row>
    <row r="4" spans="2:20" ht="13.5">
      <c r="B4" s="67" t="s">
        <v>11</v>
      </c>
      <c r="C4" s="67"/>
      <c r="D4" s="65">
        <f>SUM($R$9:$S$993)</f>
        <v>153684.21052631587</v>
      </c>
      <c r="E4" s="65"/>
      <c r="F4" s="67" t="s">
        <v>12</v>
      </c>
      <c r="G4" s="67"/>
      <c r="H4" s="71">
        <f>SUM($T$9:$U$108)</f>
        <v>292.00000000000017</v>
      </c>
      <c r="I4" s="70"/>
      <c r="J4" s="63" t="s">
        <v>13</v>
      </c>
      <c r="K4" s="63"/>
      <c r="L4" s="64">
        <f>MAX($C$9:$D$990)-C9</f>
        <v>153684.21052631596</v>
      </c>
      <c r="M4" s="64"/>
      <c r="N4" s="63" t="s">
        <v>14</v>
      </c>
      <c r="O4" s="63"/>
      <c r="P4" s="65">
        <f>MIN($C$9:$D$990)-C9</f>
        <v>0</v>
      </c>
      <c r="Q4" s="65"/>
      <c r="R4" s="1"/>
      <c r="S4" s="1"/>
      <c r="T4" s="1"/>
    </row>
    <row r="5" spans="2:20" ht="13.5">
      <c r="B5" s="22" t="s">
        <v>15</v>
      </c>
      <c r="C5" s="2">
        <f>COUNTIF($R$9:$R$990,"&gt;0")</f>
        <v>1</v>
      </c>
      <c r="D5" s="21" t="s">
        <v>16</v>
      </c>
      <c r="E5" s="16">
        <f>COUNTIF($R$9:$R$990,"&lt;0")</f>
        <v>0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1</v>
      </c>
      <c r="J5" s="66" t="s">
        <v>19</v>
      </c>
      <c r="K5" s="67"/>
      <c r="L5" s="68"/>
      <c r="M5" s="69"/>
      <c r="N5" s="18" t="s">
        <v>20</v>
      </c>
      <c r="O5" s="9"/>
      <c r="P5" s="68"/>
      <c r="Q5" s="69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0" t="s">
        <v>21</v>
      </c>
      <c r="C7" s="52" t="s">
        <v>22</v>
      </c>
      <c r="D7" s="53"/>
      <c r="E7" s="56" t="s">
        <v>23</v>
      </c>
      <c r="F7" s="57"/>
      <c r="G7" s="57"/>
      <c r="H7" s="57"/>
      <c r="I7" s="45"/>
      <c r="J7" s="58" t="s">
        <v>24</v>
      </c>
      <c r="K7" s="59"/>
      <c r="L7" s="47"/>
      <c r="M7" s="60" t="s">
        <v>25</v>
      </c>
      <c r="N7" s="61" t="s">
        <v>26</v>
      </c>
      <c r="O7" s="62"/>
      <c r="P7" s="62"/>
      <c r="Q7" s="49"/>
      <c r="R7" s="43" t="s">
        <v>27</v>
      </c>
      <c r="S7" s="43"/>
      <c r="T7" s="43"/>
      <c r="U7" s="43"/>
    </row>
    <row r="8" spans="2:21" ht="13.5">
      <c r="B8" s="51"/>
      <c r="C8" s="54"/>
      <c r="D8" s="55"/>
      <c r="E8" s="19" t="s">
        <v>28</v>
      </c>
      <c r="F8" s="19" t="s">
        <v>29</v>
      </c>
      <c r="G8" s="19" t="s">
        <v>30</v>
      </c>
      <c r="H8" s="44" t="s">
        <v>31</v>
      </c>
      <c r="I8" s="45"/>
      <c r="J8" s="4" t="s">
        <v>32</v>
      </c>
      <c r="K8" s="46" t="s">
        <v>33</v>
      </c>
      <c r="L8" s="47"/>
      <c r="M8" s="60"/>
      <c r="N8" s="5" t="s">
        <v>28</v>
      </c>
      <c r="O8" s="5" t="s">
        <v>29</v>
      </c>
      <c r="P8" s="48" t="s">
        <v>31</v>
      </c>
      <c r="Q8" s="49"/>
      <c r="R8" s="43" t="s">
        <v>34</v>
      </c>
      <c r="S8" s="43"/>
      <c r="T8" s="43" t="s">
        <v>32</v>
      </c>
      <c r="U8" s="43"/>
    </row>
    <row r="9" spans="2:21" ht="13.5">
      <c r="B9" s="20">
        <v>1</v>
      </c>
      <c r="C9" s="39">
        <v>1000000</v>
      </c>
      <c r="D9" s="39"/>
      <c r="E9" s="20">
        <v>2001</v>
      </c>
      <c r="F9" s="8">
        <v>42111</v>
      </c>
      <c r="G9" s="20" t="s">
        <v>4</v>
      </c>
      <c r="H9" s="40">
        <v>105.33</v>
      </c>
      <c r="I9" s="40"/>
      <c r="J9" s="20">
        <v>57</v>
      </c>
      <c r="K9" s="39">
        <f aca="true" t="shared" si="0" ref="K9:K72">IF(F9="","",C9*0.03)</f>
        <v>30000</v>
      </c>
      <c r="L9" s="39"/>
      <c r="M9" s="6">
        <f>IF(J9="","",(K9/J9)/1000)</f>
        <v>0.5263157894736842</v>
      </c>
      <c r="N9" s="20">
        <v>2001</v>
      </c>
      <c r="O9" s="8">
        <v>42111</v>
      </c>
      <c r="P9" s="40">
        <v>108.25</v>
      </c>
      <c r="Q9" s="40"/>
      <c r="R9" s="41">
        <f>IF(O9="","",(IF(G9="売",H9-P9,P9-H9))*M9*100000)</f>
        <v>153684.21052631587</v>
      </c>
      <c r="S9" s="41"/>
      <c r="T9" s="42">
        <f>IF(O9="","",IF(R9&lt;0,J9*(-1),IF(G9="買",(P9-H9)*100,(H9-P9)*100)))</f>
        <v>292.00000000000017</v>
      </c>
      <c r="U9" s="42"/>
    </row>
    <row r="10" spans="2:21" ht="13.5">
      <c r="B10" s="20">
        <v>2</v>
      </c>
      <c r="C10" s="39">
        <f aca="true" t="shared" si="1" ref="C10:C73">IF(R9="","",C9+R9)</f>
        <v>1153684.210526316</v>
      </c>
      <c r="D10" s="39"/>
      <c r="E10" s="20"/>
      <c r="F10" s="8"/>
      <c r="G10" s="20" t="s">
        <v>4</v>
      </c>
      <c r="H10" s="40"/>
      <c r="I10" s="40"/>
      <c r="J10" s="20"/>
      <c r="K10" s="39">
        <f t="shared" si="0"/>
      </c>
      <c r="L10" s="39"/>
      <c r="M10" s="6">
        <f aca="true" t="shared" si="2" ref="M10:M73">IF(J10="","",(K10/J10)/1000)</f>
      </c>
      <c r="N10" s="20"/>
      <c r="O10" s="8"/>
      <c r="P10" s="40"/>
      <c r="Q10" s="40"/>
      <c r="R10" s="41">
        <f aca="true" t="shared" si="3" ref="R10:R73">IF(O10="","",(IF(G10="売",H10-P10,P10-H10))*M10*100000)</f>
      </c>
      <c r="S10" s="41"/>
      <c r="T10" s="42">
        <f aca="true" t="shared" si="4" ref="T10:T73">IF(O10="","",IF(R10&lt;0,J10*(-1),IF(G10="買",(P10-H10)*100,(H10-P10)*100)))</f>
      </c>
      <c r="U10" s="42"/>
    </row>
    <row r="11" spans="2:21" ht="13.5">
      <c r="B11" s="20">
        <v>3</v>
      </c>
      <c r="C11" s="39">
        <f t="shared" si="1"/>
      </c>
      <c r="D11" s="39"/>
      <c r="E11" s="20"/>
      <c r="F11" s="8"/>
      <c r="G11" s="20" t="s">
        <v>4</v>
      </c>
      <c r="H11" s="40"/>
      <c r="I11" s="40"/>
      <c r="J11" s="20"/>
      <c r="K11" s="39">
        <f t="shared" si="0"/>
      </c>
      <c r="L11" s="39"/>
      <c r="M11" s="6">
        <f t="shared" si="2"/>
      </c>
      <c r="N11" s="20"/>
      <c r="O11" s="8"/>
      <c r="P11" s="40"/>
      <c r="Q11" s="40"/>
      <c r="R11" s="41">
        <f t="shared" si="3"/>
      </c>
      <c r="S11" s="41"/>
      <c r="T11" s="42">
        <f t="shared" si="4"/>
      </c>
      <c r="U11" s="42"/>
    </row>
    <row r="12" spans="2:21" ht="13.5">
      <c r="B12" s="20">
        <v>4</v>
      </c>
      <c r="C12" s="39">
        <f t="shared" si="1"/>
      </c>
      <c r="D12" s="39"/>
      <c r="E12" s="20"/>
      <c r="F12" s="8"/>
      <c r="G12" s="20" t="s">
        <v>3</v>
      </c>
      <c r="H12" s="40"/>
      <c r="I12" s="40"/>
      <c r="J12" s="20"/>
      <c r="K12" s="39">
        <f t="shared" si="0"/>
      </c>
      <c r="L12" s="39"/>
      <c r="M12" s="6">
        <f t="shared" si="2"/>
      </c>
      <c r="N12" s="20"/>
      <c r="O12" s="8"/>
      <c r="P12" s="40"/>
      <c r="Q12" s="40"/>
      <c r="R12" s="41">
        <f t="shared" si="3"/>
      </c>
      <c r="S12" s="41"/>
      <c r="T12" s="42">
        <f t="shared" si="4"/>
      </c>
      <c r="U12" s="42"/>
    </row>
    <row r="13" spans="2:21" ht="13.5">
      <c r="B13" s="20">
        <v>5</v>
      </c>
      <c r="C13" s="39">
        <f t="shared" si="1"/>
      </c>
      <c r="D13" s="39"/>
      <c r="E13" s="20"/>
      <c r="F13" s="8"/>
      <c r="G13" s="20" t="s">
        <v>3</v>
      </c>
      <c r="H13" s="40"/>
      <c r="I13" s="40"/>
      <c r="J13" s="20"/>
      <c r="K13" s="39">
        <f t="shared" si="0"/>
      </c>
      <c r="L13" s="39"/>
      <c r="M13" s="6">
        <f t="shared" si="2"/>
      </c>
      <c r="N13" s="20"/>
      <c r="O13" s="8"/>
      <c r="P13" s="40"/>
      <c r="Q13" s="40"/>
      <c r="R13" s="41">
        <f t="shared" si="3"/>
      </c>
      <c r="S13" s="41"/>
      <c r="T13" s="42">
        <f t="shared" si="4"/>
      </c>
      <c r="U13" s="42"/>
    </row>
    <row r="14" spans="2:21" ht="13.5">
      <c r="B14" s="20">
        <v>6</v>
      </c>
      <c r="C14" s="39">
        <f t="shared" si="1"/>
      </c>
      <c r="D14" s="39"/>
      <c r="E14" s="20"/>
      <c r="F14" s="8"/>
      <c r="G14" s="20" t="s">
        <v>4</v>
      </c>
      <c r="H14" s="40"/>
      <c r="I14" s="40"/>
      <c r="J14" s="20"/>
      <c r="K14" s="39">
        <f t="shared" si="0"/>
      </c>
      <c r="L14" s="39"/>
      <c r="M14" s="6">
        <f t="shared" si="2"/>
      </c>
      <c r="N14" s="20"/>
      <c r="O14" s="8"/>
      <c r="P14" s="40"/>
      <c r="Q14" s="40"/>
      <c r="R14" s="41">
        <f t="shared" si="3"/>
      </c>
      <c r="S14" s="41"/>
      <c r="T14" s="42">
        <f t="shared" si="4"/>
      </c>
      <c r="U14" s="42"/>
    </row>
    <row r="15" spans="2:21" ht="13.5">
      <c r="B15" s="20">
        <v>7</v>
      </c>
      <c r="C15" s="39">
        <f t="shared" si="1"/>
      </c>
      <c r="D15" s="39"/>
      <c r="E15" s="20"/>
      <c r="F15" s="8"/>
      <c r="G15" s="20" t="s">
        <v>4</v>
      </c>
      <c r="H15" s="40"/>
      <c r="I15" s="40"/>
      <c r="J15" s="20"/>
      <c r="K15" s="39">
        <f t="shared" si="0"/>
      </c>
      <c r="L15" s="39"/>
      <c r="M15" s="6">
        <f t="shared" si="2"/>
      </c>
      <c r="N15" s="20"/>
      <c r="O15" s="8"/>
      <c r="P15" s="40"/>
      <c r="Q15" s="40"/>
      <c r="R15" s="41">
        <f t="shared" si="3"/>
      </c>
      <c r="S15" s="41"/>
      <c r="T15" s="42">
        <f t="shared" si="4"/>
      </c>
      <c r="U15" s="42"/>
    </row>
    <row r="16" spans="2:21" ht="13.5">
      <c r="B16" s="20">
        <v>8</v>
      </c>
      <c r="C16" s="39">
        <f t="shared" si="1"/>
      </c>
      <c r="D16" s="39"/>
      <c r="E16" s="20"/>
      <c r="F16" s="8"/>
      <c r="G16" s="20" t="s">
        <v>4</v>
      </c>
      <c r="H16" s="40"/>
      <c r="I16" s="40"/>
      <c r="J16" s="20"/>
      <c r="K16" s="39">
        <f t="shared" si="0"/>
      </c>
      <c r="L16" s="39"/>
      <c r="M16" s="6">
        <f t="shared" si="2"/>
      </c>
      <c r="N16" s="20"/>
      <c r="O16" s="8"/>
      <c r="P16" s="40"/>
      <c r="Q16" s="40"/>
      <c r="R16" s="41">
        <f t="shared" si="3"/>
      </c>
      <c r="S16" s="41"/>
      <c r="T16" s="42">
        <f t="shared" si="4"/>
      </c>
      <c r="U16" s="42"/>
    </row>
    <row r="17" spans="2:21" ht="13.5">
      <c r="B17" s="20">
        <v>9</v>
      </c>
      <c r="C17" s="39">
        <f t="shared" si="1"/>
      </c>
      <c r="D17" s="39"/>
      <c r="E17" s="20"/>
      <c r="F17" s="8"/>
      <c r="G17" s="20" t="s">
        <v>4</v>
      </c>
      <c r="H17" s="40"/>
      <c r="I17" s="40"/>
      <c r="J17" s="20"/>
      <c r="K17" s="39">
        <f t="shared" si="0"/>
      </c>
      <c r="L17" s="39"/>
      <c r="M17" s="6">
        <f t="shared" si="2"/>
      </c>
      <c r="N17" s="20"/>
      <c r="O17" s="8"/>
      <c r="P17" s="40"/>
      <c r="Q17" s="40"/>
      <c r="R17" s="41">
        <f t="shared" si="3"/>
      </c>
      <c r="S17" s="41"/>
      <c r="T17" s="42">
        <f t="shared" si="4"/>
      </c>
      <c r="U17" s="42"/>
    </row>
    <row r="18" spans="2:21" ht="13.5">
      <c r="B18" s="20">
        <v>10</v>
      </c>
      <c r="C18" s="39">
        <f t="shared" si="1"/>
      </c>
      <c r="D18" s="39"/>
      <c r="E18" s="20"/>
      <c r="F18" s="8"/>
      <c r="G18" s="20" t="s">
        <v>4</v>
      </c>
      <c r="H18" s="40"/>
      <c r="I18" s="40"/>
      <c r="J18" s="20"/>
      <c r="K18" s="39">
        <f t="shared" si="0"/>
      </c>
      <c r="L18" s="39"/>
      <c r="M18" s="6">
        <f t="shared" si="2"/>
      </c>
      <c r="N18" s="20"/>
      <c r="O18" s="8"/>
      <c r="P18" s="40"/>
      <c r="Q18" s="40"/>
      <c r="R18" s="41">
        <f t="shared" si="3"/>
      </c>
      <c r="S18" s="41"/>
      <c r="T18" s="42">
        <f t="shared" si="4"/>
      </c>
      <c r="U18" s="42"/>
    </row>
    <row r="19" spans="2:21" ht="13.5">
      <c r="B19" s="20">
        <v>11</v>
      </c>
      <c r="C19" s="39">
        <f t="shared" si="1"/>
      </c>
      <c r="D19" s="39"/>
      <c r="E19" s="20"/>
      <c r="F19" s="8"/>
      <c r="G19" s="20" t="s">
        <v>4</v>
      </c>
      <c r="H19" s="40"/>
      <c r="I19" s="40"/>
      <c r="J19" s="20"/>
      <c r="K19" s="39">
        <f t="shared" si="0"/>
      </c>
      <c r="L19" s="39"/>
      <c r="M19" s="6">
        <f t="shared" si="2"/>
      </c>
      <c r="N19" s="20"/>
      <c r="O19" s="8"/>
      <c r="P19" s="40"/>
      <c r="Q19" s="40"/>
      <c r="R19" s="41">
        <f t="shared" si="3"/>
      </c>
      <c r="S19" s="41"/>
      <c r="T19" s="42">
        <f t="shared" si="4"/>
      </c>
      <c r="U19" s="42"/>
    </row>
    <row r="20" spans="2:21" ht="13.5">
      <c r="B20" s="20">
        <v>12</v>
      </c>
      <c r="C20" s="39">
        <f t="shared" si="1"/>
      </c>
      <c r="D20" s="39"/>
      <c r="E20" s="20"/>
      <c r="F20" s="8"/>
      <c r="G20" s="20" t="s">
        <v>4</v>
      </c>
      <c r="H20" s="40"/>
      <c r="I20" s="40"/>
      <c r="J20" s="20"/>
      <c r="K20" s="39">
        <f t="shared" si="0"/>
      </c>
      <c r="L20" s="39"/>
      <c r="M20" s="6">
        <f t="shared" si="2"/>
      </c>
      <c r="N20" s="20"/>
      <c r="O20" s="8"/>
      <c r="P20" s="40"/>
      <c r="Q20" s="40"/>
      <c r="R20" s="41">
        <f t="shared" si="3"/>
      </c>
      <c r="S20" s="41"/>
      <c r="T20" s="42">
        <f t="shared" si="4"/>
      </c>
      <c r="U20" s="42"/>
    </row>
    <row r="21" spans="2:21" ht="13.5">
      <c r="B21" s="20">
        <v>13</v>
      </c>
      <c r="C21" s="39">
        <f t="shared" si="1"/>
      </c>
      <c r="D21" s="39"/>
      <c r="E21" s="20"/>
      <c r="F21" s="8"/>
      <c r="G21" s="20" t="s">
        <v>4</v>
      </c>
      <c r="H21" s="40"/>
      <c r="I21" s="40"/>
      <c r="J21" s="20"/>
      <c r="K21" s="39">
        <f t="shared" si="0"/>
      </c>
      <c r="L21" s="39"/>
      <c r="M21" s="6">
        <f t="shared" si="2"/>
      </c>
      <c r="N21" s="20"/>
      <c r="O21" s="8"/>
      <c r="P21" s="40"/>
      <c r="Q21" s="40"/>
      <c r="R21" s="41">
        <f t="shared" si="3"/>
      </c>
      <c r="S21" s="41"/>
      <c r="T21" s="42">
        <f t="shared" si="4"/>
      </c>
      <c r="U21" s="42"/>
    </row>
    <row r="22" spans="2:21" ht="13.5">
      <c r="B22" s="20">
        <v>14</v>
      </c>
      <c r="C22" s="39">
        <f t="shared" si="1"/>
      </c>
      <c r="D22" s="39"/>
      <c r="E22" s="20"/>
      <c r="F22" s="8"/>
      <c r="G22" s="20" t="s">
        <v>3</v>
      </c>
      <c r="H22" s="40"/>
      <c r="I22" s="40"/>
      <c r="J22" s="20"/>
      <c r="K22" s="39">
        <f t="shared" si="0"/>
      </c>
      <c r="L22" s="39"/>
      <c r="M22" s="6">
        <f t="shared" si="2"/>
      </c>
      <c r="N22" s="20"/>
      <c r="O22" s="8"/>
      <c r="P22" s="40"/>
      <c r="Q22" s="40"/>
      <c r="R22" s="41">
        <f t="shared" si="3"/>
      </c>
      <c r="S22" s="41"/>
      <c r="T22" s="42">
        <f t="shared" si="4"/>
      </c>
      <c r="U22" s="42"/>
    </row>
    <row r="23" spans="2:21" ht="13.5">
      <c r="B23" s="20">
        <v>15</v>
      </c>
      <c r="C23" s="39">
        <f t="shared" si="1"/>
      </c>
      <c r="D23" s="39"/>
      <c r="E23" s="20"/>
      <c r="F23" s="8"/>
      <c r="G23" s="20" t="s">
        <v>4</v>
      </c>
      <c r="H23" s="40"/>
      <c r="I23" s="40"/>
      <c r="J23" s="20"/>
      <c r="K23" s="39">
        <f t="shared" si="0"/>
      </c>
      <c r="L23" s="39"/>
      <c r="M23" s="6">
        <f t="shared" si="2"/>
      </c>
      <c r="N23" s="20"/>
      <c r="O23" s="8"/>
      <c r="P23" s="40"/>
      <c r="Q23" s="40"/>
      <c r="R23" s="41">
        <f t="shared" si="3"/>
      </c>
      <c r="S23" s="41"/>
      <c r="T23" s="42">
        <f t="shared" si="4"/>
      </c>
      <c r="U23" s="42"/>
    </row>
    <row r="24" spans="2:21" ht="13.5">
      <c r="B24" s="20">
        <v>16</v>
      </c>
      <c r="C24" s="39">
        <f t="shared" si="1"/>
      </c>
      <c r="D24" s="39"/>
      <c r="E24" s="20"/>
      <c r="F24" s="8"/>
      <c r="G24" s="20" t="s">
        <v>4</v>
      </c>
      <c r="H24" s="40"/>
      <c r="I24" s="40"/>
      <c r="J24" s="20"/>
      <c r="K24" s="39">
        <f t="shared" si="0"/>
      </c>
      <c r="L24" s="39"/>
      <c r="M24" s="6">
        <f t="shared" si="2"/>
      </c>
      <c r="N24" s="20"/>
      <c r="O24" s="8"/>
      <c r="P24" s="40"/>
      <c r="Q24" s="40"/>
      <c r="R24" s="41">
        <f t="shared" si="3"/>
      </c>
      <c r="S24" s="41"/>
      <c r="T24" s="42">
        <f t="shared" si="4"/>
      </c>
      <c r="U24" s="42"/>
    </row>
    <row r="25" spans="2:21" ht="13.5">
      <c r="B25" s="20">
        <v>17</v>
      </c>
      <c r="C25" s="39">
        <f t="shared" si="1"/>
      </c>
      <c r="D25" s="39"/>
      <c r="E25" s="20"/>
      <c r="F25" s="8"/>
      <c r="G25" s="20" t="s">
        <v>4</v>
      </c>
      <c r="H25" s="40"/>
      <c r="I25" s="40"/>
      <c r="J25" s="20"/>
      <c r="K25" s="39">
        <f t="shared" si="0"/>
      </c>
      <c r="L25" s="39"/>
      <c r="M25" s="6">
        <f t="shared" si="2"/>
      </c>
      <c r="N25" s="20"/>
      <c r="O25" s="8"/>
      <c r="P25" s="40"/>
      <c r="Q25" s="40"/>
      <c r="R25" s="41">
        <f t="shared" si="3"/>
      </c>
      <c r="S25" s="41"/>
      <c r="T25" s="42">
        <f t="shared" si="4"/>
      </c>
      <c r="U25" s="42"/>
    </row>
    <row r="26" spans="2:21" ht="13.5">
      <c r="B26" s="20">
        <v>18</v>
      </c>
      <c r="C26" s="39">
        <f t="shared" si="1"/>
      </c>
      <c r="D26" s="39"/>
      <c r="E26" s="20"/>
      <c r="F26" s="8"/>
      <c r="G26" s="20" t="s">
        <v>4</v>
      </c>
      <c r="H26" s="40"/>
      <c r="I26" s="40"/>
      <c r="J26" s="20"/>
      <c r="K26" s="39">
        <f t="shared" si="0"/>
      </c>
      <c r="L26" s="39"/>
      <c r="M26" s="6">
        <f t="shared" si="2"/>
      </c>
      <c r="N26" s="20"/>
      <c r="O26" s="8"/>
      <c r="P26" s="40"/>
      <c r="Q26" s="40"/>
      <c r="R26" s="41">
        <f t="shared" si="3"/>
      </c>
      <c r="S26" s="41"/>
      <c r="T26" s="42">
        <f t="shared" si="4"/>
      </c>
      <c r="U26" s="42"/>
    </row>
    <row r="27" spans="2:21" ht="13.5">
      <c r="B27" s="20">
        <v>19</v>
      </c>
      <c r="C27" s="39">
        <f t="shared" si="1"/>
      </c>
      <c r="D27" s="39"/>
      <c r="E27" s="20"/>
      <c r="F27" s="8"/>
      <c r="G27" s="20" t="s">
        <v>3</v>
      </c>
      <c r="H27" s="40"/>
      <c r="I27" s="40"/>
      <c r="J27" s="20"/>
      <c r="K27" s="39">
        <f t="shared" si="0"/>
      </c>
      <c r="L27" s="39"/>
      <c r="M27" s="6">
        <f t="shared" si="2"/>
      </c>
      <c r="N27" s="20"/>
      <c r="O27" s="8"/>
      <c r="P27" s="40"/>
      <c r="Q27" s="40"/>
      <c r="R27" s="41">
        <f t="shared" si="3"/>
      </c>
      <c r="S27" s="41"/>
      <c r="T27" s="42">
        <f t="shared" si="4"/>
      </c>
      <c r="U27" s="42"/>
    </row>
    <row r="28" spans="2:21" ht="13.5">
      <c r="B28" s="20">
        <v>20</v>
      </c>
      <c r="C28" s="39">
        <f t="shared" si="1"/>
      </c>
      <c r="D28" s="39"/>
      <c r="E28" s="20"/>
      <c r="F28" s="8"/>
      <c r="G28" s="20" t="s">
        <v>4</v>
      </c>
      <c r="H28" s="40"/>
      <c r="I28" s="40"/>
      <c r="J28" s="20"/>
      <c r="K28" s="39">
        <f t="shared" si="0"/>
      </c>
      <c r="L28" s="39"/>
      <c r="M28" s="6">
        <f t="shared" si="2"/>
      </c>
      <c r="N28" s="20"/>
      <c r="O28" s="8"/>
      <c r="P28" s="40"/>
      <c r="Q28" s="40"/>
      <c r="R28" s="41">
        <f t="shared" si="3"/>
      </c>
      <c r="S28" s="41"/>
      <c r="T28" s="42">
        <f t="shared" si="4"/>
      </c>
      <c r="U28" s="42"/>
    </row>
    <row r="29" spans="2:21" ht="13.5">
      <c r="B29" s="20">
        <v>21</v>
      </c>
      <c r="C29" s="39">
        <f t="shared" si="1"/>
      </c>
      <c r="D29" s="39"/>
      <c r="E29" s="20"/>
      <c r="F29" s="8"/>
      <c r="G29" s="20" t="s">
        <v>3</v>
      </c>
      <c r="H29" s="40"/>
      <c r="I29" s="40"/>
      <c r="J29" s="20"/>
      <c r="K29" s="39">
        <f t="shared" si="0"/>
      </c>
      <c r="L29" s="39"/>
      <c r="M29" s="6">
        <f t="shared" si="2"/>
      </c>
      <c r="N29" s="20"/>
      <c r="O29" s="8"/>
      <c r="P29" s="40"/>
      <c r="Q29" s="40"/>
      <c r="R29" s="41">
        <f t="shared" si="3"/>
      </c>
      <c r="S29" s="41"/>
      <c r="T29" s="42">
        <f t="shared" si="4"/>
      </c>
      <c r="U29" s="42"/>
    </row>
    <row r="30" spans="2:21" ht="13.5">
      <c r="B30" s="20">
        <v>22</v>
      </c>
      <c r="C30" s="39">
        <f t="shared" si="1"/>
      </c>
      <c r="D30" s="39"/>
      <c r="E30" s="20"/>
      <c r="F30" s="8"/>
      <c r="G30" s="20" t="s">
        <v>3</v>
      </c>
      <c r="H30" s="40"/>
      <c r="I30" s="40"/>
      <c r="J30" s="20"/>
      <c r="K30" s="39">
        <f t="shared" si="0"/>
      </c>
      <c r="L30" s="39"/>
      <c r="M30" s="6">
        <f t="shared" si="2"/>
      </c>
      <c r="N30" s="20"/>
      <c r="O30" s="8"/>
      <c r="P30" s="40"/>
      <c r="Q30" s="40"/>
      <c r="R30" s="41">
        <f t="shared" si="3"/>
      </c>
      <c r="S30" s="41"/>
      <c r="T30" s="42">
        <f t="shared" si="4"/>
      </c>
      <c r="U30" s="42"/>
    </row>
    <row r="31" spans="2:21" ht="13.5">
      <c r="B31" s="20">
        <v>23</v>
      </c>
      <c r="C31" s="39">
        <f t="shared" si="1"/>
      </c>
      <c r="D31" s="39"/>
      <c r="E31" s="20"/>
      <c r="F31" s="8"/>
      <c r="G31" s="20" t="s">
        <v>3</v>
      </c>
      <c r="H31" s="40"/>
      <c r="I31" s="40"/>
      <c r="J31" s="20"/>
      <c r="K31" s="39">
        <f t="shared" si="0"/>
      </c>
      <c r="L31" s="39"/>
      <c r="M31" s="6">
        <f t="shared" si="2"/>
      </c>
      <c r="N31" s="20"/>
      <c r="O31" s="8"/>
      <c r="P31" s="40"/>
      <c r="Q31" s="40"/>
      <c r="R31" s="41">
        <f t="shared" si="3"/>
      </c>
      <c r="S31" s="41"/>
      <c r="T31" s="42">
        <f t="shared" si="4"/>
      </c>
      <c r="U31" s="42"/>
    </row>
    <row r="32" spans="2:21" ht="13.5">
      <c r="B32" s="20">
        <v>24</v>
      </c>
      <c r="C32" s="39">
        <f t="shared" si="1"/>
      </c>
      <c r="D32" s="39"/>
      <c r="E32" s="20"/>
      <c r="F32" s="8"/>
      <c r="G32" s="20" t="s">
        <v>3</v>
      </c>
      <c r="H32" s="40"/>
      <c r="I32" s="40"/>
      <c r="J32" s="20"/>
      <c r="K32" s="39">
        <f t="shared" si="0"/>
      </c>
      <c r="L32" s="39"/>
      <c r="M32" s="6">
        <f t="shared" si="2"/>
      </c>
      <c r="N32" s="20"/>
      <c r="O32" s="8"/>
      <c r="P32" s="40"/>
      <c r="Q32" s="40"/>
      <c r="R32" s="41">
        <f t="shared" si="3"/>
      </c>
      <c r="S32" s="41"/>
      <c r="T32" s="42">
        <f t="shared" si="4"/>
      </c>
      <c r="U32" s="42"/>
    </row>
    <row r="33" spans="2:21" ht="13.5">
      <c r="B33" s="20">
        <v>25</v>
      </c>
      <c r="C33" s="39">
        <f t="shared" si="1"/>
      </c>
      <c r="D33" s="39"/>
      <c r="E33" s="20"/>
      <c r="F33" s="8"/>
      <c r="G33" s="20" t="s">
        <v>4</v>
      </c>
      <c r="H33" s="40"/>
      <c r="I33" s="40"/>
      <c r="J33" s="20"/>
      <c r="K33" s="39">
        <f t="shared" si="0"/>
      </c>
      <c r="L33" s="39"/>
      <c r="M33" s="6">
        <f t="shared" si="2"/>
      </c>
      <c r="N33" s="20"/>
      <c r="O33" s="8"/>
      <c r="P33" s="40"/>
      <c r="Q33" s="40"/>
      <c r="R33" s="41">
        <f t="shared" si="3"/>
      </c>
      <c r="S33" s="41"/>
      <c r="T33" s="42">
        <f t="shared" si="4"/>
      </c>
      <c r="U33" s="42"/>
    </row>
    <row r="34" spans="2:21" ht="13.5">
      <c r="B34" s="20">
        <v>26</v>
      </c>
      <c r="C34" s="39">
        <f t="shared" si="1"/>
      </c>
      <c r="D34" s="39"/>
      <c r="E34" s="20"/>
      <c r="F34" s="8"/>
      <c r="G34" s="20" t="s">
        <v>3</v>
      </c>
      <c r="H34" s="40"/>
      <c r="I34" s="40"/>
      <c r="J34" s="20"/>
      <c r="K34" s="39">
        <f t="shared" si="0"/>
      </c>
      <c r="L34" s="39"/>
      <c r="M34" s="6">
        <f t="shared" si="2"/>
      </c>
      <c r="N34" s="20"/>
      <c r="O34" s="8"/>
      <c r="P34" s="40"/>
      <c r="Q34" s="40"/>
      <c r="R34" s="41">
        <f t="shared" si="3"/>
      </c>
      <c r="S34" s="41"/>
      <c r="T34" s="42">
        <f t="shared" si="4"/>
      </c>
      <c r="U34" s="42"/>
    </row>
    <row r="35" spans="2:21" ht="13.5">
      <c r="B35" s="20">
        <v>27</v>
      </c>
      <c r="C35" s="39">
        <f t="shared" si="1"/>
      </c>
      <c r="D35" s="39"/>
      <c r="E35" s="20"/>
      <c r="F35" s="8"/>
      <c r="G35" s="20" t="s">
        <v>3</v>
      </c>
      <c r="H35" s="40"/>
      <c r="I35" s="40"/>
      <c r="J35" s="20"/>
      <c r="K35" s="39">
        <f t="shared" si="0"/>
      </c>
      <c r="L35" s="39"/>
      <c r="M35" s="6">
        <f t="shared" si="2"/>
      </c>
      <c r="N35" s="20"/>
      <c r="O35" s="8"/>
      <c r="P35" s="40"/>
      <c r="Q35" s="40"/>
      <c r="R35" s="41">
        <f t="shared" si="3"/>
      </c>
      <c r="S35" s="41"/>
      <c r="T35" s="42">
        <f t="shared" si="4"/>
      </c>
      <c r="U35" s="42"/>
    </row>
    <row r="36" spans="2:21" ht="13.5">
      <c r="B36" s="20">
        <v>28</v>
      </c>
      <c r="C36" s="39">
        <f t="shared" si="1"/>
      </c>
      <c r="D36" s="39"/>
      <c r="E36" s="20"/>
      <c r="F36" s="8"/>
      <c r="G36" s="20" t="s">
        <v>3</v>
      </c>
      <c r="H36" s="40"/>
      <c r="I36" s="40"/>
      <c r="J36" s="20"/>
      <c r="K36" s="39">
        <f t="shared" si="0"/>
      </c>
      <c r="L36" s="39"/>
      <c r="M36" s="6">
        <f t="shared" si="2"/>
      </c>
      <c r="N36" s="20"/>
      <c r="O36" s="8"/>
      <c r="P36" s="40"/>
      <c r="Q36" s="40"/>
      <c r="R36" s="41">
        <f t="shared" si="3"/>
      </c>
      <c r="S36" s="41"/>
      <c r="T36" s="42">
        <f t="shared" si="4"/>
      </c>
      <c r="U36" s="42"/>
    </row>
    <row r="37" spans="2:21" ht="13.5">
      <c r="B37" s="20">
        <v>29</v>
      </c>
      <c r="C37" s="39">
        <f t="shared" si="1"/>
      </c>
      <c r="D37" s="39"/>
      <c r="E37" s="20"/>
      <c r="F37" s="8"/>
      <c r="G37" s="20" t="s">
        <v>3</v>
      </c>
      <c r="H37" s="40"/>
      <c r="I37" s="40"/>
      <c r="J37" s="20"/>
      <c r="K37" s="39">
        <f t="shared" si="0"/>
      </c>
      <c r="L37" s="39"/>
      <c r="M37" s="6">
        <f t="shared" si="2"/>
      </c>
      <c r="N37" s="20"/>
      <c r="O37" s="8"/>
      <c r="P37" s="40"/>
      <c r="Q37" s="40"/>
      <c r="R37" s="41">
        <f t="shared" si="3"/>
      </c>
      <c r="S37" s="41"/>
      <c r="T37" s="42">
        <f t="shared" si="4"/>
      </c>
      <c r="U37" s="42"/>
    </row>
    <row r="38" spans="2:21" ht="13.5">
      <c r="B38" s="20">
        <v>30</v>
      </c>
      <c r="C38" s="39">
        <f t="shared" si="1"/>
      </c>
      <c r="D38" s="39"/>
      <c r="E38" s="20"/>
      <c r="F38" s="8"/>
      <c r="G38" s="20" t="s">
        <v>4</v>
      </c>
      <c r="H38" s="40"/>
      <c r="I38" s="40"/>
      <c r="J38" s="20"/>
      <c r="K38" s="39">
        <f t="shared" si="0"/>
      </c>
      <c r="L38" s="39"/>
      <c r="M38" s="6">
        <f t="shared" si="2"/>
      </c>
      <c r="N38" s="20"/>
      <c r="O38" s="8"/>
      <c r="P38" s="40"/>
      <c r="Q38" s="40"/>
      <c r="R38" s="41">
        <f t="shared" si="3"/>
      </c>
      <c r="S38" s="41"/>
      <c r="T38" s="42">
        <f t="shared" si="4"/>
      </c>
      <c r="U38" s="42"/>
    </row>
    <row r="39" spans="2:21" ht="13.5">
      <c r="B39" s="20">
        <v>31</v>
      </c>
      <c r="C39" s="39">
        <f t="shared" si="1"/>
      </c>
      <c r="D39" s="39"/>
      <c r="E39" s="20"/>
      <c r="F39" s="8"/>
      <c r="G39" s="20" t="s">
        <v>4</v>
      </c>
      <c r="H39" s="40"/>
      <c r="I39" s="40"/>
      <c r="J39" s="20"/>
      <c r="K39" s="39">
        <f t="shared" si="0"/>
      </c>
      <c r="L39" s="39"/>
      <c r="M39" s="6">
        <f t="shared" si="2"/>
      </c>
      <c r="N39" s="20"/>
      <c r="O39" s="8"/>
      <c r="P39" s="40"/>
      <c r="Q39" s="40"/>
      <c r="R39" s="41">
        <f t="shared" si="3"/>
      </c>
      <c r="S39" s="41"/>
      <c r="T39" s="42">
        <f t="shared" si="4"/>
      </c>
      <c r="U39" s="42"/>
    </row>
    <row r="40" spans="2:21" ht="13.5">
      <c r="B40" s="20">
        <v>32</v>
      </c>
      <c r="C40" s="39">
        <f t="shared" si="1"/>
      </c>
      <c r="D40" s="39"/>
      <c r="E40" s="20"/>
      <c r="F40" s="8"/>
      <c r="G40" s="20" t="s">
        <v>4</v>
      </c>
      <c r="H40" s="40"/>
      <c r="I40" s="40"/>
      <c r="J40" s="20"/>
      <c r="K40" s="39">
        <f t="shared" si="0"/>
      </c>
      <c r="L40" s="39"/>
      <c r="M40" s="6">
        <f t="shared" si="2"/>
      </c>
      <c r="N40" s="20"/>
      <c r="O40" s="8"/>
      <c r="P40" s="40"/>
      <c r="Q40" s="40"/>
      <c r="R40" s="41">
        <f t="shared" si="3"/>
      </c>
      <c r="S40" s="41"/>
      <c r="T40" s="42">
        <f t="shared" si="4"/>
      </c>
      <c r="U40" s="42"/>
    </row>
    <row r="41" spans="2:21" ht="13.5">
      <c r="B41" s="20">
        <v>33</v>
      </c>
      <c r="C41" s="39">
        <f t="shared" si="1"/>
      </c>
      <c r="D41" s="39"/>
      <c r="E41" s="20"/>
      <c r="F41" s="8"/>
      <c r="G41" s="20" t="s">
        <v>3</v>
      </c>
      <c r="H41" s="40"/>
      <c r="I41" s="40"/>
      <c r="J41" s="20"/>
      <c r="K41" s="39">
        <f t="shared" si="0"/>
      </c>
      <c r="L41" s="39"/>
      <c r="M41" s="6">
        <f t="shared" si="2"/>
      </c>
      <c r="N41" s="20"/>
      <c r="O41" s="8"/>
      <c r="P41" s="40"/>
      <c r="Q41" s="40"/>
      <c r="R41" s="41">
        <f t="shared" si="3"/>
      </c>
      <c r="S41" s="41"/>
      <c r="T41" s="42">
        <f t="shared" si="4"/>
      </c>
      <c r="U41" s="42"/>
    </row>
    <row r="42" spans="2:21" ht="13.5">
      <c r="B42" s="20">
        <v>34</v>
      </c>
      <c r="C42" s="39">
        <f t="shared" si="1"/>
      </c>
      <c r="D42" s="39"/>
      <c r="E42" s="20"/>
      <c r="F42" s="8"/>
      <c r="G42" s="20" t="s">
        <v>4</v>
      </c>
      <c r="H42" s="40"/>
      <c r="I42" s="40"/>
      <c r="J42" s="20"/>
      <c r="K42" s="39">
        <f t="shared" si="0"/>
      </c>
      <c r="L42" s="39"/>
      <c r="M42" s="6">
        <f t="shared" si="2"/>
      </c>
      <c r="N42" s="20"/>
      <c r="O42" s="8"/>
      <c r="P42" s="40"/>
      <c r="Q42" s="40"/>
      <c r="R42" s="41">
        <f t="shared" si="3"/>
      </c>
      <c r="S42" s="41"/>
      <c r="T42" s="42">
        <f t="shared" si="4"/>
      </c>
      <c r="U42" s="42"/>
    </row>
    <row r="43" spans="2:21" ht="13.5">
      <c r="B43" s="20">
        <v>35</v>
      </c>
      <c r="C43" s="39">
        <f t="shared" si="1"/>
      </c>
      <c r="D43" s="39"/>
      <c r="E43" s="20"/>
      <c r="F43" s="8"/>
      <c r="G43" s="20" t="s">
        <v>3</v>
      </c>
      <c r="H43" s="40"/>
      <c r="I43" s="40"/>
      <c r="J43" s="20"/>
      <c r="K43" s="39">
        <f t="shared" si="0"/>
      </c>
      <c r="L43" s="39"/>
      <c r="M43" s="6">
        <f t="shared" si="2"/>
      </c>
      <c r="N43" s="20"/>
      <c r="O43" s="8"/>
      <c r="P43" s="40"/>
      <c r="Q43" s="40"/>
      <c r="R43" s="41">
        <f t="shared" si="3"/>
      </c>
      <c r="S43" s="41"/>
      <c r="T43" s="42">
        <f t="shared" si="4"/>
      </c>
      <c r="U43" s="42"/>
    </row>
    <row r="44" spans="2:21" ht="13.5">
      <c r="B44" s="20">
        <v>36</v>
      </c>
      <c r="C44" s="39">
        <f t="shared" si="1"/>
      </c>
      <c r="D44" s="39"/>
      <c r="E44" s="20"/>
      <c r="F44" s="8"/>
      <c r="G44" s="20" t="s">
        <v>4</v>
      </c>
      <c r="H44" s="40"/>
      <c r="I44" s="40"/>
      <c r="J44" s="20"/>
      <c r="K44" s="39">
        <f t="shared" si="0"/>
      </c>
      <c r="L44" s="39"/>
      <c r="M44" s="6">
        <f t="shared" si="2"/>
      </c>
      <c r="N44" s="20"/>
      <c r="O44" s="8"/>
      <c r="P44" s="40"/>
      <c r="Q44" s="40"/>
      <c r="R44" s="41">
        <f t="shared" si="3"/>
      </c>
      <c r="S44" s="41"/>
      <c r="T44" s="42">
        <f t="shared" si="4"/>
      </c>
      <c r="U44" s="42"/>
    </row>
    <row r="45" spans="2:21" ht="13.5">
      <c r="B45" s="20">
        <v>37</v>
      </c>
      <c r="C45" s="39">
        <f t="shared" si="1"/>
      </c>
      <c r="D45" s="39"/>
      <c r="E45" s="20"/>
      <c r="F45" s="8"/>
      <c r="G45" s="20" t="s">
        <v>3</v>
      </c>
      <c r="H45" s="40"/>
      <c r="I45" s="40"/>
      <c r="J45" s="20"/>
      <c r="K45" s="39">
        <f t="shared" si="0"/>
      </c>
      <c r="L45" s="39"/>
      <c r="M45" s="6">
        <f t="shared" si="2"/>
      </c>
      <c r="N45" s="20"/>
      <c r="O45" s="8"/>
      <c r="P45" s="40"/>
      <c r="Q45" s="40"/>
      <c r="R45" s="41">
        <f t="shared" si="3"/>
      </c>
      <c r="S45" s="41"/>
      <c r="T45" s="42">
        <f t="shared" si="4"/>
      </c>
      <c r="U45" s="42"/>
    </row>
    <row r="46" spans="2:21" ht="13.5">
      <c r="B46" s="20">
        <v>38</v>
      </c>
      <c r="C46" s="39">
        <f t="shared" si="1"/>
      </c>
      <c r="D46" s="39"/>
      <c r="E46" s="20"/>
      <c r="F46" s="8"/>
      <c r="G46" s="20" t="s">
        <v>4</v>
      </c>
      <c r="H46" s="40"/>
      <c r="I46" s="40"/>
      <c r="J46" s="20"/>
      <c r="K46" s="39">
        <f t="shared" si="0"/>
      </c>
      <c r="L46" s="39"/>
      <c r="M46" s="6">
        <f t="shared" si="2"/>
      </c>
      <c r="N46" s="20"/>
      <c r="O46" s="8"/>
      <c r="P46" s="40"/>
      <c r="Q46" s="40"/>
      <c r="R46" s="41">
        <f t="shared" si="3"/>
      </c>
      <c r="S46" s="41"/>
      <c r="T46" s="42">
        <f t="shared" si="4"/>
      </c>
      <c r="U46" s="42"/>
    </row>
    <row r="47" spans="2:21" ht="13.5">
      <c r="B47" s="20">
        <v>39</v>
      </c>
      <c r="C47" s="39">
        <f t="shared" si="1"/>
      </c>
      <c r="D47" s="39"/>
      <c r="E47" s="20"/>
      <c r="F47" s="8"/>
      <c r="G47" s="20" t="s">
        <v>4</v>
      </c>
      <c r="H47" s="40"/>
      <c r="I47" s="40"/>
      <c r="J47" s="20"/>
      <c r="K47" s="39">
        <f t="shared" si="0"/>
      </c>
      <c r="L47" s="39"/>
      <c r="M47" s="6">
        <f t="shared" si="2"/>
      </c>
      <c r="N47" s="20"/>
      <c r="O47" s="8"/>
      <c r="P47" s="40"/>
      <c r="Q47" s="40"/>
      <c r="R47" s="41">
        <f t="shared" si="3"/>
      </c>
      <c r="S47" s="41"/>
      <c r="T47" s="42">
        <f t="shared" si="4"/>
      </c>
      <c r="U47" s="42"/>
    </row>
    <row r="48" spans="2:21" ht="13.5">
      <c r="B48" s="20">
        <v>40</v>
      </c>
      <c r="C48" s="39">
        <f t="shared" si="1"/>
      </c>
      <c r="D48" s="39"/>
      <c r="E48" s="20"/>
      <c r="F48" s="8"/>
      <c r="G48" s="20" t="s">
        <v>37</v>
      </c>
      <c r="H48" s="40"/>
      <c r="I48" s="40"/>
      <c r="J48" s="20"/>
      <c r="K48" s="39">
        <f t="shared" si="0"/>
      </c>
      <c r="L48" s="39"/>
      <c r="M48" s="6">
        <f t="shared" si="2"/>
      </c>
      <c r="N48" s="20"/>
      <c r="O48" s="8"/>
      <c r="P48" s="40"/>
      <c r="Q48" s="40"/>
      <c r="R48" s="41">
        <f t="shared" si="3"/>
      </c>
      <c r="S48" s="41"/>
      <c r="T48" s="42">
        <f t="shared" si="4"/>
      </c>
      <c r="U48" s="42"/>
    </row>
    <row r="49" spans="2:21" ht="13.5">
      <c r="B49" s="20">
        <v>41</v>
      </c>
      <c r="C49" s="39">
        <f t="shared" si="1"/>
      </c>
      <c r="D49" s="39"/>
      <c r="E49" s="20"/>
      <c r="F49" s="8"/>
      <c r="G49" s="20" t="s">
        <v>4</v>
      </c>
      <c r="H49" s="40"/>
      <c r="I49" s="40"/>
      <c r="J49" s="20"/>
      <c r="K49" s="39">
        <f t="shared" si="0"/>
      </c>
      <c r="L49" s="39"/>
      <c r="M49" s="6">
        <f t="shared" si="2"/>
      </c>
      <c r="N49" s="20"/>
      <c r="O49" s="8"/>
      <c r="P49" s="40"/>
      <c r="Q49" s="40"/>
      <c r="R49" s="41">
        <f t="shared" si="3"/>
      </c>
      <c r="S49" s="41"/>
      <c r="T49" s="42">
        <f t="shared" si="4"/>
      </c>
      <c r="U49" s="42"/>
    </row>
    <row r="50" spans="2:21" ht="13.5">
      <c r="B50" s="20">
        <v>42</v>
      </c>
      <c r="C50" s="39">
        <f t="shared" si="1"/>
      </c>
      <c r="D50" s="39"/>
      <c r="E50" s="20"/>
      <c r="F50" s="8"/>
      <c r="G50" s="20" t="s">
        <v>4</v>
      </c>
      <c r="H50" s="40"/>
      <c r="I50" s="40"/>
      <c r="J50" s="20"/>
      <c r="K50" s="39">
        <f t="shared" si="0"/>
      </c>
      <c r="L50" s="39"/>
      <c r="M50" s="6">
        <f t="shared" si="2"/>
      </c>
      <c r="N50" s="20"/>
      <c r="O50" s="8"/>
      <c r="P50" s="40"/>
      <c r="Q50" s="40"/>
      <c r="R50" s="41">
        <f t="shared" si="3"/>
      </c>
      <c r="S50" s="41"/>
      <c r="T50" s="42">
        <f t="shared" si="4"/>
      </c>
      <c r="U50" s="42"/>
    </row>
    <row r="51" spans="2:21" ht="13.5">
      <c r="B51" s="20">
        <v>43</v>
      </c>
      <c r="C51" s="39">
        <f t="shared" si="1"/>
      </c>
      <c r="D51" s="39"/>
      <c r="E51" s="20"/>
      <c r="F51" s="8"/>
      <c r="G51" s="20" t="s">
        <v>3</v>
      </c>
      <c r="H51" s="40"/>
      <c r="I51" s="40"/>
      <c r="J51" s="20"/>
      <c r="K51" s="39">
        <f t="shared" si="0"/>
      </c>
      <c r="L51" s="39"/>
      <c r="M51" s="6">
        <f t="shared" si="2"/>
      </c>
      <c r="N51" s="20"/>
      <c r="O51" s="8"/>
      <c r="P51" s="40"/>
      <c r="Q51" s="40"/>
      <c r="R51" s="41">
        <f t="shared" si="3"/>
      </c>
      <c r="S51" s="41"/>
      <c r="T51" s="42">
        <f t="shared" si="4"/>
      </c>
      <c r="U51" s="42"/>
    </row>
    <row r="52" spans="2:21" ht="13.5">
      <c r="B52" s="20">
        <v>44</v>
      </c>
      <c r="C52" s="39">
        <f t="shared" si="1"/>
      </c>
      <c r="D52" s="39"/>
      <c r="E52" s="20"/>
      <c r="F52" s="8"/>
      <c r="G52" s="20" t="s">
        <v>3</v>
      </c>
      <c r="H52" s="40"/>
      <c r="I52" s="40"/>
      <c r="J52" s="20"/>
      <c r="K52" s="39">
        <f t="shared" si="0"/>
      </c>
      <c r="L52" s="39"/>
      <c r="M52" s="6">
        <f t="shared" si="2"/>
      </c>
      <c r="N52" s="20"/>
      <c r="O52" s="8"/>
      <c r="P52" s="40"/>
      <c r="Q52" s="40"/>
      <c r="R52" s="41">
        <f t="shared" si="3"/>
      </c>
      <c r="S52" s="41"/>
      <c r="T52" s="42">
        <f t="shared" si="4"/>
      </c>
      <c r="U52" s="42"/>
    </row>
    <row r="53" spans="2:21" ht="13.5">
      <c r="B53" s="20">
        <v>45</v>
      </c>
      <c r="C53" s="39">
        <f t="shared" si="1"/>
      </c>
      <c r="D53" s="39"/>
      <c r="E53" s="20"/>
      <c r="F53" s="8"/>
      <c r="G53" s="20" t="s">
        <v>4</v>
      </c>
      <c r="H53" s="40"/>
      <c r="I53" s="40"/>
      <c r="J53" s="20"/>
      <c r="K53" s="39">
        <f t="shared" si="0"/>
      </c>
      <c r="L53" s="39"/>
      <c r="M53" s="6">
        <f t="shared" si="2"/>
      </c>
      <c r="N53" s="20"/>
      <c r="O53" s="8"/>
      <c r="P53" s="40"/>
      <c r="Q53" s="40"/>
      <c r="R53" s="41">
        <f t="shared" si="3"/>
      </c>
      <c r="S53" s="41"/>
      <c r="T53" s="42">
        <f t="shared" si="4"/>
      </c>
      <c r="U53" s="42"/>
    </row>
    <row r="54" spans="2:21" ht="13.5">
      <c r="B54" s="20">
        <v>46</v>
      </c>
      <c r="C54" s="39">
        <f t="shared" si="1"/>
      </c>
      <c r="D54" s="39"/>
      <c r="E54" s="20"/>
      <c r="F54" s="8"/>
      <c r="G54" s="20" t="s">
        <v>4</v>
      </c>
      <c r="H54" s="40"/>
      <c r="I54" s="40"/>
      <c r="J54" s="20"/>
      <c r="K54" s="39">
        <f t="shared" si="0"/>
      </c>
      <c r="L54" s="39"/>
      <c r="M54" s="6">
        <f t="shared" si="2"/>
      </c>
      <c r="N54" s="20"/>
      <c r="O54" s="8"/>
      <c r="P54" s="40"/>
      <c r="Q54" s="40"/>
      <c r="R54" s="41">
        <f t="shared" si="3"/>
      </c>
      <c r="S54" s="41"/>
      <c r="T54" s="42">
        <f t="shared" si="4"/>
      </c>
      <c r="U54" s="42"/>
    </row>
    <row r="55" spans="2:21" ht="13.5">
      <c r="B55" s="20">
        <v>47</v>
      </c>
      <c r="C55" s="39">
        <f t="shared" si="1"/>
      </c>
      <c r="D55" s="39"/>
      <c r="E55" s="20"/>
      <c r="F55" s="8"/>
      <c r="G55" s="20" t="s">
        <v>3</v>
      </c>
      <c r="H55" s="40"/>
      <c r="I55" s="40"/>
      <c r="J55" s="20"/>
      <c r="K55" s="39">
        <f t="shared" si="0"/>
      </c>
      <c r="L55" s="39"/>
      <c r="M55" s="6">
        <f t="shared" si="2"/>
      </c>
      <c r="N55" s="20"/>
      <c r="O55" s="8"/>
      <c r="P55" s="40"/>
      <c r="Q55" s="40"/>
      <c r="R55" s="41">
        <f t="shared" si="3"/>
      </c>
      <c r="S55" s="41"/>
      <c r="T55" s="42">
        <f t="shared" si="4"/>
      </c>
      <c r="U55" s="42"/>
    </row>
    <row r="56" spans="2:21" ht="13.5">
      <c r="B56" s="20">
        <v>48</v>
      </c>
      <c r="C56" s="39">
        <f t="shared" si="1"/>
      </c>
      <c r="D56" s="39"/>
      <c r="E56" s="20"/>
      <c r="F56" s="8"/>
      <c r="G56" s="20" t="s">
        <v>3</v>
      </c>
      <c r="H56" s="40"/>
      <c r="I56" s="40"/>
      <c r="J56" s="20"/>
      <c r="K56" s="39">
        <f t="shared" si="0"/>
      </c>
      <c r="L56" s="39"/>
      <c r="M56" s="6">
        <f t="shared" si="2"/>
      </c>
      <c r="N56" s="20"/>
      <c r="O56" s="8"/>
      <c r="P56" s="40"/>
      <c r="Q56" s="40"/>
      <c r="R56" s="41">
        <f t="shared" si="3"/>
      </c>
      <c r="S56" s="41"/>
      <c r="T56" s="42">
        <f t="shared" si="4"/>
      </c>
      <c r="U56" s="42"/>
    </row>
    <row r="57" spans="2:21" ht="13.5">
      <c r="B57" s="20">
        <v>49</v>
      </c>
      <c r="C57" s="39">
        <f t="shared" si="1"/>
      </c>
      <c r="D57" s="39"/>
      <c r="E57" s="20"/>
      <c r="F57" s="8"/>
      <c r="G57" s="20" t="s">
        <v>3</v>
      </c>
      <c r="H57" s="40"/>
      <c r="I57" s="40"/>
      <c r="J57" s="20"/>
      <c r="K57" s="39">
        <f t="shared" si="0"/>
      </c>
      <c r="L57" s="39"/>
      <c r="M57" s="6">
        <f t="shared" si="2"/>
      </c>
      <c r="N57" s="20"/>
      <c r="O57" s="8"/>
      <c r="P57" s="40"/>
      <c r="Q57" s="40"/>
      <c r="R57" s="41">
        <f t="shared" si="3"/>
      </c>
      <c r="S57" s="41"/>
      <c r="T57" s="42">
        <f t="shared" si="4"/>
      </c>
      <c r="U57" s="42"/>
    </row>
    <row r="58" spans="2:21" ht="13.5">
      <c r="B58" s="20">
        <v>50</v>
      </c>
      <c r="C58" s="39">
        <f t="shared" si="1"/>
      </c>
      <c r="D58" s="39"/>
      <c r="E58" s="20"/>
      <c r="F58" s="8"/>
      <c r="G58" s="20" t="s">
        <v>3</v>
      </c>
      <c r="H58" s="40"/>
      <c r="I58" s="40"/>
      <c r="J58" s="20"/>
      <c r="K58" s="39">
        <f t="shared" si="0"/>
      </c>
      <c r="L58" s="39"/>
      <c r="M58" s="6">
        <f t="shared" si="2"/>
      </c>
      <c r="N58" s="20"/>
      <c r="O58" s="8"/>
      <c r="P58" s="40"/>
      <c r="Q58" s="40"/>
      <c r="R58" s="41">
        <f t="shared" si="3"/>
      </c>
      <c r="S58" s="41"/>
      <c r="T58" s="42">
        <f t="shared" si="4"/>
      </c>
      <c r="U58" s="42"/>
    </row>
    <row r="59" spans="2:21" ht="13.5">
      <c r="B59" s="20">
        <v>51</v>
      </c>
      <c r="C59" s="39">
        <f t="shared" si="1"/>
      </c>
      <c r="D59" s="39"/>
      <c r="E59" s="20"/>
      <c r="F59" s="8"/>
      <c r="G59" s="20" t="s">
        <v>3</v>
      </c>
      <c r="H59" s="40"/>
      <c r="I59" s="40"/>
      <c r="J59" s="20"/>
      <c r="K59" s="39">
        <f t="shared" si="0"/>
      </c>
      <c r="L59" s="39"/>
      <c r="M59" s="6">
        <f t="shared" si="2"/>
      </c>
      <c r="N59" s="20"/>
      <c r="O59" s="8"/>
      <c r="P59" s="40"/>
      <c r="Q59" s="40"/>
      <c r="R59" s="41">
        <f t="shared" si="3"/>
      </c>
      <c r="S59" s="41"/>
      <c r="T59" s="42">
        <f t="shared" si="4"/>
      </c>
      <c r="U59" s="42"/>
    </row>
    <row r="60" spans="2:21" ht="13.5">
      <c r="B60" s="20">
        <v>52</v>
      </c>
      <c r="C60" s="39">
        <f t="shared" si="1"/>
      </c>
      <c r="D60" s="39"/>
      <c r="E60" s="20"/>
      <c r="F60" s="8"/>
      <c r="G60" s="20" t="s">
        <v>3</v>
      </c>
      <c r="H60" s="40"/>
      <c r="I60" s="40"/>
      <c r="J60" s="20"/>
      <c r="K60" s="39">
        <f t="shared" si="0"/>
      </c>
      <c r="L60" s="39"/>
      <c r="M60" s="6">
        <f t="shared" si="2"/>
      </c>
      <c r="N60" s="20"/>
      <c r="O60" s="8"/>
      <c r="P60" s="40"/>
      <c r="Q60" s="40"/>
      <c r="R60" s="41">
        <f t="shared" si="3"/>
      </c>
      <c r="S60" s="41"/>
      <c r="T60" s="42">
        <f t="shared" si="4"/>
      </c>
      <c r="U60" s="42"/>
    </row>
    <row r="61" spans="2:21" ht="13.5">
      <c r="B61" s="20">
        <v>53</v>
      </c>
      <c r="C61" s="39">
        <f t="shared" si="1"/>
      </c>
      <c r="D61" s="39"/>
      <c r="E61" s="20"/>
      <c r="F61" s="8"/>
      <c r="G61" s="20" t="s">
        <v>3</v>
      </c>
      <c r="H61" s="40"/>
      <c r="I61" s="40"/>
      <c r="J61" s="20"/>
      <c r="K61" s="39">
        <f t="shared" si="0"/>
      </c>
      <c r="L61" s="39"/>
      <c r="M61" s="6">
        <f t="shared" si="2"/>
      </c>
      <c r="N61" s="20"/>
      <c r="O61" s="8"/>
      <c r="P61" s="40"/>
      <c r="Q61" s="40"/>
      <c r="R61" s="41">
        <f t="shared" si="3"/>
      </c>
      <c r="S61" s="41"/>
      <c r="T61" s="42">
        <f t="shared" si="4"/>
      </c>
      <c r="U61" s="42"/>
    </row>
    <row r="62" spans="2:21" ht="13.5">
      <c r="B62" s="20">
        <v>54</v>
      </c>
      <c r="C62" s="39">
        <f t="shared" si="1"/>
      </c>
      <c r="D62" s="39"/>
      <c r="E62" s="20"/>
      <c r="F62" s="8"/>
      <c r="G62" s="20" t="s">
        <v>3</v>
      </c>
      <c r="H62" s="40"/>
      <c r="I62" s="40"/>
      <c r="J62" s="20"/>
      <c r="K62" s="39">
        <f t="shared" si="0"/>
      </c>
      <c r="L62" s="39"/>
      <c r="M62" s="6">
        <f t="shared" si="2"/>
      </c>
      <c r="N62" s="20"/>
      <c r="O62" s="8"/>
      <c r="P62" s="40"/>
      <c r="Q62" s="40"/>
      <c r="R62" s="41">
        <f t="shared" si="3"/>
      </c>
      <c r="S62" s="41"/>
      <c r="T62" s="42">
        <f t="shared" si="4"/>
      </c>
      <c r="U62" s="42"/>
    </row>
    <row r="63" spans="2:21" ht="13.5">
      <c r="B63" s="20">
        <v>55</v>
      </c>
      <c r="C63" s="39">
        <f t="shared" si="1"/>
      </c>
      <c r="D63" s="39"/>
      <c r="E63" s="20"/>
      <c r="F63" s="8"/>
      <c r="G63" s="20" t="s">
        <v>4</v>
      </c>
      <c r="H63" s="40"/>
      <c r="I63" s="40"/>
      <c r="J63" s="20"/>
      <c r="K63" s="39">
        <f t="shared" si="0"/>
      </c>
      <c r="L63" s="39"/>
      <c r="M63" s="6">
        <f t="shared" si="2"/>
      </c>
      <c r="N63" s="20"/>
      <c r="O63" s="8"/>
      <c r="P63" s="40"/>
      <c r="Q63" s="40"/>
      <c r="R63" s="41">
        <f t="shared" si="3"/>
      </c>
      <c r="S63" s="41"/>
      <c r="T63" s="42">
        <f t="shared" si="4"/>
      </c>
      <c r="U63" s="42"/>
    </row>
    <row r="64" spans="2:21" ht="13.5">
      <c r="B64" s="20">
        <v>56</v>
      </c>
      <c r="C64" s="39">
        <f t="shared" si="1"/>
      </c>
      <c r="D64" s="39"/>
      <c r="E64" s="20"/>
      <c r="F64" s="8"/>
      <c r="G64" s="20" t="s">
        <v>3</v>
      </c>
      <c r="H64" s="40"/>
      <c r="I64" s="40"/>
      <c r="J64" s="20"/>
      <c r="K64" s="39">
        <f t="shared" si="0"/>
      </c>
      <c r="L64" s="39"/>
      <c r="M64" s="6">
        <f t="shared" si="2"/>
      </c>
      <c r="N64" s="20"/>
      <c r="O64" s="8"/>
      <c r="P64" s="40"/>
      <c r="Q64" s="40"/>
      <c r="R64" s="41">
        <f t="shared" si="3"/>
      </c>
      <c r="S64" s="41"/>
      <c r="T64" s="42">
        <f t="shared" si="4"/>
      </c>
      <c r="U64" s="42"/>
    </row>
    <row r="65" spans="2:21" ht="13.5">
      <c r="B65" s="20">
        <v>57</v>
      </c>
      <c r="C65" s="39">
        <f t="shared" si="1"/>
      </c>
      <c r="D65" s="39"/>
      <c r="E65" s="20"/>
      <c r="F65" s="8"/>
      <c r="G65" s="20" t="s">
        <v>3</v>
      </c>
      <c r="H65" s="40"/>
      <c r="I65" s="40"/>
      <c r="J65" s="20"/>
      <c r="K65" s="39">
        <f t="shared" si="0"/>
      </c>
      <c r="L65" s="39"/>
      <c r="M65" s="6">
        <f t="shared" si="2"/>
      </c>
      <c r="N65" s="20"/>
      <c r="O65" s="8"/>
      <c r="P65" s="40"/>
      <c r="Q65" s="40"/>
      <c r="R65" s="41">
        <f t="shared" si="3"/>
      </c>
      <c r="S65" s="41"/>
      <c r="T65" s="42">
        <f t="shared" si="4"/>
      </c>
      <c r="U65" s="42"/>
    </row>
    <row r="66" spans="2:21" ht="13.5">
      <c r="B66" s="20">
        <v>58</v>
      </c>
      <c r="C66" s="39">
        <f t="shared" si="1"/>
      </c>
      <c r="D66" s="39"/>
      <c r="E66" s="20"/>
      <c r="F66" s="8"/>
      <c r="G66" s="20" t="s">
        <v>3</v>
      </c>
      <c r="H66" s="40"/>
      <c r="I66" s="40"/>
      <c r="J66" s="20"/>
      <c r="K66" s="39">
        <f t="shared" si="0"/>
      </c>
      <c r="L66" s="39"/>
      <c r="M66" s="6">
        <f t="shared" si="2"/>
      </c>
      <c r="N66" s="20"/>
      <c r="O66" s="8"/>
      <c r="P66" s="40"/>
      <c r="Q66" s="40"/>
      <c r="R66" s="41">
        <f t="shared" si="3"/>
      </c>
      <c r="S66" s="41"/>
      <c r="T66" s="42">
        <f t="shared" si="4"/>
      </c>
      <c r="U66" s="42"/>
    </row>
    <row r="67" spans="2:21" ht="13.5">
      <c r="B67" s="20">
        <v>59</v>
      </c>
      <c r="C67" s="39">
        <f t="shared" si="1"/>
      </c>
      <c r="D67" s="39"/>
      <c r="E67" s="20"/>
      <c r="F67" s="8"/>
      <c r="G67" s="20" t="s">
        <v>3</v>
      </c>
      <c r="H67" s="40"/>
      <c r="I67" s="40"/>
      <c r="J67" s="20"/>
      <c r="K67" s="39">
        <f t="shared" si="0"/>
      </c>
      <c r="L67" s="39"/>
      <c r="M67" s="6">
        <f t="shared" si="2"/>
      </c>
      <c r="N67" s="20"/>
      <c r="O67" s="8"/>
      <c r="P67" s="40"/>
      <c r="Q67" s="40"/>
      <c r="R67" s="41">
        <f t="shared" si="3"/>
      </c>
      <c r="S67" s="41"/>
      <c r="T67" s="42">
        <f t="shared" si="4"/>
      </c>
      <c r="U67" s="42"/>
    </row>
    <row r="68" spans="2:21" ht="13.5">
      <c r="B68" s="20">
        <v>60</v>
      </c>
      <c r="C68" s="39">
        <f t="shared" si="1"/>
      </c>
      <c r="D68" s="39"/>
      <c r="E68" s="20"/>
      <c r="F68" s="8"/>
      <c r="G68" s="20" t="s">
        <v>4</v>
      </c>
      <c r="H68" s="40"/>
      <c r="I68" s="40"/>
      <c r="J68" s="20"/>
      <c r="K68" s="39">
        <f t="shared" si="0"/>
      </c>
      <c r="L68" s="39"/>
      <c r="M68" s="6">
        <f t="shared" si="2"/>
      </c>
      <c r="N68" s="20"/>
      <c r="O68" s="8"/>
      <c r="P68" s="40"/>
      <c r="Q68" s="40"/>
      <c r="R68" s="41">
        <f t="shared" si="3"/>
      </c>
      <c r="S68" s="41"/>
      <c r="T68" s="42">
        <f t="shared" si="4"/>
      </c>
      <c r="U68" s="42"/>
    </row>
    <row r="69" spans="2:21" ht="13.5">
      <c r="B69" s="20">
        <v>61</v>
      </c>
      <c r="C69" s="39">
        <f t="shared" si="1"/>
      </c>
      <c r="D69" s="39"/>
      <c r="E69" s="20"/>
      <c r="F69" s="8"/>
      <c r="G69" s="20" t="s">
        <v>4</v>
      </c>
      <c r="H69" s="40"/>
      <c r="I69" s="40"/>
      <c r="J69" s="20"/>
      <c r="K69" s="39">
        <f t="shared" si="0"/>
      </c>
      <c r="L69" s="39"/>
      <c r="M69" s="6">
        <f t="shared" si="2"/>
      </c>
      <c r="N69" s="20"/>
      <c r="O69" s="8"/>
      <c r="P69" s="40"/>
      <c r="Q69" s="40"/>
      <c r="R69" s="41">
        <f t="shared" si="3"/>
      </c>
      <c r="S69" s="41"/>
      <c r="T69" s="42">
        <f t="shared" si="4"/>
      </c>
      <c r="U69" s="42"/>
    </row>
    <row r="70" spans="2:21" ht="13.5">
      <c r="B70" s="20">
        <v>62</v>
      </c>
      <c r="C70" s="39">
        <f t="shared" si="1"/>
      </c>
      <c r="D70" s="39"/>
      <c r="E70" s="20"/>
      <c r="F70" s="8"/>
      <c r="G70" s="20" t="s">
        <v>3</v>
      </c>
      <c r="H70" s="40"/>
      <c r="I70" s="40"/>
      <c r="J70" s="20"/>
      <c r="K70" s="39">
        <f t="shared" si="0"/>
      </c>
      <c r="L70" s="39"/>
      <c r="M70" s="6">
        <f t="shared" si="2"/>
      </c>
      <c r="N70" s="20"/>
      <c r="O70" s="8"/>
      <c r="P70" s="40"/>
      <c r="Q70" s="40"/>
      <c r="R70" s="41">
        <f t="shared" si="3"/>
      </c>
      <c r="S70" s="41"/>
      <c r="T70" s="42">
        <f t="shared" si="4"/>
      </c>
      <c r="U70" s="42"/>
    </row>
    <row r="71" spans="2:21" ht="13.5">
      <c r="B71" s="20">
        <v>63</v>
      </c>
      <c r="C71" s="39">
        <f t="shared" si="1"/>
      </c>
      <c r="D71" s="39"/>
      <c r="E71" s="20"/>
      <c r="F71" s="8"/>
      <c r="G71" s="20" t="s">
        <v>4</v>
      </c>
      <c r="H71" s="40"/>
      <c r="I71" s="40"/>
      <c r="J71" s="20"/>
      <c r="K71" s="39">
        <f t="shared" si="0"/>
      </c>
      <c r="L71" s="39"/>
      <c r="M71" s="6">
        <f t="shared" si="2"/>
      </c>
      <c r="N71" s="20"/>
      <c r="O71" s="8"/>
      <c r="P71" s="40"/>
      <c r="Q71" s="40"/>
      <c r="R71" s="41">
        <f t="shared" si="3"/>
      </c>
      <c r="S71" s="41"/>
      <c r="T71" s="42">
        <f t="shared" si="4"/>
      </c>
      <c r="U71" s="42"/>
    </row>
    <row r="72" spans="2:21" ht="13.5">
      <c r="B72" s="20">
        <v>64</v>
      </c>
      <c r="C72" s="39">
        <f t="shared" si="1"/>
      </c>
      <c r="D72" s="39"/>
      <c r="E72" s="20"/>
      <c r="F72" s="8"/>
      <c r="G72" s="20" t="s">
        <v>3</v>
      </c>
      <c r="H72" s="40"/>
      <c r="I72" s="40"/>
      <c r="J72" s="20"/>
      <c r="K72" s="39">
        <f t="shared" si="0"/>
      </c>
      <c r="L72" s="39"/>
      <c r="M72" s="6">
        <f t="shared" si="2"/>
      </c>
      <c r="N72" s="20"/>
      <c r="O72" s="8"/>
      <c r="P72" s="40"/>
      <c r="Q72" s="40"/>
      <c r="R72" s="41">
        <f t="shared" si="3"/>
      </c>
      <c r="S72" s="41"/>
      <c r="T72" s="42">
        <f t="shared" si="4"/>
      </c>
      <c r="U72" s="42"/>
    </row>
    <row r="73" spans="2:21" ht="13.5">
      <c r="B73" s="20">
        <v>65</v>
      </c>
      <c r="C73" s="39">
        <f t="shared" si="1"/>
      </c>
      <c r="D73" s="39"/>
      <c r="E73" s="20"/>
      <c r="F73" s="8"/>
      <c r="G73" s="20" t="s">
        <v>4</v>
      </c>
      <c r="H73" s="40"/>
      <c r="I73" s="40"/>
      <c r="J73" s="20"/>
      <c r="K73" s="39">
        <f aca="true" t="shared" si="5" ref="K73:K108">IF(F73="","",C73*0.03)</f>
      </c>
      <c r="L73" s="39"/>
      <c r="M73" s="6">
        <f t="shared" si="2"/>
      </c>
      <c r="N73" s="20"/>
      <c r="O73" s="8"/>
      <c r="P73" s="40"/>
      <c r="Q73" s="40"/>
      <c r="R73" s="41">
        <f t="shared" si="3"/>
      </c>
      <c r="S73" s="41"/>
      <c r="T73" s="42">
        <f t="shared" si="4"/>
      </c>
      <c r="U73" s="42"/>
    </row>
    <row r="74" spans="2:21" ht="13.5">
      <c r="B74" s="20">
        <v>66</v>
      </c>
      <c r="C74" s="39">
        <f aca="true" t="shared" si="6" ref="C74:C108">IF(R73="","",C73+R73)</f>
      </c>
      <c r="D74" s="39"/>
      <c r="E74" s="20"/>
      <c r="F74" s="8"/>
      <c r="G74" s="20" t="s">
        <v>4</v>
      </c>
      <c r="H74" s="40"/>
      <c r="I74" s="40"/>
      <c r="J74" s="20"/>
      <c r="K74" s="39">
        <f t="shared" si="5"/>
      </c>
      <c r="L74" s="39"/>
      <c r="M74" s="6">
        <f aca="true" t="shared" si="7" ref="M74:M108">IF(J74="","",(K74/J74)/1000)</f>
      </c>
      <c r="N74" s="20"/>
      <c r="O74" s="8"/>
      <c r="P74" s="40"/>
      <c r="Q74" s="40"/>
      <c r="R74" s="41">
        <f aca="true" t="shared" si="8" ref="R74:R108">IF(O74="","",(IF(G74="売",H74-P74,P74-H74))*M74*100000)</f>
      </c>
      <c r="S74" s="41"/>
      <c r="T74" s="42">
        <f aca="true" t="shared" si="9" ref="T74:T108">IF(O74="","",IF(R74&lt;0,J74*(-1),IF(G74="買",(P74-H74)*100,(H74-P74)*100)))</f>
      </c>
      <c r="U74" s="42"/>
    </row>
    <row r="75" spans="2:21" ht="13.5">
      <c r="B75" s="20">
        <v>67</v>
      </c>
      <c r="C75" s="39">
        <f t="shared" si="6"/>
      </c>
      <c r="D75" s="39"/>
      <c r="E75" s="20"/>
      <c r="F75" s="8"/>
      <c r="G75" s="20" t="s">
        <v>3</v>
      </c>
      <c r="H75" s="40"/>
      <c r="I75" s="40"/>
      <c r="J75" s="20"/>
      <c r="K75" s="39">
        <f t="shared" si="5"/>
      </c>
      <c r="L75" s="39"/>
      <c r="M75" s="6">
        <f t="shared" si="7"/>
      </c>
      <c r="N75" s="20"/>
      <c r="O75" s="8"/>
      <c r="P75" s="40"/>
      <c r="Q75" s="40"/>
      <c r="R75" s="41">
        <f t="shared" si="8"/>
      </c>
      <c r="S75" s="41"/>
      <c r="T75" s="42">
        <f t="shared" si="9"/>
      </c>
      <c r="U75" s="42"/>
    </row>
    <row r="76" spans="2:21" ht="13.5">
      <c r="B76" s="20">
        <v>68</v>
      </c>
      <c r="C76" s="39">
        <f t="shared" si="6"/>
      </c>
      <c r="D76" s="39"/>
      <c r="E76" s="20"/>
      <c r="F76" s="8"/>
      <c r="G76" s="20" t="s">
        <v>3</v>
      </c>
      <c r="H76" s="40"/>
      <c r="I76" s="40"/>
      <c r="J76" s="20"/>
      <c r="K76" s="39">
        <f t="shared" si="5"/>
      </c>
      <c r="L76" s="39"/>
      <c r="M76" s="6">
        <f t="shared" si="7"/>
      </c>
      <c r="N76" s="20"/>
      <c r="O76" s="8"/>
      <c r="P76" s="40"/>
      <c r="Q76" s="40"/>
      <c r="R76" s="41">
        <f t="shared" si="8"/>
      </c>
      <c r="S76" s="41"/>
      <c r="T76" s="42">
        <f t="shared" si="9"/>
      </c>
      <c r="U76" s="42"/>
    </row>
    <row r="77" spans="2:21" ht="13.5">
      <c r="B77" s="20">
        <v>69</v>
      </c>
      <c r="C77" s="39">
        <f t="shared" si="6"/>
      </c>
      <c r="D77" s="39"/>
      <c r="E77" s="20"/>
      <c r="F77" s="8"/>
      <c r="G77" s="20" t="s">
        <v>3</v>
      </c>
      <c r="H77" s="40"/>
      <c r="I77" s="40"/>
      <c r="J77" s="20"/>
      <c r="K77" s="39">
        <f t="shared" si="5"/>
      </c>
      <c r="L77" s="39"/>
      <c r="M77" s="6">
        <f t="shared" si="7"/>
      </c>
      <c r="N77" s="20"/>
      <c r="O77" s="8"/>
      <c r="P77" s="40"/>
      <c r="Q77" s="40"/>
      <c r="R77" s="41">
        <f t="shared" si="8"/>
      </c>
      <c r="S77" s="41"/>
      <c r="T77" s="42">
        <f t="shared" si="9"/>
      </c>
      <c r="U77" s="42"/>
    </row>
    <row r="78" spans="2:21" ht="13.5">
      <c r="B78" s="20">
        <v>70</v>
      </c>
      <c r="C78" s="39">
        <f t="shared" si="6"/>
      </c>
      <c r="D78" s="39"/>
      <c r="E78" s="20"/>
      <c r="F78" s="8"/>
      <c r="G78" s="20" t="s">
        <v>4</v>
      </c>
      <c r="H78" s="40"/>
      <c r="I78" s="40"/>
      <c r="J78" s="20"/>
      <c r="K78" s="39">
        <f t="shared" si="5"/>
      </c>
      <c r="L78" s="39"/>
      <c r="M78" s="6">
        <f t="shared" si="7"/>
      </c>
      <c r="N78" s="20"/>
      <c r="O78" s="8"/>
      <c r="P78" s="40"/>
      <c r="Q78" s="40"/>
      <c r="R78" s="41">
        <f t="shared" si="8"/>
      </c>
      <c r="S78" s="41"/>
      <c r="T78" s="42">
        <f t="shared" si="9"/>
      </c>
      <c r="U78" s="42"/>
    </row>
    <row r="79" spans="2:21" ht="13.5">
      <c r="B79" s="20">
        <v>71</v>
      </c>
      <c r="C79" s="39">
        <f t="shared" si="6"/>
      </c>
      <c r="D79" s="39"/>
      <c r="E79" s="20"/>
      <c r="F79" s="8"/>
      <c r="G79" s="20" t="s">
        <v>3</v>
      </c>
      <c r="H79" s="40"/>
      <c r="I79" s="40"/>
      <c r="J79" s="20"/>
      <c r="K79" s="39">
        <f t="shared" si="5"/>
      </c>
      <c r="L79" s="39"/>
      <c r="M79" s="6">
        <f t="shared" si="7"/>
      </c>
      <c r="N79" s="20"/>
      <c r="O79" s="8"/>
      <c r="P79" s="40"/>
      <c r="Q79" s="40"/>
      <c r="R79" s="41">
        <f t="shared" si="8"/>
      </c>
      <c r="S79" s="41"/>
      <c r="T79" s="42">
        <f t="shared" si="9"/>
      </c>
      <c r="U79" s="42"/>
    </row>
    <row r="80" spans="2:21" ht="13.5">
      <c r="B80" s="20">
        <v>72</v>
      </c>
      <c r="C80" s="39">
        <f t="shared" si="6"/>
      </c>
      <c r="D80" s="39"/>
      <c r="E80" s="20"/>
      <c r="F80" s="8"/>
      <c r="G80" s="20" t="s">
        <v>4</v>
      </c>
      <c r="H80" s="40"/>
      <c r="I80" s="40"/>
      <c r="J80" s="20"/>
      <c r="K80" s="39">
        <f t="shared" si="5"/>
      </c>
      <c r="L80" s="39"/>
      <c r="M80" s="6">
        <f t="shared" si="7"/>
      </c>
      <c r="N80" s="20"/>
      <c r="O80" s="8"/>
      <c r="P80" s="40"/>
      <c r="Q80" s="40"/>
      <c r="R80" s="41">
        <f t="shared" si="8"/>
      </c>
      <c r="S80" s="41"/>
      <c r="T80" s="42">
        <f t="shared" si="9"/>
      </c>
      <c r="U80" s="42"/>
    </row>
    <row r="81" spans="2:21" ht="13.5">
      <c r="B81" s="20">
        <v>73</v>
      </c>
      <c r="C81" s="39">
        <f t="shared" si="6"/>
      </c>
      <c r="D81" s="39"/>
      <c r="E81" s="20"/>
      <c r="F81" s="8"/>
      <c r="G81" s="20" t="s">
        <v>3</v>
      </c>
      <c r="H81" s="40"/>
      <c r="I81" s="40"/>
      <c r="J81" s="20"/>
      <c r="K81" s="39">
        <f t="shared" si="5"/>
      </c>
      <c r="L81" s="39"/>
      <c r="M81" s="6">
        <f t="shared" si="7"/>
      </c>
      <c r="N81" s="20"/>
      <c r="O81" s="8"/>
      <c r="P81" s="40"/>
      <c r="Q81" s="40"/>
      <c r="R81" s="41">
        <f t="shared" si="8"/>
      </c>
      <c r="S81" s="41"/>
      <c r="T81" s="42">
        <f t="shared" si="9"/>
      </c>
      <c r="U81" s="42"/>
    </row>
    <row r="82" spans="2:21" ht="13.5">
      <c r="B82" s="20">
        <v>74</v>
      </c>
      <c r="C82" s="39">
        <f t="shared" si="6"/>
      </c>
      <c r="D82" s="39"/>
      <c r="E82" s="20"/>
      <c r="F82" s="8"/>
      <c r="G82" s="20" t="s">
        <v>3</v>
      </c>
      <c r="H82" s="40"/>
      <c r="I82" s="40"/>
      <c r="J82" s="20"/>
      <c r="K82" s="39">
        <f t="shared" si="5"/>
      </c>
      <c r="L82" s="39"/>
      <c r="M82" s="6">
        <f t="shared" si="7"/>
      </c>
      <c r="N82" s="20"/>
      <c r="O82" s="8"/>
      <c r="P82" s="40"/>
      <c r="Q82" s="40"/>
      <c r="R82" s="41">
        <f t="shared" si="8"/>
      </c>
      <c r="S82" s="41"/>
      <c r="T82" s="42">
        <f t="shared" si="9"/>
      </c>
      <c r="U82" s="42"/>
    </row>
    <row r="83" spans="2:21" ht="13.5">
      <c r="B83" s="20">
        <v>75</v>
      </c>
      <c r="C83" s="39">
        <f t="shared" si="6"/>
      </c>
      <c r="D83" s="39"/>
      <c r="E83" s="20"/>
      <c r="F83" s="8"/>
      <c r="G83" s="20" t="s">
        <v>3</v>
      </c>
      <c r="H83" s="40"/>
      <c r="I83" s="40"/>
      <c r="J83" s="20"/>
      <c r="K83" s="39">
        <f t="shared" si="5"/>
      </c>
      <c r="L83" s="39"/>
      <c r="M83" s="6">
        <f t="shared" si="7"/>
      </c>
      <c r="N83" s="20"/>
      <c r="O83" s="8"/>
      <c r="P83" s="40"/>
      <c r="Q83" s="40"/>
      <c r="R83" s="41">
        <f t="shared" si="8"/>
      </c>
      <c r="S83" s="41"/>
      <c r="T83" s="42">
        <f t="shared" si="9"/>
      </c>
      <c r="U83" s="42"/>
    </row>
    <row r="84" spans="2:21" ht="13.5">
      <c r="B84" s="20">
        <v>76</v>
      </c>
      <c r="C84" s="39">
        <f t="shared" si="6"/>
      </c>
      <c r="D84" s="39"/>
      <c r="E84" s="20"/>
      <c r="F84" s="8"/>
      <c r="G84" s="20" t="s">
        <v>3</v>
      </c>
      <c r="H84" s="40"/>
      <c r="I84" s="40"/>
      <c r="J84" s="20"/>
      <c r="K84" s="39">
        <f t="shared" si="5"/>
      </c>
      <c r="L84" s="39"/>
      <c r="M84" s="6">
        <f t="shared" si="7"/>
      </c>
      <c r="N84" s="20"/>
      <c r="O84" s="8"/>
      <c r="P84" s="40"/>
      <c r="Q84" s="40"/>
      <c r="R84" s="41">
        <f t="shared" si="8"/>
      </c>
      <c r="S84" s="41"/>
      <c r="T84" s="42">
        <f t="shared" si="9"/>
      </c>
      <c r="U84" s="42"/>
    </row>
    <row r="85" spans="2:21" ht="13.5">
      <c r="B85" s="20">
        <v>77</v>
      </c>
      <c r="C85" s="39">
        <f t="shared" si="6"/>
      </c>
      <c r="D85" s="39"/>
      <c r="E85" s="20"/>
      <c r="F85" s="8"/>
      <c r="G85" s="20" t="s">
        <v>4</v>
      </c>
      <c r="H85" s="40"/>
      <c r="I85" s="40"/>
      <c r="J85" s="20"/>
      <c r="K85" s="39">
        <f t="shared" si="5"/>
      </c>
      <c r="L85" s="39"/>
      <c r="M85" s="6">
        <f t="shared" si="7"/>
      </c>
      <c r="N85" s="20"/>
      <c r="O85" s="8"/>
      <c r="P85" s="40"/>
      <c r="Q85" s="40"/>
      <c r="R85" s="41">
        <f t="shared" si="8"/>
      </c>
      <c r="S85" s="41"/>
      <c r="T85" s="42">
        <f t="shared" si="9"/>
      </c>
      <c r="U85" s="42"/>
    </row>
    <row r="86" spans="2:21" ht="13.5">
      <c r="B86" s="20">
        <v>78</v>
      </c>
      <c r="C86" s="39">
        <f t="shared" si="6"/>
      </c>
      <c r="D86" s="39"/>
      <c r="E86" s="20"/>
      <c r="F86" s="8"/>
      <c r="G86" s="20" t="s">
        <v>3</v>
      </c>
      <c r="H86" s="40"/>
      <c r="I86" s="40"/>
      <c r="J86" s="20"/>
      <c r="K86" s="39">
        <f t="shared" si="5"/>
      </c>
      <c r="L86" s="39"/>
      <c r="M86" s="6">
        <f t="shared" si="7"/>
      </c>
      <c r="N86" s="20"/>
      <c r="O86" s="8"/>
      <c r="P86" s="40"/>
      <c r="Q86" s="40"/>
      <c r="R86" s="41">
        <f t="shared" si="8"/>
      </c>
      <c r="S86" s="41"/>
      <c r="T86" s="42">
        <f t="shared" si="9"/>
      </c>
      <c r="U86" s="42"/>
    </row>
    <row r="87" spans="2:21" ht="13.5">
      <c r="B87" s="20">
        <v>79</v>
      </c>
      <c r="C87" s="39">
        <f t="shared" si="6"/>
      </c>
      <c r="D87" s="39"/>
      <c r="E87" s="20"/>
      <c r="F87" s="8"/>
      <c r="G87" s="20" t="s">
        <v>4</v>
      </c>
      <c r="H87" s="40"/>
      <c r="I87" s="40"/>
      <c r="J87" s="20"/>
      <c r="K87" s="39">
        <f t="shared" si="5"/>
      </c>
      <c r="L87" s="39"/>
      <c r="M87" s="6">
        <f t="shared" si="7"/>
      </c>
      <c r="N87" s="20"/>
      <c r="O87" s="8"/>
      <c r="P87" s="40"/>
      <c r="Q87" s="40"/>
      <c r="R87" s="41">
        <f t="shared" si="8"/>
      </c>
      <c r="S87" s="41"/>
      <c r="T87" s="42">
        <f t="shared" si="9"/>
      </c>
      <c r="U87" s="42"/>
    </row>
    <row r="88" spans="2:21" ht="13.5">
      <c r="B88" s="20">
        <v>80</v>
      </c>
      <c r="C88" s="39">
        <f t="shared" si="6"/>
      </c>
      <c r="D88" s="39"/>
      <c r="E88" s="20"/>
      <c r="F88" s="8"/>
      <c r="G88" s="20" t="s">
        <v>4</v>
      </c>
      <c r="H88" s="40"/>
      <c r="I88" s="40"/>
      <c r="J88" s="20"/>
      <c r="K88" s="39">
        <f t="shared" si="5"/>
      </c>
      <c r="L88" s="39"/>
      <c r="M88" s="6">
        <f t="shared" si="7"/>
      </c>
      <c r="N88" s="20"/>
      <c r="O88" s="8"/>
      <c r="P88" s="40"/>
      <c r="Q88" s="40"/>
      <c r="R88" s="41">
        <f t="shared" si="8"/>
      </c>
      <c r="S88" s="41"/>
      <c r="T88" s="42">
        <f t="shared" si="9"/>
      </c>
      <c r="U88" s="42"/>
    </row>
    <row r="89" spans="2:21" ht="13.5">
      <c r="B89" s="20">
        <v>81</v>
      </c>
      <c r="C89" s="39">
        <f t="shared" si="6"/>
      </c>
      <c r="D89" s="39"/>
      <c r="E89" s="20"/>
      <c r="F89" s="8"/>
      <c r="G89" s="20" t="s">
        <v>4</v>
      </c>
      <c r="H89" s="40"/>
      <c r="I89" s="40"/>
      <c r="J89" s="20"/>
      <c r="K89" s="39">
        <f t="shared" si="5"/>
      </c>
      <c r="L89" s="39"/>
      <c r="M89" s="6">
        <f t="shared" si="7"/>
      </c>
      <c r="N89" s="20"/>
      <c r="O89" s="8"/>
      <c r="P89" s="40"/>
      <c r="Q89" s="40"/>
      <c r="R89" s="41">
        <f t="shared" si="8"/>
      </c>
      <c r="S89" s="41"/>
      <c r="T89" s="42">
        <f t="shared" si="9"/>
      </c>
      <c r="U89" s="42"/>
    </row>
    <row r="90" spans="2:21" ht="13.5">
      <c r="B90" s="20">
        <v>82</v>
      </c>
      <c r="C90" s="39">
        <f t="shared" si="6"/>
      </c>
      <c r="D90" s="39"/>
      <c r="E90" s="20"/>
      <c r="F90" s="8"/>
      <c r="G90" s="20" t="s">
        <v>4</v>
      </c>
      <c r="H90" s="40"/>
      <c r="I90" s="40"/>
      <c r="J90" s="20"/>
      <c r="K90" s="39">
        <f t="shared" si="5"/>
      </c>
      <c r="L90" s="39"/>
      <c r="M90" s="6">
        <f t="shared" si="7"/>
      </c>
      <c r="N90" s="20"/>
      <c r="O90" s="8"/>
      <c r="P90" s="40"/>
      <c r="Q90" s="40"/>
      <c r="R90" s="41">
        <f t="shared" si="8"/>
      </c>
      <c r="S90" s="41"/>
      <c r="T90" s="42">
        <f t="shared" si="9"/>
      </c>
      <c r="U90" s="42"/>
    </row>
    <row r="91" spans="2:21" ht="13.5">
      <c r="B91" s="20">
        <v>83</v>
      </c>
      <c r="C91" s="39">
        <f t="shared" si="6"/>
      </c>
      <c r="D91" s="39"/>
      <c r="E91" s="20"/>
      <c r="F91" s="8"/>
      <c r="G91" s="20" t="s">
        <v>4</v>
      </c>
      <c r="H91" s="40"/>
      <c r="I91" s="40"/>
      <c r="J91" s="20"/>
      <c r="K91" s="39">
        <f t="shared" si="5"/>
      </c>
      <c r="L91" s="39"/>
      <c r="M91" s="6">
        <f t="shared" si="7"/>
      </c>
      <c r="N91" s="20"/>
      <c r="O91" s="8"/>
      <c r="P91" s="40"/>
      <c r="Q91" s="40"/>
      <c r="R91" s="41">
        <f t="shared" si="8"/>
      </c>
      <c r="S91" s="41"/>
      <c r="T91" s="42">
        <f t="shared" si="9"/>
      </c>
      <c r="U91" s="42"/>
    </row>
    <row r="92" spans="2:21" ht="13.5">
      <c r="B92" s="20">
        <v>84</v>
      </c>
      <c r="C92" s="39">
        <f t="shared" si="6"/>
      </c>
      <c r="D92" s="39"/>
      <c r="E92" s="20"/>
      <c r="F92" s="8"/>
      <c r="G92" s="20" t="s">
        <v>3</v>
      </c>
      <c r="H92" s="40"/>
      <c r="I92" s="40"/>
      <c r="J92" s="20"/>
      <c r="K92" s="39">
        <f t="shared" si="5"/>
      </c>
      <c r="L92" s="39"/>
      <c r="M92" s="6">
        <f t="shared" si="7"/>
      </c>
      <c r="N92" s="20"/>
      <c r="O92" s="8"/>
      <c r="P92" s="40"/>
      <c r="Q92" s="40"/>
      <c r="R92" s="41">
        <f t="shared" si="8"/>
      </c>
      <c r="S92" s="41"/>
      <c r="T92" s="42">
        <f t="shared" si="9"/>
      </c>
      <c r="U92" s="42"/>
    </row>
    <row r="93" spans="2:21" ht="13.5">
      <c r="B93" s="20">
        <v>85</v>
      </c>
      <c r="C93" s="39">
        <f t="shared" si="6"/>
      </c>
      <c r="D93" s="39"/>
      <c r="E93" s="20"/>
      <c r="F93" s="8"/>
      <c r="G93" s="20" t="s">
        <v>4</v>
      </c>
      <c r="H93" s="40"/>
      <c r="I93" s="40"/>
      <c r="J93" s="20"/>
      <c r="K93" s="39">
        <f t="shared" si="5"/>
      </c>
      <c r="L93" s="39"/>
      <c r="M93" s="6">
        <f t="shared" si="7"/>
      </c>
      <c r="N93" s="20"/>
      <c r="O93" s="8"/>
      <c r="P93" s="40"/>
      <c r="Q93" s="40"/>
      <c r="R93" s="41">
        <f t="shared" si="8"/>
      </c>
      <c r="S93" s="41"/>
      <c r="T93" s="42">
        <f t="shared" si="9"/>
      </c>
      <c r="U93" s="42"/>
    </row>
    <row r="94" spans="2:21" ht="13.5">
      <c r="B94" s="20">
        <v>86</v>
      </c>
      <c r="C94" s="39">
        <f t="shared" si="6"/>
      </c>
      <c r="D94" s="39"/>
      <c r="E94" s="20"/>
      <c r="F94" s="8"/>
      <c r="G94" s="20" t="s">
        <v>3</v>
      </c>
      <c r="H94" s="40"/>
      <c r="I94" s="40"/>
      <c r="J94" s="20"/>
      <c r="K94" s="39">
        <f t="shared" si="5"/>
      </c>
      <c r="L94" s="39"/>
      <c r="M94" s="6">
        <f t="shared" si="7"/>
      </c>
      <c r="N94" s="20"/>
      <c r="O94" s="8"/>
      <c r="P94" s="40"/>
      <c r="Q94" s="40"/>
      <c r="R94" s="41">
        <f t="shared" si="8"/>
      </c>
      <c r="S94" s="41"/>
      <c r="T94" s="42">
        <f t="shared" si="9"/>
      </c>
      <c r="U94" s="42"/>
    </row>
    <row r="95" spans="2:21" ht="13.5">
      <c r="B95" s="20">
        <v>87</v>
      </c>
      <c r="C95" s="39">
        <f t="shared" si="6"/>
      </c>
      <c r="D95" s="39"/>
      <c r="E95" s="20"/>
      <c r="F95" s="8"/>
      <c r="G95" s="20" t="s">
        <v>4</v>
      </c>
      <c r="H95" s="40"/>
      <c r="I95" s="40"/>
      <c r="J95" s="20"/>
      <c r="K95" s="39">
        <f t="shared" si="5"/>
      </c>
      <c r="L95" s="39"/>
      <c r="M95" s="6">
        <f t="shared" si="7"/>
      </c>
      <c r="N95" s="20"/>
      <c r="O95" s="8"/>
      <c r="P95" s="40"/>
      <c r="Q95" s="40"/>
      <c r="R95" s="41">
        <f t="shared" si="8"/>
      </c>
      <c r="S95" s="41"/>
      <c r="T95" s="42">
        <f t="shared" si="9"/>
      </c>
      <c r="U95" s="42"/>
    </row>
    <row r="96" spans="2:21" ht="13.5">
      <c r="B96" s="20">
        <v>88</v>
      </c>
      <c r="C96" s="39">
        <f t="shared" si="6"/>
      </c>
      <c r="D96" s="39"/>
      <c r="E96" s="20"/>
      <c r="F96" s="8"/>
      <c r="G96" s="20" t="s">
        <v>3</v>
      </c>
      <c r="H96" s="40"/>
      <c r="I96" s="40"/>
      <c r="J96" s="20"/>
      <c r="K96" s="39">
        <f t="shared" si="5"/>
      </c>
      <c r="L96" s="39"/>
      <c r="M96" s="6">
        <f t="shared" si="7"/>
      </c>
      <c r="N96" s="20"/>
      <c r="O96" s="8"/>
      <c r="P96" s="40"/>
      <c r="Q96" s="40"/>
      <c r="R96" s="41">
        <f t="shared" si="8"/>
      </c>
      <c r="S96" s="41"/>
      <c r="T96" s="42">
        <f t="shared" si="9"/>
      </c>
      <c r="U96" s="42"/>
    </row>
    <row r="97" spans="2:21" ht="13.5">
      <c r="B97" s="20">
        <v>89</v>
      </c>
      <c r="C97" s="39">
        <f t="shared" si="6"/>
      </c>
      <c r="D97" s="39"/>
      <c r="E97" s="20"/>
      <c r="F97" s="8"/>
      <c r="G97" s="20" t="s">
        <v>4</v>
      </c>
      <c r="H97" s="40"/>
      <c r="I97" s="40"/>
      <c r="J97" s="20"/>
      <c r="K97" s="39">
        <f t="shared" si="5"/>
      </c>
      <c r="L97" s="39"/>
      <c r="M97" s="6">
        <f t="shared" si="7"/>
      </c>
      <c r="N97" s="20"/>
      <c r="O97" s="8"/>
      <c r="P97" s="40"/>
      <c r="Q97" s="40"/>
      <c r="R97" s="41">
        <f t="shared" si="8"/>
      </c>
      <c r="S97" s="41"/>
      <c r="T97" s="42">
        <f t="shared" si="9"/>
      </c>
      <c r="U97" s="42"/>
    </row>
    <row r="98" spans="2:21" ht="13.5">
      <c r="B98" s="20">
        <v>90</v>
      </c>
      <c r="C98" s="39">
        <f t="shared" si="6"/>
      </c>
      <c r="D98" s="39"/>
      <c r="E98" s="20"/>
      <c r="F98" s="8"/>
      <c r="G98" s="20" t="s">
        <v>3</v>
      </c>
      <c r="H98" s="40"/>
      <c r="I98" s="40"/>
      <c r="J98" s="20"/>
      <c r="K98" s="39">
        <f t="shared" si="5"/>
      </c>
      <c r="L98" s="39"/>
      <c r="M98" s="6">
        <f t="shared" si="7"/>
      </c>
      <c r="N98" s="20"/>
      <c r="O98" s="8"/>
      <c r="P98" s="40"/>
      <c r="Q98" s="40"/>
      <c r="R98" s="41">
        <f t="shared" si="8"/>
      </c>
      <c r="S98" s="41"/>
      <c r="T98" s="42">
        <f t="shared" si="9"/>
      </c>
      <c r="U98" s="42"/>
    </row>
    <row r="99" spans="2:21" ht="13.5">
      <c r="B99" s="20">
        <v>91</v>
      </c>
      <c r="C99" s="39">
        <f t="shared" si="6"/>
      </c>
      <c r="D99" s="39"/>
      <c r="E99" s="20"/>
      <c r="F99" s="8"/>
      <c r="G99" s="20" t="s">
        <v>4</v>
      </c>
      <c r="H99" s="40"/>
      <c r="I99" s="40"/>
      <c r="J99" s="20"/>
      <c r="K99" s="39">
        <f t="shared" si="5"/>
      </c>
      <c r="L99" s="39"/>
      <c r="M99" s="6">
        <f t="shared" si="7"/>
      </c>
      <c r="N99" s="20"/>
      <c r="O99" s="8"/>
      <c r="P99" s="40"/>
      <c r="Q99" s="40"/>
      <c r="R99" s="41">
        <f t="shared" si="8"/>
      </c>
      <c r="S99" s="41"/>
      <c r="T99" s="42">
        <f t="shared" si="9"/>
      </c>
      <c r="U99" s="42"/>
    </row>
    <row r="100" spans="2:21" ht="13.5">
      <c r="B100" s="20">
        <v>92</v>
      </c>
      <c r="C100" s="39">
        <f t="shared" si="6"/>
      </c>
      <c r="D100" s="39"/>
      <c r="E100" s="20"/>
      <c r="F100" s="8"/>
      <c r="G100" s="20" t="s">
        <v>4</v>
      </c>
      <c r="H100" s="40"/>
      <c r="I100" s="40"/>
      <c r="J100" s="20"/>
      <c r="K100" s="39">
        <f t="shared" si="5"/>
      </c>
      <c r="L100" s="39"/>
      <c r="M100" s="6">
        <f t="shared" si="7"/>
      </c>
      <c r="N100" s="20"/>
      <c r="O100" s="8"/>
      <c r="P100" s="40"/>
      <c r="Q100" s="40"/>
      <c r="R100" s="41">
        <f t="shared" si="8"/>
      </c>
      <c r="S100" s="41"/>
      <c r="T100" s="42">
        <f t="shared" si="9"/>
      </c>
      <c r="U100" s="42"/>
    </row>
    <row r="101" spans="2:21" ht="13.5">
      <c r="B101" s="20">
        <v>93</v>
      </c>
      <c r="C101" s="39">
        <f t="shared" si="6"/>
      </c>
      <c r="D101" s="39"/>
      <c r="E101" s="20"/>
      <c r="F101" s="8"/>
      <c r="G101" s="20" t="s">
        <v>3</v>
      </c>
      <c r="H101" s="40"/>
      <c r="I101" s="40"/>
      <c r="J101" s="20"/>
      <c r="K101" s="39">
        <f t="shared" si="5"/>
      </c>
      <c r="L101" s="39"/>
      <c r="M101" s="6">
        <f t="shared" si="7"/>
      </c>
      <c r="N101" s="20"/>
      <c r="O101" s="8"/>
      <c r="P101" s="40"/>
      <c r="Q101" s="40"/>
      <c r="R101" s="41">
        <f t="shared" si="8"/>
      </c>
      <c r="S101" s="41"/>
      <c r="T101" s="42">
        <f t="shared" si="9"/>
      </c>
      <c r="U101" s="42"/>
    </row>
    <row r="102" spans="2:21" ht="13.5">
      <c r="B102" s="20">
        <v>94</v>
      </c>
      <c r="C102" s="39">
        <f t="shared" si="6"/>
      </c>
      <c r="D102" s="39"/>
      <c r="E102" s="20"/>
      <c r="F102" s="8"/>
      <c r="G102" s="20" t="s">
        <v>3</v>
      </c>
      <c r="H102" s="40"/>
      <c r="I102" s="40"/>
      <c r="J102" s="20"/>
      <c r="K102" s="39">
        <f t="shared" si="5"/>
      </c>
      <c r="L102" s="39"/>
      <c r="M102" s="6">
        <f t="shared" si="7"/>
      </c>
      <c r="N102" s="20"/>
      <c r="O102" s="8"/>
      <c r="P102" s="40"/>
      <c r="Q102" s="40"/>
      <c r="R102" s="41">
        <f t="shared" si="8"/>
      </c>
      <c r="S102" s="41"/>
      <c r="T102" s="42">
        <f t="shared" si="9"/>
      </c>
      <c r="U102" s="42"/>
    </row>
    <row r="103" spans="2:21" ht="13.5">
      <c r="B103" s="20">
        <v>95</v>
      </c>
      <c r="C103" s="39">
        <f t="shared" si="6"/>
      </c>
      <c r="D103" s="39"/>
      <c r="E103" s="20"/>
      <c r="F103" s="8"/>
      <c r="G103" s="20" t="s">
        <v>3</v>
      </c>
      <c r="H103" s="40"/>
      <c r="I103" s="40"/>
      <c r="J103" s="20"/>
      <c r="K103" s="39">
        <f t="shared" si="5"/>
      </c>
      <c r="L103" s="39"/>
      <c r="M103" s="6">
        <f t="shared" si="7"/>
      </c>
      <c r="N103" s="20"/>
      <c r="O103" s="8"/>
      <c r="P103" s="40"/>
      <c r="Q103" s="40"/>
      <c r="R103" s="41">
        <f t="shared" si="8"/>
      </c>
      <c r="S103" s="41"/>
      <c r="T103" s="42">
        <f t="shared" si="9"/>
      </c>
      <c r="U103" s="42"/>
    </row>
    <row r="104" spans="2:21" ht="13.5">
      <c r="B104" s="20">
        <v>96</v>
      </c>
      <c r="C104" s="39">
        <f t="shared" si="6"/>
      </c>
      <c r="D104" s="39"/>
      <c r="E104" s="20"/>
      <c r="F104" s="8"/>
      <c r="G104" s="20" t="s">
        <v>4</v>
      </c>
      <c r="H104" s="40"/>
      <c r="I104" s="40"/>
      <c r="J104" s="20"/>
      <c r="K104" s="39">
        <f t="shared" si="5"/>
      </c>
      <c r="L104" s="39"/>
      <c r="M104" s="6">
        <f t="shared" si="7"/>
      </c>
      <c r="N104" s="20"/>
      <c r="O104" s="8"/>
      <c r="P104" s="40"/>
      <c r="Q104" s="40"/>
      <c r="R104" s="41">
        <f t="shared" si="8"/>
      </c>
      <c r="S104" s="41"/>
      <c r="T104" s="42">
        <f t="shared" si="9"/>
      </c>
      <c r="U104" s="42"/>
    </row>
    <row r="105" spans="2:21" ht="13.5">
      <c r="B105" s="20">
        <v>97</v>
      </c>
      <c r="C105" s="39">
        <f t="shared" si="6"/>
      </c>
      <c r="D105" s="39"/>
      <c r="E105" s="20"/>
      <c r="F105" s="8"/>
      <c r="G105" s="20" t="s">
        <v>3</v>
      </c>
      <c r="H105" s="40"/>
      <c r="I105" s="40"/>
      <c r="J105" s="20"/>
      <c r="K105" s="39">
        <f t="shared" si="5"/>
      </c>
      <c r="L105" s="39"/>
      <c r="M105" s="6">
        <f t="shared" si="7"/>
      </c>
      <c r="N105" s="20"/>
      <c r="O105" s="8"/>
      <c r="P105" s="40"/>
      <c r="Q105" s="40"/>
      <c r="R105" s="41">
        <f t="shared" si="8"/>
      </c>
      <c r="S105" s="41"/>
      <c r="T105" s="42">
        <f t="shared" si="9"/>
      </c>
      <c r="U105" s="42"/>
    </row>
    <row r="106" spans="2:21" ht="13.5">
      <c r="B106" s="20">
        <v>98</v>
      </c>
      <c r="C106" s="39">
        <f t="shared" si="6"/>
      </c>
      <c r="D106" s="39"/>
      <c r="E106" s="20"/>
      <c r="F106" s="8"/>
      <c r="G106" s="20" t="s">
        <v>4</v>
      </c>
      <c r="H106" s="40"/>
      <c r="I106" s="40"/>
      <c r="J106" s="20"/>
      <c r="K106" s="39">
        <f t="shared" si="5"/>
      </c>
      <c r="L106" s="39"/>
      <c r="M106" s="6">
        <f t="shared" si="7"/>
      </c>
      <c r="N106" s="20"/>
      <c r="O106" s="8"/>
      <c r="P106" s="40"/>
      <c r="Q106" s="40"/>
      <c r="R106" s="41">
        <f t="shared" si="8"/>
      </c>
      <c r="S106" s="41"/>
      <c r="T106" s="42">
        <f t="shared" si="9"/>
      </c>
      <c r="U106" s="42"/>
    </row>
    <row r="107" spans="2:21" ht="13.5">
      <c r="B107" s="20">
        <v>99</v>
      </c>
      <c r="C107" s="39">
        <f t="shared" si="6"/>
      </c>
      <c r="D107" s="39"/>
      <c r="E107" s="20"/>
      <c r="F107" s="8"/>
      <c r="G107" s="20" t="s">
        <v>4</v>
      </c>
      <c r="H107" s="40"/>
      <c r="I107" s="40"/>
      <c r="J107" s="20"/>
      <c r="K107" s="39">
        <f t="shared" si="5"/>
      </c>
      <c r="L107" s="39"/>
      <c r="M107" s="6">
        <f t="shared" si="7"/>
      </c>
      <c r="N107" s="20"/>
      <c r="O107" s="8"/>
      <c r="P107" s="40"/>
      <c r="Q107" s="40"/>
      <c r="R107" s="41">
        <f t="shared" si="8"/>
      </c>
      <c r="S107" s="41"/>
      <c r="T107" s="42">
        <f t="shared" si="9"/>
      </c>
      <c r="U107" s="42"/>
    </row>
    <row r="108" spans="2:21" ht="13.5">
      <c r="B108" s="20">
        <v>100</v>
      </c>
      <c r="C108" s="39">
        <f t="shared" si="6"/>
      </c>
      <c r="D108" s="39"/>
      <c r="E108" s="20"/>
      <c r="F108" s="8"/>
      <c r="G108" s="20" t="s">
        <v>3</v>
      </c>
      <c r="H108" s="40"/>
      <c r="I108" s="40"/>
      <c r="J108" s="20"/>
      <c r="K108" s="39">
        <f t="shared" si="5"/>
      </c>
      <c r="L108" s="39"/>
      <c r="M108" s="6">
        <f t="shared" si="7"/>
      </c>
      <c r="N108" s="20"/>
      <c r="O108" s="8"/>
      <c r="P108" s="40"/>
      <c r="Q108" s="40"/>
      <c r="R108" s="41">
        <f t="shared" si="8"/>
      </c>
      <c r="S108" s="41"/>
      <c r="T108" s="42">
        <f t="shared" si="9"/>
      </c>
      <c r="U108" s="42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nac</cp:lastModifiedBy>
  <cp:lastPrinted>2015-07-15T10:17:15Z</cp:lastPrinted>
  <dcterms:created xsi:type="dcterms:W3CDTF">2013-10-09T23:04:08Z</dcterms:created>
  <dcterms:modified xsi:type="dcterms:W3CDTF">2016-04-30T09:09:42Z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