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60" activeTab="0"/>
  </bookViews>
  <sheets>
    <sheet name="検証（GBPJPY日足）" sheetId="1" r:id="rId1"/>
    <sheet name="画像" sheetId="2" r:id="rId2"/>
    <sheet name="気づき" sheetId="3" r:id="rId3"/>
    <sheet name="検証終了通貨" sheetId="4" r:id="rId4"/>
  </sheets>
  <definedNames/>
  <calcPr fullCalcOnLoad="1"/>
</workbook>
</file>

<file path=xl/sharedStrings.xml><?xml version="1.0" encoding="utf-8"?>
<sst xmlns="http://schemas.openxmlformats.org/spreadsheetml/2006/main" count="104" uniqueCount="54">
  <si>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</si>
  <si>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</si>
  <si>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</si>
  <si>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</si>
  <si>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</si>
  <si>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</si>
  <si>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</si>
  <si>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</si>
  <si>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</si>
  <si>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</si>
  <si>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</si>
  <si>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</si>
  <si>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</si>
  <si>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</si>
  <si>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</si>
  <si>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</si>
  <si>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</si>
  <si>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</si>
  <si>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</si>
  <si>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</si>
  <si>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</si>
  <si>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</si>
  <si>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</si>
  <si>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</si>
  <si>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</si>
  <si>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</si>
  <si>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</si>
  <si>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</si>
  <si>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</si>
  <si>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</si>
  <si>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</si>
  <si>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</si>
  <si>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</si>
  <si>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</si>
  <si>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</si>
  <si>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</si>
  <si>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</si>
  <si>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</si>
  <si>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</si>
  <si>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</si>
  <si>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</si>
  <si>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</si>
  <si>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</si>
  <si>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</si>
  <si>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</si>
  <si>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</si>
  <si>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GBPJPY</t>
  </si>
  <si>
    <t>EUR/JPY</t>
  </si>
  <si>
    <t>EUR/USD</t>
  </si>
  <si>
    <t>USJ/JPY</t>
  </si>
  <si>
    <t>CBP/JPY</t>
  </si>
  <si>
    <t>初めてこの様な検定を実施して、トレードの様子が良く分かった。足の長さ、ロスカット幅、LOTの大きさ、リスクの金額等の関係が良く分かった。PBでも利益が出る場面と利益が出ず損失となる場面があり、いかに損失の場面でのエントリーをしない様にするかが課題である。過去のチャートでは転換の様子は分かるが、動いているチャートでは分かりにくい。それをどのように判断して追従して行けばよいかが問題である。今後この様な点を気を付けて勉強して行きたい。</t>
  </si>
  <si>
    <t>１ヶ月目の検証が済んだので２か月目に進みたい。</t>
  </si>
  <si>
    <t>１ヶ月検定が完了した。今回、GBPJPY日足検定の結果、勝率４２％と驚くほどの高い結果を示しずっと利益を積み上げ最も良い結果を示した。GBPJPY 日足には適している様だ。PBは長い脚で勝率が良く日足に適していた。しかし、このPBだけではトレードの機会が少ない。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</si>
</sst>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3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7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3" fillId="7" borderId="12"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2" borderId="17"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 fillId="6" borderId="18"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23</xdr:col>
      <xdr:colOff>409575</xdr:colOff>
      <xdr:row>55</xdr:row>
      <xdr:rowOff>47625</xdr:rowOff>
    </xdr:to>
    <xdr:pic>
      <xdr:nvPicPr>
        <xdr:cNvPr id="1" name="Picture 1"/>
        <xdr:cNvPicPr preferRelativeResize="1">
          <a:picLocks noChangeAspect="1"/>
        </xdr:cNvPicPr>
      </xdr:nvPicPr>
      <xdr:blipFill>
        <a:blip r:embed="rId1"/>
        <a:stretch>
          <a:fillRect/>
        </a:stretch>
      </xdr:blipFill>
      <xdr:spPr>
        <a:xfrm>
          <a:off x="0" y="0"/>
          <a:ext cx="16002000" cy="9477375"/>
        </a:xfrm>
        <a:prstGeom prst="rect">
          <a:avLst/>
        </a:prstGeom>
        <a:noFill/>
        <a:ln w="9525" cmpd="sng">
          <a:solidFill>
            <a:srgbClr val="FF0000"/>
          </a:solidFill>
          <a:headEnd type="none"/>
          <a:tailEnd type="none"/>
        </a:ln>
      </xdr:spPr>
    </xdr:pic>
    <xdr:clientData/>
  </xdr:twoCellAnchor>
  <xdr:twoCellAnchor>
    <xdr:from>
      <xdr:col>1</xdr:col>
      <xdr:colOff>47625</xdr:colOff>
      <xdr:row>29</xdr:row>
      <xdr:rowOff>0</xdr:rowOff>
    </xdr:from>
    <xdr:to>
      <xdr:col>1</xdr:col>
      <xdr:colOff>495300</xdr:colOff>
      <xdr:row>29</xdr:row>
      <xdr:rowOff>0</xdr:rowOff>
    </xdr:to>
    <xdr:sp>
      <xdr:nvSpPr>
        <xdr:cNvPr id="2" name="Line 3"/>
        <xdr:cNvSpPr>
          <a:spLocks/>
        </xdr:cNvSpPr>
      </xdr:nvSpPr>
      <xdr:spPr>
        <a:xfrm>
          <a:off x="619125" y="4972050"/>
          <a:ext cx="4476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33</xdr:row>
      <xdr:rowOff>0</xdr:rowOff>
    </xdr:from>
    <xdr:to>
      <xdr:col>3</xdr:col>
      <xdr:colOff>85725</xdr:colOff>
      <xdr:row>33</xdr:row>
      <xdr:rowOff>0</xdr:rowOff>
    </xdr:to>
    <xdr:sp>
      <xdr:nvSpPr>
        <xdr:cNvPr id="3" name="Line 4"/>
        <xdr:cNvSpPr>
          <a:spLocks/>
        </xdr:cNvSpPr>
      </xdr:nvSpPr>
      <xdr:spPr>
        <a:xfrm>
          <a:off x="1609725" y="5657850"/>
          <a:ext cx="3524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34</xdr:row>
      <xdr:rowOff>152400</xdr:rowOff>
    </xdr:from>
    <xdr:to>
      <xdr:col>3</xdr:col>
      <xdr:colOff>381000</xdr:colOff>
      <xdr:row>34</xdr:row>
      <xdr:rowOff>152400</xdr:rowOff>
    </xdr:to>
    <xdr:sp>
      <xdr:nvSpPr>
        <xdr:cNvPr id="4" name="Line 5"/>
        <xdr:cNvSpPr>
          <a:spLocks/>
        </xdr:cNvSpPr>
      </xdr:nvSpPr>
      <xdr:spPr>
        <a:xfrm>
          <a:off x="1914525" y="5981700"/>
          <a:ext cx="3429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27</xdr:row>
      <xdr:rowOff>152400</xdr:rowOff>
    </xdr:from>
    <xdr:to>
      <xdr:col>1</xdr:col>
      <xdr:colOff>352425</xdr:colOff>
      <xdr:row>27</xdr:row>
      <xdr:rowOff>152400</xdr:rowOff>
    </xdr:to>
    <xdr:sp>
      <xdr:nvSpPr>
        <xdr:cNvPr id="5" name="Line 6"/>
        <xdr:cNvSpPr>
          <a:spLocks/>
        </xdr:cNvSpPr>
      </xdr:nvSpPr>
      <xdr:spPr>
        <a:xfrm>
          <a:off x="619125" y="4781550"/>
          <a:ext cx="3048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142875</xdr:rowOff>
    </xdr:from>
    <xdr:to>
      <xdr:col>5</xdr:col>
      <xdr:colOff>9525</xdr:colOff>
      <xdr:row>35</xdr:row>
      <xdr:rowOff>142875</xdr:rowOff>
    </xdr:to>
    <xdr:sp>
      <xdr:nvSpPr>
        <xdr:cNvPr id="6" name="Line 7"/>
        <xdr:cNvSpPr>
          <a:spLocks/>
        </xdr:cNvSpPr>
      </xdr:nvSpPr>
      <xdr:spPr>
        <a:xfrm>
          <a:off x="2466975" y="6143625"/>
          <a:ext cx="7905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29</xdr:row>
      <xdr:rowOff>0</xdr:rowOff>
    </xdr:from>
    <xdr:to>
      <xdr:col>5</xdr:col>
      <xdr:colOff>209550</xdr:colOff>
      <xdr:row>29</xdr:row>
      <xdr:rowOff>0</xdr:rowOff>
    </xdr:to>
    <xdr:sp>
      <xdr:nvSpPr>
        <xdr:cNvPr id="7" name="Line 8"/>
        <xdr:cNvSpPr>
          <a:spLocks/>
        </xdr:cNvSpPr>
      </xdr:nvSpPr>
      <xdr:spPr>
        <a:xfrm>
          <a:off x="1047750" y="4972050"/>
          <a:ext cx="240982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28</xdr:row>
      <xdr:rowOff>161925</xdr:rowOff>
    </xdr:from>
    <xdr:to>
      <xdr:col>4</xdr:col>
      <xdr:colOff>542925</xdr:colOff>
      <xdr:row>36</xdr:row>
      <xdr:rowOff>0</xdr:rowOff>
    </xdr:to>
    <xdr:sp>
      <xdr:nvSpPr>
        <xdr:cNvPr id="8" name="Line 9"/>
        <xdr:cNvSpPr>
          <a:spLocks/>
        </xdr:cNvSpPr>
      </xdr:nvSpPr>
      <xdr:spPr>
        <a:xfrm flipV="1">
          <a:off x="3105150" y="4962525"/>
          <a:ext cx="0" cy="1209675"/>
        </a:xfrm>
        <a:prstGeom prst="line">
          <a:avLst/>
        </a:prstGeom>
        <a:noFill/>
        <a:ln w="952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36</xdr:row>
      <xdr:rowOff>161925</xdr:rowOff>
    </xdr:from>
    <xdr:to>
      <xdr:col>5</xdr:col>
      <xdr:colOff>123825</xdr:colOff>
      <xdr:row>36</xdr:row>
      <xdr:rowOff>161925</xdr:rowOff>
    </xdr:to>
    <xdr:sp>
      <xdr:nvSpPr>
        <xdr:cNvPr id="9" name="Line 10"/>
        <xdr:cNvSpPr>
          <a:spLocks/>
        </xdr:cNvSpPr>
      </xdr:nvSpPr>
      <xdr:spPr>
        <a:xfrm>
          <a:off x="3038475" y="6334125"/>
          <a:ext cx="3333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38</xdr:row>
      <xdr:rowOff>161925</xdr:rowOff>
    </xdr:from>
    <xdr:to>
      <xdr:col>7</xdr:col>
      <xdr:colOff>57150</xdr:colOff>
      <xdr:row>38</xdr:row>
      <xdr:rowOff>161925</xdr:rowOff>
    </xdr:to>
    <xdr:sp>
      <xdr:nvSpPr>
        <xdr:cNvPr id="10" name="Line 11"/>
        <xdr:cNvSpPr>
          <a:spLocks/>
        </xdr:cNvSpPr>
      </xdr:nvSpPr>
      <xdr:spPr>
        <a:xfrm>
          <a:off x="2990850" y="6677025"/>
          <a:ext cx="16859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37</xdr:row>
      <xdr:rowOff>133350</xdr:rowOff>
    </xdr:from>
    <xdr:to>
      <xdr:col>9</xdr:col>
      <xdr:colOff>428625</xdr:colOff>
      <xdr:row>37</xdr:row>
      <xdr:rowOff>133350</xdr:rowOff>
    </xdr:to>
    <xdr:sp>
      <xdr:nvSpPr>
        <xdr:cNvPr id="11" name="Line 12"/>
        <xdr:cNvSpPr>
          <a:spLocks/>
        </xdr:cNvSpPr>
      </xdr:nvSpPr>
      <xdr:spPr>
        <a:xfrm>
          <a:off x="6124575" y="6477000"/>
          <a:ext cx="2952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39</xdr:row>
      <xdr:rowOff>0</xdr:rowOff>
    </xdr:from>
    <xdr:to>
      <xdr:col>9</xdr:col>
      <xdr:colOff>238125</xdr:colOff>
      <xdr:row>39</xdr:row>
      <xdr:rowOff>0</xdr:rowOff>
    </xdr:to>
    <xdr:sp>
      <xdr:nvSpPr>
        <xdr:cNvPr id="12" name="Line 13"/>
        <xdr:cNvSpPr>
          <a:spLocks/>
        </xdr:cNvSpPr>
      </xdr:nvSpPr>
      <xdr:spPr>
        <a:xfrm>
          <a:off x="5953125" y="6686550"/>
          <a:ext cx="2762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37</xdr:row>
      <xdr:rowOff>133350</xdr:rowOff>
    </xdr:from>
    <xdr:to>
      <xdr:col>9</xdr:col>
      <xdr:colOff>152400</xdr:colOff>
      <xdr:row>37</xdr:row>
      <xdr:rowOff>133350</xdr:rowOff>
    </xdr:to>
    <xdr:sp>
      <xdr:nvSpPr>
        <xdr:cNvPr id="13" name="Line 14"/>
        <xdr:cNvSpPr>
          <a:spLocks/>
        </xdr:cNvSpPr>
      </xdr:nvSpPr>
      <xdr:spPr>
        <a:xfrm>
          <a:off x="5915025" y="6477000"/>
          <a:ext cx="2286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39</xdr:row>
      <xdr:rowOff>66675</xdr:rowOff>
    </xdr:from>
    <xdr:to>
      <xdr:col>9</xdr:col>
      <xdr:colOff>533400</xdr:colOff>
      <xdr:row>39</xdr:row>
      <xdr:rowOff>66675</xdr:rowOff>
    </xdr:to>
    <xdr:sp>
      <xdr:nvSpPr>
        <xdr:cNvPr id="14" name="Line 15"/>
        <xdr:cNvSpPr>
          <a:spLocks/>
        </xdr:cNvSpPr>
      </xdr:nvSpPr>
      <xdr:spPr>
        <a:xfrm>
          <a:off x="6076950" y="6753225"/>
          <a:ext cx="4476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36</xdr:row>
      <xdr:rowOff>152400</xdr:rowOff>
    </xdr:from>
    <xdr:to>
      <xdr:col>11</xdr:col>
      <xdr:colOff>123825</xdr:colOff>
      <xdr:row>36</xdr:row>
      <xdr:rowOff>152400</xdr:rowOff>
    </xdr:to>
    <xdr:sp>
      <xdr:nvSpPr>
        <xdr:cNvPr id="15" name="Line 16"/>
        <xdr:cNvSpPr>
          <a:spLocks/>
        </xdr:cNvSpPr>
      </xdr:nvSpPr>
      <xdr:spPr>
        <a:xfrm>
          <a:off x="6972300" y="6324600"/>
          <a:ext cx="5143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514350</xdr:colOff>
      <xdr:row>36</xdr:row>
      <xdr:rowOff>0</xdr:rowOff>
    </xdr:from>
    <xdr:to>
      <xdr:col>12</xdr:col>
      <xdr:colOff>219075</xdr:colOff>
      <xdr:row>36</xdr:row>
      <xdr:rowOff>0</xdr:rowOff>
    </xdr:to>
    <xdr:sp>
      <xdr:nvSpPr>
        <xdr:cNvPr id="16" name="Line 17"/>
        <xdr:cNvSpPr>
          <a:spLocks/>
        </xdr:cNvSpPr>
      </xdr:nvSpPr>
      <xdr:spPr>
        <a:xfrm>
          <a:off x="7877175" y="6172200"/>
          <a:ext cx="3905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34</xdr:row>
      <xdr:rowOff>104775</xdr:rowOff>
    </xdr:from>
    <xdr:to>
      <xdr:col>13</xdr:col>
      <xdr:colOff>657225</xdr:colOff>
      <xdr:row>34</xdr:row>
      <xdr:rowOff>104775</xdr:rowOff>
    </xdr:to>
    <xdr:sp>
      <xdr:nvSpPr>
        <xdr:cNvPr id="17" name="Line 18"/>
        <xdr:cNvSpPr>
          <a:spLocks/>
        </xdr:cNvSpPr>
      </xdr:nvSpPr>
      <xdr:spPr>
        <a:xfrm>
          <a:off x="8534400" y="5934075"/>
          <a:ext cx="8572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514350</xdr:colOff>
      <xdr:row>39</xdr:row>
      <xdr:rowOff>66675</xdr:rowOff>
    </xdr:from>
    <xdr:to>
      <xdr:col>13</xdr:col>
      <xdr:colOff>571500</xdr:colOff>
      <xdr:row>39</xdr:row>
      <xdr:rowOff>66675</xdr:rowOff>
    </xdr:to>
    <xdr:sp>
      <xdr:nvSpPr>
        <xdr:cNvPr id="18" name="Line 19"/>
        <xdr:cNvSpPr>
          <a:spLocks/>
        </xdr:cNvSpPr>
      </xdr:nvSpPr>
      <xdr:spPr>
        <a:xfrm>
          <a:off x="6505575" y="6753225"/>
          <a:ext cx="2800350"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457200</xdr:colOff>
      <xdr:row>34</xdr:row>
      <xdr:rowOff>142875</xdr:rowOff>
    </xdr:from>
    <xdr:to>
      <xdr:col>13</xdr:col>
      <xdr:colOff>457200</xdr:colOff>
      <xdr:row>39</xdr:row>
      <xdr:rowOff>47625</xdr:rowOff>
    </xdr:to>
    <xdr:sp>
      <xdr:nvSpPr>
        <xdr:cNvPr id="19" name="Line 20"/>
        <xdr:cNvSpPr>
          <a:spLocks/>
        </xdr:cNvSpPr>
      </xdr:nvSpPr>
      <xdr:spPr>
        <a:xfrm>
          <a:off x="9191625" y="5972175"/>
          <a:ext cx="0" cy="76200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504825</xdr:colOff>
      <xdr:row>27</xdr:row>
      <xdr:rowOff>161925</xdr:rowOff>
    </xdr:from>
    <xdr:to>
      <xdr:col>18</xdr:col>
      <xdr:colOff>600075</xdr:colOff>
      <xdr:row>27</xdr:row>
      <xdr:rowOff>161925</xdr:rowOff>
    </xdr:to>
    <xdr:sp>
      <xdr:nvSpPr>
        <xdr:cNvPr id="20" name="Line 22"/>
        <xdr:cNvSpPr>
          <a:spLocks/>
        </xdr:cNvSpPr>
      </xdr:nvSpPr>
      <xdr:spPr>
        <a:xfrm>
          <a:off x="11982450" y="4791075"/>
          <a:ext cx="7810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523875</xdr:colOff>
      <xdr:row>26</xdr:row>
      <xdr:rowOff>38100</xdr:rowOff>
    </xdr:from>
    <xdr:to>
      <xdr:col>18</xdr:col>
      <xdr:colOff>152400</xdr:colOff>
      <xdr:row>26</xdr:row>
      <xdr:rowOff>38100</xdr:rowOff>
    </xdr:to>
    <xdr:sp>
      <xdr:nvSpPr>
        <xdr:cNvPr id="21" name="Line 23"/>
        <xdr:cNvSpPr>
          <a:spLocks/>
        </xdr:cNvSpPr>
      </xdr:nvSpPr>
      <xdr:spPr>
        <a:xfrm>
          <a:off x="12001500" y="4495800"/>
          <a:ext cx="3143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20</xdr:row>
      <xdr:rowOff>142875</xdr:rowOff>
    </xdr:from>
    <xdr:to>
      <xdr:col>20</xdr:col>
      <xdr:colOff>285750</xdr:colOff>
      <xdr:row>20</xdr:row>
      <xdr:rowOff>142875</xdr:rowOff>
    </xdr:to>
    <xdr:sp>
      <xdr:nvSpPr>
        <xdr:cNvPr id="22" name="Line 24"/>
        <xdr:cNvSpPr>
          <a:spLocks/>
        </xdr:cNvSpPr>
      </xdr:nvSpPr>
      <xdr:spPr>
        <a:xfrm>
          <a:off x="13268325" y="3571875"/>
          <a:ext cx="5524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552450</xdr:colOff>
      <xdr:row>16</xdr:row>
      <xdr:rowOff>28575</xdr:rowOff>
    </xdr:from>
    <xdr:to>
      <xdr:col>21</xdr:col>
      <xdr:colOff>190500</xdr:colOff>
      <xdr:row>16</xdr:row>
      <xdr:rowOff>28575</xdr:rowOff>
    </xdr:to>
    <xdr:sp>
      <xdr:nvSpPr>
        <xdr:cNvPr id="23" name="Line 25"/>
        <xdr:cNvSpPr>
          <a:spLocks/>
        </xdr:cNvSpPr>
      </xdr:nvSpPr>
      <xdr:spPr>
        <a:xfrm>
          <a:off x="14087475" y="2771775"/>
          <a:ext cx="3238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14</xdr:row>
      <xdr:rowOff>95250</xdr:rowOff>
    </xdr:from>
    <xdr:to>
      <xdr:col>22</xdr:col>
      <xdr:colOff>123825</xdr:colOff>
      <xdr:row>14</xdr:row>
      <xdr:rowOff>95250</xdr:rowOff>
    </xdr:to>
    <xdr:sp>
      <xdr:nvSpPr>
        <xdr:cNvPr id="24" name="Line 26"/>
        <xdr:cNvSpPr>
          <a:spLocks/>
        </xdr:cNvSpPr>
      </xdr:nvSpPr>
      <xdr:spPr>
        <a:xfrm>
          <a:off x="14382750" y="2495550"/>
          <a:ext cx="647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27</xdr:row>
      <xdr:rowOff>161925</xdr:rowOff>
    </xdr:from>
    <xdr:to>
      <xdr:col>22</xdr:col>
      <xdr:colOff>266700</xdr:colOff>
      <xdr:row>27</xdr:row>
      <xdr:rowOff>161925</xdr:rowOff>
    </xdr:to>
    <xdr:sp>
      <xdr:nvSpPr>
        <xdr:cNvPr id="25" name="Line 27"/>
        <xdr:cNvSpPr>
          <a:spLocks/>
        </xdr:cNvSpPr>
      </xdr:nvSpPr>
      <xdr:spPr>
        <a:xfrm>
          <a:off x="12763500" y="4791075"/>
          <a:ext cx="240982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638175</xdr:colOff>
      <xdr:row>14</xdr:row>
      <xdr:rowOff>114300</xdr:rowOff>
    </xdr:from>
    <xdr:to>
      <xdr:col>21</xdr:col>
      <xdr:colOff>638175</xdr:colOff>
      <xdr:row>27</xdr:row>
      <xdr:rowOff>133350</xdr:rowOff>
    </xdr:to>
    <xdr:sp>
      <xdr:nvSpPr>
        <xdr:cNvPr id="26" name="Line 28"/>
        <xdr:cNvSpPr>
          <a:spLocks/>
        </xdr:cNvSpPr>
      </xdr:nvSpPr>
      <xdr:spPr>
        <a:xfrm>
          <a:off x="14859000" y="2514600"/>
          <a:ext cx="0" cy="224790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21</xdr:row>
      <xdr:rowOff>47625</xdr:rowOff>
    </xdr:from>
    <xdr:to>
      <xdr:col>2</xdr:col>
      <xdr:colOff>76200</xdr:colOff>
      <xdr:row>23</xdr:row>
      <xdr:rowOff>152400</xdr:rowOff>
    </xdr:to>
    <xdr:sp>
      <xdr:nvSpPr>
        <xdr:cNvPr id="27" name="TextBox 29"/>
        <xdr:cNvSpPr txBox="1">
          <a:spLocks noChangeArrowheads="1"/>
        </xdr:cNvSpPr>
      </xdr:nvSpPr>
      <xdr:spPr>
        <a:xfrm>
          <a:off x="504825" y="3648075"/>
          <a:ext cx="7620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5/3
534pips</a:t>
          </a:r>
        </a:p>
      </xdr:txBody>
    </xdr:sp>
    <xdr:clientData/>
  </xdr:twoCellAnchor>
  <xdr:twoCellAnchor>
    <xdr:from>
      <xdr:col>4</xdr:col>
      <xdr:colOff>257175</xdr:colOff>
      <xdr:row>40</xdr:row>
      <xdr:rowOff>152400</xdr:rowOff>
    </xdr:from>
    <xdr:to>
      <xdr:col>5</xdr:col>
      <xdr:colOff>228600</xdr:colOff>
      <xdr:row>43</xdr:row>
      <xdr:rowOff>114300</xdr:rowOff>
    </xdr:to>
    <xdr:sp>
      <xdr:nvSpPr>
        <xdr:cNvPr id="28" name="TextBox 30"/>
        <xdr:cNvSpPr txBox="1">
          <a:spLocks noChangeArrowheads="1"/>
        </xdr:cNvSpPr>
      </xdr:nvSpPr>
      <xdr:spPr>
        <a:xfrm>
          <a:off x="2819400" y="7010400"/>
          <a:ext cx="6572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6/15
損切り</a:t>
          </a:r>
        </a:p>
      </xdr:txBody>
    </xdr:sp>
    <xdr:clientData/>
  </xdr:twoCellAnchor>
  <xdr:twoCellAnchor>
    <xdr:from>
      <xdr:col>7</xdr:col>
      <xdr:colOff>657225</xdr:colOff>
      <xdr:row>32</xdr:row>
      <xdr:rowOff>123825</xdr:rowOff>
    </xdr:from>
    <xdr:to>
      <xdr:col>8</xdr:col>
      <xdr:colOff>638175</xdr:colOff>
      <xdr:row>35</xdr:row>
      <xdr:rowOff>95250</xdr:rowOff>
    </xdr:to>
    <xdr:sp>
      <xdr:nvSpPr>
        <xdr:cNvPr id="29" name="TextBox 31"/>
        <xdr:cNvSpPr txBox="1">
          <a:spLocks noChangeArrowheads="1"/>
        </xdr:cNvSpPr>
      </xdr:nvSpPr>
      <xdr:spPr>
        <a:xfrm>
          <a:off x="5276850" y="5610225"/>
          <a:ext cx="6667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8/8
損切り</a:t>
          </a:r>
        </a:p>
      </xdr:txBody>
    </xdr:sp>
    <xdr:clientData/>
  </xdr:twoCellAnchor>
  <xdr:twoCellAnchor>
    <xdr:from>
      <xdr:col>9</xdr:col>
      <xdr:colOff>152400</xdr:colOff>
      <xdr:row>41</xdr:row>
      <xdr:rowOff>19050</xdr:rowOff>
    </xdr:from>
    <xdr:to>
      <xdr:col>10</xdr:col>
      <xdr:colOff>323850</xdr:colOff>
      <xdr:row>43</xdr:row>
      <xdr:rowOff>142875</xdr:rowOff>
    </xdr:to>
    <xdr:sp>
      <xdr:nvSpPr>
        <xdr:cNvPr id="30" name="TextBox 32"/>
        <xdr:cNvSpPr txBox="1">
          <a:spLocks noChangeArrowheads="1"/>
        </xdr:cNvSpPr>
      </xdr:nvSpPr>
      <xdr:spPr>
        <a:xfrm>
          <a:off x="6143625" y="7048500"/>
          <a:ext cx="8572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8/10
239pips</a:t>
          </a:r>
        </a:p>
      </xdr:txBody>
    </xdr:sp>
    <xdr:clientData/>
  </xdr:twoCellAnchor>
  <xdr:twoCellAnchor>
    <xdr:from>
      <xdr:col>17</xdr:col>
      <xdr:colOff>628650</xdr:colOff>
      <xdr:row>31</xdr:row>
      <xdr:rowOff>66675</xdr:rowOff>
    </xdr:from>
    <xdr:to>
      <xdr:col>19</xdr:col>
      <xdr:colOff>76200</xdr:colOff>
      <xdr:row>34</xdr:row>
      <xdr:rowOff>47625</xdr:rowOff>
    </xdr:to>
    <xdr:sp>
      <xdr:nvSpPr>
        <xdr:cNvPr id="31" name="TextBox 33"/>
        <xdr:cNvSpPr txBox="1">
          <a:spLocks noChangeArrowheads="1"/>
        </xdr:cNvSpPr>
      </xdr:nvSpPr>
      <xdr:spPr>
        <a:xfrm>
          <a:off x="12106275" y="5381625"/>
          <a:ext cx="819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11/20
881pips</a:t>
          </a:r>
        </a:p>
      </xdr:txBody>
    </xdr:sp>
    <xdr:clientData/>
  </xdr:twoCellAnchor>
  <xdr:twoCellAnchor>
    <xdr:from>
      <xdr:col>17</xdr:col>
      <xdr:colOff>638175</xdr:colOff>
      <xdr:row>28</xdr:row>
      <xdr:rowOff>133350</xdr:rowOff>
    </xdr:from>
    <xdr:to>
      <xdr:col>18</xdr:col>
      <xdr:colOff>95250</xdr:colOff>
      <xdr:row>31</xdr:row>
      <xdr:rowOff>104775</xdr:rowOff>
    </xdr:to>
    <xdr:sp>
      <xdr:nvSpPr>
        <xdr:cNvPr id="32" name="Line 34"/>
        <xdr:cNvSpPr>
          <a:spLocks/>
        </xdr:cNvSpPr>
      </xdr:nvSpPr>
      <xdr:spPr>
        <a:xfrm flipH="1" flipV="1">
          <a:off x="12115800" y="4933950"/>
          <a:ext cx="142875" cy="48577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39</xdr:row>
      <xdr:rowOff>142875</xdr:rowOff>
    </xdr:from>
    <xdr:to>
      <xdr:col>9</xdr:col>
      <xdr:colOff>285750</xdr:colOff>
      <xdr:row>41</xdr:row>
      <xdr:rowOff>38100</xdr:rowOff>
    </xdr:to>
    <xdr:sp>
      <xdr:nvSpPr>
        <xdr:cNvPr id="33" name="Line 35"/>
        <xdr:cNvSpPr>
          <a:spLocks/>
        </xdr:cNvSpPr>
      </xdr:nvSpPr>
      <xdr:spPr>
        <a:xfrm flipH="1" flipV="1">
          <a:off x="6162675" y="6829425"/>
          <a:ext cx="114300" cy="2381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35</xdr:row>
      <xdr:rowOff>28575</xdr:rowOff>
    </xdr:from>
    <xdr:to>
      <xdr:col>9</xdr:col>
      <xdr:colOff>0</xdr:colOff>
      <xdr:row>37</xdr:row>
      <xdr:rowOff>123825</xdr:rowOff>
    </xdr:to>
    <xdr:sp>
      <xdr:nvSpPr>
        <xdr:cNvPr id="34" name="Line 36"/>
        <xdr:cNvSpPr>
          <a:spLocks/>
        </xdr:cNvSpPr>
      </xdr:nvSpPr>
      <xdr:spPr>
        <a:xfrm>
          <a:off x="5810250" y="6029325"/>
          <a:ext cx="180975" cy="4381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39</xdr:row>
      <xdr:rowOff>85725</xdr:rowOff>
    </xdr:from>
    <xdr:to>
      <xdr:col>4</xdr:col>
      <xdr:colOff>571500</xdr:colOff>
      <xdr:row>41</xdr:row>
      <xdr:rowOff>19050</xdr:rowOff>
    </xdr:to>
    <xdr:sp>
      <xdr:nvSpPr>
        <xdr:cNvPr id="35" name="Line 37"/>
        <xdr:cNvSpPr>
          <a:spLocks/>
        </xdr:cNvSpPr>
      </xdr:nvSpPr>
      <xdr:spPr>
        <a:xfrm flipH="1" flipV="1">
          <a:off x="3105150" y="6772275"/>
          <a:ext cx="28575" cy="2762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23</xdr:row>
      <xdr:rowOff>123825</xdr:rowOff>
    </xdr:from>
    <xdr:to>
      <xdr:col>1</xdr:col>
      <xdr:colOff>171450</xdr:colOff>
      <xdr:row>27</xdr:row>
      <xdr:rowOff>85725</xdr:rowOff>
    </xdr:to>
    <xdr:sp>
      <xdr:nvSpPr>
        <xdr:cNvPr id="36" name="Line 38"/>
        <xdr:cNvSpPr>
          <a:spLocks/>
        </xdr:cNvSpPr>
      </xdr:nvSpPr>
      <xdr:spPr>
        <a:xfrm>
          <a:off x="723900" y="4067175"/>
          <a:ext cx="19050" cy="6477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15</xdr:row>
      <xdr:rowOff>9525</xdr:rowOff>
    </xdr:from>
    <xdr:to>
      <xdr:col>5</xdr:col>
      <xdr:colOff>485775</xdr:colOff>
      <xdr:row>18</xdr:row>
      <xdr:rowOff>66675</xdr:rowOff>
    </xdr:to>
    <xdr:sp>
      <xdr:nvSpPr>
        <xdr:cNvPr id="37" name="TextBox 39"/>
        <xdr:cNvSpPr txBox="1">
          <a:spLocks noChangeArrowheads="1"/>
        </xdr:cNvSpPr>
      </xdr:nvSpPr>
      <xdr:spPr>
        <a:xfrm>
          <a:off x="2552700" y="2581275"/>
          <a:ext cx="11811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1" i="0" u="none" baseline="0">
              <a:solidFill>
                <a:srgbClr val="000000"/>
              </a:solidFill>
              <a:latin typeface="ＭＳ Ｐゴシック"/>
              <a:ea typeface="ＭＳ Ｐゴシック"/>
              <a:cs typeface="ＭＳ Ｐゴシック"/>
            </a:rPr>
            <a:t>2012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T47"/>
  <sheetViews>
    <sheetView tabSelected="1" zoomScale="115" zoomScaleNormal="115" zoomScalePageLayoutView="0" workbookViewId="0" topLeftCell="A1">
      <pane ySplit="8" topLeftCell="BM29" activePane="bottomLeft" state="frozen"/>
      <selection pane="topLeft" activeCell="A1" sqref="A1"/>
      <selection pane="bottomLeft" activeCell="E37" sqref="E37"/>
    </sheetView>
  </sheetViews>
  <sheetFormatPr defaultColWidth="9.00390625" defaultRowHeight="13.5"/>
  <cols>
    <col min="1" max="17" width="6.625" style="0" customWidth="1"/>
    <col min="20" max="20" width="6.875" style="0" customWidth="1"/>
    <col min="21" max="21" width="10.875" style="23" bestFit="1" customWidth="1"/>
  </cols>
  <sheetData>
    <row r="2" spans="1:19" ht="13.5">
      <c r="A2" s="51" t="s">
        <v>5</v>
      </c>
      <c r="B2" s="51"/>
      <c r="C2" s="67" t="s">
        <v>46</v>
      </c>
      <c r="D2" s="67"/>
      <c r="E2" s="51" t="s">
        <v>6</v>
      </c>
      <c r="F2" s="51"/>
      <c r="G2" s="67" t="s">
        <v>36</v>
      </c>
      <c r="H2" s="67"/>
      <c r="I2" s="51" t="s">
        <v>7</v>
      </c>
      <c r="J2" s="51"/>
      <c r="K2" s="64">
        <f>B9</f>
        <v>1000000</v>
      </c>
      <c r="L2" s="67"/>
      <c r="M2" s="51" t="s">
        <v>8</v>
      </c>
      <c r="N2" s="51"/>
      <c r="O2" s="64" t="e">
        <f>#REF!+#REF!</f>
        <v>#REF!</v>
      </c>
      <c r="P2" s="67"/>
      <c r="Q2" s="1"/>
      <c r="R2" s="1"/>
      <c r="S2" s="1"/>
    </row>
    <row r="3" spans="1:18" ht="57" customHeight="1">
      <c r="A3" s="51" t="s">
        <v>9</v>
      </c>
      <c r="B3" s="51"/>
      <c r="C3" s="68" t="s">
        <v>37</v>
      </c>
      <c r="D3" s="68"/>
      <c r="E3" s="68"/>
      <c r="F3" s="68"/>
      <c r="G3" s="68"/>
      <c r="H3" s="68"/>
      <c r="I3" s="51" t="s">
        <v>10</v>
      </c>
      <c r="J3" s="51"/>
      <c r="K3" s="68" t="s">
        <v>35</v>
      </c>
      <c r="L3" s="69"/>
      <c r="M3" s="69"/>
      <c r="N3" s="69"/>
      <c r="O3" s="69"/>
      <c r="P3" s="69"/>
      <c r="Q3" s="1"/>
      <c r="R3" s="1"/>
    </row>
    <row r="4" spans="1:19" ht="13.5">
      <c r="A4" s="51" t="s">
        <v>11</v>
      </c>
      <c r="B4" s="51"/>
      <c r="C4" s="65">
        <f>SUM($Q$9:$R$931)</f>
        <v>4230864.959667508</v>
      </c>
      <c r="D4" s="65"/>
      <c r="E4" s="51" t="s">
        <v>12</v>
      </c>
      <c r="F4" s="51"/>
      <c r="G4" s="66">
        <f>SUM($S$9:$T$47)</f>
        <v>11032</v>
      </c>
      <c r="H4" s="67"/>
      <c r="I4" s="55" t="s">
        <v>13</v>
      </c>
      <c r="J4" s="55"/>
      <c r="K4" s="64">
        <f>+Q37</f>
        <v>921160.8180113327</v>
      </c>
      <c r="L4" s="64"/>
      <c r="M4" s="55" t="s">
        <v>14</v>
      </c>
      <c r="N4" s="55"/>
      <c r="O4" s="65">
        <f>+Q44</f>
        <v>-161385.38228148062</v>
      </c>
      <c r="P4" s="65"/>
      <c r="Q4" s="1"/>
      <c r="R4" s="1"/>
      <c r="S4" s="1"/>
    </row>
    <row r="5" spans="1:19" ht="13.5">
      <c r="A5" s="22" t="s">
        <v>15</v>
      </c>
      <c r="B5" s="2">
        <f>COUNTIF($Q$9:$Q$928,"&gt;0")</f>
        <v>16</v>
      </c>
      <c r="C5" s="21" t="s">
        <v>16</v>
      </c>
      <c r="D5" s="16">
        <f>COUNTIF($Q$9:$Q$928,"&lt;0")</f>
        <v>16</v>
      </c>
      <c r="E5" s="21" t="s">
        <v>17</v>
      </c>
      <c r="F5" s="2">
        <f>COUNTIF($Q$9:$Q$928,"=0")</f>
        <v>6</v>
      </c>
      <c r="G5" s="21" t="s">
        <v>18</v>
      </c>
      <c r="H5" s="3">
        <f>B5/SUM(B5,D5,F5)</f>
        <v>0.42105263157894735</v>
      </c>
      <c r="I5" s="50" t="s">
        <v>19</v>
      </c>
      <c r="J5" s="51"/>
      <c r="K5" s="52">
        <v>4</v>
      </c>
      <c r="L5" s="53"/>
      <c r="M5" s="18" t="s">
        <v>20</v>
      </c>
      <c r="N5" s="9"/>
      <c r="O5" s="52">
        <v>3</v>
      </c>
      <c r="P5" s="53"/>
      <c r="Q5" s="1"/>
      <c r="R5" s="1"/>
      <c r="S5" s="1"/>
    </row>
    <row r="6" spans="1:19" ht="13.5">
      <c r="A6" s="11"/>
      <c r="B6" s="14"/>
      <c r="C6" s="15"/>
      <c r="D6" s="12"/>
      <c r="E6" s="11"/>
      <c r="F6" s="12"/>
      <c r="G6" s="11"/>
      <c r="H6" s="17"/>
      <c r="I6" s="11"/>
      <c r="J6" s="11"/>
      <c r="K6" s="12"/>
      <c r="L6" s="12"/>
      <c r="M6" s="13"/>
      <c r="N6" s="13"/>
      <c r="O6" s="10"/>
      <c r="P6" s="7"/>
      <c r="Q6" s="1"/>
      <c r="R6" s="1"/>
      <c r="S6" s="1"/>
    </row>
    <row r="7" spans="1:20" ht="13.5">
      <c r="A7" s="54" t="s">
        <v>21</v>
      </c>
      <c r="B7" s="56" t="s">
        <v>22</v>
      </c>
      <c r="C7" s="57"/>
      <c r="D7" s="60" t="s">
        <v>23</v>
      </c>
      <c r="E7" s="61"/>
      <c r="F7" s="61"/>
      <c r="G7" s="61"/>
      <c r="H7" s="45"/>
      <c r="I7" s="62" t="s">
        <v>24</v>
      </c>
      <c r="J7" s="36"/>
      <c r="K7" s="47"/>
      <c r="L7" s="37" t="s">
        <v>25</v>
      </c>
      <c r="M7" s="38" t="s">
        <v>26</v>
      </c>
      <c r="N7" s="63"/>
      <c r="O7" s="63"/>
      <c r="P7" s="49"/>
      <c r="Q7" s="43" t="s">
        <v>27</v>
      </c>
      <c r="R7" s="43"/>
      <c r="S7" s="43"/>
      <c r="T7" s="43"/>
    </row>
    <row r="8" spans="1:20" ht="13.5">
      <c r="A8" s="55"/>
      <c r="B8" s="58"/>
      <c r="C8" s="59"/>
      <c r="D8" s="19" t="s">
        <v>28</v>
      </c>
      <c r="E8" s="19" t="s">
        <v>29</v>
      </c>
      <c r="F8" s="19" t="s">
        <v>30</v>
      </c>
      <c r="G8" s="44" t="s">
        <v>31</v>
      </c>
      <c r="H8" s="45"/>
      <c r="I8" s="4" t="s">
        <v>32</v>
      </c>
      <c r="J8" s="46" t="s">
        <v>33</v>
      </c>
      <c r="K8" s="47"/>
      <c r="L8" s="37"/>
      <c r="M8" s="5" t="s">
        <v>28</v>
      </c>
      <c r="N8" s="5" t="s">
        <v>29</v>
      </c>
      <c r="O8" s="48" t="s">
        <v>31</v>
      </c>
      <c r="P8" s="49"/>
      <c r="Q8" s="43" t="s">
        <v>34</v>
      </c>
      <c r="R8" s="43"/>
      <c r="S8" s="43" t="s">
        <v>32</v>
      </c>
      <c r="T8" s="43"/>
    </row>
    <row r="9" spans="1:20" ht="13.5">
      <c r="A9" s="20">
        <v>1</v>
      </c>
      <c r="B9" s="41">
        <v>1000000</v>
      </c>
      <c r="C9" s="41"/>
      <c r="D9" s="20">
        <v>2005</v>
      </c>
      <c r="E9" s="8">
        <v>42608</v>
      </c>
      <c r="F9" s="20" t="s">
        <v>4</v>
      </c>
      <c r="G9" s="42">
        <v>198.71</v>
      </c>
      <c r="H9" s="42"/>
      <c r="I9" s="20">
        <v>114</v>
      </c>
      <c r="J9" s="41">
        <f aca="true" t="shared" si="0" ref="J9:J47">IF(E9="","",B9*0.03)</f>
        <v>30000</v>
      </c>
      <c r="K9" s="41"/>
      <c r="L9" s="6">
        <f>IF(I9="","",(J9/I9)/1000)</f>
        <v>0.2631578947368421</v>
      </c>
      <c r="M9" s="20">
        <v>2005</v>
      </c>
      <c r="N9" s="8">
        <v>42625</v>
      </c>
      <c r="O9" s="42">
        <v>200.96</v>
      </c>
      <c r="P9" s="42"/>
      <c r="Q9" s="39">
        <f>IF(N9="","",(IF(F9="売",G9-O9,O9-G9))*L9*100000)</f>
        <v>59210.526315789466</v>
      </c>
      <c r="R9" s="39"/>
      <c r="S9" s="40">
        <f>IF(N9="","",IF(Q9&lt;0,I9*(-1),IF(F9="買",(O9-G9)*100,(G9-O9)*100)))</f>
        <v>225</v>
      </c>
      <c r="T9" s="40"/>
    </row>
    <row r="10" spans="1:20" ht="13.5">
      <c r="A10" s="20">
        <v>2</v>
      </c>
      <c r="B10" s="41">
        <f aca="true" t="shared" si="1" ref="B10:B47">IF(Q9="","",B9+Q9)</f>
        <v>1059210.5263157894</v>
      </c>
      <c r="C10" s="41"/>
      <c r="D10" s="20">
        <v>2006</v>
      </c>
      <c r="E10" s="8">
        <v>42388</v>
      </c>
      <c r="F10" s="20" t="s">
        <v>4</v>
      </c>
      <c r="G10" s="42">
        <v>203.42</v>
      </c>
      <c r="H10" s="42"/>
      <c r="I10" s="20">
        <v>144</v>
      </c>
      <c r="J10" s="41">
        <f t="shared" si="0"/>
        <v>31776.315789473683</v>
      </c>
      <c r="K10" s="41"/>
      <c r="L10" s="6">
        <f aca="true" t="shared" si="2" ref="L10:L47">IF(I10="","",(J10/I10)/1000)</f>
        <v>0.2206688596491228</v>
      </c>
      <c r="M10" s="20">
        <v>2006</v>
      </c>
      <c r="N10" s="8">
        <v>42410</v>
      </c>
      <c r="O10" s="42">
        <v>205.17</v>
      </c>
      <c r="P10" s="42"/>
      <c r="Q10" s="39">
        <f aca="true" t="shared" si="3" ref="Q10:Q47">IF(N10="","",(IF(F10="売",G10-O10,O10-G10))*L10*100000)</f>
        <v>38617.05043859649</v>
      </c>
      <c r="R10" s="39"/>
      <c r="S10" s="40">
        <f aca="true" t="shared" si="4" ref="S10:S47">IF(N10="","",IF(Q10&lt;0,I10*(-1),IF(F10="買",(O10-G10)*100,(G10-O10)*100)))</f>
        <v>175</v>
      </c>
      <c r="T10" s="40"/>
    </row>
    <row r="11" spans="1:20" ht="13.5">
      <c r="A11" s="20">
        <v>3</v>
      </c>
      <c r="B11" s="41">
        <f t="shared" si="1"/>
        <v>1097827.5767543858</v>
      </c>
      <c r="C11" s="41"/>
      <c r="D11" s="20">
        <v>2006</v>
      </c>
      <c r="E11" s="8">
        <v>42438</v>
      </c>
      <c r="F11" s="20" t="s">
        <v>4</v>
      </c>
      <c r="G11" s="42">
        <v>205.54</v>
      </c>
      <c r="H11" s="42"/>
      <c r="I11" s="20">
        <v>189</v>
      </c>
      <c r="J11" s="41">
        <f t="shared" si="0"/>
        <v>32934.82730263157</v>
      </c>
      <c r="K11" s="41"/>
      <c r="L11" s="6">
        <f t="shared" si="2"/>
        <v>0.17425834551656916</v>
      </c>
      <c r="M11" s="20">
        <v>2006</v>
      </c>
      <c r="N11" s="8">
        <v>42446</v>
      </c>
      <c r="O11" s="42">
        <v>203.65</v>
      </c>
      <c r="P11" s="42"/>
      <c r="Q11" s="39">
        <f t="shared" si="3"/>
        <v>-32934.82730263133</v>
      </c>
      <c r="R11" s="39"/>
      <c r="S11" s="40">
        <f t="shared" si="4"/>
        <v>-189</v>
      </c>
      <c r="T11" s="40"/>
    </row>
    <row r="12" spans="1:20" ht="13.5">
      <c r="A12" s="20">
        <v>4</v>
      </c>
      <c r="B12" s="41">
        <f t="shared" si="1"/>
        <v>1064892.7494517546</v>
      </c>
      <c r="C12" s="41"/>
      <c r="D12" s="20">
        <v>2006</v>
      </c>
      <c r="E12" s="8">
        <v>42467</v>
      </c>
      <c r="F12" s="20" t="s">
        <v>4</v>
      </c>
      <c r="G12" s="42">
        <v>206.67</v>
      </c>
      <c r="H12" s="42"/>
      <c r="I12" s="20">
        <v>158</v>
      </c>
      <c r="J12" s="41">
        <f t="shared" si="0"/>
        <v>31946.782483552637</v>
      </c>
      <c r="K12" s="41"/>
      <c r="L12" s="6">
        <f t="shared" si="2"/>
        <v>0.20219482584526985</v>
      </c>
      <c r="M12" s="20">
        <v>2006</v>
      </c>
      <c r="N12" s="8">
        <v>42484</v>
      </c>
      <c r="O12" s="42">
        <v>205.09</v>
      </c>
      <c r="P12" s="42"/>
      <c r="Q12" s="39">
        <f t="shared" si="3"/>
        <v>-31946.782483552317</v>
      </c>
      <c r="R12" s="39"/>
      <c r="S12" s="40">
        <f t="shared" si="4"/>
        <v>-158</v>
      </c>
      <c r="T12" s="40"/>
    </row>
    <row r="13" spans="1:20" ht="13.5">
      <c r="A13" s="20">
        <v>5</v>
      </c>
      <c r="B13" s="41">
        <f t="shared" si="1"/>
        <v>1032945.9669682023</v>
      </c>
      <c r="C13" s="41"/>
      <c r="D13" s="20">
        <v>2006</v>
      </c>
      <c r="E13" s="8">
        <v>42633</v>
      </c>
      <c r="F13" s="20" t="s">
        <v>4</v>
      </c>
      <c r="G13" s="42">
        <v>222.03</v>
      </c>
      <c r="H13" s="42"/>
      <c r="I13" s="20">
        <v>186</v>
      </c>
      <c r="J13" s="41">
        <f t="shared" si="0"/>
        <v>30988.379009046068</v>
      </c>
      <c r="K13" s="41"/>
      <c r="L13" s="6">
        <f t="shared" si="2"/>
        <v>0.1666041882206778</v>
      </c>
      <c r="M13" s="20">
        <v>2006</v>
      </c>
      <c r="N13" s="8">
        <v>42489</v>
      </c>
      <c r="O13" s="42">
        <v>220.175</v>
      </c>
      <c r="P13" s="42"/>
      <c r="Q13" s="39">
        <f t="shared" si="3"/>
        <v>-30905.07691493556</v>
      </c>
      <c r="R13" s="39"/>
      <c r="S13" s="40">
        <f t="shared" si="4"/>
        <v>-186</v>
      </c>
      <c r="T13" s="40"/>
    </row>
    <row r="14" spans="1:20" ht="13.5">
      <c r="A14" s="20">
        <v>6</v>
      </c>
      <c r="B14" s="41">
        <f t="shared" si="1"/>
        <v>1002040.8900532667</v>
      </c>
      <c r="C14" s="41"/>
      <c r="D14" s="20">
        <v>2006</v>
      </c>
      <c r="E14" s="8">
        <v>42676</v>
      </c>
      <c r="F14" s="20" t="s">
        <v>4</v>
      </c>
      <c r="G14" s="42">
        <v>223.84</v>
      </c>
      <c r="H14" s="42"/>
      <c r="I14" s="20">
        <v>123</v>
      </c>
      <c r="J14" s="41">
        <f t="shared" si="0"/>
        <v>30061.226701598</v>
      </c>
      <c r="K14" s="41"/>
      <c r="L14" s="6">
        <f t="shared" si="2"/>
        <v>0.2444002170861626</v>
      </c>
      <c r="M14" s="20">
        <v>2006</v>
      </c>
      <c r="N14" s="8">
        <v>42688</v>
      </c>
      <c r="O14" s="42">
        <v>222.61</v>
      </c>
      <c r="P14" s="42"/>
      <c r="Q14" s="39">
        <f t="shared" si="3"/>
        <v>-30061.22670159775</v>
      </c>
      <c r="R14" s="39"/>
      <c r="S14" s="40">
        <f t="shared" si="4"/>
        <v>-123</v>
      </c>
      <c r="T14" s="40"/>
    </row>
    <row r="15" spans="1:20" ht="13.5">
      <c r="A15" s="20">
        <v>7</v>
      </c>
      <c r="B15" s="41">
        <f t="shared" si="1"/>
        <v>971979.6633516689</v>
      </c>
      <c r="C15" s="41"/>
      <c r="D15" s="20">
        <v>2006</v>
      </c>
      <c r="E15" s="8">
        <v>42701</v>
      </c>
      <c r="F15" s="20" t="s">
        <v>4</v>
      </c>
      <c r="G15" s="42">
        <v>225.08</v>
      </c>
      <c r="H15" s="42"/>
      <c r="I15" s="20">
        <v>135</v>
      </c>
      <c r="J15" s="41">
        <f t="shared" si="0"/>
        <v>29159.389900550064</v>
      </c>
      <c r="K15" s="41"/>
      <c r="L15" s="6">
        <f t="shared" si="2"/>
        <v>0.21599548074481528</v>
      </c>
      <c r="M15" s="20">
        <v>2007</v>
      </c>
      <c r="N15" s="8">
        <v>42373</v>
      </c>
      <c r="O15" s="42">
        <v>231.53</v>
      </c>
      <c r="P15" s="42"/>
      <c r="Q15" s="39">
        <f t="shared" si="3"/>
        <v>139317.0850804056</v>
      </c>
      <c r="R15" s="39"/>
      <c r="S15" s="40">
        <f t="shared" si="4"/>
        <v>644.9999999999989</v>
      </c>
      <c r="T15" s="40"/>
    </row>
    <row r="16" spans="1:20" ht="13.5">
      <c r="A16" s="20">
        <v>8</v>
      </c>
      <c r="B16" s="41">
        <f t="shared" si="1"/>
        <v>1111296.7484320744</v>
      </c>
      <c r="C16" s="41"/>
      <c r="D16" s="20">
        <v>2007</v>
      </c>
      <c r="E16" s="8">
        <v>42459</v>
      </c>
      <c r="F16" s="20" t="s">
        <v>4</v>
      </c>
      <c r="G16" s="42">
        <v>231.96</v>
      </c>
      <c r="H16" s="42"/>
      <c r="I16" s="20">
        <v>144</v>
      </c>
      <c r="J16" s="41">
        <f t="shared" si="0"/>
        <v>33338.90245296223</v>
      </c>
      <c r="K16" s="41"/>
      <c r="L16" s="6">
        <f t="shared" si="2"/>
        <v>0.23152015592334885</v>
      </c>
      <c r="M16" s="20">
        <v>2007</v>
      </c>
      <c r="N16" s="8">
        <v>42575</v>
      </c>
      <c r="O16" s="42">
        <v>247.6</v>
      </c>
      <c r="P16" s="42"/>
      <c r="Q16" s="39">
        <f t="shared" si="3"/>
        <v>362097.5238641173</v>
      </c>
      <c r="R16" s="39"/>
      <c r="S16" s="40">
        <f t="shared" si="4"/>
        <v>1563.9999999999986</v>
      </c>
      <c r="T16" s="40"/>
    </row>
    <row r="17" spans="1:20" ht="13.5">
      <c r="A17" s="20">
        <v>9</v>
      </c>
      <c r="B17" s="41">
        <f t="shared" si="1"/>
        <v>1473394.2722961917</v>
      </c>
      <c r="C17" s="41"/>
      <c r="D17" s="20">
        <v>2007</v>
      </c>
      <c r="E17" s="8">
        <v>42617</v>
      </c>
      <c r="F17" s="20" t="s">
        <v>4</v>
      </c>
      <c r="G17" s="42">
        <v>234.43</v>
      </c>
      <c r="H17" s="42"/>
      <c r="I17" s="20">
        <v>251</v>
      </c>
      <c r="J17" s="41">
        <f t="shared" si="0"/>
        <v>44201.828168885746</v>
      </c>
      <c r="K17" s="41"/>
      <c r="L17" s="6">
        <f t="shared" si="2"/>
        <v>0.17610290107125795</v>
      </c>
      <c r="M17" s="20">
        <v>2007</v>
      </c>
      <c r="N17" s="8">
        <v>42618</v>
      </c>
      <c r="O17" s="42">
        <v>231.92</v>
      </c>
      <c r="P17" s="42"/>
      <c r="Q17" s="39">
        <f t="shared" si="3"/>
        <v>-44201.82816888609</v>
      </c>
      <c r="R17" s="39"/>
      <c r="S17" s="40">
        <f t="shared" si="4"/>
        <v>-251</v>
      </c>
      <c r="T17" s="40"/>
    </row>
    <row r="18" spans="1:20" ht="13.5">
      <c r="A18" s="20">
        <v>10</v>
      </c>
      <c r="B18" s="41">
        <f t="shared" si="1"/>
        <v>1429192.4441273056</v>
      </c>
      <c r="C18" s="41"/>
      <c r="D18" s="20">
        <v>2007</v>
      </c>
      <c r="E18" s="8">
        <v>42641</v>
      </c>
      <c r="F18" s="20" t="s">
        <v>4</v>
      </c>
      <c r="G18" s="42">
        <v>235.04</v>
      </c>
      <c r="H18" s="42"/>
      <c r="I18" s="20">
        <v>267</v>
      </c>
      <c r="J18" s="41">
        <f t="shared" si="0"/>
        <v>42875.773323819165</v>
      </c>
      <c r="K18" s="41"/>
      <c r="L18" s="6">
        <f t="shared" si="2"/>
        <v>0.1605834206884613</v>
      </c>
      <c r="M18" s="20">
        <v>2007</v>
      </c>
      <c r="N18" s="8">
        <v>42659</v>
      </c>
      <c r="O18" s="42">
        <v>237.4</v>
      </c>
      <c r="P18" s="42"/>
      <c r="Q18" s="39">
        <f t="shared" si="3"/>
        <v>37897.68728247708</v>
      </c>
      <c r="R18" s="39"/>
      <c r="S18" s="40">
        <f t="shared" si="4"/>
        <v>236.00000000000136</v>
      </c>
      <c r="T18" s="40"/>
    </row>
    <row r="19" spans="1:20" ht="13.5">
      <c r="A19" s="20">
        <v>11</v>
      </c>
      <c r="B19" s="41">
        <f t="shared" si="1"/>
        <v>1467090.1314097827</v>
      </c>
      <c r="C19" s="41"/>
      <c r="D19" s="20">
        <v>2007</v>
      </c>
      <c r="E19" s="8">
        <v>42731</v>
      </c>
      <c r="F19" s="20" t="s">
        <v>3</v>
      </c>
      <c r="G19" s="42">
        <v>226.4</v>
      </c>
      <c r="H19" s="42"/>
      <c r="I19" s="20">
        <v>196</v>
      </c>
      <c r="J19" s="41">
        <f t="shared" si="0"/>
        <v>44012.703942293476</v>
      </c>
      <c r="K19" s="41"/>
      <c r="L19" s="6">
        <f t="shared" si="2"/>
        <v>0.22455461195047693</v>
      </c>
      <c r="M19" s="20">
        <v>2007</v>
      </c>
      <c r="N19" s="8">
        <v>42456</v>
      </c>
      <c r="O19" s="42">
        <v>201.8</v>
      </c>
      <c r="P19" s="42"/>
      <c r="Q19" s="39">
        <f t="shared" si="3"/>
        <v>552404.3453981731</v>
      </c>
      <c r="R19" s="39"/>
      <c r="S19" s="40">
        <f t="shared" si="4"/>
        <v>2459.9999999999995</v>
      </c>
      <c r="T19" s="40"/>
    </row>
    <row r="20" spans="1:20" ht="13.5">
      <c r="A20" s="20">
        <v>12</v>
      </c>
      <c r="B20" s="41">
        <f t="shared" si="1"/>
        <v>2019494.4768079557</v>
      </c>
      <c r="C20" s="41"/>
      <c r="D20" s="20">
        <v>2008</v>
      </c>
      <c r="E20" s="8">
        <v>42639</v>
      </c>
      <c r="F20" s="20" t="s">
        <v>4</v>
      </c>
      <c r="G20" s="42">
        <v>195.85</v>
      </c>
      <c r="H20" s="42"/>
      <c r="I20" s="20">
        <v>272</v>
      </c>
      <c r="J20" s="41">
        <f t="shared" si="0"/>
        <v>60584.83430423867</v>
      </c>
      <c r="K20" s="41"/>
      <c r="L20" s="6">
        <f t="shared" si="2"/>
        <v>0.22273836141264217</v>
      </c>
      <c r="M20" s="20">
        <v>2008</v>
      </c>
      <c r="N20" s="8">
        <v>42639</v>
      </c>
      <c r="O20" s="42">
        <v>195.85</v>
      </c>
      <c r="P20" s="42"/>
      <c r="Q20" s="39">
        <f t="shared" si="3"/>
        <v>0</v>
      </c>
      <c r="R20" s="39"/>
      <c r="S20" s="40">
        <f t="shared" si="4"/>
        <v>0</v>
      </c>
      <c r="T20" s="40"/>
    </row>
    <row r="21" spans="1:20" ht="13.5">
      <c r="A21" s="20">
        <v>13</v>
      </c>
      <c r="B21" s="41">
        <f t="shared" si="1"/>
        <v>2019494.4768079557</v>
      </c>
      <c r="C21" s="41"/>
      <c r="D21" s="20">
        <v>2008</v>
      </c>
      <c r="E21" s="8">
        <v>42657</v>
      </c>
      <c r="F21" s="20" t="s">
        <v>3</v>
      </c>
      <c r="G21" s="42">
        <v>176.78</v>
      </c>
      <c r="H21" s="42"/>
      <c r="I21" s="20">
        <v>458</v>
      </c>
      <c r="J21" s="41">
        <f t="shared" si="0"/>
        <v>60584.83430423867</v>
      </c>
      <c r="K21" s="41"/>
      <c r="L21" s="6">
        <f t="shared" si="2"/>
        <v>0.132281297607508</v>
      </c>
      <c r="M21" s="20">
        <v>2009</v>
      </c>
      <c r="N21" s="8">
        <v>42375</v>
      </c>
      <c r="O21" s="42">
        <v>139.04</v>
      </c>
      <c r="P21" s="42"/>
      <c r="Q21" s="39">
        <f t="shared" si="3"/>
        <v>499229.6171707354</v>
      </c>
      <c r="R21" s="39"/>
      <c r="S21" s="40">
        <f t="shared" si="4"/>
        <v>3774.000000000001</v>
      </c>
      <c r="T21" s="40"/>
    </row>
    <row r="22" spans="1:20" ht="13.5">
      <c r="A22" s="20">
        <v>14</v>
      </c>
      <c r="B22" s="41">
        <f t="shared" si="1"/>
        <v>2518724.093978691</v>
      </c>
      <c r="C22" s="41"/>
      <c r="D22" s="20">
        <v>2009</v>
      </c>
      <c r="E22" s="8">
        <v>42511</v>
      </c>
      <c r="F22" s="20" t="s">
        <v>4</v>
      </c>
      <c r="G22" s="42">
        <v>150.05</v>
      </c>
      <c r="H22" s="42"/>
      <c r="I22" s="20">
        <v>323</v>
      </c>
      <c r="J22" s="41">
        <f t="shared" si="0"/>
        <v>75561.72281936073</v>
      </c>
      <c r="K22" s="41"/>
      <c r="L22" s="6">
        <f t="shared" si="2"/>
        <v>0.233937222350962</v>
      </c>
      <c r="M22" s="20">
        <v>2009</v>
      </c>
      <c r="N22" s="8">
        <v>42539</v>
      </c>
      <c r="O22" s="42">
        <v>154.85</v>
      </c>
      <c r="P22" s="42"/>
      <c r="Q22" s="39">
        <f t="shared" si="3"/>
        <v>112289.86672846138</v>
      </c>
      <c r="R22" s="39"/>
      <c r="S22" s="40">
        <f t="shared" si="4"/>
        <v>479.9999999999983</v>
      </c>
      <c r="T22" s="40"/>
    </row>
    <row r="23" spans="1:20" ht="13.5">
      <c r="A23" s="20">
        <v>15</v>
      </c>
      <c r="B23" s="41">
        <f t="shared" si="1"/>
        <v>2631013.9607071523</v>
      </c>
      <c r="C23" s="41"/>
      <c r="D23" s="20">
        <v>2009</v>
      </c>
      <c r="E23" s="8">
        <v>42655</v>
      </c>
      <c r="F23" s="20" t="s">
        <v>3</v>
      </c>
      <c r="G23" s="42">
        <v>141.52</v>
      </c>
      <c r="H23" s="42"/>
      <c r="I23" s="20">
        <v>1680</v>
      </c>
      <c r="J23" s="41">
        <f t="shared" si="0"/>
        <v>78930.41882121457</v>
      </c>
      <c r="K23" s="41"/>
      <c r="L23" s="6">
        <f t="shared" si="2"/>
        <v>0.04698239215548486</v>
      </c>
      <c r="M23" s="20">
        <v>2009</v>
      </c>
      <c r="N23" s="8">
        <v>42655</v>
      </c>
      <c r="O23" s="42">
        <v>141.52</v>
      </c>
      <c r="P23" s="42"/>
      <c r="Q23" s="39">
        <f t="shared" si="3"/>
        <v>0</v>
      </c>
      <c r="R23" s="39"/>
      <c r="S23" s="40">
        <f t="shared" si="4"/>
        <v>0</v>
      </c>
      <c r="T23" s="40"/>
    </row>
    <row r="24" spans="1:20" ht="13.5">
      <c r="A24" s="20">
        <v>16</v>
      </c>
      <c r="B24" s="41">
        <f t="shared" si="1"/>
        <v>2631013.9607071523</v>
      </c>
      <c r="C24" s="41"/>
      <c r="D24" s="20">
        <v>2009</v>
      </c>
      <c r="E24" s="8">
        <v>42679</v>
      </c>
      <c r="F24" s="20" t="s">
        <v>4</v>
      </c>
      <c r="G24" s="42">
        <v>150.57</v>
      </c>
      <c r="H24" s="42"/>
      <c r="I24" s="20">
        <v>207</v>
      </c>
      <c r="J24" s="41">
        <f t="shared" si="0"/>
        <v>78930.41882121457</v>
      </c>
      <c r="K24" s="41"/>
      <c r="L24" s="6">
        <f t="shared" si="2"/>
        <v>0.38130637111697857</v>
      </c>
      <c r="M24" s="20">
        <v>2009</v>
      </c>
      <c r="N24" s="8">
        <v>42686</v>
      </c>
      <c r="O24" s="42">
        <v>148.5</v>
      </c>
      <c r="P24" s="42"/>
      <c r="Q24" s="39">
        <f t="shared" si="3"/>
        <v>-78930.4188212143</v>
      </c>
      <c r="R24" s="39"/>
      <c r="S24" s="40">
        <f t="shared" si="4"/>
        <v>-207</v>
      </c>
      <c r="T24" s="40"/>
    </row>
    <row r="25" spans="1:20" ht="13.5">
      <c r="A25" s="20">
        <v>17</v>
      </c>
      <c r="B25" s="41">
        <f t="shared" si="1"/>
        <v>2552083.541885938</v>
      </c>
      <c r="C25" s="41"/>
      <c r="D25" s="20">
        <v>2010</v>
      </c>
      <c r="E25" s="8">
        <v>42397</v>
      </c>
      <c r="F25" s="20" t="s">
        <v>3</v>
      </c>
      <c r="G25" s="42">
        <v>144.59</v>
      </c>
      <c r="H25" s="42"/>
      <c r="I25" s="20">
        <v>261</v>
      </c>
      <c r="J25" s="41">
        <f t="shared" si="0"/>
        <v>76562.50625657814</v>
      </c>
      <c r="K25" s="41"/>
      <c r="L25" s="6">
        <f t="shared" si="2"/>
        <v>0.29334293584895843</v>
      </c>
      <c r="M25" s="20">
        <v>2010</v>
      </c>
      <c r="N25" s="8">
        <v>42441</v>
      </c>
      <c r="O25" s="42">
        <v>137.34</v>
      </c>
      <c r="P25" s="42"/>
      <c r="Q25" s="39">
        <f t="shared" si="3"/>
        <v>212673.62849049488</v>
      </c>
      <c r="R25" s="39"/>
      <c r="S25" s="40">
        <f t="shared" si="4"/>
        <v>725</v>
      </c>
      <c r="T25" s="40"/>
    </row>
    <row r="26" spans="1:20" ht="13.5">
      <c r="A26" s="20">
        <v>18</v>
      </c>
      <c r="B26" s="41">
        <f t="shared" si="1"/>
        <v>2764757.170376433</v>
      </c>
      <c r="C26" s="41"/>
      <c r="D26" s="20">
        <v>2010</v>
      </c>
      <c r="E26" s="8">
        <v>42468</v>
      </c>
      <c r="F26" s="20" t="s">
        <v>4</v>
      </c>
      <c r="G26" s="42">
        <v>142.77</v>
      </c>
      <c r="H26" s="42"/>
      <c r="I26" s="20">
        <v>185</v>
      </c>
      <c r="J26" s="41">
        <f t="shared" si="0"/>
        <v>82942.71511129299</v>
      </c>
      <c r="K26" s="41"/>
      <c r="L26" s="6">
        <f t="shared" si="2"/>
        <v>0.4483390006015837</v>
      </c>
      <c r="M26" s="20">
        <v>2010</v>
      </c>
      <c r="N26" s="8">
        <v>42479</v>
      </c>
      <c r="O26" s="42">
        <v>140.92</v>
      </c>
      <c r="P26" s="42"/>
      <c r="Q26" s="39">
        <f t="shared" si="3"/>
        <v>-82942.715111294</v>
      </c>
      <c r="R26" s="39"/>
      <c r="S26" s="40">
        <f t="shared" si="4"/>
        <v>-185</v>
      </c>
      <c r="T26" s="40"/>
    </row>
    <row r="27" spans="1:20" ht="13.5">
      <c r="A27" s="20">
        <v>19</v>
      </c>
      <c r="B27" s="41">
        <f t="shared" si="1"/>
        <v>2681814.455265139</v>
      </c>
      <c r="C27" s="41"/>
      <c r="D27" s="20">
        <v>2010</v>
      </c>
      <c r="E27" s="8">
        <v>42686</v>
      </c>
      <c r="F27" s="20" t="s">
        <v>4</v>
      </c>
      <c r="G27" s="42">
        <v>133.55</v>
      </c>
      <c r="H27" s="42"/>
      <c r="I27" s="20">
        <v>258</v>
      </c>
      <c r="J27" s="41">
        <f t="shared" si="0"/>
        <v>80454.43365795417</v>
      </c>
      <c r="K27" s="41"/>
      <c r="L27" s="6">
        <f t="shared" si="2"/>
        <v>0.3118388901471092</v>
      </c>
      <c r="M27" s="20">
        <v>2010</v>
      </c>
      <c r="N27" s="8">
        <v>42697</v>
      </c>
      <c r="O27" s="42">
        <v>132.17</v>
      </c>
      <c r="P27" s="42"/>
      <c r="Q27" s="39">
        <f t="shared" si="3"/>
        <v>-43033.76684030181</v>
      </c>
      <c r="R27" s="39"/>
      <c r="S27" s="40">
        <f t="shared" si="4"/>
        <v>-258</v>
      </c>
      <c r="T27" s="40"/>
    </row>
    <row r="28" spans="1:20" ht="13.5">
      <c r="A28" s="20">
        <v>20</v>
      </c>
      <c r="B28" s="41">
        <f t="shared" si="1"/>
        <v>2638780.6884248373</v>
      </c>
      <c r="C28" s="41"/>
      <c r="D28" s="20">
        <v>2011</v>
      </c>
      <c r="E28" s="8">
        <v>42430</v>
      </c>
      <c r="F28" s="20" t="s">
        <v>3</v>
      </c>
      <c r="G28" s="42">
        <v>132.921</v>
      </c>
      <c r="H28" s="42"/>
      <c r="I28" s="20">
        <v>112</v>
      </c>
      <c r="J28" s="41">
        <f t="shared" si="0"/>
        <v>79163.42065274512</v>
      </c>
      <c r="K28" s="41"/>
      <c r="L28" s="6">
        <f t="shared" si="2"/>
        <v>0.7068162558280814</v>
      </c>
      <c r="M28" s="20">
        <v>2011</v>
      </c>
      <c r="N28" s="8">
        <v>42431</v>
      </c>
      <c r="O28" s="42">
        <v>134.12</v>
      </c>
      <c r="P28" s="42"/>
      <c r="Q28" s="39">
        <f t="shared" si="3"/>
        <v>-84747.26907378783</v>
      </c>
      <c r="R28" s="39"/>
      <c r="S28" s="40">
        <f t="shared" si="4"/>
        <v>-112</v>
      </c>
      <c r="T28" s="40"/>
    </row>
    <row r="29" spans="1:20" ht="13.5">
      <c r="A29" s="20">
        <v>21</v>
      </c>
      <c r="B29" s="41">
        <f t="shared" si="1"/>
        <v>2554033.4193510497</v>
      </c>
      <c r="C29" s="41"/>
      <c r="D29" s="20">
        <v>2011</v>
      </c>
      <c r="E29" s="8">
        <v>42501</v>
      </c>
      <c r="F29" s="20" t="s">
        <v>3</v>
      </c>
      <c r="G29" s="42">
        <v>131.807</v>
      </c>
      <c r="H29" s="42"/>
      <c r="I29" s="20">
        <v>223</v>
      </c>
      <c r="J29" s="41">
        <f t="shared" si="0"/>
        <v>76621.0025805315</v>
      </c>
      <c r="K29" s="41"/>
      <c r="L29" s="6">
        <f t="shared" si="2"/>
        <v>0.34359193982301117</v>
      </c>
      <c r="M29" s="20">
        <v>2011</v>
      </c>
      <c r="N29" s="8">
        <v>42521</v>
      </c>
      <c r="O29" s="42">
        <v>134.042</v>
      </c>
      <c r="P29" s="42"/>
      <c r="Q29" s="39">
        <f t="shared" si="3"/>
        <v>-76792.79855044346</v>
      </c>
      <c r="R29" s="39"/>
      <c r="S29" s="40">
        <f t="shared" si="4"/>
        <v>-223</v>
      </c>
      <c r="T29" s="40"/>
    </row>
    <row r="30" spans="1:20" ht="13.5">
      <c r="A30" s="20">
        <v>22</v>
      </c>
      <c r="B30" s="41">
        <f t="shared" si="1"/>
        <v>2477240.6208006064</v>
      </c>
      <c r="C30" s="41"/>
      <c r="D30" s="20">
        <v>2011</v>
      </c>
      <c r="E30" s="8">
        <v>42599</v>
      </c>
      <c r="F30" s="20" t="s">
        <v>4</v>
      </c>
      <c r="G30" s="42">
        <v>126.953</v>
      </c>
      <c r="H30" s="42"/>
      <c r="I30" s="20">
        <v>171</v>
      </c>
      <c r="J30" s="41">
        <f t="shared" si="0"/>
        <v>74317.21862401819</v>
      </c>
      <c r="K30" s="41"/>
      <c r="L30" s="6">
        <f t="shared" si="2"/>
        <v>0.43460361768431693</v>
      </c>
      <c r="M30" s="20">
        <v>2011</v>
      </c>
      <c r="N30" s="8">
        <v>42604</v>
      </c>
      <c r="O30" s="42">
        <v>126.953</v>
      </c>
      <c r="P30" s="42"/>
      <c r="Q30" s="39">
        <f t="shared" si="3"/>
        <v>0</v>
      </c>
      <c r="R30" s="39"/>
      <c r="S30" s="40">
        <f t="shared" si="4"/>
        <v>0</v>
      </c>
      <c r="T30" s="40"/>
    </row>
    <row r="31" spans="1:20" ht="13.5">
      <c r="A31" s="20">
        <v>23</v>
      </c>
      <c r="B31" s="41">
        <f t="shared" si="1"/>
        <v>2477240.6208006064</v>
      </c>
      <c r="C31" s="41"/>
      <c r="D31" s="20">
        <v>2011</v>
      </c>
      <c r="E31" s="8">
        <v>42669</v>
      </c>
      <c r="F31" s="20" t="s">
        <v>4</v>
      </c>
      <c r="G31" s="42">
        <v>121.945</v>
      </c>
      <c r="H31" s="42"/>
      <c r="I31" s="20">
        <v>127</v>
      </c>
      <c r="J31" s="41">
        <f t="shared" si="0"/>
        <v>74317.21862401819</v>
      </c>
      <c r="K31" s="41"/>
      <c r="L31" s="6">
        <f t="shared" si="2"/>
        <v>0.5851749497954188</v>
      </c>
      <c r="M31" s="20">
        <v>2011</v>
      </c>
      <c r="N31" s="8">
        <v>42683</v>
      </c>
      <c r="O31" s="42">
        <v>123.896</v>
      </c>
      <c r="P31" s="42"/>
      <c r="Q31" s="39">
        <f t="shared" si="3"/>
        <v>114167.63270508665</v>
      </c>
      <c r="R31" s="39"/>
      <c r="S31" s="40">
        <f t="shared" si="4"/>
        <v>195.10000000000076</v>
      </c>
      <c r="T31" s="40"/>
    </row>
    <row r="32" spans="1:20" ht="13.5">
      <c r="A32" s="20">
        <v>24</v>
      </c>
      <c r="B32" s="41">
        <f t="shared" si="1"/>
        <v>2591408.2535056933</v>
      </c>
      <c r="C32" s="41"/>
      <c r="D32" s="20">
        <v>2012</v>
      </c>
      <c r="E32" s="8">
        <v>42406</v>
      </c>
      <c r="F32" s="20" t="s">
        <v>4</v>
      </c>
      <c r="G32" s="42">
        <v>121.229</v>
      </c>
      <c r="H32" s="42"/>
      <c r="I32" s="20">
        <v>76</v>
      </c>
      <c r="J32" s="41">
        <f t="shared" si="0"/>
        <v>77742.24760517079</v>
      </c>
      <c r="K32" s="41"/>
      <c r="L32" s="6">
        <f t="shared" si="2"/>
        <v>1.0229243105943524</v>
      </c>
      <c r="M32" s="20">
        <v>2012</v>
      </c>
      <c r="N32" s="8">
        <v>42465</v>
      </c>
      <c r="O32" s="42">
        <v>129.981</v>
      </c>
      <c r="P32" s="42"/>
      <c r="Q32" s="39">
        <f t="shared" si="3"/>
        <v>895263.3566321767</v>
      </c>
      <c r="R32" s="39"/>
      <c r="S32" s="40">
        <f t="shared" si="4"/>
        <v>875.1999999999996</v>
      </c>
      <c r="T32" s="40"/>
    </row>
    <row r="33" spans="1:20" ht="13.5">
      <c r="A33" s="20">
        <v>25</v>
      </c>
      <c r="B33" s="41">
        <f t="shared" si="1"/>
        <v>3486671.61013787</v>
      </c>
      <c r="C33" s="41"/>
      <c r="D33" s="20">
        <v>2012</v>
      </c>
      <c r="E33" s="8">
        <v>42493</v>
      </c>
      <c r="F33" s="20" t="s">
        <v>3</v>
      </c>
      <c r="G33" s="42">
        <v>129.671</v>
      </c>
      <c r="H33" s="42"/>
      <c r="I33" s="20">
        <v>76</v>
      </c>
      <c r="J33" s="41">
        <f t="shared" si="0"/>
        <v>104600.14830413609</v>
      </c>
      <c r="K33" s="41"/>
      <c r="L33" s="6">
        <f t="shared" si="2"/>
        <v>1.376317740843896</v>
      </c>
      <c r="M33" s="20">
        <v>2012</v>
      </c>
      <c r="N33" s="8">
        <v>42539</v>
      </c>
      <c r="O33" s="42">
        <v>124.328</v>
      </c>
      <c r="P33" s="42"/>
      <c r="Q33" s="39">
        <f t="shared" si="3"/>
        <v>735366.5689328922</v>
      </c>
      <c r="R33" s="39"/>
      <c r="S33" s="40">
        <f t="shared" si="4"/>
        <v>534.2999999999989</v>
      </c>
      <c r="T33" s="40"/>
    </row>
    <row r="34" spans="1:20" ht="13.5">
      <c r="A34" s="20">
        <v>26</v>
      </c>
      <c r="B34" s="41">
        <f t="shared" si="1"/>
        <v>4222038.179070762</v>
      </c>
      <c r="C34" s="41"/>
      <c r="D34" s="20">
        <v>2012</v>
      </c>
      <c r="E34" s="8">
        <v>42536</v>
      </c>
      <c r="F34" s="20" t="s">
        <v>4</v>
      </c>
      <c r="G34" s="42">
        <v>123.6</v>
      </c>
      <c r="H34" s="42"/>
      <c r="I34" s="20">
        <v>149</v>
      </c>
      <c r="J34" s="41">
        <f t="shared" si="0"/>
        <v>126661.14537212286</v>
      </c>
      <c r="K34" s="41"/>
      <c r="L34" s="6">
        <f t="shared" si="2"/>
        <v>0.850074801155187</v>
      </c>
      <c r="M34" s="20">
        <v>2012</v>
      </c>
      <c r="N34" s="8">
        <v>42561</v>
      </c>
      <c r="O34" s="42">
        <v>122.859</v>
      </c>
      <c r="P34" s="42"/>
      <c r="Q34" s="39">
        <f t="shared" si="3"/>
        <v>-62990.54276559932</v>
      </c>
      <c r="R34" s="39"/>
      <c r="S34" s="40">
        <f t="shared" si="4"/>
        <v>-149</v>
      </c>
      <c r="T34" s="40"/>
    </row>
    <row r="35" spans="1:20" ht="13.5">
      <c r="A35" s="20">
        <v>27</v>
      </c>
      <c r="B35" s="41">
        <f t="shared" si="1"/>
        <v>4159047.636305163</v>
      </c>
      <c r="C35" s="41"/>
      <c r="D35" s="20">
        <v>2012</v>
      </c>
      <c r="E35" s="8">
        <v>42590</v>
      </c>
      <c r="F35" s="20" t="s">
        <v>4</v>
      </c>
      <c r="G35" s="42">
        <v>122.961</v>
      </c>
      <c r="H35" s="42"/>
      <c r="I35" s="20">
        <v>106</v>
      </c>
      <c r="J35" s="41">
        <f t="shared" si="0"/>
        <v>124771.42908915489</v>
      </c>
      <c r="K35" s="41"/>
      <c r="L35" s="6">
        <f t="shared" si="2"/>
        <v>1.1770889536712725</v>
      </c>
      <c r="M35" s="20">
        <v>2012</v>
      </c>
      <c r="N35" s="8">
        <v>42592</v>
      </c>
      <c r="O35" s="42">
        <v>121.896</v>
      </c>
      <c r="P35" s="42"/>
      <c r="Q35" s="39">
        <f t="shared" si="3"/>
        <v>-125359.97356599025</v>
      </c>
      <c r="R35" s="39"/>
      <c r="S35" s="40">
        <f t="shared" si="4"/>
        <v>-106</v>
      </c>
      <c r="T35" s="40"/>
    </row>
    <row r="36" spans="1:20" ht="13.5">
      <c r="A36" s="20">
        <v>28</v>
      </c>
      <c r="B36" s="41">
        <f t="shared" si="1"/>
        <v>4033687.662739173</v>
      </c>
      <c r="C36" s="41"/>
      <c r="D36" s="20">
        <v>2012</v>
      </c>
      <c r="E36" s="8">
        <v>42592</v>
      </c>
      <c r="F36" s="20" t="s">
        <v>4</v>
      </c>
      <c r="G36" s="42">
        <v>122.94</v>
      </c>
      <c r="H36" s="42"/>
      <c r="I36" s="20">
        <v>116</v>
      </c>
      <c r="J36" s="41">
        <f t="shared" si="0"/>
        <v>121010.62988217518</v>
      </c>
      <c r="K36" s="41"/>
      <c r="L36" s="6">
        <f t="shared" si="2"/>
        <v>1.0431950851911653</v>
      </c>
      <c r="M36" s="20">
        <v>2012</v>
      </c>
      <c r="N36" s="8">
        <v>42651</v>
      </c>
      <c r="O36" s="42">
        <v>125.33</v>
      </c>
      <c r="P36" s="42"/>
      <c r="Q36" s="39">
        <f t="shared" si="3"/>
        <v>249323.62536068857</v>
      </c>
      <c r="R36" s="39"/>
      <c r="S36" s="40">
        <f t="shared" si="4"/>
        <v>239.00000000000006</v>
      </c>
      <c r="T36" s="40"/>
    </row>
    <row r="37" spans="1:20" ht="13.5">
      <c r="A37" s="20">
        <v>29</v>
      </c>
      <c r="B37" s="41">
        <f t="shared" si="1"/>
        <v>4283011.288099862</v>
      </c>
      <c r="C37" s="41"/>
      <c r="D37" s="20">
        <v>2012</v>
      </c>
      <c r="E37" s="8">
        <v>42694</v>
      </c>
      <c r="F37" s="20" t="s">
        <v>4</v>
      </c>
      <c r="G37" s="42">
        <v>131.671</v>
      </c>
      <c r="H37" s="42"/>
      <c r="I37" s="20">
        <v>123</v>
      </c>
      <c r="J37" s="41">
        <f t="shared" si="0"/>
        <v>128490.33864299585</v>
      </c>
      <c r="K37" s="41"/>
      <c r="L37" s="6">
        <f t="shared" si="2"/>
        <v>1.0446368995365518</v>
      </c>
      <c r="M37" s="20">
        <v>2013</v>
      </c>
      <c r="N37" s="8">
        <v>42391</v>
      </c>
      <c r="O37" s="42">
        <v>140.489</v>
      </c>
      <c r="P37" s="42"/>
      <c r="Q37" s="39">
        <f t="shared" si="3"/>
        <v>921160.8180113327</v>
      </c>
      <c r="R37" s="39"/>
      <c r="S37" s="40">
        <f t="shared" si="4"/>
        <v>881.8000000000012</v>
      </c>
      <c r="T37" s="40"/>
    </row>
    <row r="38" spans="1:20" ht="13.5">
      <c r="A38" s="20">
        <v>30</v>
      </c>
      <c r="B38" s="41">
        <f t="shared" si="1"/>
        <v>5204172.106111194</v>
      </c>
      <c r="C38" s="41"/>
      <c r="D38" s="20">
        <v>2013</v>
      </c>
      <c r="E38" s="8">
        <v>42483</v>
      </c>
      <c r="F38" s="20" t="s">
        <v>4</v>
      </c>
      <c r="G38" s="42">
        <v>152.009</v>
      </c>
      <c r="H38" s="42"/>
      <c r="I38" s="20">
        <v>203</v>
      </c>
      <c r="J38" s="41">
        <f t="shared" si="0"/>
        <v>156125.16318333583</v>
      </c>
      <c r="K38" s="41"/>
      <c r="L38" s="6">
        <f t="shared" si="2"/>
        <v>0.7690894738095361</v>
      </c>
      <c r="M38" s="20">
        <v>2013</v>
      </c>
      <c r="N38" s="8">
        <v>42512</v>
      </c>
      <c r="O38" s="42">
        <v>154.935</v>
      </c>
      <c r="P38" s="42"/>
      <c r="Q38" s="39">
        <f t="shared" si="3"/>
        <v>225035.5800366715</v>
      </c>
      <c r="R38" s="39"/>
      <c r="S38" s="40">
        <f t="shared" si="4"/>
        <v>292.6000000000016</v>
      </c>
      <c r="T38" s="40"/>
    </row>
    <row r="39" spans="1:20" ht="13.5">
      <c r="A39" s="20">
        <v>31</v>
      </c>
      <c r="B39" s="41">
        <f t="shared" si="1"/>
        <v>5429207.686147866</v>
      </c>
      <c r="C39" s="41"/>
      <c r="D39" s="20">
        <v>2014</v>
      </c>
      <c r="E39" s="8">
        <v>42420</v>
      </c>
      <c r="F39" s="20" t="s">
        <v>4</v>
      </c>
      <c r="G39" s="42">
        <v>170.769</v>
      </c>
      <c r="H39" s="42"/>
      <c r="I39" s="20">
        <v>156</v>
      </c>
      <c r="J39" s="41">
        <f t="shared" si="0"/>
        <v>162876.23058443598</v>
      </c>
      <c r="K39" s="41"/>
      <c r="L39" s="6">
        <f t="shared" si="2"/>
        <v>1.044078401182282</v>
      </c>
      <c r="M39" s="20">
        <v>2014</v>
      </c>
      <c r="N39" s="8">
        <v>42426</v>
      </c>
      <c r="O39" s="42">
        <v>169.213</v>
      </c>
      <c r="P39" s="42"/>
      <c r="Q39" s="39">
        <f t="shared" si="3"/>
        <v>-162458.5992239643</v>
      </c>
      <c r="R39" s="39"/>
      <c r="S39" s="40">
        <f t="shared" si="4"/>
        <v>-156</v>
      </c>
      <c r="T39" s="40"/>
    </row>
    <row r="40" spans="1:20" ht="13.5">
      <c r="A40" s="20">
        <v>32</v>
      </c>
      <c r="B40" s="41">
        <f t="shared" si="1"/>
        <v>5266749.086923902</v>
      </c>
      <c r="C40" s="41"/>
      <c r="D40" s="20">
        <v>2014</v>
      </c>
      <c r="E40" s="8">
        <v>42565</v>
      </c>
      <c r="F40" s="20" t="s">
        <v>3</v>
      </c>
      <c r="G40" s="42">
        <v>173.329</v>
      </c>
      <c r="H40" s="42"/>
      <c r="I40" s="20">
        <v>66</v>
      </c>
      <c r="J40" s="41">
        <f t="shared" si="0"/>
        <v>158002.47260771706</v>
      </c>
      <c r="K40" s="41"/>
      <c r="L40" s="6">
        <f t="shared" si="2"/>
        <v>2.3939768576926825</v>
      </c>
      <c r="M40" s="20">
        <v>2014</v>
      </c>
      <c r="N40" s="8">
        <v>42566</v>
      </c>
      <c r="O40" s="42">
        <v>173.989</v>
      </c>
      <c r="P40" s="42"/>
      <c r="Q40" s="39">
        <f t="shared" si="3"/>
        <v>-158002.47260771622</v>
      </c>
      <c r="R40" s="39"/>
      <c r="S40" s="40">
        <f t="shared" si="4"/>
        <v>-66</v>
      </c>
      <c r="T40" s="40"/>
    </row>
    <row r="41" spans="1:20" ht="13.5">
      <c r="A41" s="20">
        <v>33</v>
      </c>
      <c r="B41" s="41">
        <f t="shared" si="1"/>
        <v>5108746.614316186</v>
      </c>
      <c r="C41" s="41"/>
      <c r="D41" s="20">
        <v>2015</v>
      </c>
      <c r="E41" s="8">
        <v>42398</v>
      </c>
      <c r="F41" s="20" t="s">
        <v>3</v>
      </c>
      <c r="G41" s="42">
        <v>177.687</v>
      </c>
      <c r="H41" s="42"/>
      <c r="I41" s="20">
        <v>124</v>
      </c>
      <c r="J41" s="41">
        <f t="shared" si="0"/>
        <v>153262.39842948556</v>
      </c>
      <c r="K41" s="41"/>
      <c r="L41" s="6">
        <f t="shared" si="2"/>
        <v>1.2359870841087546</v>
      </c>
      <c r="M41" s="20">
        <v>2015</v>
      </c>
      <c r="N41" s="8">
        <v>42399</v>
      </c>
      <c r="O41" s="42">
        <v>177.687</v>
      </c>
      <c r="P41" s="42"/>
      <c r="Q41" s="39">
        <f t="shared" si="3"/>
        <v>0</v>
      </c>
      <c r="R41" s="39"/>
      <c r="S41" s="40">
        <f t="shared" si="4"/>
        <v>0</v>
      </c>
      <c r="T41" s="40"/>
    </row>
    <row r="42" spans="1:20" ht="13.5">
      <c r="A42" s="20">
        <v>34</v>
      </c>
      <c r="B42" s="41">
        <f t="shared" si="1"/>
        <v>5108746.614316186</v>
      </c>
      <c r="C42" s="41"/>
      <c r="D42" s="20">
        <v>2015</v>
      </c>
      <c r="E42" s="8">
        <v>42420</v>
      </c>
      <c r="F42" s="20" t="s">
        <v>4</v>
      </c>
      <c r="G42" s="42">
        <v>183.654</v>
      </c>
      <c r="H42" s="42"/>
      <c r="I42" s="20">
        <v>200</v>
      </c>
      <c r="J42" s="41">
        <f t="shared" si="0"/>
        <v>153262.39842948556</v>
      </c>
      <c r="K42" s="41"/>
      <c r="L42" s="6">
        <f t="shared" si="2"/>
        <v>0.7663119921474277</v>
      </c>
      <c r="M42" s="20">
        <v>2015</v>
      </c>
      <c r="N42" s="8">
        <v>42433</v>
      </c>
      <c r="O42" s="42">
        <v>181.654</v>
      </c>
      <c r="P42" s="42"/>
      <c r="Q42" s="39">
        <f t="shared" si="3"/>
        <v>-153262.39842948553</v>
      </c>
      <c r="R42" s="39"/>
      <c r="S42" s="40">
        <f t="shared" si="4"/>
        <v>-200</v>
      </c>
      <c r="T42" s="40"/>
    </row>
    <row r="43" spans="1:20" ht="13.5">
      <c r="A43" s="20">
        <v>35</v>
      </c>
      <c r="B43" s="41">
        <f t="shared" si="1"/>
        <v>4955484.2158867</v>
      </c>
      <c r="C43" s="41"/>
      <c r="D43" s="20">
        <v>2015</v>
      </c>
      <c r="E43" s="8">
        <v>42522</v>
      </c>
      <c r="F43" s="20" t="s">
        <v>4</v>
      </c>
      <c r="G43" s="42">
        <v>189.978</v>
      </c>
      <c r="H43" s="42"/>
      <c r="I43" s="20">
        <v>145</v>
      </c>
      <c r="J43" s="41">
        <f t="shared" si="0"/>
        <v>148664.526476601</v>
      </c>
      <c r="K43" s="41"/>
      <c r="L43" s="6">
        <f t="shared" si="2"/>
        <v>1.0252725963903517</v>
      </c>
      <c r="M43" s="20">
        <v>2015</v>
      </c>
      <c r="N43" s="8">
        <v>42546</v>
      </c>
      <c r="O43" s="42">
        <v>194.238</v>
      </c>
      <c r="P43" s="42"/>
      <c r="Q43" s="39">
        <f t="shared" si="3"/>
        <v>436766.1260622889</v>
      </c>
      <c r="R43" s="39"/>
      <c r="S43" s="40">
        <f t="shared" si="4"/>
        <v>425.9999999999991</v>
      </c>
      <c r="T43" s="40"/>
    </row>
    <row r="44" spans="1:20" ht="13.5">
      <c r="A44" s="20">
        <v>36</v>
      </c>
      <c r="B44" s="41">
        <f t="shared" si="1"/>
        <v>5392250.341948989</v>
      </c>
      <c r="C44" s="41"/>
      <c r="D44" s="20">
        <v>2015</v>
      </c>
      <c r="E44" s="8">
        <v>42651</v>
      </c>
      <c r="F44" s="20" t="s">
        <v>4</v>
      </c>
      <c r="G44" s="42">
        <v>184.262</v>
      </c>
      <c r="H44" s="42"/>
      <c r="I44" s="20">
        <v>127</v>
      </c>
      <c r="J44" s="41">
        <f t="shared" si="0"/>
        <v>161767.51025846967</v>
      </c>
      <c r="K44" s="41"/>
      <c r="L44" s="6">
        <f t="shared" si="2"/>
        <v>1.2737599232950367</v>
      </c>
      <c r="M44" s="20">
        <v>2015</v>
      </c>
      <c r="N44" s="8">
        <v>42656</v>
      </c>
      <c r="O44" s="42">
        <v>182.995</v>
      </c>
      <c r="P44" s="42"/>
      <c r="Q44" s="39">
        <f t="shared" si="3"/>
        <v>-161385.38228148062</v>
      </c>
      <c r="R44" s="39"/>
      <c r="S44" s="40">
        <f t="shared" si="4"/>
        <v>-127</v>
      </c>
      <c r="T44" s="40"/>
    </row>
    <row r="45" spans="1:20" ht="13.5">
      <c r="A45" s="20">
        <v>37</v>
      </c>
      <c r="B45" s="41">
        <f t="shared" si="1"/>
        <v>5230864.9596675085</v>
      </c>
      <c r="C45" s="41"/>
      <c r="D45" s="20">
        <v>2016</v>
      </c>
      <c r="E45" s="8">
        <v>42436</v>
      </c>
      <c r="F45" s="20" t="s">
        <v>4</v>
      </c>
      <c r="G45" s="42">
        <v>162.216</v>
      </c>
      <c r="H45" s="42"/>
      <c r="I45" s="20">
        <v>185</v>
      </c>
      <c r="J45" s="41">
        <f t="shared" si="0"/>
        <v>156925.94879002526</v>
      </c>
      <c r="K45" s="41"/>
      <c r="L45" s="6">
        <f t="shared" si="2"/>
        <v>0.8482483718379743</v>
      </c>
      <c r="M45" s="20">
        <v>2016</v>
      </c>
      <c r="N45" s="8">
        <v>42436</v>
      </c>
      <c r="O45" s="42">
        <v>162.216</v>
      </c>
      <c r="P45" s="42"/>
      <c r="Q45" s="39">
        <f t="shared" si="3"/>
        <v>0</v>
      </c>
      <c r="R45" s="39"/>
      <c r="S45" s="40">
        <f t="shared" si="4"/>
        <v>0</v>
      </c>
      <c r="T45" s="40"/>
    </row>
    <row r="46" spans="1:20" ht="13.5">
      <c r="A46" s="20">
        <v>38</v>
      </c>
      <c r="B46" s="41">
        <f t="shared" si="1"/>
        <v>5230864.9596675085</v>
      </c>
      <c r="C46" s="41"/>
      <c r="D46" s="20">
        <v>2016</v>
      </c>
      <c r="E46" s="8">
        <v>42447</v>
      </c>
      <c r="F46" s="20" t="s">
        <v>4</v>
      </c>
      <c r="G46" s="42">
        <v>161.768</v>
      </c>
      <c r="H46" s="42"/>
      <c r="I46" s="20">
        <v>143</v>
      </c>
      <c r="J46" s="41">
        <f t="shared" si="0"/>
        <v>156925.94879002526</v>
      </c>
      <c r="K46" s="41"/>
      <c r="L46" s="6">
        <f t="shared" si="2"/>
        <v>1.0973842572729038</v>
      </c>
      <c r="M46" s="20">
        <v>2016</v>
      </c>
      <c r="N46" s="8">
        <v>42447</v>
      </c>
      <c r="O46" s="42">
        <v>161.768</v>
      </c>
      <c r="P46" s="42"/>
      <c r="Q46" s="39">
        <f t="shared" si="3"/>
        <v>0</v>
      </c>
      <c r="R46" s="39"/>
      <c r="S46" s="40">
        <f t="shared" si="4"/>
        <v>0</v>
      </c>
      <c r="T46" s="40"/>
    </row>
    <row r="47" spans="1:20" ht="13.5">
      <c r="A47" s="20">
        <v>39</v>
      </c>
      <c r="B47" s="41">
        <f t="shared" si="1"/>
        <v>5230864.9596675085</v>
      </c>
      <c r="C47" s="41"/>
      <c r="D47" s="20"/>
      <c r="E47" s="8"/>
      <c r="F47" s="20" t="s">
        <v>4</v>
      </c>
      <c r="G47" s="42"/>
      <c r="H47" s="42"/>
      <c r="I47" s="20"/>
      <c r="J47" s="41">
        <f t="shared" si="0"/>
      </c>
      <c r="K47" s="41"/>
      <c r="L47" s="6">
        <f t="shared" si="2"/>
      </c>
      <c r="M47" s="20"/>
      <c r="N47" s="8"/>
      <c r="O47" s="42"/>
      <c r="P47" s="42"/>
      <c r="Q47" s="39">
        <f t="shared" si="3"/>
      </c>
      <c r="R47" s="39"/>
      <c r="S47" s="40">
        <f t="shared" si="4"/>
      </c>
      <c r="T47" s="40"/>
    </row>
  </sheetData>
  <sheetProtection/>
  <mergeCells count="269">
    <mergeCell ref="I2:J2"/>
    <mergeCell ref="K2:L2"/>
    <mergeCell ref="M2:N2"/>
    <mergeCell ref="O2:P2"/>
    <mergeCell ref="A3:B3"/>
    <mergeCell ref="C3:H3"/>
    <mergeCell ref="I3:J3"/>
    <mergeCell ref="K3:P3"/>
    <mergeCell ref="A2:B2"/>
    <mergeCell ref="C2:D2"/>
    <mergeCell ref="E2:F2"/>
    <mergeCell ref="G2:H2"/>
    <mergeCell ref="A4:B4"/>
    <mergeCell ref="C4:D4"/>
    <mergeCell ref="E4:F4"/>
    <mergeCell ref="G4:H4"/>
    <mergeCell ref="I4:J4"/>
    <mergeCell ref="K4:L4"/>
    <mergeCell ref="M4:N4"/>
    <mergeCell ref="O4:P4"/>
    <mergeCell ref="I5:J5"/>
    <mergeCell ref="K5:L5"/>
    <mergeCell ref="O5:P5"/>
    <mergeCell ref="A7:A8"/>
    <mergeCell ref="B7:C8"/>
    <mergeCell ref="D7:H7"/>
    <mergeCell ref="I7:K7"/>
    <mergeCell ref="L7:L8"/>
    <mergeCell ref="M7:P7"/>
    <mergeCell ref="Q7:T7"/>
    <mergeCell ref="G8:H8"/>
    <mergeCell ref="J8:K8"/>
    <mergeCell ref="O8:P8"/>
    <mergeCell ref="Q8:R8"/>
    <mergeCell ref="S8:T8"/>
    <mergeCell ref="B9:C9"/>
    <mergeCell ref="G9:H9"/>
    <mergeCell ref="J9:K9"/>
    <mergeCell ref="O9:P9"/>
    <mergeCell ref="Q11:R11"/>
    <mergeCell ref="S11:T11"/>
    <mergeCell ref="B10:C10"/>
    <mergeCell ref="G10:H10"/>
    <mergeCell ref="J10:K10"/>
    <mergeCell ref="O10:P10"/>
    <mergeCell ref="Q9:R9"/>
    <mergeCell ref="S9:T9"/>
    <mergeCell ref="Q10:R10"/>
    <mergeCell ref="S10:T10"/>
    <mergeCell ref="Q12:R12"/>
    <mergeCell ref="S12:T12"/>
    <mergeCell ref="B11:C11"/>
    <mergeCell ref="G11:H11"/>
    <mergeCell ref="B12:C12"/>
    <mergeCell ref="G12:H12"/>
    <mergeCell ref="J12:K12"/>
    <mergeCell ref="O12:P12"/>
    <mergeCell ref="J11:K11"/>
    <mergeCell ref="O11:P11"/>
    <mergeCell ref="B13:C13"/>
    <mergeCell ref="G13:H13"/>
    <mergeCell ref="J13:K13"/>
    <mergeCell ref="O13:P13"/>
    <mergeCell ref="Q15:R15"/>
    <mergeCell ref="S15:T15"/>
    <mergeCell ref="B14:C14"/>
    <mergeCell ref="G14:H14"/>
    <mergeCell ref="J14:K14"/>
    <mergeCell ref="O14:P14"/>
    <mergeCell ref="Q13:R13"/>
    <mergeCell ref="S13:T13"/>
    <mergeCell ref="Q14:R14"/>
    <mergeCell ref="S14:T14"/>
    <mergeCell ref="Q16:R16"/>
    <mergeCell ref="S16:T16"/>
    <mergeCell ref="B15:C15"/>
    <mergeCell ref="G15:H15"/>
    <mergeCell ref="B16:C16"/>
    <mergeCell ref="G16:H16"/>
    <mergeCell ref="J16:K16"/>
    <mergeCell ref="O16:P16"/>
    <mergeCell ref="J15:K15"/>
    <mergeCell ref="O15:P15"/>
    <mergeCell ref="B17:C17"/>
    <mergeCell ref="G17:H17"/>
    <mergeCell ref="J17:K17"/>
    <mergeCell ref="O17:P17"/>
    <mergeCell ref="Q19:R19"/>
    <mergeCell ref="S19:T19"/>
    <mergeCell ref="B18:C18"/>
    <mergeCell ref="G18:H18"/>
    <mergeCell ref="J18:K18"/>
    <mergeCell ref="O18:P18"/>
    <mergeCell ref="Q17:R17"/>
    <mergeCell ref="S17:T17"/>
    <mergeCell ref="Q18:R18"/>
    <mergeCell ref="S18:T18"/>
    <mergeCell ref="Q20:R20"/>
    <mergeCell ref="S20:T20"/>
    <mergeCell ref="B19:C19"/>
    <mergeCell ref="G19:H19"/>
    <mergeCell ref="B20:C20"/>
    <mergeCell ref="G20:H20"/>
    <mergeCell ref="J20:K20"/>
    <mergeCell ref="O20:P20"/>
    <mergeCell ref="J19:K19"/>
    <mergeCell ref="O19:P19"/>
    <mergeCell ref="B21:C21"/>
    <mergeCell ref="G21:H21"/>
    <mergeCell ref="J21:K21"/>
    <mergeCell ref="O21:P21"/>
    <mergeCell ref="Q23:R23"/>
    <mergeCell ref="S23:T23"/>
    <mergeCell ref="B22:C22"/>
    <mergeCell ref="G22:H22"/>
    <mergeCell ref="J22:K22"/>
    <mergeCell ref="O22:P22"/>
    <mergeCell ref="Q21:R21"/>
    <mergeCell ref="S21:T21"/>
    <mergeCell ref="Q22:R22"/>
    <mergeCell ref="S22:T22"/>
    <mergeCell ref="Q24:R24"/>
    <mergeCell ref="S24:T24"/>
    <mergeCell ref="B23:C23"/>
    <mergeCell ref="G23:H23"/>
    <mergeCell ref="B24:C24"/>
    <mergeCell ref="G24:H24"/>
    <mergeCell ref="J24:K24"/>
    <mergeCell ref="O24:P24"/>
    <mergeCell ref="J23:K23"/>
    <mergeCell ref="O23:P23"/>
    <mergeCell ref="B25:C25"/>
    <mergeCell ref="G25:H25"/>
    <mergeCell ref="J25:K25"/>
    <mergeCell ref="O25:P25"/>
    <mergeCell ref="Q27:R27"/>
    <mergeCell ref="S27:T27"/>
    <mergeCell ref="B26:C26"/>
    <mergeCell ref="G26:H26"/>
    <mergeCell ref="J26:K26"/>
    <mergeCell ref="O26:P26"/>
    <mergeCell ref="Q25:R25"/>
    <mergeCell ref="S25:T25"/>
    <mergeCell ref="Q26:R26"/>
    <mergeCell ref="S26:T26"/>
    <mergeCell ref="Q28:R28"/>
    <mergeCell ref="S28:T28"/>
    <mergeCell ref="B27:C27"/>
    <mergeCell ref="G27:H27"/>
    <mergeCell ref="B28:C28"/>
    <mergeCell ref="G28:H28"/>
    <mergeCell ref="J28:K28"/>
    <mergeCell ref="O28:P28"/>
    <mergeCell ref="J27:K27"/>
    <mergeCell ref="O27:P27"/>
    <mergeCell ref="B29:C29"/>
    <mergeCell ref="G29:H29"/>
    <mergeCell ref="J29:K29"/>
    <mergeCell ref="O29:P29"/>
    <mergeCell ref="Q31:R31"/>
    <mergeCell ref="S31:T31"/>
    <mergeCell ref="B30:C30"/>
    <mergeCell ref="G30:H30"/>
    <mergeCell ref="J30:K30"/>
    <mergeCell ref="O30:P30"/>
    <mergeCell ref="Q29:R29"/>
    <mergeCell ref="S29:T29"/>
    <mergeCell ref="Q30:R30"/>
    <mergeCell ref="S30:T30"/>
    <mergeCell ref="Q32:R32"/>
    <mergeCell ref="S32:T32"/>
    <mergeCell ref="B31:C31"/>
    <mergeCell ref="G31:H31"/>
    <mergeCell ref="B32:C32"/>
    <mergeCell ref="G32:H32"/>
    <mergeCell ref="J32:K32"/>
    <mergeCell ref="O32:P32"/>
    <mergeCell ref="J31:K31"/>
    <mergeCell ref="O31:P31"/>
    <mergeCell ref="B33:C33"/>
    <mergeCell ref="G33:H33"/>
    <mergeCell ref="J33:K33"/>
    <mergeCell ref="O33:P33"/>
    <mergeCell ref="Q35:R35"/>
    <mergeCell ref="S35:T35"/>
    <mergeCell ref="B34:C34"/>
    <mergeCell ref="G34:H34"/>
    <mergeCell ref="J34:K34"/>
    <mergeCell ref="O34:P34"/>
    <mergeCell ref="Q33:R33"/>
    <mergeCell ref="S33:T33"/>
    <mergeCell ref="Q34:R34"/>
    <mergeCell ref="S34:T34"/>
    <mergeCell ref="Q36:R36"/>
    <mergeCell ref="S36:T36"/>
    <mergeCell ref="B35:C35"/>
    <mergeCell ref="G35:H35"/>
    <mergeCell ref="B36:C36"/>
    <mergeCell ref="G36:H36"/>
    <mergeCell ref="J36:K36"/>
    <mergeCell ref="O36:P36"/>
    <mergeCell ref="J35:K35"/>
    <mergeCell ref="O35:P35"/>
    <mergeCell ref="B37:C37"/>
    <mergeCell ref="G37:H37"/>
    <mergeCell ref="J37:K37"/>
    <mergeCell ref="O37:P37"/>
    <mergeCell ref="Q39:R39"/>
    <mergeCell ref="S39:T39"/>
    <mergeCell ref="B38:C38"/>
    <mergeCell ref="G38:H38"/>
    <mergeCell ref="J38:K38"/>
    <mergeCell ref="O38:P38"/>
    <mergeCell ref="Q37:R37"/>
    <mergeCell ref="S37:T37"/>
    <mergeCell ref="Q38:R38"/>
    <mergeCell ref="S38:T38"/>
    <mergeCell ref="Q40:R40"/>
    <mergeCell ref="S40:T40"/>
    <mergeCell ref="B39:C39"/>
    <mergeCell ref="G39:H39"/>
    <mergeCell ref="B40:C40"/>
    <mergeCell ref="G40:H40"/>
    <mergeCell ref="J40:K40"/>
    <mergeCell ref="O40:P40"/>
    <mergeCell ref="J39:K39"/>
    <mergeCell ref="O39:P39"/>
    <mergeCell ref="B41:C41"/>
    <mergeCell ref="G41:H41"/>
    <mergeCell ref="J41:K41"/>
    <mergeCell ref="O41:P41"/>
    <mergeCell ref="Q43:R43"/>
    <mergeCell ref="S43:T43"/>
    <mergeCell ref="B42:C42"/>
    <mergeCell ref="G42:H42"/>
    <mergeCell ref="J42:K42"/>
    <mergeCell ref="O42:P42"/>
    <mergeCell ref="Q41:R41"/>
    <mergeCell ref="S41:T41"/>
    <mergeCell ref="Q42:R42"/>
    <mergeCell ref="S42:T42"/>
    <mergeCell ref="Q44:R44"/>
    <mergeCell ref="S44:T44"/>
    <mergeCell ref="B43:C43"/>
    <mergeCell ref="G43:H43"/>
    <mergeCell ref="B44:C44"/>
    <mergeCell ref="G44:H44"/>
    <mergeCell ref="J44:K44"/>
    <mergeCell ref="O44:P44"/>
    <mergeCell ref="J43:K43"/>
    <mergeCell ref="O43:P43"/>
    <mergeCell ref="B45:C45"/>
    <mergeCell ref="G45:H45"/>
    <mergeCell ref="J45:K45"/>
    <mergeCell ref="O45:P45"/>
    <mergeCell ref="Q47:R47"/>
    <mergeCell ref="S47:T47"/>
    <mergeCell ref="B46:C46"/>
    <mergeCell ref="G46:H46"/>
    <mergeCell ref="J46:K46"/>
    <mergeCell ref="O46:P46"/>
    <mergeCell ref="Q45:R45"/>
    <mergeCell ref="S45:T45"/>
    <mergeCell ref="Q46:R46"/>
    <mergeCell ref="S46:T46"/>
    <mergeCell ref="B47:C47"/>
    <mergeCell ref="G47:H47"/>
    <mergeCell ref="J47:K47"/>
    <mergeCell ref="O47:P47"/>
  </mergeCells>
  <conditionalFormatting sqref="F9:F47">
    <cfRule type="cellIs" priority="1" dxfId="1" operator="equal" stopIfTrue="1">
      <formula>"買"</formula>
    </cfRule>
    <cfRule type="cellIs" priority="2" dxfId="0" operator="equal" stopIfTrue="1">
      <formula>"売"</formula>
    </cfRule>
  </conditionalFormatting>
  <dataValidations count="1">
    <dataValidation type="list" allowBlank="1" showInputMessage="1" showErrorMessage="1" sqref="F9:F47">
      <formula1>"買,売"</formula1>
    </dataValidation>
  </dataValidations>
  <printOptions/>
  <pageMargins left="0.44" right="0.25" top="1.08" bottom="0.18" header="0.14" footer="0.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3">
      <selection activeCell="A1" sqref="A1"/>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70" t="s">
        <v>53</v>
      </c>
      <c r="B2" s="71"/>
      <c r="C2" s="71"/>
      <c r="D2" s="71"/>
      <c r="E2" s="71"/>
      <c r="F2" s="71"/>
      <c r="G2" s="71"/>
      <c r="H2" s="71"/>
      <c r="I2" s="71"/>
      <c r="J2" s="71"/>
    </row>
    <row r="3" spans="1:10" ht="13.5">
      <c r="A3" s="71"/>
      <c r="B3" s="71"/>
      <c r="C3" s="71"/>
      <c r="D3" s="71"/>
      <c r="E3" s="71"/>
      <c r="F3" s="71"/>
      <c r="G3" s="71"/>
      <c r="H3" s="71"/>
      <c r="I3" s="71"/>
      <c r="J3" s="71"/>
    </row>
    <row r="4" spans="1:10" ht="13.5">
      <c r="A4" s="71"/>
      <c r="B4" s="71"/>
      <c r="C4" s="71"/>
      <c r="D4" s="71"/>
      <c r="E4" s="71"/>
      <c r="F4" s="71"/>
      <c r="G4" s="71"/>
      <c r="H4" s="71"/>
      <c r="I4" s="71"/>
      <c r="J4" s="71"/>
    </row>
    <row r="5" spans="1:10" ht="13.5">
      <c r="A5" s="71"/>
      <c r="B5" s="71"/>
      <c r="C5" s="71"/>
      <c r="D5" s="71"/>
      <c r="E5" s="71"/>
      <c r="F5" s="71"/>
      <c r="G5" s="71"/>
      <c r="H5" s="71"/>
      <c r="I5" s="71"/>
      <c r="J5" s="71"/>
    </row>
    <row r="6" spans="1:10" ht="13.5">
      <c r="A6" s="71"/>
      <c r="B6" s="71"/>
      <c r="C6" s="71"/>
      <c r="D6" s="71"/>
      <c r="E6" s="71"/>
      <c r="F6" s="71"/>
      <c r="G6" s="71"/>
      <c r="H6" s="71"/>
      <c r="I6" s="71"/>
      <c r="J6" s="71"/>
    </row>
    <row r="7" spans="1:10" ht="13.5">
      <c r="A7" s="71"/>
      <c r="B7" s="71"/>
      <c r="C7" s="71"/>
      <c r="D7" s="71"/>
      <c r="E7" s="71"/>
      <c r="F7" s="71"/>
      <c r="G7" s="71"/>
      <c r="H7" s="71"/>
      <c r="I7" s="71"/>
      <c r="J7" s="71"/>
    </row>
    <row r="8" spans="1:10" ht="13.5">
      <c r="A8" s="71"/>
      <c r="B8" s="71"/>
      <c r="C8" s="71"/>
      <c r="D8" s="71"/>
      <c r="E8" s="71"/>
      <c r="F8" s="71"/>
      <c r="G8" s="71"/>
      <c r="H8" s="71"/>
      <c r="I8" s="71"/>
      <c r="J8" s="71"/>
    </row>
    <row r="9" spans="1:10" ht="13.5">
      <c r="A9" s="71"/>
      <c r="B9" s="71"/>
      <c r="C9" s="71"/>
      <c r="D9" s="71"/>
      <c r="E9" s="71"/>
      <c r="F9" s="71"/>
      <c r="G9" s="71"/>
      <c r="H9" s="71"/>
      <c r="I9" s="71"/>
      <c r="J9" s="71"/>
    </row>
    <row r="11" ht="13.5">
      <c r="A11" t="s">
        <v>1</v>
      </c>
    </row>
    <row r="12" spans="1:10" ht="13.5">
      <c r="A12" s="73" t="s">
        <v>51</v>
      </c>
      <c r="B12" s="72"/>
      <c r="C12" s="72"/>
      <c r="D12" s="72"/>
      <c r="E12" s="72"/>
      <c r="F12" s="72"/>
      <c r="G12" s="72"/>
      <c r="H12" s="72"/>
      <c r="I12" s="72"/>
      <c r="J12" s="72"/>
    </row>
    <row r="13" spans="1:10" ht="13.5">
      <c r="A13" s="72"/>
      <c r="B13" s="72"/>
      <c r="C13" s="72"/>
      <c r="D13" s="72"/>
      <c r="E13" s="72"/>
      <c r="F13" s="72"/>
      <c r="G13" s="72"/>
      <c r="H13" s="72"/>
      <c r="I13" s="72"/>
      <c r="J13" s="72"/>
    </row>
    <row r="14" spans="1:10" ht="13.5">
      <c r="A14" s="72"/>
      <c r="B14" s="72"/>
      <c r="C14" s="72"/>
      <c r="D14" s="72"/>
      <c r="E14" s="72"/>
      <c r="F14" s="72"/>
      <c r="G14" s="72"/>
      <c r="H14" s="72"/>
      <c r="I14" s="72"/>
      <c r="J14" s="72"/>
    </row>
    <row r="15" spans="1:10" ht="13.5">
      <c r="A15" s="72"/>
      <c r="B15" s="72"/>
      <c r="C15" s="72"/>
      <c r="D15" s="72"/>
      <c r="E15" s="72"/>
      <c r="F15" s="72"/>
      <c r="G15" s="72"/>
      <c r="H15" s="72"/>
      <c r="I15" s="72"/>
      <c r="J15" s="72"/>
    </row>
    <row r="16" spans="1:10" ht="13.5">
      <c r="A16" s="72"/>
      <c r="B16" s="72"/>
      <c r="C16" s="72"/>
      <c r="D16" s="72"/>
      <c r="E16" s="72"/>
      <c r="F16" s="72"/>
      <c r="G16" s="72"/>
      <c r="H16" s="72"/>
      <c r="I16" s="72"/>
      <c r="J16" s="72"/>
    </row>
    <row r="17" spans="1:10" ht="13.5">
      <c r="A17" s="72"/>
      <c r="B17" s="72"/>
      <c r="C17" s="72"/>
      <c r="D17" s="72"/>
      <c r="E17" s="72"/>
      <c r="F17" s="72"/>
      <c r="G17" s="72"/>
      <c r="H17" s="72"/>
      <c r="I17" s="72"/>
      <c r="J17" s="72"/>
    </row>
    <row r="18" spans="1:10" ht="13.5">
      <c r="A18" s="72"/>
      <c r="B18" s="72"/>
      <c r="C18" s="72"/>
      <c r="D18" s="72"/>
      <c r="E18" s="72"/>
      <c r="F18" s="72"/>
      <c r="G18" s="72"/>
      <c r="H18" s="72"/>
      <c r="I18" s="72"/>
      <c r="J18" s="72"/>
    </row>
    <row r="19" spans="1:10" ht="13.5">
      <c r="A19" s="72"/>
      <c r="B19" s="72"/>
      <c r="C19" s="72"/>
      <c r="D19" s="72"/>
      <c r="E19" s="72"/>
      <c r="F19" s="72"/>
      <c r="G19" s="72"/>
      <c r="H19" s="72"/>
      <c r="I19" s="72"/>
      <c r="J19" s="72"/>
    </row>
    <row r="21" ht="13.5">
      <c r="A21" t="s">
        <v>2</v>
      </c>
    </row>
    <row r="22" spans="1:10" ht="13.5">
      <c r="A22" s="73" t="s">
        <v>52</v>
      </c>
      <c r="B22" s="73"/>
      <c r="C22" s="73"/>
      <c r="D22" s="73"/>
      <c r="E22" s="73"/>
      <c r="F22" s="73"/>
      <c r="G22" s="73"/>
      <c r="H22" s="73"/>
      <c r="I22" s="73"/>
      <c r="J22" s="73"/>
    </row>
    <row r="23" spans="1:10" ht="13.5">
      <c r="A23" s="73"/>
      <c r="B23" s="73"/>
      <c r="C23" s="73"/>
      <c r="D23" s="73"/>
      <c r="E23" s="73"/>
      <c r="F23" s="73"/>
      <c r="G23" s="73"/>
      <c r="H23" s="73"/>
      <c r="I23" s="73"/>
      <c r="J23" s="73"/>
    </row>
    <row r="24" spans="1:10" ht="13.5">
      <c r="A24" s="73"/>
      <c r="B24" s="73"/>
      <c r="C24" s="73"/>
      <c r="D24" s="73"/>
      <c r="E24" s="73"/>
      <c r="F24" s="73"/>
      <c r="G24" s="73"/>
      <c r="H24" s="73"/>
      <c r="I24" s="73"/>
      <c r="J24" s="73"/>
    </row>
    <row r="25" spans="1:10" ht="13.5">
      <c r="A25" s="73"/>
      <c r="B25" s="73"/>
      <c r="C25" s="73"/>
      <c r="D25" s="73"/>
      <c r="E25" s="73"/>
      <c r="F25" s="73"/>
      <c r="G25" s="73"/>
      <c r="H25" s="73"/>
      <c r="I25" s="73"/>
      <c r="J25" s="73"/>
    </row>
    <row r="26" spans="1:10" ht="13.5">
      <c r="A26" s="73"/>
      <c r="B26" s="73"/>
      <c r="C26" s="73"/>
      <c r="D26" s="73"/>
      <c r="E26" s="73"/>
      <c r="F26" s="73"/>
      <c r="G26" s="73"/>
      <c r="H26" s="73"/>
      <c r="I26" s="73"/>
      <c r="J26" s="73"/>
    </row>
    <row r="27" spans="1:10" ht="13.5">
      <c r="A27" s="73"/>
      <c r="B27" s="73"/>
      <c r="C27" s="73"/>
      <c r="D27" s="73"/>
      <c r="E27" s="73"/>
      <c r="F27" s="73"/>
      <c r="G27" s="73"/>
      <c r="H27" s="73"/>
      <c r="I27" s="73"/>
      <c r="J27" s="73"/>
    </row>
    <row r="28" spans="1:10" ht="13.5">
      <c r="A28" s="73"/>
      <c r="B28" s="73"/>
      <c r="C28" s="73"/>
      <c r="D28" s="73"/>
      <c r="E28" s="73"/>
      <c r="F28" s="73"/>
      <c r="G28" s="73"/>
      <c r="H28" s="73"/>
      <c r="I28" s="73"/>
      <c r="J28" s="73"/>
    </row>
    <row r="29" spans="1:10" ht="13.5">
      <c r="A29" s="73"/>
      <c r="B29" s="73"/>
      <c r="C29" s="73"/>
      <c r="D29" s="73"/>
      <c r="E29" s="73"/>
      <c r="F29" s="73"/>
      <c r="G29" s="73"/>
      <c r="H29" s="73"/>
      <c r="I29" s="73"/>
      <c r="J29" s="7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B2:I12"/>
  <sheetViews>
    <sheetView zoomScaleSheetLayoutView="100" zoomScalePageLayoutView="0" workbookViewId="0" topLeftCell="A1">
      <selection activeCell="D9" sqref="D9"/>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38</v>
      </c>
      <c r="C2" s="27"/>
    </row>
    <row r="4" spans="2:9" ht="17.25">
      <c r="B4" s="30" t="s">
        <v>41</v>
      </c>
      <c r="C4" s="30" t="s">
        <v>39</v>
      </c>
      <c r="D4" s="30" t="s">
        <v>43</v>
      </c>
      <c r="E4" s="31" t="s">
        <v>40</v>
      </c>
      <c r="F4" s="30" t="s">
        <v>44</v>
      </c>
      <c r="G4" s="31" t="s">
        <v>40</v>
      </c>
      <c r="H4" s="30" t="s">
        <v>45</v>
      </c>
      <c r="I4" s="31" t="s">
        <v>40</v>
      </c>
    </row>
    <row r="5" spans="2:5" ht="17.25">
      <c r="B5" s="28" t="s">
        <v>42</v>
      </c>
      <c r="C5" s="29" t="s">
        <v>47</v>
      </c>
      <c r="D5" s="29">
        <v>51</v>
      </c>
      <c r="E5" s="33">
        <v>42481</v>
      </c>
    </row>
    <row r="6" spans="2:9" ht="17.25">
      <c r="B6" s="28" t="s">
        <v>42</v>
      </c>
      <c r="C6" s="29" t="s">
        <v>48</v>
      </c>
      <c r="D6" s="29"/>
      <c r="E6" s="33"/>
      <c r="F6" s="29">
        <v>100</v>
      </c>
      <c r="G6" s="33">
        <v>42486</v>
      </c>
      <c r="H6" s="29"/>
      <c r="I6" s="34"/>
    </row>
    <row r="7" spans="2:9" ht="17.25">
      <c r="B7" s="28" t="s">
        <v>42</v>
      </c>
      <c r="C7" s="29" t="s">
        <v>49</v>
      </c>
      <c r="D7" s="29"/>
      <c r="E7" s="34"/>
      <c r="F7" s="29"/>
      <c r="G7" s="34"/>
      <c r="H7" s="29">
        <v>100</v>
      </c>
      <c r="I7" s="33">
        <v>42489</v>
      </c>
    </row>
    <row r="8" spans="2:9" ht="17.25">
      <c r="B8" s="28" t="s">
        <v>42</v>
      </c>
      <c r="C8" s="29" t="s">
        <v>50</v>
      </c>
      <c r="D8" s="29">
        <v>38</v>
      </c>
      <c r="E8" s="33">
        <v>42493</v>
      </c>
      <c r="F8" s="29"/>
      <c r="G8" s="34"/>
      <c r="H8" s="29"/>
      <c r="I8" s="34"/>
    </row>
    <row r="9" spans="2:9" ht="17.25">
      <c r="B9" s="28" t="s">
        <v>42</v>
      </c>
      <c r="C9" s="29"/>
      <c r="D9" s="29"/>
      <c r="E9" s="34"/>
      <c r="F9" s="29"/>
      <c r="G9" s="34"/>
      <c r="H9" s="29"/>
      <c r="I9" s="34"/>
    </row>
    <row r="10" spans="2:9" ht="17.25">
      <c r="B10" s="28" t="s">
        <v>42</v>
      </c>
      <c r="C10" s="29"/>
      <c r="D10" s="29"/>
      <c r="E10" s="34"/>
      <c r="F10" s="29"/>
      <c r="G10" s="34"/>
      <c r="H10" s="29"/>
      <c r="I10" s="34"/>
    </row>
    <row r="11" spans="2:9" ht="17.25">
      <c r="B11" s="28" t="s">
        <v>42</v>
      </c>
      <c r="C11" s="29"/>
      <c r="D11" s="29"/>
      <c r="E11" s="34"/>
      <c r="F11" s="29"/>
      <c r="G11" s="34"/>
      <c r="H11" s="29"/>
      <c r="I11" s="34"/>
    </row>
    <row r="12" spans="2:9" ht="17.25">
      <c r="B12" s="28" t="s">
        <v>42</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Arita</cp:lastModifiedBy>
  <cp:lastPrinted>2016-05-02T15:24:50Z</cp:lastPrinted>
  <dcterms:created xsi:type="dcterms:W3CDTF">2013-10-09T23:04:08Z</dcterms:created>
  <dcterms:modified xsi:type="dcterms:W3CDTF">2016-05-02T17:22:56Z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