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0" yWindow="2720" windowWidth="18080" windowHeight="13380" activeTab="0"/>
  </bookViews>
  <sheets>
    <sheet name="検証（EURUSD４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<sst xmlns="http://schemas.openxmlformats.org/spreadsheetml/2006/main" count="300" uniqueCount="55">
  <si>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</si>
  <si>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</si>
  <si>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</si>
  <si>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</si>
  <si>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</si>
  <si>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</si>
  <si>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</si>
  <si>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</si>
  <si>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</si>
  <si>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</si>
  <si>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</si>
  <si>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</si>
  <si>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</si>
  <si>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</si>
  <si>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</si>
  <si>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</si>
  <si>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</si>
  <si>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</si>
  <si>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</si>
  <si>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</si>
  <si>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</si>
  <si>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</si>
  <si>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</si>
  <si>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</si>
  <si>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</si>
  <si>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</si>
  <si>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</si>
  <si>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</si>
  <si>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</si>
  <si>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</si>
  <si>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</si>
  <si>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</si>
  <si>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</si>
  <si>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</si>
  <si>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</si>
  <si>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</si>
  <si>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</si>
  <si>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</si>
  <si>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</si>
  <si>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</si>
  <si>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</si>
  <si>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</si>
  <si>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</si>
  <si>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</si>
  <si>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</si>
  <si>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</si>
  <si>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</si>
  <si>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</si>
  <si>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</si>
  <si>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10と20MA、EP</t>
  </si>
  <si>
    <t>EUR/GBP</t>
  </si>
  <si>
    <t>1H</t>
  </si>
  <si>
    <t xml:space="preserve">2つのMAとEBに徹して検証しました。画像は、1,2,3の、それぞれエントリーと決済です。エントリーは実際のものの左側に縦線、決済は決済した箇所に縦線を入れています。決済は、EBでない場合が多いのですが、それでもいいのでしょうか? </t>
  </si>
  <si>
    <t>MAとEBに絞って検証しましたが、今までの検証より収益は少ないです。実際のデモに近いのかもしれませんね。</t>
  </si>
  <si>
    <t>5月半ばから、月半ばから、この通貨でデモも試していますので、もう少ししてから比較してみます。ルールが多すぎると、検証が難しくなるので、当分、割に相性のいいこのルールでやっていこうと思います。FIBを試したいのですが、このデモ画面では数値を変えられない上、線も加えられないので、今の所、棚上げにしてい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</si>
</sst>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5">
    <font>
      <sz val="11"/>
      <color indexed="8"/>
      <name val="ＭＳ Ｐゴシック"/>
      <family val="0"/>
    </font>
    <font>
      <sz val="11"/>
      <name val="ＭＳ Ｐゴシック"/>
      <family val="0"/>
    </font>
    <font>
      <sz val="6"/>
      <name val="ＭＳ Ｐゴシック"/>
      <family val="0"/>
    </font>
    <font>
      <b/>
      <sz val="11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name val="Yu Gothic"/>
      <family val="0"/>
    </font>
    <font>
      <b/>
      <sz val="14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b/>
      <sz val="14"/>
      <color rgb="FFFF0000"/>
      <name val="ＭＳ Ｐゴシック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3" applyNumberFormat="1" applyFont="1" applyBorder="1" applyAlignment="1">
      <alignment horizontal="center" vertical="center"/>
    </xf>
    <xf numFmtId="0" fontId="42" fillId="29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181" fontId="4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3" fillId="0" borderId="10" xfId="0" applyNumberFormat="1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3" applyNumberFormat="1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vertical="center"/>
    </xf>
    <xf numFmtId="0" fontId="42" fillId="28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18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6" fontId="43" fillId="0" borderId="10" xfId="0" applyNumberFormat="1" applyFont="1" applyFill="1" applyBorder="1" applyAlignment="1">
      <alignment horizontal="center" vertical="center"/>
    </xf>
    <xf numFmtId="190" fontId="43" fillId="0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shrinkToFit="1"/>
    </xf>
    <xf numFmtId="0" fontId="42" fillId="28" borderId="16" xfId="0" applyFont="1" applyFill="1" applyBorder="1" applyAlignment="1">
      <alignment horizontal="center" vertical="center" shrinkToFit="1"/>
    </xf>
    <xf numFmtId="0" fontId="42" fillId="28" borderId="11" xfId="0" applyFont="1" applyFill="1" applyBorder="1" applyAlignment="1">
      <alignment horizontal="center" vertical="center" shrinkToFit="1"/>
    </xf>
    <xf numFmtId="0" fontId="42" fillId="29" borderId="16" xfId="0" applyFont="1" applyFill="1" applyBorder="1" applyAlignment="1">
      <alignment horizontal="center" vertical="center" shrinkToFit="1"/>
    </xf>
    <xf numFmtId="0" fontId="42" fillId="29" borderId="11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5" borderId="17" xfId="0" applyFont="1" applyFill="1" applyBorder="1" applyAlignment="1">
      <alignment horizontal="center" vertical="center" shrinkToFit="1"/>
    </xf>
    <xf numFmtId="0" fontId="42" fillId="35" borderId="10" xfId="0" applyFont="1" applyFill="1" applyBorder="1" applyAlignment="1">
      <alignment horizontal="center" vertical="center" shrinkToFit="1"/>
    </xf>
    <xf numFmtId="0" fontId="42" fillId="36" borderId="15" xfId="0" applyFont="1" applyFill="1" applyBorder="1" applyAlignment="1">
      <alignment horizontal="center" vertical="center" shrinkToFit="1"/>
    </xf>
    <xf numFmtId="0" fontId="42" fillId="36" borderId="18" xfId="0" applyFont="1" applyFill="1" applyBorder="1" applyAlignment="1">
      <alignment horizontal="center" vertical="center" shrinkToFit="1"/>
    </xf>
    <xf numFmtId="0" fontId="42" fillId="36" borderId="19" xfId="0" applyFont="1" applyFill="1" applyBorder="1" applyAlignment="1">
      <alignment horizontal="center" vertical="center" shrinkToFit="1"/>
    </xf>
    <xf numFmtId="0" fontId="42" fillId="36" borderId="20" xfId="0" applyFont="1" applyFill="1" applyBorder="1" applyAlignment="1">
      <alignment horizontal="center" vertical="center" shrinkToFit="1"/>
    </xf>
    <xf numFmtId="0" fontId="42" fillId="28" borderId="19" xfId="0" applyFont="1" applyFill="1" applyBorder="1" applyAlignment="1">
      <alignment horizontal="center" vertical="center" shrinkToFit="1"/>
    </xf>
    <xf numFmtId="0" fontId="42" fillId="28" borderId="12" xfId="0" applyFont="1" applyFill="1" applyBorder="1" applyAlignment="1">
      <alignment horizontal="center" vertical="center" shrinkToFit="1"/>
    </xf>
    <xf numFmtId="0" fontId="42" fillId="29" borderId="19" xfId="0" applyFont="1" applyFill="1" applyBorder="1" applyAlignment="1">
      <alignment horizontal="center" vertical="center" shrinkToFit="1"/>
    </xf>
    <xf numFmtId="0" fontId="42" fillId="29" borderId="12" xfId="0" applyFont="1" applyFill="1" applyBorder="1" applyAlignment="1">
      <alignment horizontal="center" vertical="center" shrinkToFit="1"/>
    </xf>
    <xf numFmtId="0" fontId="42" fillId="37" borderId="10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標準 3" xfId="51"/>
    <cellStyle name="良い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7</xdr:row>
      <xdr:rowOff>9525</xdr:rowOff>
    </xdr:from>
    <xdr:to>
      <xdr:col>27</xdr:col>
      <xdr:colOff>180975</xdr:colOff>
      <xdr:row>70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09675"/>
          <a:ext cx="14782800" cy="1080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H2" sqref="H2:I2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 t="s">
        <v>50</v>
      </c>
      <c r="E2" s="70"/>
      <c r="F2" s="67" t="s">
        <v>6</v>
      </c>
      <c r="G2" s="67"/>
      <c r="H2" s="70" t="s">
        <v>51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49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f>SUM($R$9:$S$993)</f>
        <v>492592.86150846357</v>
      </c>
      <c r="E4" s="65"/>
      <c r="F4" s="67" t="s">
        <v>12</v>
      </c>
      <c r="G4" s="67"/>
      <c r="H4" s="71">
        <f>SUM($T$9:$U$108)</f>
        <v>558.9000000000018</v>
      </c>
      <c r="I4" s="70"/>
      <c r="J4" s="63" t="s">
        <v>13</v>
      </c>
      <c r="K4" s="63"/>
      <c r="L4" s="64">
        <f>MAX($C$9:$D$990)-C9</f>
        <v>503593.4594265616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8">
      <c r="B5" s="37" t="s">
        <v>15</v>
      </c>
      <c r="C5" s="2">
        <f>COUNTIF($R$9:$R$990,"&gt;0")</f>
        <v>8</v>
      </c>
      <c r="D5" s="38" t="s">
        <v>16</v>
      </c>
      <c r="E5" s="16">
        <f>COUNTIF($R$9:$R$990,"&lt;0")</f>
        <v>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36">
        <v>1</v>
      </c>
      <c r="C9" s="39">
        <v>1000000</v>
      </c>
      <c r="D9" s="39"/>
      <c r="E9" s="36">
        <v>2016</v>
      </c>
      <c r="F9" s="8">
        <v>42468</v>
      </c>
      <c r="G9" s="36" t="s">
        <v>4</v>
      </c>
      <c r="H9" s="40">
        <v>1.4133</v>
      </c>
      <c r="I9" s="40"/>
      <c r="J9" s="36">
        <v>44</v>
      </c>
      <c r="K9" s="39">
        <f aca="true" t="shared" si="0" ref="K9:K72">IF(F9="","",C9*0.03)</f>
        <v>30000</v>
      </c>
      <c r="L9" s="39"/>
      <c r="M9" s="6">
        <f>IF(J9="","",(K9/J9)/1000)</f>
        <v>0.6818181818181819</v>
      </c>
      <c r="N9" s="36">
        <v>2016</v>
      </c>
      <c r="O9" s="8">
        <v>42472</v>
      </c>
      <c r="P9" s="40">
        <v>1.42317</v>
      </c>
      <c r="Q9" s="40"/>
      <c r="R9" s="41">
        <f>IF(O9="","",(IF(G9="売",H9-P9,P9-H9))*M9*10000000)</f>
        <v>67295.45454545486</v>
      </c>
      <c r="S9" s="41"/>
      <c r="T9" s="42">
        <f>IF(O9="","",IF(R9&lt;0,J9*(-1),IF(G9="買",(P9-H9)*10000,(H9-P9)*10000)))</f>
        <v>98.70000000000046</v>
      </c>
      <c r="U9" s="42"/>
    </row>
    <row r="10" spans="2:21" ht="18">
      <c r="B10" s="36">
        <v>2</v>
      </c>
      <c r="C10" s="39">
        <f aca="true" t="shared" si="1" ref="C10:C73">IF(R9="","",C9+R9)</f>
        <v>1067295.4545454548</v>
      </c>
      <c r="D10" s="39"/>
      <c r="E10" s="36"/>
      <c r="F10" s="8">
        <v>42472</v>
      </c>
      <c r="G10" s="36" t="s">
        <v>4</v>
      </c>
      <c r="H10" s="40">
        <v>1.42666</v>
      </c>
      <c r="I10" s="40"/>
      <c r="J10" s="36">
        <v>40</v>
      </c>
      <c r="K10" s="39">
        <f t="shared" si="0"/>
        <v>32018.863636363643</v>
      </c>
      <c r="L10" s="39"/>
      <c r="M10" s="6">
        <f aca="true" t="shared" si="2" ref="M10:M73">IF(J10="","",(K10/J10)/1000)</f>
        <v>0.8004715909090911</v>
      </c>
      <c r="N10" s="36"/>
      <c r="O10" s="8">
        <v>42472</v>
      </c>
      <c r="P10" s="40">
        <v>1.43159</v>
      </c>
      <c r="Q10" s="40"/>
      <c r="R10" s="41">
        <f aca="true" t="shared" si="3" ref="R10:R73">IF(O10="","",(IF(G10="売",H10-P10,P10-H10))*M10*10000000)</f>
        <v>39463.249431817225</v>
      </c>
      <c r="S10" s="41"/>
      <c r="T10" s="42">
        <f aca="true" t="shared" si="4" ref="T10:T73">IF(O10="","",IF(R10&lt;0,J10*(-1),IF(G10="買",(P10-H10)*10000,(H10-P10)*10000)))</f>
        <v>49.29999999999879</v>
      </c>
      <c r="U10" s="42"/>
    </row>
    <row r="11" spans="2:21" ht="18">
      <c r="B11" s="36">
        <v>3</v>
      </c>
      <c r="C11" s="39">
        <f t="shared" si="1"/>
        <v>1106758.7039772721</v>
      </c>
      <c r="D11" s="39"/>
      <c r="E11" s="36"/>
      <c r="F11" s="8">
        <v>42474</v>
      </c>
      <c r="G11" s="36" t="s">
        <v>3</v>
      </c>
      <c r="H11" s="40">
        <v>1.41855</v>
      </c>
      <c r="I11" s="40"/>
      <c r="J11" s="36">
        <v>18</v>
      </c>
      <c r="K11" s="39">
        <f t="shared" si="0"/>
        <v>33202.761119318166</v>
      </c>
      <c r="L11" s="39"/>
      <c r="M11" s="6">
        <f t="shared" si="2"/>
        <v>1.8445978399621203</v>
      </c>
      <c r="N11" s="36"/>
      <c r="O11" s="8">
        <v>42474</v>
      </c>
      <c r="P11" s="40">
        <v>1.41247</v>
      </c>
      <c r="Q11" s="40"/>
      <c r="R11" s="41">
        <f t="shared" si="3"/>
        <v>112151.5486696985</v>
      </c>
      <c r="S11" s="41"/>
      <c r="T11" s="42">
        <f t="shared" si="4"/>
        <v>60.80000000000085</v>
      </c>
      <c r="U11" s="42"/>
    </row>
    <row r="12" spans="2:21" ht="18">
      <c r="B12" s="36">
        <v>4</v>
      </c>
      <c r="C12" s="39">
        <f t="shared" si="1"/>
        <v>1218910.2526469706</v>
      </c>
      <c r="D12" s="39"/>
      <c r="E12" s="36"/>
      <c r="F12" s="8">
        <v>42478</v>
      </c>
      <c r="G12" s="36" t="s">
        <v>4</v>
      </c>
      <c r="H12" s="40">
        <v>1.42813</v>
      </c>
      <c r="I12" s="40"/>
      <c r="J12" s="36">
        <v>74</v>
      </c>
      <c r="K12" s="39">
        <f t="shared" si="0"/>
        <v>36567.30757940911</v>
      </c>
      <c r="L12" s="39"/>
      <c r="M12" s="6">
        <f t="shared" si="2"/>
        <v>0.49415280512715015</v>
      </c>
      <c r="N12" s="36"/>
      <c r="O12" s="8">
        <v>42480</v>
      </c>
      <c r="P12" s="40">
        <v>1.43724</v>
      </c>
      <c r="Q12" s="40"/>
      <c r="R12" s="41">
        <f t="shared" si="3"/>
        <v>45017.32054708424</v>
      </c>
      <c r="S12" s="41"/>
      <c r="T12" s="42">
        <f t="shared" si="4"/>
        <v>91.10000000000173</v>
      </c>
      <c r="U12" s="42"/>
    </row>
    <row r="13" spans="2:21" ht="18">
      <c r="B13" s="36">
        <v>5</v>
      </c>
      <c r="C13" s="39">
        <f t="shared" si="1"/>
        <v>1263927.573194055</v>
      </c>
      <c r="D13" s="39"/>
      <c r="E13" s="36"/>
      <c r="F13" s="8">
        <v>42482</v>
      </c>
      <c r="G13" s="36" t="s">
        <v>4</v>
      </c>
      <c r="H13" s="40">
        <v>1.4416</v>
      </c>
      <c r="I13" s="40"/>
      <c r="J13" s="36">
        <v>44</v>
      </c>
      <c r="K13" s="39">
        <f t="shared" si="0"/>
        <v>37917.82719582164</v>
      </c>
      <c r="L13" s="39"/>
      <c r="M13" s="6">
        <f t="shared" si="2"/>
        <v>0.8617687999050373</v>
      </c>
      <c r="N13" s="36"/>
      <c r="O13" s="8">
        <v>42487</v>
      </c>
      <c r="P13" s="40">
        <v>1.45772</v>
      </c>
      <c r="Q13" s="40"/>
      <c r="R13" s="41">
        <f t="shared" si="3"/>
        <v>138917.13054469126</v>
      </c>
      <c r="S13" s="41"/>
      <c r="T13" s="42">
        <f t="shared" si="4"/>
        <v>161.19999999999914</v>
      </c>
      <c r="U13" s="42"/>
    </row>
    <row r="14" spans="2:21" ht="18">
      <c r="B14" s="36">
        <v>6</v>
      </c>
      <c r="C14" s="39">
        <f t="shared" si="1"/>
        <v>1402844.7037387462</v>
      </c>
      <c r="D14" s="39"/>
      <c r="E14" s="36"/>
      <c r="F14" s="8">
        <v>42487</v>
      </c>
      <c r="G14" s="36" t="s">
        <v>3</v>
      </c>
      <c r="H14" s="40">
        <v>1.45351</v>
      </c>
      <c r="I14" s="40"/>
      <c r="J14" s="36">
        <v>50</v>
      </c>
      <c r="K14" s="39">
        <f t="shared" si="0"/>
        <v>42085.34111216239</v>
      </c>
      <c r="L14" s="39"/>
      <c r="M14" s="6">
        <f t="shared" si="2"/>
        <v>0.8417068222432478</v>
      </c>
      <c r="N14" s="36"/>
      <c r="O14" s="8">
        <v>42488</v>
      </c>
      <c r="P14" s="40">
        <v>1.45337</v>
      </c>
      <c r="Q14" s="40"/>
      <c r="R14" s="41">
        <f t="shared" si="3"/>
        <v>1178.389551140791</v>
      </c>
      <c r="S14" s="41"/>
      <c r="T14" s="42">
        <f t="shared" si="4"/>
        <v>1.40000000000029</v>
      </c>
      <c r="U14" s="42"/>
    </row>
    <row r="15" spans="2:21" ht="18">
      <c r="B15" s="36">
        <v>7</v>
      </c>
      <c r="C15" s="39">
        <f t="shared" si="1"/>
        <v>1404023.093289887</v>
      </c>
      <c r="D15" s="39"/>
      <c r="E15" s="36"/>
      <c r="F15" s="8">
        <v>42489</v>
      </c>
      <c r="G15" s="36" t="s">
        <v>4</v>
      </c>
      <c r="H15" s="40">
        <v>1.46104</v>
      </c>
      <c r="I15" s="40"/>
      <c r="J15" s="36">
        <v>8</v>
      </c>
      <c r="K15" s="39">
        <f t="shared" si="0"/>
        <v>42120.69279869661</v>
      </c>
      <c r="L15" s="39"/>
      <c r="M15" s="6">
        <f t="shared" si="2"/>
        <v>5.265086599837076</v>
      </c>
      <c r="N15" s="36"/>
      <c r="O15" s="8">
        <v>42489</v>
      </c>
      <c r="P15" s="40">
        <v>1.46029</v>
      </c>
      <c r="Q15" s="40"/>
      <c r="R15" s="41">
        <f t="shared" si="3"/>
        <v>-39488.149498767874</v>
      </c>
      <c r="S15" s="41"/>
      <c r="T15" s="42">
        <f t="shared" si="4"/>
        <v>-8</v>
      </c>
      <c r="U15" s="42"/>
    </row>
    <row r="16" spans="2:21" ht="18">
      <c r="B16" s="36">
        <v>8</v>
      </c>
      <c r="C16" s="39">
        <f t="shared" si="1"/>
        <v>1364534.9437911191</v>
      </c>
      <c r="D16" s="39"/>
      <c r="E16" s="36"/>
      <c r="F16" s="8">
        <v>42492</v>
      </c>
      <c r="G16" s="36" t="s">
        <v>4</v>
      </c>
      <c r="H16" s="40">
        <v>1.46359</v>
      </c>
      <c r="I16" s="40"/>
      <c r="J16" s="36">
        <v>33</v>
      </c>
      <c r="K16" s="39">
        <f t="shared" si="0"/>
        <v>40936.048313733576</v>
      </c>
      <c r="L16" s="39"/>
      <c r="M16" s="6">
        <f t="shared" si="2"/>
        <v>1.240486312537381</v>
      </c>
      <c r="N16" s="36"/>
      <c r="O16" s="8">
        <v>42493</v>
      </c>
      <c r="P16" s="40">
        <v>1.4748</v>
      </c>
      <c r="Q16" s="40"/>
      <c r="R16" s="41">
        <f t="shared" si="3"/>
        <v>139058.51563544245</v>
      </c>
      <c r="S16" s="41"/>
      <c r="T16" s="42">
        <f t="shared" si="4"/>
        <v>112.10000000000164</v>
      </c>
      <c r="U16" s="42"/>
    </row>
    <row r="17" spans="2:21" ht="18">
      <c r="B17" s="36">
        <v>9</v>
      </c>
      <c r="C17" s="39">
        <f t="shared" si="1"/>
        <v>1503593.4594265616</v>
      </c>
      <c r="D17" s="39"/>
      <c r="E17" s="36"/>
      <c r="F17" s="8">
        <v>42500</v>
      </c>
      <c r="G17" s="36" t="s">
        <v>4</v>
      </c>
      <c r="H17" s="40">
        <v>1.44473</v>
      </c>
      <c r="I17" s="40"/>
      <c r="J17" s="36">
        <v>36</v>
      </c>
      <c r="K17" s="39">
        <f t="shared" si="0"/>
        <v>45107.803782796844</v>
      </c>
      <c r="L17" s="39"/>
      <c r="M17" s="6">
        <f t="shared" si="2"/>
        <v>1.2529945495221346</v>
      </c>
      <c r="N17" s="36"/>
      <c r="O17" s="8">
        <v>42501</v>
      </c>
      <c r="P17" s="40">
        <v>1.44118</v>
      </c>
      <c r="Q17" s="40"/>
      <c r="R17" s="41">
        <f t="shared" si="3"/>
        <v>-44481.30650803784</v>
      </c>
      <c r="S17" s="41"/>
      <c r="T17" s="42">
        <f t="shared" si="4"/>
        <v>-36</v>
      </c>
      <c r="U17" s="42"/>
    </row>
    <row r="18" spans="2:21" ht="18">
      <c r="B18" s="36">
        <v>10</v>
      </c>
      <c r="C18" s="39">
        <f t="shared" si="1"/>
        <v>1459112.1529185239</v>
      </c>
      <c r="D18" s="39"/>
      <c r="E18" s="36"/>
      <c r="F18" s="8">
        <v>42501</v>
      </c>
      <c r="G18" s="36" t="s">
        <v>4</v>
      </c>
      <c r="H18" s="40">
        <v>1.44307</v>
      </c>
      <c r="I18" s="40"/>
      <c r="J18" s="36">
        <v>37</v>
      </c>
      <c r="K18" s="39">
        <f t="shared" si="0"/>
        <v>43773.36458755571</v>
      </c>
      <c r="L18" s="39"/>
      <c r="M18" s="6">
        <f t="shared" si="2"/>
        <v>1.183063907771776</v>
      </c>
      <c r="N18" s="36"/>
      <c r="O18" s="8">
        <v>42501</v>
      </c>
      <c r="P18" s="40">
        <v>1.4459</v>
      </c>
      <c r="Q18" s="40"/>
      <c r="R18" s="41">
        <f t="shared" si="3"/>
        <v>33480.70858993993</v>
      </c>
      <c r="S18" s="41"/>
      <c r="T18" s="42">
        <f t="shared" si="4"/>
        <v>28.29999999999888</v>
      </c>
      <c r="U18" s="42"/>
    </row>
    <row r="19" spans="2:21" ht="18">
      <c r="B19" s="36">
        <v>11</v>
      </c>
      <c r="C19" s="39">
        <f t="shared" si="1"/>
        <v>1492592.8615084637</v>
      </c>
      <c r="D19" s="39"/>
      <c r="E19" s="36"/>
      <c r="F19" s="8"/>
      <c r="G19" s="36" t="s">
        <v>4</v>
      </c>
      <c r="H19" s="40"/>
      <c r="I19" s="40"/>
      <c r="J19" s="36"/>
      <c r="K19" s="39">
        <f t="shared" si="0"/>
      </c>
      <c r="L19" s="39"/>
      <c r="M19" s="6">
        <f t="shared" si="2"/>
      </c>
      <c r="N19" s="36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8">
      <c r="B20" s="36">
        <v>12</v>
      </c>
      <c r="C20" s="39">
        <f t="shared" si="1"/>
      </c>
      <c r="D20" s="39"/>
      <c r="E20" s="36"/>
      <c r="F20" s="8"/>
      <c r="G20" s="36" t="s">
        <v>4</v>
      </c>
      <c r="H20" s="40"/>
      <c r="I20" s="40"/>
      <c r="J20" s="36"/>
      <c r="K20" s="39">
        <f t="shared" si="0"/>
      </c>
      <c r="L20" s="39"/>
      <c r="M20" s="6">
        <f t="shared" si="2"/>
      </c>
      <c r="N20" s="36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8">
      <c r="B21" s="36">
        <v>13</v>
      </c>
      <c r="C21" s="39">
        <f t="shared" si="1"/>
      </c>
      <c r="D21" s="39"/>
      <c r="E21" s="36"/>
      <c r="F21" s="8"/>
      <c r="G21" s="36" t="s">
        <v>4</v>
      </c>
      <c r="H21" s="40"/>
      <c r="I21" s="40"/>
      <c r="J21" s="36"/>
      <c r="K21" s="39">
        <f t="shared" si="0"/>
      </c>
      <c r="L21" s="39"/>
      <c r="M21" s="6">
        <f t="shared" si="2"/>
      </c>
      <c r="N21" s="36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8">
      <c r="B22" s="36">
        <v>14</v>
      </c>
      <c r="C22" s="39">
        <f t="shared" si="1"/>
      </c>
      <c r="D22" s="39"/>
      <c r="E22" s="36"/>
      <c r="F22" s="8"/>
      <c r="G22" s="36" t="s">
        <v>3</v>
      </c>
      <c r="H22" s="40"/>
      <c r="I22" s="40"/>
      <c r="J22" s="36"/>
      <c r="K22" s="39">
        <f t="shared" si="0"/>
      </c>
      <c r="L22" s="39"/>
      <c r="M22" s="6">
        <f t="shared" si="2"/>
      </c>
      <c r="N22" s="36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8">
      <c r="B23" s="36">
        <v>15</v>
      </c>
      <c r="C23" s="39">
        <f t="shared" si="1"/>
      </c>
      <c r="D23" s="39"/>
      <c r="E23" s="36"/>
      <c r="F23" s="8"/>
      <c r="G23" s="36" t="s">
        <v>4</v>
      </c>
      <c r="H23" s="40"/>
      <c r="I23" s="40"/>
      <c r="J23" s="36"/>
      <c r="K23" s="39">
        <f t="shared" si="0"/>
      </c>
      <c r="L23" s="39"/>
      <c r="M23" s="6">
        <f t="shared" si="2"/>
      </c>
      <c r="N23" s="36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8">
      <c r="B24" s="36">
        <v>16</v>
      </c>
      <c r="C24" s="39">
        <f t="shared" si="1"/>
      </c>
      <c r="D24" s="39"/>
      <c r="E24" s="36"/>
      <c r="F24" s="8"/>
      <c r="G24" s="36" t="s">
        <v>4</v>
      </c>
      <c r="H24" s="40"/>
      <c r="I24" s="40"/>
      <c r="J24" s="36"/>
      <c r="K24" s="39">
        <f t="shared" si="0"/>
      </c>
      <c r="L24" s="39"/>
      <c r="M24" s="6">
        <f t="shared" si="2"/>
      </c>
      <c r="N24" s="36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8">
      <c r="B25" s="36">
        <v>17</v>
      </c>
      <c r="C25" s="39">
        <f t="shared" si="1"/>
      </c>
      <c r="D25" s="39"/>
      <c r="E25" s="36"/>
      <c r="F25" s="8"/>
      <c r="G25" s="36" t="s">
        <v>4</v>
      </c>
      <c r="H25" s="40"/>
      <c r="I25" s="40"/>
      <c r="J25" s="36"/>
      <c r="K25" s="39">
        <f t="shared" si="0"/>
      </c>
      <c r="L25" s="39"/>
      <c r="M25" s="6">
        <f t="shared" si="2"/>
      </c>
      <c r="N25" s="36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8">
      <c r="B26" s="36">
        <v>18</v>
      </c>
      <c r="C26" s="39">
        <f t="shared" si="1"/>
      </c>
      <c r="D26" s="39"/>
      <c r="E26" s="36"/>
      <c r="F26" s="8"/>
      <c r="G26" s="36" t="s">
        <v>4</v>
      </c>
      <c r="H26" s="40"/>
      <c r="I26" s="40"/>
      <c r="J26" s="36"/>
      <c r="K26" s="39">
        <f t="shared" si="0"/>
      </c>
      <c r="L26" s="39"/>
      <c r="M26" s="6">
        <f t="shared" si="2"/>
      </c>
      <c r="N26" s="36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8">
      <c r="B27" s="36">
        <v>19</v>
      </c>
      <c r="C27" s="39">
        <f t="shared" si="1"/>
      </c>
      <c r="D27" s="39"/>
      <c r="E27" s="36"/>
      <c r="F27" s="8"/>
      <c r="G27" s="36" t="s">
        <v>3</v>
      </c>
      <c r="H27" s="40"/>
      <c r="I27" s="40"/>
      <c r="J27" s="36"/>
      <c r="K27" s="39">
        <f t="shared" si="0"/>
      </c>
      <c r="L27" s="39"/>
      <c r="M27" s="6">
        <f t="shared" si="2"/>
      </c>
      <c r="N27" s="36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8">
      <c r="B28" s="36">
        <v>20</v>
      </c>
      <c r="C28" s="39">
        <f t="shared" si="1"/>
      </c>
      <c r="D28" s="39"/>
      <c r="E28" s="36"/>
      <c r="F28" s="8"/>
      <c r="G28" s="36" t="s">
        <v>4</v>
      </c>
      <c r="H28" s="40"/>
      <c r="I28" s="40"/>
      <c r="J28" s="36"/>
      <c r="K28" s="39">
        <f t="shared" si="0"/>
      </c>
      <c r="L28" s="39"/>
      <c r="M28" s="6">
        <f t="shared" si="2"/>
      </c>
      <c r="N28" s="36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8">
      <c r="B29" s="36">
        <v>21</v>
      </c>
      <c r="C29" s="39">
        <f t="shared" si="1"/>
      </c>
      <c r="D29" s="39"/>
      <c r="E29" s="36"/>
      <c r="F29" s="8"/>
      <c r="G29" s="36" t="s">
        <v>3</v>
      </c>
      <c r="H29" s="40"/>
      <c r="I29" s="40"/>
      <c r="J29" s="36"/>
      <c r="K29" s="39">
        <f t="shared" si="0"/>
      </c>
      <c r="L29" s="39"/>
      <c r="M29" s="6">
        <f t="shared" si="2"/>
      </c>
      <c r="N29" s="36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8">
      <c r="B30" s="36">
        <v>22</v>
      </c>
      <c r="C30" s="39">
        <f t="shared" si="1"/>
      </c>
      <c r="D30" s="39"/>
      <c r="E30" s="36"/>
      <c r="F30" s="8"/>
      <c r="G30" s="36" t="s">
        <v>3</v>
      </c>
      <c r="H30" s="40"/>
      <c r="I30" s="40"/>
      <c r="J30" s="36"/>
      <c r="K30" s="39">
        <f t="shared" si="0"/>
      </c>
      <c r="L30" s="39"/>
      <c r="M30" s="6">
        <f t="shared" si="2"/>
      </c>
      <c r="N30" s="36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8">
      <c r="B31" s="36">
        <v>23</v>
      </c>
      <c r="C31" s="39">
        <f t="shared" si="1"/>
      </c>
      <c r="D31" s="39"/>
      <c r="E31" s="36"/>
      <c r="F31" s="8"/>
      <c r="G31" s="36" t="s">
        <v>3</v>
      </c>
      <c r="H31" s="40"/>
      <c r="I31" s="40"/>
      <c r="J31" s="36"/>
      <c r="K31" s="39">
        <f t="shared" si="0"/>
      </c>
      <c r="L31" s="39"/>
      <c r="M31" s="6">
        <f t="shared" si="2"/>
      </c>
      <c r="N31" s="36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8">
      <c r="B32" s="36">
        <v>24</v>
      </c>
      <c r="C32" s="39">
        <f t="shared" si="1"/>
      </c>
      <c r="D32" s="39"/>
      <c r="E32" s="36"/>
      <c r="F32" s="8"/>
      <c r="G32" s="36" t="s">
        <v>3</v>
      </c>
      <c r="H32" s="40"/>
      <c r="I32" s="40"/>
      <c r="J32" s="36"/>
      <c r="K32" s="39">
        <f t="shared" si="0"/>
      </c>
      <c r="L32" s="39"/>
      <c r="M32" s="6">
        <f t="shared" si="2"/>
      </c>
      <c r="N32" s="36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8">
      <c r="B33" s="36">
        <v>25</v>
      </c>
      <c r="C33" s="39">
        <f t="shared" si="1"/>
      </c>
      <c r="D33" s="39"/>
      <c r="E33" s="36"/>
      <c r="F33" s="8"/>
      <c r="G33" s="36" t="s">
        <v>4</v>
      </c>
      <c r="H33" s="40"/>
      <c r="I33" s="40"/>
      <c r="J33" s="36"/>
      <c r="K33" s="39">
        <f t="shared" si="0"/>
      </c>
      <c r="L33" s="39"/>
      <c r="M33" s="6">
        <f t="shared" si="2"/>
      </c>
      <c r="N33" s="36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8">
      <c r="B34" s="36">
        <v>26</v>
      </c>
      <c r="C34" s="39">
        <f t="shared" si="1"/>
      </c>
      <c r="D34" s="39"/>
      <c r="E34" s="36"/>
      <c r="F34" s="8"/>
      <c r="G34" s="36" t="s">
        <v>3</v>
      </c>
      <c r="H34" s="40"/>
      <c r="I34" s="40"/>
      <c r="J34" s="36"/>
      <c r="K34" s="39">
        <f t="shared" si="0"/>
      </c>
      <c r="L34" s="39"/>
      <c r="M34" s="6">
        <f t="shared" si="2"/>
      </c>
      <c r="N34" s="36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8">
      <c r="B35" s="36">
        <v>27</v>
      </c>
      <c r="C35" s="39">
        <f t="shared" si="1"/>
      </c>
      <c r="D35" s="39"/>
      <c r="E35" s="36"/>
      <c r="F35" s="8"/>
      <c r="G35" s="36" t="s">
        <v>3</v>
      </c>
      <c r="H35" s="40"/>
      <c r="I35" s="40"/>
      <c r="J35" s="36"/>
      <c r="K35" s="39">
        <f t="shared" si="0"/>
      </c>
      <c r="L35" s="39"/>
      <c r="M35" s="6">
        <f t="shared" si="2"/>
      </c>
      <c r="N35" s="36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8">
      <c r="B36" s="36">
        <v>28</v>
      </c>
      <c r="C36" s="39">
        <f t="shared" si="1"/>
      </c>
      <c r="D36" s="39"/>
      <c r="E36" s="36"/>
      <c r="F36" s="8"/>
      <c r="G36" s="36" t="s">
        <v>3</v>
      </c>
      <c r="H36" s="40"/>
      <c r="I36" s="40"/>
      <c r="J36" s="36"/>
      <c r="K36" s="39">
        <f t="shared" si="0"/>
      </c>
      <c r="L36" s="39"/>
      <c r="M36" s="6">
        <f t="shared" si="2"/>
      </c>
      <c r="N36" s="36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8">
      <c r="B37" s="36">
        <v>29</v>
      </c>
      <c r="C37" s="39">
        <f t="shared" si="1"/>
      </c>
      <c r="D37" s="39"/>
      <c r="E37" s="36"/>
      <c r="F37" s="8"/>
      <c r="G37" s="36" t="s">
        <v>3</v>
      </c>
      <c r="H37" s="40"/>
      <c r="I37" s="40"/>
      <c r="J37" s="36"/>
      <c r="K37" s="39">
        <f t="shared" si="0"/>
      </c>
      <c r="L37" s="39"/>
      <c r="M37" s="6">
        <f t="shared" si="2"/>
      </c>
      <c r="N37" s="36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8">
      <c r="B38" s="36">
        <v>30</v>
      </c>
      <c r="C38" s="39">
        <f t="shared" si="1"/>
      </c>
      <c r="D38" s="39"/>
      <c r="E38" s="36"/>
      <c r="F38" s="8"/>
      <c r="G38" s="36" t="s">
        <v>4</v>
      </c>
      <c r="H38" s="40"/>
      <c r="I38" s="40"/>
      <c r="J38" s="36"/>
      <c r="K38" s="39">
        <f t="shared" si="0"/>
      </c>
      <c r="L38" s="39"/>
      <c r="M38" s="6">
        <f t="shared" si="2"/>
      </c>
      <c r="N38" s="36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8">
      <c r="B39" s="36">
        <v>31</v>
      </c>
      <c r="C39" s="39">
        <f t="shared" si="1"/>
      </c>
      <c r="D39" s="39"/>
      <c r="E39" s="36"/>
      <c r="F39" s="8"/>
      <c r="G39" s="36" t="s">
        <v>4</v>
      </c>
      <c r="H39" s="40"/>
      <c r="I39" s="40"/>
      <c r="J39" s="36"/>
      <c r="K39" s="39">
        <f t="shared" si="0"/>
      </c>
      <c r="L39" s="39"/>
      <c r="M39" s="6">
        <f t="shared" si="2"/>
      </c>
      <c r="N39" s="36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8">
      <c r="B40" s="36">
        <v>32</v>
      </c>
      <c r="C40" s="39">
        <f t="shared" si="1"/>
      </c>
      <c r="D40" s="39"/>
      <c r="E40" s="36"/>
      <c r="F40" s="8"/>
      <c r="G40" s="36" t="s">
        <v>4</v>
      </c>
      <c r="H40" s="40"/>
      <c r="I40" s="40"/>
      <c r="J40" s="36"/>
      <c r="K40" s="39">
        <f t="shared" si="0"/>
      </c>
      <c r="L40" s="39"/>
      <c r="M40" s="6">
        <f t="shared" si="2"/>
      </c>
      <c r="N40" s="36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8">
      <c r="B41" s="36">
        <v>33</v>
      </c>
      <c r="C41" s="39">
        <f t="shared" si="1"/>
      </c>
      <c r="D41" s="39"/>
      <c r="E41" s="36"/>
      <c r="F41" s="8"/>
      <c r="G41" s="36" t="s">
        <v>3</v>
      </c>
      <c r="H41" s="40"/>
      <c r="I41" s="40"/>
      <c r="J41" s="36"/>
      <c r="K41" s="39">
        <f t="shared" si="0"/>
      </c>
      <c r="L41" s="39"/>
      <c r="M41" s="6">
        <f t="shared" si="2"/>
      </c>
      <c r="N41" s="36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8">
      <c r="B42" s="36">
        <v>34</v>
      </c>
      <c r="C42" s="39">
        <f t="shared" si="1"/>
      </c>
      <c r="D42" s="39"/>
      <c r="E42" s="36"/>
      <c r="F42" s="8"/>
      <c r="G42" s="36" t="s">
        <v>4</v>
      </c>
      <c r="H42" s="40"/>
      <c r="I42" s="40"/>
      <c r="J42" s="36"/>
      <c r="K42" s="39">
        <f t="shared" si="0"/>
      </c>
      <c r="L42" s="39"/>
      <c r="M42" s="6">
        <f t="shared" si="2"/>
      </c>
      <c r="N42" s="36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8">
      <c r="B43" s="36">
        <v>35</v>
      </c>
      <c r="C43" s="39">
        <f t="shared" si="1"/>
      </c>
      <c r="D43" s="39"/>
      <c r="E43" s="36"/>
      <c r="F43" s="8"/>
      <c r="G43" s="36" t="s">
        <v>3</v>
      </c>
      <c r="H43" s="40"/>
      <c r="I43" s="40"/>
      <c r="J43" s="36"/>
      <c r="K43" s="39">
        <f t="shared" si="0"/>
      </c>
      <c r="L43" s="39"/>
      <c r="M43" s="6">
        <f t="shared" si="2"/>
      </c>
      <c r="N43" s="36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8">
      <c r="B44" s="36">
        <v>36</v>
      </c>
      <c r="C44" s="39">
        <f t="shared" si="1"/>
      </c>
      <c r="D44" s="39"/>
      <c r="E44" s="36"/>
      <c r="F44" s="8"/>
      <c r="G44" s="36" t="s">
        <v>4</v>
      </c>
      <c r="H44" s="40"/>
      <c r="I44" s="40"/>
      <c r="J44" s="36"/>
      <c r="K44" s="39">
        <f t="shared" si="0"/>
      </c>
      <c r="L44" s="39"/>
      <c r="M44" s="6">
        <f t="shared" si="2"/>
      </c>
      <c r="N44" s="36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8">
      <c r="B45" s="36">
        <v>37</v>
      </c>
      <c r="C45" s="39">
        <f t="shared" si="1"/>
      </c>
      <c r="D45" s="39"/>
      <c r="E45" s="36"/>
      <c r="F45" s="8"/>
      <c r="G45" s="36" t="s">
        <v>3</v>
      </c>
      <c r="H45" s="40"/>
      <c r="I45" s="40"/>
      <c r="J45" s="36"/>
      <c r="K45" s="39">
        <f t="shared" si="0"/>
      </c>
      <c r="L45" s="39"/>
      <c r="M45" s="6">
        <f t="shared" si="2"/>
      </c>
      <c r="N45" s="36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8">
      <c r="B46" s="36">
        <v>38</v>
      </c>
      <c r="C46" s="39">
        <f t="shared" si="1"/>
      </c>
      <c r="D46" s="39"/>
      <c r="E46" s="36"/>
      <c r="F46" s="8"/>
      <c r="G46" s="36" t="s">
        <v>4</v>
      </c>
      <c r="H46" s="40"/>
      <c r="I46" s="40"/>
      <c r="J46" s="36"/>
      <c r="K46" s="39">
        <f t="shared" si="0"/>
      </c>
      <c r="L46" s="39"/>
      <c r="M46" s="6">
        <f t="shared" si="2"/>
      </c>
      <c r="N46" s="36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8">
      <c r="B47" s="36">
        <v>39</v>
      </c>
      <c r="C47" s="39">
        <f t="shared" si="1"/>
      </c>
      <c r="D47" s="39"/>
      <c r="E47" s="36"/>
      <c r="F47" s="8"/>
      <c r="G47" s="36" t="s">
        <v>4</v>
      </c>
      <c r="H47" s="40"/>
      <c r="I47" s="40"/>
      <c r="J47" s="36"/>
      <c r="K47" s="39">
        <f t="shared" si="0"/>
      </c>
      <c r="L47" s="39"/>
      <c r="M47" s="6">
        <f t="shared" si="2"/>
      </c>
      <c r="N47" s="36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8">
      <c r="B48" s="36">
        <v>40</v>
      </c>
      <c r="C48" s="39">
        <f t="shared" si="1"/>
      </c>
      <c r="D48" s="39"/>
      <c r="E48" s="36"/>
      <c r="F48" s="8"/>
      <c r="G48" s="36" t="s">
        <v>37</v>
      </c>
      <c r="H48" s="40"/>
      <c r="I48" s="40"/>
      <c r="J48" s="36"/>
      <c r="K48" s="39">
        <f t="shared" si="0"/>
      </c>
      <c r="L48" s="39"/>
      <c r="M48" s="6">
        <f t="shared" si="2"/>
      </c>
      <c r="N48" s="36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8">
      <c r="B49" s="36">
        <v>41</v>
      </c>
      <c r="C49" s="39">
        <f t="shared" si="1"/>
      </c>
      <c r="D49" s="39"/>
      <c r="E49" s="36"/>
      <c r="F49" s="8"/>
      <c r="G49" s="36" t="s">
        <v>4</v>
      </c>
      <c r="H49" s="40"/>
      <c r="I49" s="40"/>
      <c r="J49" s="36"/>
      <c r="K49" s="39">
        <f t="shared" si="0"/>
      </c>
      <c r="L49" s="39"/>
      <c r="M49" s="6">
        <f t="shared" si="2"/>
      </c>
      <c r="N49" s="36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8">
      <c r="B50" s="36">
        <v>42</v>
      </c>
      <c r="C50" s="39">
        <f t="shared" si="1"/>
      </c>
      <c r="D50" s="39"/>
      <c r="E50" s="36"/>
      <c r="F50" s="8"/>
      <c r="G50" s="36" t="s">
        <v>4</v>
      </c>
      <c r="H50" s="40"/>
      <c r="I50" s="40"/>
      <c r="J50" s="36"/>
      <c r="K50" s="39">
        <f t="shared" si="0"/>
      </c>
      <c r="L50" s="39"/>
      <c r="M50" s="6">
        <f t="shared" si="2"/>
      </c>
      <c r="N50" s="36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8">
      <c r="B51" s="36">
        <v>43</v>
      </c>
      <c r="C51" s="39">
        <f t="shared" si="1"/>
      </c>
      <c r="D51" s="39"/>
      <c r="E51" s="36"/>
      <c r="F51" s="8"/>
      <c r="G51" s="36" t="s">
        <v>3</v>
      </c>
      <c r="H51" s="40"/>
      <c r="I51" s="40"/>
      <c r="J51" s="36"/>
      <c r="K51" s="39">
        <f t="shared" si="0"/>
      </c>
      <c r="L51" s="39"/>
      <c r="M51" s="6">
        <f t="shared" si="2"/>
      </c>
      <c r="N51" s="36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8">
      <c r="B52" s="36">
        <v>44</v>
      </c>
      <c r="C52" s="39">
        <f t="shared" si="1"/>
      </c>
      <c r="D52" s="39"/>
      <c r="E52" s="36"/>
      <c r="F52" s="8"/>
      <c r="G52" s="36" t="s">
        <v>3</v>
      </c>
      <c r="H52" s="40"/>
      <c r="I52" s="40"/>
      <c r="J52" s="36"/>
      <c r="K52" s="39">
        <f t="shared" si="0"/>
      </c>
      <c r="L52" s="39"/>
      <c r="M52" s="6">
        <f t="shared" si="2"/>
      </c>
      <c r="N52" s="36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8">
      <c r="B53" s="36">
        <v>45</v>
      </c>
      <c r="C53" s="39">
        <f t="shared" si="1"/>
      </c>
      <c r="D53" s="39"/>
      <c r="E53" s="36"/>
      <c r="F53" s="8"/>
      <c r="G53" s="36" t="s">
        <v>4</v>
      </c>
      <c r="H53" s="40"/>
      <c r="I53" s="40"/>
      <c r="J53" s="36"/>
      <c r="K53" s="39">
        <f t="shared" si="0"/>
      </c>
      <c r="L53" s="39"/>
      <c r="M53" s="6">
        <f t="shared" si="2"/>
      </c>
      <c r="N53" s="36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8">
      <c r="B54" s="36">
        <v>46</v>
      </c>
      <c r="C54" s="39">
        <f t="shared" si="1"/>
      </c>
      <c r="D54" s="39"/>
      <c r="E54" s="36"/>
      <c r="F54" s="8"/>
      <c r="G54" s="36" t="s">
        <v>4</v>
      </c>
      <c r="H54" s="40"/>
      <c r="I54" s="40"/>
      <c r="J54" s="36"/>
      <c r="K54" s="39">
        <f t="shared" si="0"/>
      </c>
      <c r="L54" s="39"/>
      <c r="M54" s="6">
        <f t="shared" si="2"/>
      </c>
      <c r="N54" s="36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8">
      <c r="B55" s="36">
        <v>47</v>
      </c>
      <c r="C55" s="39">
        <f t="shared" si="1"/>
      </c>
      <c r="D55" s="39"/>
      <c r="E55" s="36"/>
      <c r="F55" s="8"/>
      <c r="G55" s="36" t="s">
        <v>3</v>
      </c>
      <c r="H55" s="40"/>
      <c r="I55" s="40"/>
      <c r="J55" s="36"/>
      <c r="K55" s="39">
        <f t="shared" si="0"/>
      </c>
      <c r="L55" s="39"/>
      <c r="M55" s="6">
        <f t="shared" si="2"/>
      </c>
      <c r="N55" s="36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8">
      <c r="B56" s="36">
        <v>48</v>
      </c>
      <c r="C56" s="39">
        <f t="shared" si="1"/>
      </c>
      <c r="D56" s="39"/>
      <c r="E56" s="36"/>
      <c r="F56" s="8"/>
      <c r="G56" s="36" t="s">
        <v>3</v>
      </c>
      <c r="H56" s="40"/>
      <c r="I56" s="40"/>
      <c r="J56" s="36"/>
      <c r="K56" s="39">
        <f t="shared" si="0"/>
      </c>
      <c r="L56" s="39"/>
      <c r="M56" s="6">
        <f t="shared" si="2"/>
      </c>
      <c r="N56" s="36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8">
      <c r="B57" s="36">
        <v>49</v>
      </c>
      <c r="C57" s="39">
        <f t="shared" si="1"/>
      </c>
      <c r="D57" s="39"/>
      <c r="E57" s="36"/>
      <c r="F57" s="8"/>
      <c r="G57" s="36" t="s">
        <v>3</v>
      </c>
      <c r="H57" s="40"/>
      <c r="I57" s="40"/>
      <c r="J57" s="36"/>
      <c r="K57" s="39">
        <f t="shared" si="0"/>
      </c>
      <c r="L57" s="39"/>
      <c r="M57" s="6">
        <f t="shared" si="2"/>
      </c>
      <c r="N57" s="36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8">
      <c r="B58" s="36">
        <v>50</v>
      </c>
      <c r="C58" s="39">
        <f t="shared" si="1"/>
      </c>
      <c r="D58" s="39"/>
      <c r="E58" s="36"/>
      <c r="F58" s="8"/>
      <c r="G58" s="36" t="s">
        <v>3</v>
      </c>
      <c r="H58" s="40"/>
      <c r="I58" s="40"/>
      <c r="J58" s="36"/>
      <c r="K58" s="39">
        <f t="shared" si="0"/>
      </c>
      <c r="L58" s="39"/>
      <c r="M58" s="6">
        <f t="shared" si="2"/>
      </c>
      <c r="N58" s="36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8">
      <c r="B59" s="36">
        <v>51</v>
      </c>
      <c r="C59" s="39">
        <f t="shared" si="1"/>
      </c>
      <c r="D59" s="39"/>
      <c r="E59" s="36"/>
      <c r="F59" s="8"/>
      <c r="G59" s="36" t="s">
        <v>3</v>
      </c>
      <c r="H59" s="40"/>
      <c r="I59" s="40"/>
      <c r="J59" s="36"/>
      <c r="K59" s="39">
        <f t="shared" si="0"/>
      </c>
      <c r="L59" s="39"/>
      <c r="M59" s="6">
        <f t="shared" si="2"/>
      </c>
      <c r="N59" s="36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8">
      <c r="B60" s="36">
        <v>52</v>
      </c>
      <c r="C60" s="39">
        <f t="shared" si="1"/>
      </c>
      <c r="D60" s="39"/>
      <c r="E60" s="36"/>
      <c r="F60" s="8"/>
      <c r="G60" s="36" t="s">
        <v>3</v>
      </c>
      <c r="H60" s="40"/>
      <c r="I60" s="40"/>
      <c r="J60" s="36"/>
      <c r="K60" s="39">
        <f t="shared" si="0"/>
      </c>
      <c r="L60" s="39"/>
      <c r="M60" s="6">
        <f t="shared" si="2"/>
      </c>
      <c r="N60" s="36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8">
      <c r="B61" s="36">
        <v>53</v>
      </c>
      <c r="C61" s="39">
        <f t="shared" si="1"/>
      </c>
      <c r="D61" s="39"/>
      <c r="E61" s="36"/>
      <c r="F61" s="8"/>
      <c r="G61" s="36" t="s">
        <v>3</v>
      </c>
      <c r="H61" s="40"/>
      <c r="I61" s="40"/>
      <c r="J61" s="36"/>
      <c r="K61" s="39">
        <f t="shared" si="0"/>
      </c>
      <c r="L61" s="39"/>
      <c r="M61" s="6">
        <f t="shared" si="2"/>
      </c>
      <c r="N61" s="36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8">
      <c r="B62" s="36">
        <v>54</v>
      </c>
      <c r="C62" s="39">
        <f t="shared" si="1"/>
      </c>
      <c r="D62" s="39"/>
      <c r="E62" s="36"/>
      <c r="F62" s="8"/>
      <c r="G62" s="36" t="s">
        <v>3</v>
      </c>
      <c r="H62" s="40"/>
      <c r="I62" s="40"/>
      <c r="J62" s="36"/>
      <c r="K62" s="39">
        <f t="shared" si="0"/>
      </c>
      <c r="L62" s="39"/>
      <c r="M62" s="6">
        <f t="shared" si="2"/>
      </c>
      <c r="N62" s="36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8">
      <c r="B63" s="36">
        <v>55</v>
      </c>
      <c r="C63" s="39">
        <f t="shared" si="1"/>
      </c>
      <c r="D63" s="39"/>
      <c r="E63" s="36"/>
      <c r="F63" s="8"/>
      <c r="G63" s="36" t="s">
        <v>4</v>
      </c>
      <c r="H63" s="40"/>
      <c r="I63" s="40"/>
      <c r="J63" s="36"/>
      <c r="K63" s="39">
        <f t="shared" si="0"/>
      </c>
      <c r="L63" s="39"/>
      <c r="M63" s="6">
        <f t="shared" si="2"/>
      </c>
      <c r="N63" s="36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8">
      <c r="B64" s="36">
        <v>56</v>
      </c>
      <c r="C64" s="39">
        <f t="shared" si="1"/>
      </c>
      <c r="D64" s="39"/>
      <c r="E64" s="36"/>
      <c r="F64" s="8"/>
      <c r="G64" s="36" t="s">
        <v>3</v>
      </c>
      <c r="H64" s="40"/>
      <c r="I64" s="40"/>
      <c r="J64" s="36"/>
      <c r="K64" s="39">
        <f t="shared" si="0"/>
      </c>
      <c r="L64" s="39"/>
      <c r="M64" s="6">
        <f t="shared" si="2"/>
      </c>
      <c r="N64" s="36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8">
      <c r="B65" s="36">
        <v>57</v>
      </c>
      <c r="C65" s="39">
        <f t="shared" si="1"/>
      </c>
      <c r="D65" s="39"/>
      <c r="E65" s="36"/>
      <c r="F65" s="8"/>
      <c r="G65" s="36" t="s">
        <v>3</v>
      </c>
      <c r="H65" s="40"/>
      <c r="I65" s="40"/>
      <c r="J65" s="36"/>
      <c r="K65" s="39">
        <f t="shared" si="0"/>
      </c>
      <c r="L65" s="39"/>
      <c r="M65" s="6">
        <f t="shared" si="2"/>
      </c>
      <c r="N65" s="36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8">
      <c r="B66" s="36">
        <v>58</v>
      </c>
      <c r="C66" s="39">
        <f t="shared" si="1"/>
      </c>
      <c r="D66" s="39"/>
      <c r="E66" s="36"/>
      <c r="F66" s="8"/>
      <c r="G66" s="36" t="s">
        <v>3</v>
      </c>
      <c r="H66" s="40"/>
      <c r="I66" s="40"/>
      <c r="J66" s="36"/>
      <c r="K66" s="39">
        <f t="shared" si="0"/>
      </c>
      <c r="L66" s="39"/>
      <c r="M66" s="6">
        <f t="shared" si="2"/>
      </c>
      <c r="N66" s="36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8">
      <c r="B67" s="36">
        <v>59</v>
      </c>
      <c r="C67" s="39">
        <f t="shared" si="1"/>
      </c>
      <c r="D67" s="39"/>
      <c r="E67" s="36"/>
      <c r="F67" s="8"/>
      <c r="G67" s="36" t="s">
        <v>3</v>
      </c>
      <c r="H67" s="40"/>
      <c r="I67" s="40"/>
      <c r="J67" s="36"/>
      <c r="K67" s="39">
        <f t="shared" si="0"/>
      </c>
      <c r="L67" s="39"/>
      <c r="M67" s="6">
        <f t="shared" si="2"/>
      </c>
      <c r="N67" s="36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8">
      <c r="B68" s="36">
        <v>60</v>
      </c>
      <c r="C68" s="39">
        <f t="shared" si="1"/>
      </c>
      <c r="D68" s="39"/>
      <c r="E68" s="36"/>
      <c r="F68" s="8"/>
      <c r="G68" s="36" t="s">
        <v>4</v>
      </c>
      <c r="H68" s="40"/>
      <c r="I68" s="40"/>
      <c r="J68" s="36"/>
      <c r="K68" s="39">
        <f t="shared" si="0"/>
      </c>
      <c r="L68" s="39"/>
      <c r="M68" s="6">
        <f t="shared" si="2"/>
      </c>
      <c r="N68" s="36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8">
      <c r="B69" s="36">
        <v>61</v>
      </c>
      <c r="C69" s="39">
        <f t="shared" si="1"/>
      </c>
      <c r="D69" s="39"/>
      <c r="E69" s="36"/>
      <c r="F69" s="8"/>
      <c r="G69" s="36" t="s">
        <v>4</v>
      </c>
      <c r="H69" s="40"/>
      <c r="I69" s="40"/>
      <c r="J69" s="36"/>
      <c r="K69" s="39">
        <f t="shared" si="0"/>
      </c>
      <c r="L69" s="39"/>
      <c r="M69" s="6">
        <f t="shared" si="2"/>
      </c>
      <c r="N69" s="36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8">
      <c r="B70" s="36">
        <v>62</v>
      </c>
      <c r="C70" s="39">
        <f t="shared" si="1"/>
      </c>
      <c r="D70" s="39"/>
      <c r="E70" s="36"/>
      <c r="F70" s="8"/>
      <c r="G70" s="36" t="s">
        <v>3</v>
      </c>
      <c r="H70" s="40"/>
      <c r="I70" s="40"/>
      <c r="J70" s="36"/>
      <c r="K70" s="39">
        <f t="shared" si="0"/>
      </c>
      <c r="L70" s="39"/>
      <c r="M70" s="6">
        <f t="shared" si="2"/>
      </c>
      <c r="N70" s="36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8">
      <c r="B71" s="36">
        <v>63</v>
      </c>
      <c r="C71" s="39">
        <f t="shared" si="1"/>
      </c>
      <c r="D71" s="39"/>
      <c r="E71" s="36"/>
      <c r="F71" s="8"/>
      <c r="G71" s="36" t="s">
        <v>4</v>
      </c>
      <c r="H71" s="40"/>
      <c r="I71" s="40"/>
      <c r="J71" s="36"/>
      <c r="K71" s="39">
        <f t="shared" si="0"/>
      </c>
      <c r="L71" s="39"/>
      <c r="M71" s="6">
        <f t="shared" si="2"/>
      </c>
      <c r="N71" s="36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8">
      <c r="B72" s="36">
        <v>64</v>
      </c>
      <c r="C72" s="39">
        <f t="shared" si="1"/>
      </c>
      <c r="D72" s="39"/>
      <c r="E72" s="36"/>
      <c r="F72" s="8"/>
      <c r="G72" s="36" t="s">
        <v>3</v>
      </c>
      <c r="H72" s="40"/>
      <c r="I72" s="40"/>
      <c r="J72" s="36"/>
      <c r="K72" s="39">
        <f t="shared" si="0"/>
      </c>
      <c r="L72" s="39"/>
      <c r="M72" s="6">
        <f t="shared" si="2"/>
      </c>
      <c r="N72" s="36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8">
      <c r="B73" s="36">
        <v>65</v>
      </c>
      <c r="C73" s="39">
        <f t="shared" si="1"/>
      </c>
      <c r="D73" s="39"/>
      <c r="E73" s="36"/>
      <c r="F73" s="8"/>
      <c r="G73" s="36" t="s">
        <v>4</v>
      </c>
      <c r="H73" s="40"/>
      <c r="I73" s="40"/>
      <c r="J73" s="36"/>
      <c r="K73" s="39">
        <f aca="true" t="shared" si="5" ref="K73:K108">IF(F73="","",C73*0.03)</f>
      </c>
      <c r="L73" s="39"/>
      <c r="M73" s="6">
        <f t="shared" si="2"/>
      </c>
      <c r="N73" s="36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8">
      <c r="B74" s="36">
        <v>66</v>
      </c>
      <c r="C74" s="39">
        <f aca="true" t="shared" si="6" ref="C74:C108">IF(R73="","",C73+R73)</f>
      </c>
      <c r="D74" s="39"/>
      <c r="E74" s="36"/>
      <c r="F74" s="8"/>
      <c r="G74" s="36" t="s">
        <v>4</v>
      </c>
      <c r="H74" s="40"/>
      <c r="I74" s="40"/>
      <c r="J74" s="36"/>
      <c r="K74" s="39">
        <f t="shared" si="5"/>
      </c>
      <c r="L74" s="39"/>
      <c r="M74" s="6">
        <f aca="true" t="shared" si="7" ref="M74:M108">IF(J74="","",(K74/J74)/1000)</f>
      </c>
      <c r="N74" s="36"/>
      <c r="O74" s="8"/>
      <c r="P74" s="40"/>
      <c r="Q74" s="40"/>
      <c r="R74" s="41">
        <f aca="true" t="shared" si="8" ref="R74:R108">IF(O74="","",(IF(G74="売",H74-P74,P74-H74))*M74*10000000)</f>
      </c>
      <c r="S74" s="41"/>
      <c r="T74" s="42">
        <f aca="true" t="shared" si="9" ref="T74:T108">IF(O74="","",IF(R74&lt;0,J74*(-1),IF(G74="買",(P74-H74)*10000,(H74-P74)*10000)))</f>
      </c>
      <c r="U74" s="42"/>
    </row>
    <row r="75" spans="2:21" ht="18">
      <c r="B75" s="36">
        <v>67</v>
      </c>
      <c r="C75" s="39">
        <f t="shared" si="6"/>
      </c>
      <c r="D75" s="39"/>
      <c r="E75" s="36"/>
      <c r="F75" s="8"/>
      <c r="G75" s="36" t="s">
        <v>3</v>
      </c>
      <c r="H75" s="40"/>
      <c r="I75" s="40"/>
      <c r="J75" s="36"/>
      <c r="K75" s="39">
        <f t="shared" si="5"/>
      </c>
      <c r="L75" s="39"/>
      <c r="M75" s="6">
        <f t="shared" si="7"/>
      </c>
      <c r="N75" s="36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8">
      <c r="B76" s="36">
        <v>68</v>
      </c>
      <c r="C76" s="39">
        <f t="shared" si="6"/>
      </c>
      <c r="D76" s="39"/>
      <c r="E76" s="36"/>
      <c r="F76" s="8"/>
      <c r="G76" s="36" t="s">
        <v>3</v>
      </c>
      <c r="H76" s="40"/>
      <c r="I76" s="40"/>
      <c r="J76" s="36"/>
      <c r="K76" s="39">
        <f t="shared" si="5"/>
      </c>
      <c r="L76" s="39"/>
      <c r="M76" s="6">
        <f t="shared" si="7"/>
      </c>
      <c r="N76" s="36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8">
      <c r="B77" s="36">
        <v>69</v>
      </c>
      <c r="C77" s="39">
        <f t="shared" si="6"/>
      </c>
      <c r="D77" s="39"/>
      <c r="E77" s="36"/>
      <c r="F77" s="8"/>
      <c r="G77" s="36" t="s">
        <v>3</v>
      </c>
      <c r="H77" s="40"/>
      <c r="I77" s="40"/>
      <c r="J77" s="36"/>
      <c r="K77" s="39">
        <f t="shared" si="5"/>
      </c>
      <c r="L77" s="39"/>
      <c r="M77" s="6">
        <f t="shared" si="7"/>
      </c>
      <c r="N77" s="36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8">
      <c r="B78" s="36">
        <v>70</v>
      </c>
      <c r="C78" s="39">
        <f t="shared" si="6"/>
      </c>
      <c r="D78" s="39"/>
      <c r="E78" s="36"/>
      <c r="F78" s="8"/>
      <c r="G78" s="36" t="s">
        <v>4</v>
      </c>
      <c r="H78" s="40"/>
      <c r="I78" s="40"/>
      <c r="J78" s="36"/>
      <c r="K78" s="39">
        <f t="shared" si="5"/>
      </c>
      <c r="L78" s="39"/>
      <c r="M78" s="6">
        <f t="shared" si="7"/>
      </c>
      <c r="N78" s="36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8">
      <c r="B79" s="36">
        <v>71</v>
      </c>
      <c r="C79" s="39">
        <f t="shared" si="6"/>
      </c>
      <c r="D79" s="39"/>
      <c r="E79" s="36"/>
      <c r="F79" s="8"/>
      <c r="G79" s="36" t="s">
        <v>3</v>
      </c>
      <c r="H79" s="40"/>
      <c r="I79" s="40"/>
      <c r="J79" s="36"/>
      <c r="K79" s="39">
        <f t="shared" si="5"/>
      </c>
      <c r="L79" s="39"/>
      <c r="M79" s="6">
        <f t="shared" si="7"/>
      </c>
      <c r="N79" s="36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8">
      <c r="B80" s="36">
        <v>72</v>
      </c>
      <c r="C80" s="39">
        <f t="shared" si="6"/>
      </c>
      <c r="D80" s="39"/>
      <c r="E80" s="36"/>
      <c r="F80" s="8"/>
      <c r="G80" s="36" t="s">
        <v>4</v>
      </c>
      <c r="H80" s="40"/>
      <c r="I80" s="40"/>
      <c r="J80" s="36"/>
      <c r="K80" s="39">
        <f t="shared" si="5"/>
      </c>
      <c r="L80" s="39"/>
      <c r="M80" s="6">
        <f t="shared" si="7"/>
      </c>
      <c r="N80" s="36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8">
      <c r="B81" s="36">
        <v>73</v>
      </c>
      <c r="C81" s="39">
        <f t="shared" si="6"/>
      </c>
      <c r="D81" s="39"/>
      <c r="E81" s="36"/>
      <c r="F81" s="8"/>
      <c r="G81" s="36" t="s">
        <v>3</v>
      </c>
      <c r="H81" s="40"/>
      <c r="I81" s="40"/>
      <c r="J81" s="36"/>
      <c r="K81" s="39">
        <f t="shared" si="5"/>
      </c>
      <c r="L81" s="39"/>
      <c r="M81" s="6">
        <f t="shared" si="7"/>
      </c>
      <c r="N81" s="36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8">
      <c r="B82" s="36">
        <v>74</v>
      </c>
      <c r="C82" s="39">
        <f t="shared" si="6"/>
      </c>
      <c r="D82" s="39"/>
      <c r="E82" s="36"/>
      <c r="F82" s="8"/>
      <c r="G82" s="36" t="s">
        <v>3</v>
      </c>
      <c r="H82" s="40"/>
      <c r="I82" s="40"/>
      <c r="J82" s="36"/>
      <c r="K82" s="39">
        <f t="shared" si="5"/>
      </c>
      <c r="L82" s="39"/>
      <c r="M82" s="6">
        <f t="shared" si="7"/>
      </c>
      <c r="N82" s="36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8">
      <c r="B83" s="36">
        <v>75</v>
      </c>
      <c r="C83" s="39">
        <f t="shared" si="6"/>
      </c>
      <c r="D83" s="39"/>
      <c r="E83" s="36"/>
      <c r="F83" s="8"/>
      <c r="G83" s="36" t="s">
        <v>3</v>
      </c>
      <c r="H83" s="40"/>
      <c r="I83" s="40"/>
      <c r="J83" s="36"/>
      <c r="K83" s="39">
        <f t="shared" si="5"/>
      </c>
      <c r="L83" s="39"/>
      <c r="M83" s="6">
        <f t="shared" si="7"/>
      </c>
      <c r="N83" s="36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8">
      <c r="B84" s="36">
        <v>76</v>
      </c>
      <c r="C84" s="39">
        <f t="shared" si="6"/>
      </c>
      <c r="D84" s="39"/>
      <c r="E84" s="36"/>
      <c r="F84" s="8"/>
      <c r="G84" s="36" t="s">
        <v>3</v>
      </c>
      <c r="H84" s="40"/>
      <c r="I84" s="40"/>
      <c r="J84" s="36"/>
      <c r="K84" s="39">
        <f t="shared" si="5"/>
      </c>
      <c r="L84" s="39"/>
      <c r="M84" s="6">
        <f t="shared" si="7"/>
      </c>
      <c r="N84" s="36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8">
      <c r="B85" s="36">
        <v>77</v>
      </c>
      <c r="C85" s="39">
        <f t="shared" si="6"/>
      </c>
      <c r="D85" s="39"/>
      <c r="E85" s="36"/>
      <c r="F85" s="8"/>
      <c r="G85" s="36" t="s">
        <v>4</v>
      </c>
      <c r="H85" s="40"/>
      <c r="I85" s="40"/>
      <c r="J85" s="36"/>
      <c r="K85" s="39">
        <f t="shared" si="5"/>
      </c>
      <c r="L85" s="39"/>
      <c r="M85" s="6">
        <f t="shared" si="7"/>
      </c>
      <c r="N85" s="36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8">
      <c r="B86" s="36">
        <v>78</v>
      </c>
      <c r="C86" s="39">
        <f t="shared" si="6"/>
      </c>
      <c r="D86" s="39"/>
      <c r="E86" s="36"/>
      <c r="F86" s="8"/>
      <c r="G86" s="36" t="s">
        <v>3</v>
      </c>
      <c r="H86" s="40"/>
      <c r="I86" s="40"/>
      <c r="J86" s="36"/>
      <c r="K86" s="39">
        <f t="shared" si="5"/>
      </c>
      <c r="L86" s="39"/>
      <c r="M86" s="6">
        <f t="shared" si="7"/>
      </c>
      <c r="N86" s="36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8">
      <c r="B87" s="36">
        <v>79</v>
      </c>
      <c r="C87" s="39">
        <f t="shared" si="6"/>
      </c>
      <c r="D87" s="39"/>
      <c r="E87" s="36"/>
      <c r="F87" s="8"/>
      <c r="G87" s="36" t="s">
        <v>4</v>
      </c>
      <c r="H87" s="40"/>
      <c r="I87" s="40"/>
      <c r="J87" s="36"/>
      <c r="K87" s="39">
        <f t="shared" si="5"/>
      </c>
      <c r="L87" s="39"/>
      <c r="M87" s="6">
        <f t="shared" si="7"/>
      </c>
      <c r="N87" s="36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8">
      <c r="B88" s="36">
        <v>80</v>
      </c>
      <c r="C88" s="39">
        <f t="shared" si="6"/>
      </c>
      <c r="D88" s="39"/>
      <c r="E88" s="36"/>
      <c r="F88" s="8"/>
      <c r="G88" s="36" t="s">
        <v>4</v>
      </c>
      <c r="H88" s="40"/>
      <c r="I88" s="40"/>
      <c r="J88" s="36"/>
      <c r="K88" s="39">
        <f t="shared" si="5"/>
      </c>
      <c r="L88" s="39"/>
      <c r="M88" s="6">
        <f t="shared" si="7"/>
      </c>
      <c r="N88" s="36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8">
      <c r="B89" s="36">
        <v>81</v>
      </c>
      <c r="C89" s="39">
        <f t="shared" si="6"/>
      </c>
      <c r="D89" s="39"/>
      <c r="E89" s="36"/>
      <c r="F89" s="8"/>
      <c r="G89" s="36" t="s">
        <v>4</v>
      </c>
      <c r="H89" s="40"/>
      <c r="I89" s="40"/>
      <c r="J89" s="36"/>
      <c r="K89" s="39">
        <f t="shared" si="5"/>
      </c>
      <c r="L89" s="39"/>
      <c r="M89" s="6">
        <f t="shared" si="7"/>
      </c>
      <c r="N89" s="36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8">
      <c r="B90" s="36">
        <v>82</v>
      </c>
      <c r="C90" s="39">
        <f t="shared" si="6"/>
      </c>
      <c r="D90" s="39"/>
      <c r="E90" s="36"/>
      <c r="F90" s="8"/>
      <c r="G90" s="36" t="s">
        <v>4</v>
      </c>
      <c r="H90" s="40"/>
      <c r="I90" s="40"/>
      <c r="J90" s="36"/>
      <c r="K90" s="39">
        <f t="shared" si="5"/>
      </c>
      <c r="L90" s="39"/>
      <c r="M90" s="6">
        <f t="shared" si="7"/>
      </c>
      <c r="N90" s="36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8">
      <c r="B91" s="36">
        <v>83</v>
      </c>
      <c r="C91" s="39">
        <f t="shared" si="6"/>
      </c>
      <c r="D91" s="39"/>
      <c r="E91" s="36"/>
      <c r="F91" s="8"/>
      <c r="G91" s="36" t="s">
        <v>4</v>
      </c>
      <c r="H91" s="40"/>
      <c r="I91" s="40"/>
      <c r="J91" s="36"/>
      <c r="K91" s="39">
        <f t="shared" si="5"/>
      </c>
      <c r="L91" s="39"/>
      <c r="M91" s="6">
        <f t="shared" si="7"/>
      </c>
      <c r="N91" s="36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8">
      <c r="B92" s="36">
        <v>84</v>
      </c>
      <c r="C92" s="39">
        <f t="shared" si="6"/>
      </c>
      <c r="D92" s="39"/>
      <c r="E92" s="36"/>
      <c r="F92" s="8"/>
      <c r="G92" s="36" t="s">
        <v>3</v>
      </c>
      <c r="H92" s="40"/>
      <c r="I92" s="40"/>
      <c r="J92" s="36"/>
      <c r="K92" s="39">
        <f t="shared" si="5"/>
      </c>
      <c r="L92" s="39"/>
      <c r="M92" s="6">
        <f t="shared" si="7"/>
      </c>
      <c r="N92" s="36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8">
      <c r="B93" s="36">
        <v>85</v>
      </c>
      <c r="C93" s="39">
        <f t="shared" si="6"/>
      </c>
      <c r="D93" s="39"/>
      <c r="E93" s="36"/>
      <c r="F93" s="8"/>
      <c r="G93" s="36" t="s">
        <v>4</v>
      </c>
      <c r="H93" s="40"/>
      <c r="I93" s="40"/>
      <c r="J93" s="36"/>
      <c r="K93" s="39">
        <f t="shared" si="5"/>
      </c>
      <c r="L93" s="39"/>
      <c r="M93" s="6">
        <f t="shared" si="7"/>
      </c>
      <c r="N93" s="36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8">
      <c r="B94" s="36">
        <v>86</v>
      </c>
      <c r="C94" s="39">
        <f t="shared" si="6"/>
      </c>
      <c r="D94" s="39"/>
      <c r="E94" s="36"/>
      <c r="F94" s="8"/>
      <c r="G94" s="36" t="s">
        <v>3</v>
      </c>
      <c r="H94" s="40"/>
      <c r="I94" s="40"/>
      <c r="J94" s="36"/>
      <c r="K94" s="39">
        <f t="shared" si="5"/>
      </c>
      <c r="L94" s="39"/>
      <c r="M94" s="6">
        <f t="shared" si="7"/>
      </c>
      <c r="N94" s="36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8">
      <c r="B95" s="36">
        <v>87</v>
      </c>
      <c r="C95" s="39">
        <f t="shared" si="6"/>
      </c>
      <c r="D95" s="39"/>
      <c r="E95" s="36"/>
      <c r="F95" s="8"/>
      <c r="G95" s="36" t="s">
        <v>4</v>
      </c>
      <c r="H95" s="40"/>
      <c r="I95" s="40"/>
      <c r="J95" s="36"/>
      <c r="K95" s="39">
        <f t="shared" si="5"/>
      </c>
      <c r="L95" s="39"/>
      <c r="M95" s="6">
        <f t="shared" si="7"/>
      </c>
      <c r="N95" s="36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8">
      <c r="B96" s="36">
        <v>88</v>
      </c>
      <c r="C96" s="39">
        <f t="shared" si="6"/>
      </c>
      <c r="D96" s="39"/>
      <c r="E96" s="36"/>
      <c r="F96" s="8"/>
      <c r="G96" s="36" t="s">
        <v>3</v>
      </c>
      <c r="H96" s="40"/>
      <c r="I96" s="40"/>
      <c r="J96" s="36"/>
      <c r="K96" s="39">
        <f t="shared" si="5"/>
      </c>
      <c r="L96" s="39"/>
      <c r="M96" s="6">
        <f t="shared" si="7"/>
      </c>
      <c r="N96" s="36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8">
      <c r="B97" s="36">
        <v>89</v>
      </c>
      <c r="C97" s="39">
        <f t="shared" si="6"/>
      </c>
      <c r="D97" s="39"/>
      <c r="E97" s="36"/>
      <c r="F97" s="8"/>
      <c r="G97" s="36" t="s">
        <v>4</v>
      </c>
      <c r="H97" s="40"/>
      <c r="I97" s="40"/>
      <c r="J97" s="36"/>
      <c r="K97" s="39">
        <f t="shared" si="5"/>
      </c>
      <c r="L97" s="39"/>
      <c r="M97" s="6">
        <f t="shared" si="7"/>
      </c>
      <c r="N97" s="36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8">
      <c r="B98" s="36">
        <v>90</v>
      </c>
      <c r="C98" s="39">
        <f t="shared" si="6"/>
      </c>
      <c r="D98" s="39"/>
      <c r="E98" s="36"/>
      <c r="F98" s="8"/>
      <c r="G98" s="36" t="s">
        <v>3</v>
      </c>
      <c r="H98" s="40"/>
      <c r="I98" s="40"/>
      <c r="J98" s="36"/>
      <c r="K98" s="39">
        <f t="shared" si="5"/>
      </c>
      <c r="L98" s="39"/>
      <c r="M98" s="6">
        <f t="shared" si="7"/>
      </c>
      <c r="N98" s="36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8">
      <c r="B99" s="36">
        <v>91</v>
      </c>
      <c r="C99" s="39">
        <f t="shared" si="6"/>
      </c>
      <c r="D99" s="39"/>
      <c r="E99" s="36"/>
      <c r="F99" s="8"/>
      <c r="G99" s="36" t="s">
        <v>4</v>
      </c>
      <c r="H99" s="40"/>
      <c r="I99" s="40"/>
      <c r="J99" s="36"/>
      <c r="K99" s="39">
        <f t="shared" si="5"/>
      </c>
      <c r="L99" s="39"/>
      <c r="M99" s="6">
        <f t="shared" si="7"/>
      </c>
      <c r="N99" s="36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8">
      <c r="B100" s="36">
        <v>92</v>
      </c>
      <c r="C100" s="39">
        <f t="shared" si="6"/>
      </c>
      <c r="D100" s="39"/>
      <c r="E100" s="36"/>
      <c r="F100" s="8"/>
      <c r="G100" s="36" t="s">
        <v>4</v>
      </c>
      <c r="H100" s="40"/>
      <c r="I100" s="40"/>
      <c r="J100" s="36"/>
      <c r="K100" s="39">
        <f t="shared" si="5"/>
      </c>
      <c r="L100" s="39"/>
      <c r="M100" s="6">
        <f t="shared" si="7"/>
      </c>
      <c r="N100" s="36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8">
      <c r="B101" s="36">
        <v>93</v>
      </c>
      <c r="C101" s="39">
        <f t="shared" si="6"/>
      </c>
      <c r="D101" s="39"/>
      <c r="E101" s="36"/>
      <c r="F101" s="8"/>
      <c r="G101" s="36" t="s">
        <v>3</v>
      </c>
      <c r="H101" s="40"/>
      <c r="I101" s="40"/>
      <c r="J101" s="36"/>
      <c r="K101" s="39">
        <f t="shared" si="5"/>
      </c>
      <c r="L101" s="39"/>
      <c r="M101" s="6">
        <f t="shared" si="7"/>
      </c>
      <c r="N101" s="36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8">
      <c r="B102" s="36">
        <v>94</v>
      </c>
      <c r="C102" s="39">
        <f t="shared" si="6"/>
      </c>
      <c r="D102" s="39"/>
      <c r="E102" s="36"/>
      <c r="F102" s="8"/>
      <c r="G102" s="36" t="s">
        <v>3</v>
      </c>
      <c r="H102" s="40"/>
      <c r="I102" s="40"/>
      <c r="J102" s="36"/>
      <c r="K102" s="39">
        <f t="shared" si="5"/>
      </c>
      <c r="L102" s="39"/>
      <c r="M102" s="6">
        <f t="shared" si="7"/>
      </c>
      <c r="N102" s="36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8">
      <c r="B103" s="36">
        <v>95</v>
      </c>
      <c r="C103" s="39">
        <f t="shared" si="6"/>
      </c>
      <c r="D103" s="39"/>
      <c r="E103" s="36"/>
      <c r="F103" s="8"/>
      <c r="G103" s="36" t="s">
        <v>3</v>
      </c>
      <c r="H103" s="40"/>
      <c r="I103" s="40"/>
      <c r="J103" s="36"/>
      <c r="K103" s="39">
        <f t="shared" si="5"/>
      </c>
      <c r="L103" s="39"/>
      <c r="M103" s="6">
        <f t="shared" si="7"/>
      </c>
      <c r="N103" s="36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8">
      <c r="B104" s="36">
        <v>96</v>
      </c>
      <c r="C104" s="39">
        <f t="shared" si="6"/>
      </c>
      <c r="D104" s="39"/>
      <c r="E104" s="36"/>
      <c r="F104" s="8"/>
      <c r="G104" s="36" t="s">
        <v>4</v>
      </c>
      <c r="H104" s="40"/>
      <c r="I104" s="40"/>
      <c r="J104" s="36"/>
      <c r="K104" s="39">
        <f t="shared" si="5"/>
      </c>
      <c r="L104" s="39"/>
      <c r="M104" s="6">
        <f t="shared" si="7"/>
      </c>
      <c r="N104" s="36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8">
      <c r="B105" s="36">
        <v>97</v>
      </c>
      <c r="C105" s="39">
        <f t="shared" si="6"/>
      </c>
      <c r="D105" s="39"/>
      <c r="E105" s="36"/>
      <c r="F105" s="8"/>
      <c r="G105" s="36" t="s">
        <v>3</v>
      </c>
      <c r="H105" s="40"/>
      <c r="I105" s="40"/>
      <c r="J105" s="36"/>
      <c r="K105" s="39">
        <f t="shared" si="5"/>
      </c>
      <c r="L105" s="39"/>
      <c r="M105" s="6">
        <f t="shared" si="7"/>
      </c>
      <c r="N105" s="36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8">
      <c r="B106" s="36">
        <v>98</v>
      </c>
      <c r="C106" s="39">
        <f t="shared" si="6"/>
      </c>
      <c r="D106" s="39"/>
      <c r="E106" s="36"/>
      <c r="F106" s="8"/>
      <c r="G106" s="36" t="s">
        <v>4</v>
      </c>
      <c r="H106" s="40"/>
      <c r="I106" s="40"/>
      <c r="J106" s="36"/>
      <c r="K106" s="39">
        <f t="shared" si="5"/>
      </c>
      <c r="L106" s="39"/>
      <c r="M106" s="6">
        <f t="shared" si="7"/>
      </c>
      <c r="N106" s="36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8">
      <c r="B107" s="36">
        <v>99</v>
      </c>
      <c r="C107" s="39">
        <f t="shared" si="6"/>
      </c>
      <c r="D107" s="39"/>
      <c r="E107" s="36"/>
      <c r="F107" s="8"/>
      <c r="G107" s="36" t="s">
        <v>4</v>
      </c>
      <c r="H107" s="40"/>
      <c r="I107" s="40"/>
      <c r="J107" s="36"/>
      <c r="K107" s="39">
        <f t="shared" si="5"/>
      </c>
      <c r="L107" s="39"/>
      <c r="M107" s="6">
        <f t="shared" si="7"/>
      </c>
      <c r="N107" s="36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8">
      <c r="B108" s="36">
        <v>100</v>
      </c>
      <c r="C108" s="39">
        <f t="shared" si="6"/>
      </c>
      <c r="D108" s="39"/>
      <c r="E108" s="36"/>
      <c r="F108" s="8"/>
      <c r="G108" s="36" t="s">
        <v>3</v>
      </c>
      <c r="H108" s="40"/>
      <c r="I108" s="40"/>
      <c r="J108" s="36"/>
      <c r="K108" s="39">
        <f t="shared" si="5"/>
      </c>
      <c r="L108" s="39"/>
      <c r="M108" s="6">
        <f t="shared" si="7"/>
      </c>
      <c r="N108" s="36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8.875" defaultRowHeight="13.5"/>
  <cols>
    <col min="1" max="1" width="7.50390625" style="35" customWidth="1"/>
    <col min="2" max="2" width="8.125" style="0" customWidth="1"/>
  </cols>
  <sheetData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</sheetData>
  <sheetProtection/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0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53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54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125" style="24" customWidth="1"/>
    <col min="3" max="3" width="15.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6.5">
      <c r="B2" s="25" t="s">
        <v>39</v>
      </c>
      <c r="C2" s="27"/>
    </row>
    <row r="4" spans="2:9" ht="16.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6.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6.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6.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6.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6.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6.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6.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6.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f>SUM($R$9:$S$993)</f>
        <v>-29947.368421052488</v>
      </c>
      <c r="E4" s="65"/>
      <c r="F4" s="67" t="s">
        <v>12</v>
      </c>
      <c r="G4" s="67"/>
      <c r="H4" s="71">
        <f>SUM($T$9:$U$108)</f>
        <v>-57</v>
      </c>
      <c r="I4" s="70"/>
      <c r="J4" s="63" t="s">
        <v>13</v>
      </c>
      <c r="K4" s="63"/>
      <c r="L4" s="64">
        <f>MAX($C$9:$D$990)-C9</f>
        <v>0</v>
      </c>
      <c r="M4" s="64"/>
      <c r="N4" s="63" t="s">
        <v>14</v>
      </c>
      <c r="O4" s="63"/>
      <c r="P4" s="65">
        <f>MIN($C$9:$D$990)-C9</f>
        <v>-29947.368421052466</v>
      </c>
      <c r="Q4" s="65"/>
      <c r="R4" s="1"/>
      <c r="S4" s="1"/>
      <c r="T4" s="1"/>
    </row>
    <row r="5" spans="2:20" ht="18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1.43829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1.4326</v>
      </c>
      <c r="Q9" s="40"/>
      <c r="R9" s="41">
        <f>IF(O9="","",(IF(G9="売",H9-P9,P9-H9))*M9*10000000)</f>
        <v>-29947.368421052488</v>
      </c>
      <c r="S9" s="41"/>
      <c r="T9" s="42">
        <f>IF(O9="","",IF(R9&lt;0,J9*(-1),IF(G9="買",(P9-H9)*10000,(H9-P9)*10000)))</f>
        <v>-57</v>
      </c>
      <c r="U9" s="42"/>
    </row>
    <row r="10" spans="2:21" ht="18">
      <c r="B10" s="20">
        <v>2</v>
      </c>
      <c r="C10" s="39">
        <f aca="true" t="shared" si="1" ref="C10:C73">IF(R9="","",C9+R9)</f>
        <v>970052.6315789475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IF(O10="","",(IF(G10="売",H10-P10,P10-H10))*M10*10000000)</f>
      </c>
      <c r="S10" s="41"/>
      <c r="T10" s="42">
        <f aca="true" t="shared" si="4" ref="T10:T73">IF(O10="","",IF(R10&lt;0,J10*(-1),IF(G10="買",(P10-H10)*10000,(H10-P10)*10000)))</f>
      </c>
      <c r="U10" s="42"/>
    </row>
    <row r="11" spans="2:21" ht="18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8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8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8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8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8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8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8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8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8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8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8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8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8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8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8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8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8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8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8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8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8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8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8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8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8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8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8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8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8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8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8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8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8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8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8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8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8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8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8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8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8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8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8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8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8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8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8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8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8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8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8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8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8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8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8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8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8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8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8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8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8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8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8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IF(O74="","",(IF(G74="売",H74-P74,P74-H74))*M74*10000000)</f>
      </c>
      <c r="S74" s="41"/>
      <c r="T74" s="42">
        <f aca="true" t="shared" si="9" ref="T74:T108">IF(O74="","",IF(R74&lt;0,J74*(-1),IF(G74="買",(P74-H74)*10000,(H74-P74)*10000)))</f>
      </c>
      <c r="U74" s="42"/>
    </row>
    <row r="75" spans="2:21" ht="18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8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8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8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8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8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8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8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8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8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8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8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8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8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8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8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8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8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8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8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8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8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8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8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8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8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8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8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8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8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8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8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8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8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Microsoft Office ユーザー</cp:lastModifiedBy>
  <cp:lastPrinted>2015-07-15T10:17:15Z</cp:lastPrinted>
  <dcterms:created xsi:type="dcterms:W3CDTF">2013-10-09T23:04:08Z</dcterms:created>
  <dcterms:modified xsi:type="dcterms:W3CDTF">2016-05-20T13:03:47Z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