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検証（EURUSD４H）" sheetId="28" r:id="rId1"/>
    <sheet name="画像" sheetId="26" r:id="rId2"/>
    <sheet name="気づき" sheetId="9" r:id="rId3"/>
    <sheet name="検証終了通貨" sheetId="10" r:id="rId4"/>
    <sheet name="テンプレ" sheetId="17" r:id="rId5"/>
  </sheets>
  <calcPr calcId="145621"/>
</workbook>
</file>

<file path=xl/calcChain.xml><?xml version="1.0" encoding="utf-8"?>
<calcChain xmlns="http://schemas.openxmlformats.org/spreadsheetml/2006/main">
  <c r="K82" i="28" l="1"/>
  <c r="R69" i="28" l="1"/>
  <c r="R9" i="17" l="1"/>
  <c r="R10" i="17"/>
  <c r="T10" i="17"/>
  <c r="R11" i="17"/>
  <c r="T11" i="17"/>
  <c r="R12" i="17"/>
  <c r="T12" i="17"/>
  <c r="R13" i="17"/>
  <c r="T13" i="17"/>
  <c r="R14" i="17"/>
  <c r="T14" i="17"/>
  <c r="R15" i="17"/>
  <c r="T15" i="17"/>
  <c r="R16" i="17"/>
  <c r="T16" i="17"/>
  <c r="R17" i="17"/>
  <c r="T17" i="17"/>
  <c r="R18" i="17"/>
  <c r="T18" i="17"/>
  <c r="R19" i="17"/>
  <c r="T19" i="17"/>
  <c r="R20" i="17"/>
  <c r="T20" i="17"/>
  <c r="R21" i="17"/>
  <c r="T21" i="17"/>
  <c r="R22" i="17"/>
  <c r="T22" i="17"/>
  <c r="R23" i="17"/>
  <c r="T23" i="17"/>
  <c r="R24" i="17"/>
  <c r="T24" i="17"/>
  <c r="R25" i="17"/>
  <c r="T25" i="17"/>
  <c r="R26" i="17"/>
  <c r="T26" i="17"/>
  <c r="R27" i="17"/>
  <c r="T27" i="17"/>
  <c r="R28" i="17"/>
  <c r="T28" i="17"/>
  <c r="R29" i="17"/>
  <c r="T29" i="17"/>
  <c r="R30" i="17"/>
  <c r="T30" i="17"/>
  <c r="R31" i="17"/>
  <c r="T31" i="17"/>
  <c r="R32" i="17"/>
  <c r="T32" i="17"/>
  <c r="R33" i="17"/>
  <c r="T33" i="17"/>
  <c r="R34" i="17"/>
  <c r="T34" i="17"/>
  <c r="R35" i="17"/>
  <c r="T35" i="17"/>
  <c r="R36" i="17"/>
  <c r="T36" i="17"/>
  <c r="R37" i="17"/>
  <c r="T37" i="17"/>
  <c r="R38" i="17"/>
  <c r="T38" i="17"/>
  <c r="R39" i="17"/>
  <c r="T39" i="17"/>
  <c r="R40" i="17"/>
  <c r="T40" i="17"/>
  <c r="R41" i="17"/>
  <c r="T41" i="17"/>
  <c r="R42" i="17"/>
  <c r="T42" i="17"/>
  <c r="R43" i="17"/>
  <c r="T43" i="17"/>
  <c r="R44" i="17"/>
  <c r="T44" i="17"/>
  <c r="R45" i="17"/>
  <c r="T45" i="17"/>
  <c r="R46" i="17"/>
  <c r="T46" i="17"/>
  <c r="R47" i="17"/>
  <c r="T47" i="17"/>
  <c r="R48" i="17"/>
  <c r="T48" i="17"/>
  <c r="R49" i="17"/>
  <c r="T49" i="17"/>
  <c r="R50" i="17"/>
  <c r="T50" i="17"/>
  <c r="R51" i="17"/>
  <c r="T51" i="17"/>
  <c r="R52" i="17"/>
  <c r="T52" i="17"/>
  <c r="R53" i="17"/>
  <c r="T53" i="17"/>
  <c r="R54" i="17"/>
  <c r="T54" i="17"/>
  <c r="R55" i="17"/>
  <c r="T55" i="17"/>
  <c r="R56" i="17"/>
  <c r="T56" i="17"/>
  <c r="R57" i="17"/>
  <c r="T57" i="17"/>
  <c r="R58" i="17"/>
  <c r="T58" i="17"/>
  <c r="R59" i="17"/>
  <c r="T59" i="17"/>
  <c r="R60" i="17"/>
  <c r="T60" i="17"/>
  <c r="R61" i="17"/>
  <c r="T61" i="17"/>
  <c r="R62" i="17"/>
  <c r="T62" i="17"/>
  <c r="R63" i="17"/>
  <c r="T63" i="17"/>
  <c r="R64" i="17"/>
  <c r="T64" i="17"/>
  <c r="R65" i="17"/>
  <c r="T65" i="17"/>
  <c r="R66" i="17"/>
  <c r="T66" i="17"/>
  <c r="R67" i="17"/>
  <c r="T67" i="17"/>
  <c r="R68" i="17"/>
  <c r="T68" i="17"/>
  <c r="R69" i="17"/>
  <c r="T69" i="17"/>
  <c r="R70" i="17"/>
  <c r="T70" i="17"/>
  <c r="R71" i="17"/>
  <c r="T71" i="17"/>
  <c r="R72" i="17"/>
  <c r="T72" i="17"/>
  <c r="R73" i="17"/>
  <c r="T73" i="17"/>
  <c r="R74" i="17"/>
  <c r="T74" i="17"/>
  <c r="R75" i="17"/>
  <c r="T75" i="17"/>
  <c r="R76" i="17"/>
  <c r="T76" i="17"/>
  <c r="R77" i="17"/>
  <c r="T77" i="17"/>
  <c r="R78" i="17"/>
  <c r="T78" i="17"/>
  <c r="R79" i="17"/>
  <c r="T79" i="17"/>
  <c r="R80" i="17"/>
  <c r="T80" i="17"/>
  <c r="R81" i="17"/>
  <c r="T81" i="17"/>
  <c r="R82" i="17"/>
  <c r="T82" i="17"/>
  <c r="R83" i="17"/>
  <c r="T83" i="17"/>
  <c r="R84" i="17"/>
  <c r="T84" i="17"/>
  <c r="R85" i="17"/>
  <c r="T85" i="17"/>
  <c r="R86" i="17"/>
  <c r="T86" i="17"/>
  <c r="R87" i="17"/>
  <c r="T87" i="17"/>
  <c r="R88" i="17"/>
  <c r="T88" i="17"/>
  <c r="R89" i="17"/>
  <c r="T89" i="17"/>
  <c r="R90" i="17"/>
  <c r="T90" i="17"/>
  <c r="R91" i="17"/>
  <c r="T91" i="17"/>
  <c r="R92" i="17"/>
  <c r="T92" i="17"/>
  <c r="R93" i="17"/>
  <c r="T93" i="17"/>
  <c r="R94" i="17"/>
  <c r="T94" i="17"/>
  <c r="R95" i="17"/>
  <c r="T95" i="17"/>
  <c r="R96" i="17"/>
  <c r="T96" i="17"/>
  <c r="R97" i="17"/>
  <c r="T97" i="17"/>
  <c r="R98" i="17"/>
  <c r="T98" i="17"/>
  <c r="R99" i="17"/>
  <c r="T99" i="17"/>
  <c r="R100" i="17"/>
  <c r="T100" i="17"/>
  <c r="R101" i="17"/>
  <c r="T101" i="17"/>
  <c r="R102" i="17"/>
  <c r="T102" i="17"/>
  <c r="R103" i="17"/>
  <c r="T103" i="17"/>
  <c r="R104" i="17"/>
  <c r="T104" i="17"/>
  <c r="R105" i="17"/>
  <c r="T105" i="17"/>
  <c r="R106" i="17"/>
  <c r="T106" i="17"/>
  <c r="R107"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T69" i="28"/>
  <c r="T9" i="17"/>
  <c r="M9" i="17"/>
  <c r="R11" i="28"/>
  <c r="T11" i="28" s="1"/>
  <c r="R12" i="28"/>
  <c r="C13" i="28" s="1"/>
  <c r="R13" i="28"/>
  <c r="C14" i="28" s="1"/>
  <c r="R14" i="28"/>
  <c r="T14" i="28" s="1"/>
  <c r="R15" i="28"/>
  <c r="T15" i="28" s="1"/>
  <c r="R16" i="28"/>
  <c r="T16" i="28" s="1"/>
  <c r="R17" i="28"/>
  <c r="C18" i="28" s="1"/>
  <c r="R18" i="28"/>
  <c r="C19" i="28" s="1"/>
  <c r="R19" i="28"/>
  <c r="T19" i="28" s="1"/>
  <c r="R20" i="28"/>
  <c r="C21" i="28" s="1"/>
  <c r="R21" i="28"/>
  <c r="C22" i="28" s="1"/>
  <c r="R22" i="28"/>
  <c r="C23" i="28" s="1"/>
  <c r="R23" i="28"/>
  <c r="C24" i="28" s="1"/>
  <c r="R24" i="28"/>
  <c r="C25" i="28" s="1"/>
  <c r="R25" i="28"/>
  <c r="C26" i="28" s="1"/>
  <c r="R26" i="28"/>
  <c r="C27" i="28" s="1"/>
  <c r="R27" i="28"/>
  <c r="C28" i="28" s="1"/>
  <c r="R28" i="28"/>
  <c r="C29" i="28" s="1"/>
  <c r="R29" i="28"/>
  <c r="C30" i="28" s="1"/>
  <c r="R31" i="28"/>
  <c r="C32" i="28" s="1"/>
  <c r="R32" i="28"/>
  <c r="T32" i="28" s="1"/>
  <c r="R33" i="28"/>
  <c r="C34" i="28" s="1"/>
  <c r="R34" i="28"/>
  <c r="C35" i="28" s="1"/>
  <c r="R35" i="28"/>
  <c r="T35" i="28" s="1"/>
  <c r="R36" i="28"/>
  <c r="C37" i="28" s="1"/>
  <c r="R37" i="28"/>
  <c r="C38" i="28" s="1"/>
  <c r="R38" i="28"/>
  <c r="C39" i="28" s="1"/>
  <c r="R39" i="28"/>
  <c r="C40" i="28" s="1"/>
  <c r="R40" i="28"/>
  <c r="C41" i="28" s="1"/>
  <c r="R41" i="28"/>
  <c r="C42" i="28" s="1"/>
  <c r="R42" i="28"/>
  <c r="C43" i="28" s="1"/>
  <c r="R43" i="28"/>
  <c r="T43" i="28" s="1"/>
  <c r="R44" i="28"/>
  <c r="C45" i="28" s="1"/>
  <c r="R45" i="28"/>
  <c r="C46" i="28" s="1"/>
  <c r="R46" i="28"/>
  <c r="C47" i="28" s="1"/>
  <c r="R47" i="28"/>
  <c r="C48" i="28" s="1"/>
  <c r="R48" i="28"/>
  <c r="C49" i="28" s="1"/>
  <c r="R49" i="28"/>
  <c r="C50" i="28" s="1"/>
  <c r="R50" i="28"/>
  <c r="C51" i="28" s="1"/>
  <c r="R51" i="28"/>
  <c r="C52" i="28" s="1"/>
  <c r="R52" i="28"/>
  <c r="C53" i="28" s="1"/>
  <c r="R53" i="28"/>
  <c r="C54" i="28" s="1"/>
  <c r="R54" i="28"/>
  <c r="C55" i="28" s="1"/>
  <c r="R55" i="28"/>
  <c r="C56" i="28" s="1"/>
  <c r="R56" i="28"/>
  <c r="C57" i="28" s="1"/>
  <c r="R57" i="28"/>
  <c r="C58" i="28" s="1"/>
  <c r="R58" i="28"/>
  <c r="C59" i="28" s="1"/>
  <c r="R59" i="28"/>
  <c r="T59" i="28" s="1"/>
  <c r="R60" i="28"/>
  <c r="C61" i="28" s="1"/>
  <c r="R61" i="28"/>
  <c r="C62" i="28" s="1"/>
  <c r="R62" i="28"/>
  <c r="C63" i="28" s="1"/>
  <c r="R63" i="28"/>
  <c r="C64" i="28" s="1"/>
  <c r="R64" i="28"/>
  <c r="C65" i="28" s="1"/>
  <c r="R65" i="28"/>
  <c r="C66" i="28" s="1"/>
  <c r="R66" i="28"/>
  <c r="C67" i="28" s="1"/>
  <c r="R67" i="28"/>
  <c r="C68" i="28" s="1"/>
  <c r="R68" i="28"/>
  <c r="C69" i="28" s="1"/>
  <c r="C70" i="28"/>
  <c r="R70" i="28"/>
  <c r="C71" i="28" s="1"/>
  <c r="R71" i="28"/>
  <c r="C72" i="28" s="1"/>
  <c r="R72" i="28"/>
  <c r="C73" i="28" s="1"/>
  <c r="R73" i="28"/>
  <c r="C74" i="28" s="1"/>
  <c r="R74" i="28"/>
  <c r="C75" i="28" s="1"/>
  <c r="R75" i="28"/>
  <c r="C76" i="28" s="1"/>
  <c r="R76" i="28"/>
  <c r="C77" i="28" s="1"/>
  <c r="R77" i="28"/>
  <c r="C78" i="28" s="1"/>
  <c r="R78" i="28"/>
  <c r="C79" i="28" s="1"/>
  <c r="R79" i="28"/>
  <c r="C80" i="28" s="1"/>
  <c r="R80" i="28"/>
  <c r="C81" i="28" s="1"/>
  <c r="R81" i="28"/>
  <c r="C82" i="28" s="1"/>
  <c r="R82" i="28"/>
  <c r="C83" i="28" s="1"/>
  <c r="R83" i="28"/>
  <c r="C84" i="28" s="1"/>
  <c r="R84" i="28"/>
  <c r="C85" i="28" s="1"/>
  <c r="R85" i="28"/>
  <c r="C86" i="28" s="1"/>
  <c r="R86" i="28"/>
  <c r="C87" i="28" s="1"/>
  <c r="R87" i="28"/>
  <c r="C88" i="28" s="1"/>
  <c r="R88" i="28"/>
  <c r="C89" i="28" s="1"/>
  <c r="R89" i="28"/>
  <c r="C90" i="28" s="1"/>
  <c r="R90" i="28"/>
  <c r="C91" i="28" s="1"/>
  <c r="R91" i="28"/>
  <c r="C92" i="28" s="1"/>
  <c r="R92" i="28"/>
  <c r="C93" i="28" s="1"/>
  <c r="R93" i="28"/>
  <c r="C94" i="28" s="1"/>
  <c r="R94" i="28"/>
  <c r="C95" i="28" s="1"/>
  <c r="R95" i="28"/>
  <c r="C96" i="28" s="1"/>
  <c r="R96" i="28"/>
  <c r="C97" i="28" s="1"/>
  <c r="R97" i="28"/>
  <c r="C98" i="28" s="1"/>
  <c r="R98" i="28"/>
  <c r="C99" i="28" s="1"/>
  <c r="R99" i="28"/>
  <c r="C100" i="28" s="1"/>
  <c r="R100" i="28"/>
  <c r="C101" i="28" s="1"/>
  <c r="R101" i="28"/>
  <c r="C102" i="28" s="1"/>
  <c r="R102" i="28"/>
  <c r="C103" i="28" s="1"/>
  <c r="R103" i="28"/>
  <c r="C104" i="28" s="1"/>
  <c r="R104" i="28"/>
  <c r="C105" i="28" s="1"/>
  <c r="R105" i="28"/>
  <c r="C106" i="28" s="1"/>
  <c r="R106" i="28"/>
  <c r="C107" i="28" s="1"/>
  <c r="R107" i="28"/>
  <c r="C108" i="28" s="1"/>
  <c r="R108" i="28"/>
  <c r="T108" i="28" s="1"/>
  <c r="M11" i="28"/>
  <c r="M12" i="28"/>
  <c r="M13" i="28"/>
  <c r="M14" i="28"/>
  <c r="M15" i="28"/>
  <c r="M16" i="28"/>
  <c r="M17" i="28"/>
  <c r="M18" i="28"/>
  <c r="M19" i="28"/>
  <c r="M20" i="28"/>
  <c r="M21" i="28"/>
  <c r="M22" i="28"/>
  <c r="M23" i="28"/>
  <c r="M24" i="28"/>
  <c r="M25" i="28"/>
  <c r="M26" i="28"/>
  <c r="M27" i="28"/>
  <c r="M28" i="28"/>
  <c r="M29"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K108" i="28"/>
  <c r="K107" i="28"/>
  <c r="K106" i="28"/>
  <c r="K105" i="28"/>
  <c r="K104" i="28"/>
  <c r="K103" i="28"/>
  <c r="K102" i="28"/>
  <c r="K101" i="28"/>
  <c r="K100" i="28"/>
  <c r="K99" i="28"/>
  <c r="K98" i="28"/>
  <c r="K97" i="28"/>
  <c r="K96" i="28"/>
  <c r="K95" i="28"/>
  <c r="K94" i="28"/>
  <c r="K93" i="28"/>
  <c r="K92" i="28"/>
  <c r="K91" i="28"/>
  <c r="K90" i="28"/>
  <c r="K89" i="28"/>
  <c r="K88" i="28"/>
  <c r="K87" i="28"/>
  <c r="K86" i="28"/>
  <c r="K85" i="28"/>
  <c r="K84" i="28"/>
  <c r="K83" i="28"/>
  <c r="K81" i="28"/>
  <c r="K80" i="28"/>
  <c r="K79" i="28"/>
  <c r="K78" i="28"/>
  <c r="K77" i="28"/>
  <c r="K76" i="28"/>
  <c r="K75" i="28"/>
  <c r="K74" i="28"/>
  <c r="K73" i="28"/>
  <c r="K72" i="28"/>
  <c r="K71" i="28"/>
  <c r="K70" i="28"/>
  <c r="K69" i="28"/>
  <c r="K68" i="28"/>
  <c r="K67" i="28"/>
  <c r="K66" i="28"/>
  <c r="K65" i="28"/>
  <c r="K64" i="28"/>
  <c r="K63" i="28"/>
  <c r="K62" i="28"/>
  <c r="K61" i="28"/>
  <c r="K60" i="28"/>
  <c r="C60" i="28"/>
  <c r="K59" i="28"/>
  <c r="K58" i="28"/>
  <c r="K57" i="28"/>
  <c r="K56" i="28"/>
  <c r="K55" i="28"/>
  <c r="K54" i="28"/>
  <c r="K53" i="28"/>
  <c r="K52" i="28"/>
  <c r="K51" i="28"/>
  <c r="K50" i="28"/>
  <c r="K49" i="28"/>
  <c r="K48" i="28"/>
  <c r="K47" i="28"/>
  <c r="K46" i="28"/>
  <c r="K45" i="28"/>
  <c r="K44" i="28"/>
  <c r="C44" i="28"/>
  <c r="K43" i="28"/>
  <c r="K42" i="28"/>
  <c r="K41" i="28"/>
  <c r="K40" i="28"/>
  <c r="K39" i="28"/>
  <c r="K38" i="28"/>
  <c r="K37" i="28"/>
  <c r="K36" i="28"/>
  <c r="C36" i="28"/>
  <c r="K35" i="28"/>
  <c r="K34" i="28"/>
  <c r="K33" i="28"/>
  <c r="C33" i="28"/>
  <c r="K32" i="28"/>
  <c r="K31" i="28"/>
  <c r="K30" i="28"/>
  <c r="M30" i="28" s="1"/>
  <c r="R30" i="28" s="1"/>
  <c r="C31" i="28" s="1"/>
  <c r="K29" i="28"/>
  <c r="K28" i="28"/>
  <c r="K27" i="28"/>
  <c r="K26" i="28"/>
  <c r="K25" i="28"/>
  <c r="K24" i="28"/>
  <c r="K23" i="28"/>
  <c r="K22" i="28"/>
  <c r="K21" i="28"/>
  <c r="K20" i="28"/>
  <c r="C20" i="28"/>
  <c r="K19" i="28"/>
  <c r="K18" i="28"/>
  <c r="K17" i="28"/>
  <c r="C17" i="28"/>
  <c r="K16" i="28"/>
  <c r="C16" i="28"/>
  <c r="K15" i="28"/>
  <c r="C15" i="28"/>
  <c r="K14" i="28"/>
  <c r="K13" i="28"/>
  <c r="K12" i="28"/>
  <c r="C12" i="28"/>
  <c r="K11" i="28"/>
  <c r="K10" i="28"/>
  <c r="M10" i="28"/>
  <c r="R10" i="28"/>
  <c r="T10" i="28" s="1"/>
  <c r="K9" i="28"/>
  <c r="M9" i="28" s="1"/>
  <c r="R9" i="28" s="1"/>
  <c r="L2" i="28"/>
  <c r="K108" i="17"/>
  <c r="C108" i="17"/>
  <c r="K107" i="17"/>
  <c r="C107" i="17"/>
  <c r="K106" i="17"/>
  <c r="C106" i="17"/>
  <c r="K105" i="17"/>
  <c r="C105" i="17"/>
  <c r="K104" i="17"/>
  <c r="C104" i="17"/>
  <c r="K103" i="17"/>
  <c r="C103" i="17"/>
  <c r="K102" i="17"/>
  <c r="C102" i="17"/>
  <c r="K101" i="17"/>
  <c r="C101" i="17"/>
  <c r="K100" i="17"/>
  <c r="C100" i="17"/>
  <c r="K99" i="17"/>
  <c r="C99" i="17"/>
  <c r="K98" i="17"/>
  <c r="C98" i="17"/>
  <c r="K97" i="17"/>
  <c r="C97" i="17"/>
  <c r="K96" i="17"/>
  <c r="C96" i="17"/>
  <c r="K95" i="17"/>
  <c r="C95" i="17"/>
  <c r="K94" i="17"/>
  <c r="C94" i="17"/>
  <c r="K93" i="17"/>
  <c r="C93" i="17"/>
  <c r="K92" i="17"/>
  <c r="C92" i="17"/>
  <c r="K91" i="17"/>
  <c r="C91" i="17"/>
  <c r="K90" i="17"/>
  <c r="C90" i="17"/>
  <c r="K89" i="17"/>
  <c r="C89" i="17"/>
  <c r="K88" i="17"/>
  <c r="C88" i="17"/>
  <c r="K87" i="17"/>
  <c r="C87" i="17"/>
  <c r="K86" i="17"/>
  <c r="C86" i="17"/>
  <c r="K85" i="17"/>
  <c r="C85" i="17"/>
  <c r="K84" i="17"/>
  <c r="C84" i="17"/>
  <c r="K83" i="17"/>
  <c r="C83" i="17"/>
  <c r="K82" i="17"/>
  <c r="C82" i="17"/>
  <c r="K81" i="17"/>
  <c r="C81" i="17"/>
  <c r="K80" i="17"/>
  <c r="C80" i="17"/>
  <c r="K79" i="17"/>
  <c r="C79" i="17"/>
  <c r="K78" i="17"/>
  <c r="C78" i="17"/>
  <c r="K77" i="17"/>
  <c r="C77" i="17"/>
  <c r="K76" i="17"/>
  <c r="C76" i="17"/>
  <c r="K75" i="17"/>
  <c r="C75" i="17"/>
  <c r="K74" i="17"/>
  <c r="C74" i="17"/>
  <c r="K73" i="17"/>
  <c r="C73" i="17"/>
  <c r="K72" i="17"/>
  <c r="C72" i="17"/>
  <c r="K71" i="17"/>
  <c r="C71" i="17"/>
  <c r="K70" i="17"/>
  <c r="C70" i="17"/>
  <c r="K69" i="17"/>
  <c r="C69" i="17"/>
  <c r="K68" i="17"/>
  <c r="C68" i="17"/>
  <c r="K67" i="17"/>
  <c r="C67" i="17"/>
  <c r="K66" i="17"/>
  <c r="C66" i="17"/>
  <c r="K65" i="17"/>
  <c r="C65" i="17"/>
  <c r="K64" i="17"/>
  <c r="C64" i="17"/>
  <c r="K63" i="17"/>
  <c r="C63" i="17"/>
  <c r="K62" i="17"/>
  <c r="C62" i="17"/>
  <c r="K61" i="17"/>
  <c r="C61" i="17"/>
  <c r="K60" i="17"/>
  <c r="C60" i="17"/>
  <c r="K59" i="17"/>
  <c r="C59" i="17"/>
  <c r="K58" i="17"/>
  <c r="C58" i="17"/>
  <c r="K57" i="17"/>
  <c r="C57" i="17"/>
  <c r="K56" i="17"/>
  <c r="C56" i="17"/>
  <c r="K55" i="17"/>
  <c r="C55" i="17"/>
  <c r="K54" i="17"/>
  <c r="C54" i="17"/>
  <c r="K53" i="17"/>
  <c r="C53" i="17"/>
  <c r="K52" i="17"/>
  <c r="C52" i="17"/>
  <c r="K51" i="17"/>
  <c r="C51" i="17"/>
  <c r="K50" i="17"/>
  <c r="C50" i="17"/>
  <c r="K49" i="17"/>
  <c r="C49" i="17"/>
  <c r="K48" i="17"/>
  <c r="C48" i="17"/>
  <c r="K47" i="17"/>
  <c r="C47" i="17"/>
  <c r="K46" i="17"/>
  <c r="C46" i="17"/>
  <c r="K45" i="17"/>
  <c r="C45" i="17"/>
  <c r="K44" i="17"/>
  <c r="C44" i="17"/>
  <c r="K43" i="17"/>
  <c r="C43" i="17"/>
  <c r="K42" i="17"/>
  <c r="C42" i="17"/>
  <c r="K41" i="17"/>
  <c r="C41" i="17"/>
  <c r="K40" i="17"/>
  <c r="C40" i="17"/>
  <c r="K39" i="17"/>
  <c r="C39" i="17"/>
  <c r="K38" i="17"/>
  <c r="C38" i="17"/>
  <c r="K37" i="17"/>
  <c r="C37" i="17"/>
  <c r="K36" i="17"/>
  <c r="C36" i="17"/>
  <c r="K35" i="17"/>
  <c r="C35" i="17"/>
  <c r="K34" i="17"/>
  <c r="C34" i="17"/>
  <c r="K33" i="17"/>
  <c r="C33" i="17"/>
  <c r="K32" i="17"/>
  <c r="C32" i="17"/>
  <c r="K31" i="17"/>
  <c r="C31" i="17"/>
  <c r="K30" i="17"/>
  <c r="C30" i="17"/>
  <c r="K29" i="17"/>
  <c r="C29" i="17"/>
  <c r="K28" i="17"/>
  <c r="C28" i="17"/>
  <c r="K27" i="17"/>
  <c r="C27" i="17"/>
  <c r="K26" i="17"/>
  <c r="C26" i="17"/>
  <c r="K25" i="17"/>
  <c r="C25" i="17"/>
  <c r="K24" i="17"/>
  <c r="C24" i="17"/>
  <c r="K23" i="17"/>
  <c r="C23" i="17"/>
  <c r="K22" i="17"/>
  <c r="C22" i="17"/>
  <c r="K21" i="17"/>
  <c r="C21" i="17"/>
  <c r="K20" i="17"/>
  <c r="C20" i="17"/>
  <c r="K19" i="17"/>
  <c r="C19" i="17"/>
  <c r="K18" i="17"/>
  <c r="C18" i="17"/>
  <c r="K17" i="17"/>
  <c r="C17" i="17"/>
  <c r="K16" i="17"/>
  <c r="C16" i="17"/>
  <c r="K15" i="17"/>
  <c r="C15" i="17"/>
  <c r="K14" i="17"/>
  <c r="C14" i="17"/>
  <c r="K13" i="17"/>
  <c r="C13" i="17"/>
  <c r="K12" i="17"/>
  <c r="C12" i="17"/>
  <c r="K11" i="17"/>
  <c r="C11" i="17"/>
  <c r="K10" i="17"/>
  <c r="K9" i="17"/>
  <c r="L2" i="17"/>
  <c r="P2" i="17"/>
  <c r="G5" i="17"/>
  <c r="C10" i="17"/>
  <c r="D4" i="17"/>
  <c r="E5" i="17"/>
  <c r="I5" i="17"/>
  <c r="H4" i="17"/>
  <c r="C5" i="17"/>
  <c r="P4" i="17"/>
  <c r="L4" i="17"/>
  <c r="T107" i="28" l="1"/>
  <c r="T106" i="28"/>
  <c r="T105" i="28"/>
  <c r="T104" i="28"/>
  <c r="T103" i="28"/>
  <c r="T102" i="28"/>
  <c r="T101" i="28"/>
  <c r="T100" i="28"/>
  <c r="T99" i="28"/>
  <c r="T98" i="28"/>
  <c r="T97" i="28"/>
  <c r="T96" i="28"/>
  <c r="T95" i="28"/>
  <c r="T94" i="28"/>
  <c r="T93" i="28"/>
  <c r="T92" i="28"/>
  <c r="T91" i="28"/>
  <c r="T90" i="28"/>
  <c r="T89" i="28"/>
  <c r="T88" i="28"/>
  <c r="T87" i="28"/>
  <c r="T86" i="28"/>
  <c r="T85" i="28"/>
  <c r="T84" i="28"/>
  <c r="T83" i="28"/>
  <c r="T82" i="28"/>
  <c r="T81" i="28"/>
  <c r="T80" i="28"/>
  <c r="T79" i="28"/>
  <c r="T78" i="28"/>
  <c r="T77" i="28"/>
  <c r="T76" i="28"/>
  <c r="T75" i="28"/>
  <c r="T74" i="28"/>
  <c r="T73" i="28"/>
  <c r="T72" i="28"/>
  <c r="T71" i="28"/>
  <c r="T70" i="28"/>
  <c r="T68" i="28"/>
  <c r="T67" i="28"/>
  <c r="T66" i="28"/>
  <c r="T65" i="28"/>
  <c r="T64" i="28"/>
  <c r="T63" i="28"/>
  <c r="T62" i="28"/>
  <c r="T61" i="28"/>
  <c r="T60" i="28"/>
  <c r="T58" i="28"/>
  <c r="T57" i="28"/>
  <c r="T56" i="28"/>
  <c r="T55" i="28"/>
  <c r="T54" i="28"/>
  <c r="T53" i="28"/>
  <c r="T52" i="28"/>
  <c r="T51" i="28"/>
  <c r="T50" i="28"/>
  <c r="T49" i="28"/>
  <c r="T48" i="28"/>
  <c r="T47" i="28"/>
  <c r="T46" i="28"/>
  <c r="T45" i="28"/>
  <c r="T44" i="28"/>
  <c r="T42" i="28"/>
  <c r="T41" i="28"/>
  <c r="T40" i="28"/>
  <c r="T39" i="28"/>
  <c r="T38" i="28"/>
  <c r="T37" i="28"/>
  <c r="T36" i="28"/>
  <c r="T34" i="28"/>
  <c r="T33" i="28"/>
  <c r="T31" i="28"/>
  <c r="T30" i="28"/>
  <c r="T29" i="28"/>
  <c r="T28" i="28"/>
  <c r="T27" i="28"/>
  <c r="T26" i="28"/>
  <c r="T25" i="28"/>
  <c r="T24" i="28"/>
  <c r="T23" i="28"/>
  <c r="T22" i="28"/>
  <c r="T21" i="28"/>
  <c r="T20" i="28"/>
  <c r="T18" i="28"/>
  <c r="T17" i="28"/>
  <c r="T13" i="28"/>
  <c r="T12" i="28"/>
  <c r="C11" i="28"/>
  <c r="P2" i="28"/>
  <c r="T9" i="28"/>
  <c r="C5" i="28"/>
  <c r="D4" i="28"/>
  <c r="C10" i="28"/>
  <c r="E5" i="28"/>
  <c r="G5" i="28"/>
  <c r="H4" i="28" l="1"/>
  <c r="L4" i="28"/>
  <c r="P4" i="28"/>
  <c r="I5" i="28"/>
</calcChain>
</file>

<file path=xl/sharedStrings.xml><?xml version="1.0" encoding="utf-8"?>
<sst xmlns="http://schemas.openxmlformats.org/spreadsheetml/2006/main" count="300" uniqueCount="55">
  <si>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</si>
  <si>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</si>
  <si>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</si>
  <si>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</si>
  <si>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</si>
  <si>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</si>
  <si>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</si>
  <si>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</si>
  <si>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</si>
  <si>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</si>
  <si>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</si>
  <si>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</si>
  <si>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</si>
  <si>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</si>
  <si>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</si>
  <si>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</si>
  <si>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</si>
  <si>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</si>
  <si>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</si>
  <si>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</si>
  <si>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</si>
  <si>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</si>
  <si>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</si>
  <si>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</si>
  <si>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</si>
  <si>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</si>
  <si>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</si>
  <si>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</si>
  <si>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</si>
  <si>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</si>
  <si>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</si>
  <si>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</si>
  <si>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</si>
  <si>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</si>
  <si>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</si>
  <si>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</si>
  <si>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</si>
  <si>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</si>
  <si>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</si>
  <si>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</si>
  <si>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</si>
  <si>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</si>
  <si>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</si>
  <si>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</si>
  <si>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日足</t>
    <rPh sb="0" eb="2">
      <t>ヒアシ</t>
    </rPh>
    <phoneticPr fontId="2"/>
  </si>
  <si>
    <t>4Ｈ足</t>
    <rPh sb="2" eb="3">
      <t>アシ</t>
    </rPh>
    <phoneticPr fontId="2"/>
  </si>
  <si>
    <t>１Ｈ足</t>
    <rPh sb="2" eb="3">
      <t>アシ</t>
    </rPh>
    <phoneticPr fontId="2"/>
  </si>
  <si>
    <t>USD/JPY</t>
    <phoneticPr fontId="2"/>
  </si>
  <si>
    <t>EUR/USD</t>
    <phoneticPr fontId="2"/>
  </si>
  <si>
    <t>1時間足</t>
    <rPh sb="1" eb="3">
      <t>ジカン</t>
    </rPh>
    <rPh sb="3" eb="4">
      <t>アシ</t>
    </rPh>
    <phoneticPr fontId="2"/>
  </si>
  <si>
    <t>10MA・20MAの両方の上側にキャンドルがあれば買い方向、下側なら売り方向。MAに触れてEB出現でエントリー待ち、EBのエントリールール成立でエントリー。</t>
    <rPh sb="69" eb="71">
      <t>セイリツ</t>
    </rPh>
    <phoneticPr fontId="2"/>
  </si>
  <si>
    <t>・トレーリングストップ（ダウ理論）
・トレンドライン
・ＦＩＢ</t>
    <rPh sb="14" eb="16">
      <t>リロン</t>
    </rPh>
    <phoneticPr fontId="3"/>
  </si>
  <si>
    <t>問題なければ、次に進みます。</t>
    <rPh sb="0" eb="2">
      <t>モンダイ</t>
    </rPh>
    <rPh sb="7" eb="8">
      <t>ツギ</t>
    </rPh>
    <rPh sb="9" eb="10">
      <t>スス</t>
    </rPh>
    <phoneticPr fontId="2"/>
  </si>
  <si>
    <t>トレンドラインを引き始めたせいか、１時間足の一山一山でエントリー、決済しているように感じます。
せっかくトレンドが出ているのに、EBがない、サポートされていないので、エントリーできないことが時々あります。
１時間足のおかげで、ローソク足の幅が狭いため、エントリーのＬＯＴ数も増え、資金も順調に増えたように感じます。</t>
    <rPh sb="8" eb="9">
      <t>ヒ</t>
    </rPh>
    <rPh sb="10" eb="11">
      <t>ハジ</t>
    </rPh>
    <rPh sb="18" eb="20">
      <t>ジカン</t>
    </rPh>
    <rPh sb="20" eb="21">
      <t>アシ</t>
    </rPh>
    <rPh sb="22" eb="24">
      <t>ヒトヤマ</t>
    </rPh>
    <rPh sb="24" eb="26">
      <t>ヒトヤマ</t>
    </rPh>
    <rPh sb="33" eb="35">
      <t>ケッサイ</t>
    </rPh>
    <rPh sb="42" eb="43">
      <t>カン</t>
    </rPh>
    <rPh sb="57" eb="58">
      <t>デ</t>
    </rPh>
    <rPh sb="95" eb="97">
      <t>トキドキ</t>
    </rPh>
    <rPh sb="140" eb="142">
      <t>シキン</t>
    </rPh>
    <rPh sb="143" eb="145">
      <t>ジュンチョウ</t>
    </rPh>
    <rPh sb="146" eb="147">
      <t>フ</t>
    </rPh>
    <rPh sb="152" eb="153">
      <t>カン</t>
    </rPh>
    <phoneticPr fontId="2"/>
  </si>
  <si>
    <t xml:space="preserve">決済方法を前回の質問の回答通り、トレーリングストップ+トレンドライン+ＦＩＢにしました。
エントリーには慣れましたが、今回は、決済をどれにすれば利益が多いか、考えながら決済になりました。
トレンドライン決済は、ラインにあたって次のローソク足の初値で決済していましたが、終わりのほうは値動きが激しいとこれではまずいことがわかったので、次回からは、ラインの当たれば決済に変更します。
ＦＩＢ決済は、はじめの決め方で変わるので、トレンドが出始めた時か、エントリーできた時かどちらがいいと思われますか？
トレンドラインを引き始めたせいか、勝率も80％を超えました。何かおかしければ連絡お願いします。
</t>
    <rPh sb="0" eb="2">
      <t>ケッサイ</t>
    </rPh>
    <rPh sb="2" eb="4">
      <t>ホウホウ</t>
    </rPh>
    <rPh sb="5" eb="7">
      <t>ゼンカイ</t>
    </rPh>
    <rPh sb="8" eb="10">
      <t>シツモン</t>
    </rPh>
    <rPh sb="11" eb="13">
      <t>カイトウ</t>
    </rPh>
    <rPh sb="13" eb="14">
      <t>トオ</t>
    </rPh>
    <rPh sb="52" eb="53">
      <t>ナ</t>
    </rPh>
    <rPh sb="59" eb="61">
      <t>コンカイ</t>
    </rPh>
    <rPh sb="63" eb="65">
      <t>ケッサイ</t>
    </rPh>
    <rPh sb="72" eb="74">
      <t>リエキ</t>
    </rPh>
    <rPh sb="75" eb="76">
      <t>オオ</t>
    </rPh>
    <rPh sb="79" eb="80">
      <t>カンガ</t>
    </rPh>
    <rPh sb="84" eb="86">
      <t>ケッサイ</t>
    </rPh>
    <rPh sb="101" eb="103">
      <t>ケッサイ</t>
    </rPh>
    <rPh sb="113" eb="114">
      <t>ツギ</t>
    </rPh>
    <rPh sb="119" eb="120">
      <t>アシ</t>
    </rPh>
    <rPh sb="121" eb="123">
      <t>ハツネ</t>
    </rPh>
    <rPh sb="124" eb="126">
      <t>ケッサイ</t>
    </rPh>
    <rPh sb="134" eb="135">
      <t>オ</t>
    </rPh>
    <rPh sb="141" eb="143">
      <t>ネウゴ</t>
    </rPh>
    <rPh sb="145" eb="146">
      <t>ハゲ</t>
    </rPh>
    <rPh sb="166" eb="168">
      <t>ジカイ</t>
    </rPh>
    <rPh sb="176" eb="177">
      <t>ア</t>
    </rPh>
    <rPh sb="180" eb="182">
      <t>ケッサイ</t>
    </rPh>
    <rPh sb="183" eb="185">
      <t>ヘンコウ</t>
    </rPh>
    <rPh sb="193" eb="195">
      <t>ケッサイ</t>
    </rPh>
    <rPh sb="201" eb="202">
      <t>キ</t>
    </rPh>
    <rPh sb="203" eb="204">
      <t>カタ</t>
    </rPh>
    <rPh sb="205" eb="206">
      <t>カ</t>
    </rPh>
    <rPh sb="216" eb="218">
      <t>デハジ</t>
    </rPh>
    <rPh sb="220" eb="221">
      <t>トキ</t>
    </rPh>
    <rPh sb="231" eb="232">
      <t>トキ</t>
    </rPh>
    <rPh sb="240" eb="241">
      <t>オモ</t>
    </rPh>
    <rPh sb="256" eb="257">
      <t>ヒ</t>
    </rPh>
    <rPh sb="258" eb="259">
      <t>ハジ</t>
    </rPh>
    <rPh sb="265" eb="267">
      <t>ショウリツ</t>
    </rPh>
    <rPh sb="272" eb="273">
      <t>コ</t>
    </rPh>
    <rPh sb="278" eb="279">
      <t>ナニ</t>
    </rPh>
    <rPh sb="286" eb="288">
      <t>レンラク</t>
    </rPh>
    <rPh sb="289" eb="290">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</si>
</sst>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 "/>
    <numFmt numFmtId="177" formatCode="m/d;@"/>
    <numFmt numFmtId="178" formatCode="#,##0_ ;[Red]\-#,##0\ "/>
    <numFmt numFmtId="179" formatCode="0.0%"/>
    <numFmt numFmtId="180" formatCode="#,##0_ "/>
    <numFmt numFmtId="181" formatCode="0.0_ ;[Red]\-0.0\ "/>
    <numFmt numFmtId="182" formatCode="0.0_ "/>
    <numFmt numFmtId="183" formatCode="0.00000_ "/>
  </numFmts>
  <fonts count="11"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1">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Fill="1" applyBorder="1" applyAlignment="1">
      <alignment horizontal="center" vertical="center"/>
    </xf>
    <xf numFmtId="0" fontId="0" fillId="0" borderId="2" xfId="0" applyBorder="1" applyAlignment="1">
      <alignment horizontal="center" vertical="center"/>
    </xf>
    <xf numFmtId="177" fontId="9" fillId="0" borderId="1" xfId="0" applyNumberFormat="1" applyFont="1" applyFill="1" applyBorder="1" applyAlignment="1">
      <alignment horizontal="center" vertical="center"/>
    </xf>
    <xf numFmtId="0" fontId="8" fillId="4" borderId="2" xfId="0" applyFont="1" applyFill="1" applyBorder="1" applyAlignment="1">
      <alignment vertical="center"/>
    </xf>
    <xf numFmtId="0" fontId="0" fillId="0" borderId="3" xfId="0" applyBorder="1" applyAlignment="1">
      <alignment horizontal="center" vertical="center"/>
    </xf>
    <xf numFmtId="0" fontId="8"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3" xfId="0" applyFont="1" applyFill="1" applyBorder="1" applyAlignment="1">
      <alignment vertical="center"/>
    </xf>
    <xf numFmtId="0" fontId="0" fillId="0" borderId="4" xfId="0" applyFill="1" applyBorder="1" applyAlignment="1">
      <alignment horizontal="center" vertical="center"/>
    </xf>
    <xf numFmtId="0" fontId="8" fillId="0" borderId="4" xfId="0" applyFont="1" applyFill="1" applyBorder="1" applyAlignment="1">
      <alignment horizontal="center" vertical="center"/>
    </xf>
    <xf numFmtId="0" fontId="0" fillId="0" borderId="5" xfId="0" applyBorder="1" applyAlignment="1">
      <alignment horizontal="center" vertical="center"/>
    </xf>
    <xf numFmtId="179" fontId="0" fillId="0" borderId="3" xfId="1" applyNumberFormat="1" applyFont="1" applyFill="1" applyBorder="1" applyAlignment="1">
      <alignment horizontal="center" vertical="center"/>
    </xf>
    <xf numFmtId="0" fontId="8" fillId="4" borderId="6" xfId="0" applyFont="1" applyFill="1" applyBorder="1" applyAlignment="1">
      <alignment vertical="center"/>
    </xf>
    <xf numFmtId="0" fontId="8" fillId="5"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182" fontId="9" fillId="0"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8" fillId="4" borderId="1" xfId="0" applyFont="1" applyFill="1" applyBorder="1" applyAlignment="1">
      <alignment horizontal="center" vertical="center" shrinkToFit="1"/>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180" fontId="9" fillId="0" borderId="1" xfId="0" applyNumberFormat="1" applyFont="1" applyFill="1" applyBorder="1" applyAlignment="1">
      <alignment horizontal="center" vertical="center"/>
    </xf>
    <xf numFmtId="183" fontId="9" fillId="0" borderId="1"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xf>
    <xf numFmtId="181" fontId="9" fillId="0" borderId="1"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9" fillId="0" borderId="1" xfId="0" applyFont="1" applyFill="1" applyBorder="1" applyAlignment="1">
      <alignment horizontal="center" vertical="center"/>
    </xf>
  </cellXfs>
  <cellStyles count="4">
    <cellStyle name="パーセント" xfId="1" builtinId="5"/>
    <cellStyle name="標準" xfId="0" builtinId="0"/>
    <cellStyle name="標準 2" xfId="2"/>
    <cellStyle name="標準 3" xfId="3"/>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523875</xdr:colOff>
      <xdr:row>6</xdr:row>
      <xdr:rowOff>95250</xdr:rowOff>
    </xdr:from>
    <xdr:to>
      <xdr:col>2</xdr:col>
      <xdr:colOff>95250</xdr:colOff>
      <xdr:row>6</xdr:row>
      <xdr:rowOff>95250</xdr:rowOff>
    </xdr:to>
    <xdr:cxnSp macro="">
      <xdr:nvCxnSpPr>
        <xdr:cNvPr id="6" name="直線コネクタ 5"/>
        <xdr:cNvCxnSpPr/>
      </xdr:nvCxnSpPr>
      <xdr:spPr>
        <a:xfrm>
          <a:off x="1095375" y="1181100"/>
          <a:ext cx="190500"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457200</xdr:colOff>
      <xdr:row>5</xdr:row>
      <xdr:rowOff>171450</xdr:rowOff>
    </xdr:from>
    <xdr:to>
      <xdr:col>2</xdr:col>
      <xdr:colOff>28575</xdr:colOff>
      <xdr:row>5</xdr:row>
      <xdr:rowOff>171450</xdr:rowOff>
    </xdr:to>
    <xdr:cxnSp macro="">
      <xdr:nvCxnSpPr>
        <xdr:cNvPr id="9" name="直線コネクタ 8"/>
        <xdr:cNvCxnSpPr/>
      </xdr:nvCxnSpPr>
      <xdr:spPr>
        <a:xfrm>
          <a:off x="1028700" y="1076325"/>
          <a:ext cx="190500"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7</xdr:row>
      <xdr:rowOff>123825</xdr:rowOff>
    </xdr:from>
    <xdr:to>
      <xdr:col>2</xdr:col>
      <xdr:colOff>476250</xdr:colOff>
      <xdr:row>7</xdr:row>
      <xdr:rowOff>123825</xdr:rowOff>
    </xdr:to>
    <xdr:cxnSp macro="">
      <xdr:nvCxnSpPr>
        <xdr:cNvPr id="10" name="直線コネクタ 9"/>
        <xdr:cNvCxnSpPr/>
      </xdr:nvCxnSpPr>
      <xdr:spPr>
        <a:xfrm>
          <a:off x="1476375" y="1390650"/>
          <a:ext cx="190500"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8</xdr:row>
      <xdr:rowOff>95250</xdr:rowOff>
    </xdr:from>
    <xdr:to>
      <xdr:col>2</xdr:col>
      <xdr:colOff>628650</xdr:colOff>
      <xdr:row>8</xdr:row>
      <xdr:rowOff>95250</xdr:rowOff>
    </xdr:to>
    <xdr:cxnSp macro="">
      <xdr:nvCxnSpPr>
        <xdr:cNvPr id="11" name="直線コネクタ 10"/>
        <xdr:cNvCxnSpPr/>
      </xdr:nvCxnSpPr>
      <xdr:spPr>
        <a:xfrm>
          <a:off x="1628775" y="1543050"/>
          <a:ext cx="190500"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xdr:row>
      <xdr:rowOff>0</xdr:rowOff>
    </xdr:from>
    <xdr:to>
      <xdr:col>11</xdr:col>
      <xdr:colOff>684865</xdr:colOff>
      <xdr:row>17</xdr:row>
      <xdr:rowOff>9162</xdr:rowOff>
    </xdr:to>
    <xdr:pic>
      <xdr:nvPicPr>
        <xdr:cNvPr id="13" name="図 12"/>
        <xdr:cNvPicPr>
          <a:picLocks noChangeAspect="1"/>
        </xdr:cNvPicPr>
      </xdr:nvPicPr>
      <xdr:blipFill>
        <a:blip xmlns:r="http://schemas.openxmlformats.org/officeDocument/2006/relationships" r:embed="rId1"/>
        <a:stretch>
          <a:fillRect/>
        </a:stretch>
      </xdr:blipFill>
      <xdr:spPr>
        <a:xfrm>
          <a:off x="571500" y="180975"/>
          <a:ext cx="7476190" cy="2904762"/>
        </a:xfrm>
        <a:prstGeom prst="rect">
          <a:avLst/>
        </a:prstGeom>
      </xdr:spPr>
    </xdr:pic>
    <xdr:clientData/>
  </xdr:twoCellAnchor>
  <xdr:twoCellAnchor>
    <xdr:from>
      <xdr:col>2</xdr:col>
      <xdr:colOff>200025</xdr:colOff>
      <xdr:row>6</xdr:row>
      <xdr:rowOff>76200</xdr:rowOff>
    </xdr:from>
    <xdr:to>
      <xdr:col>2</xdr:col>
      <xdr:colOff>381000</xdr:colOff>
      <xdr:row>6</xdr:row>
      <xdr:rowOff>76200</xdr:rowOff>
    </xdr:to>
    <xdr:cxnSp macro="">
      <xdr:nvCxnSpPr>
        <xdr:cNvPr id="15" name="直線コネクタ 14"/>
        <xdr:cNvCxnSpPr/>
      </xdr:nvCxnSpPr>
      <xdr:spPr>
        <a:xfrm>
          <a:off x="1390650" y="11620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5</xdr:row>
      <xdr:rowOff>123825</xdr:rowOff>
    </xdr:from>
    <xdr:to>
      <xdr:col>2</xdr:col>
      <xdr:colOff>295275</xdr:colOff>
      <xdr:row>5</xdr:row>
      <xdr:rowOff>123825</xdr:rowOff>
    </xdr:to>
    <xdr:cxnSp macro="">
      <xdr:nvCxnSpPr>
        <xdr:cNvPr id="18" name="直線コネクタ 17"/>
        <xdr:cNvCxnSpPr/>
      </xdr:nvCxnSpPr>
      <xdr:spPr>
        <a:xfrm>
          <a:off x="1304925" y="102870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7</xdr:row>
      <xdr:rowOff>76200</xdr:rowOff>
    </xdr:from>
    <xdr:to>
      <xdr:col>3</xdr:col>
      <xdr:colOff>76200</xdr:colOff>
      <xdr:row>7</xdr:row>
      <xdr:rowOff>76200</xdr:rowOff>
    </xdr:to>
    <xdr:cxnSp macro="">
      <xdr:nvCxnSpPr>
        <xdr:cNvPr id="20" name="直線コネクタ 19"/>
        <xdr:cNvCxnSpPr/>
      </xdr:nvCxnSpPr>
      <xdr:spPr>
        <a:xfrm>
          <a:off x="1771650" y="134302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13</xdr:row>
      <xdr:rowOff>0</xdr:rowOff>
    </xdr:from>
    <xdr:to>
      <xdr:col>3</xdr:col>
      <xdr:colOff>228600</xdr:colOff>
      <xdr:row>13</xdr:row>
      <xdr:rowOff>0</xdr:rowOff>
    </xdr:to>
    <xdr:cxnSp macro="">
      <xdr:nvCxnSpPr>
        <xdr:cNvPr id="21" name="直線コネクタ 20"/>
        <xdr:cNvCxnSpPr/>
      </xdr:nvCxnSpPr>
      <xdr:spPr>
        <a:xfrm>
          <a:off x="1924050" y="23526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13</xdr:row>
      <xdr:rowOff>9525</xdr:rowOff>
    </xdr:from>
    <xdr:to>
      <xdr:col>4</xdr:col>
      <xdr:colOff>438150</xdr:colOff>
      <xdr:row>13</xdr:row>
      <xdr:rowOff>9525</xdr:rowOff>
    </xdr:to>
    <xdr:cxnSp macro="">
      <xdr:nvCxnSpPr>
        <xdr:cNvPr id="23" name="直線コネクタ 22"/>
        <xdr:cNvCxnSpPr/>
      </xdr:nvCxnSpPr>
      <xdr:spPr>
        <a:xfrm>
          <a:off x="2819400" y="236220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342900</xdr:colOff>
      <xdr:row>14</xdr:row>
      <xdr:rowOff>0</xdr:rowOff>
    </xdr:from>
    <xdr:to>
      <xdr:col>7</xdr:col>
      <xdr:colOff>523875</xdr:colOff>
      <xdr:row>14</xdr:row>
      <xdr:rowOff>0</xdr:rowOff>
    </xdr:to>
    <xdr:cxnSp macro="">
      <xdr:nvCxnSpPr>
        <xdr:cNvPr id="24" name="直線コネクタ 23"/>
        <xdr:cNvCxnSpPr/>
      </xdr:nvCxnSpPr>
      <xdr:spPr>
        <a:xfrm>
          <a:off x="4962525" y="25336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114300</xdr:colOff>
      <xdr:row>12</xdr:row>
      <xdr:rowOff>161925</xdr:rowOff>
    </xdr:from>
    <xdr:to>
      <xdr:col>8</xdr:col>
      <xdr:colOff>295275</xdr:colOff>
      <xdr:row>12</xdr:row>
      <xdr:rowOff>161925</xdr:rowOff>
    </xdr:to>
    <xdr:cxnSp macro="">
      <xdr:nvCxnSpPr>
        <xdr:cNvPr id="26" name="直線コネクタ 25"/>
        <xdr:cNvCxnSpPr/>
      </xdr:nvCxnSpPr>
      <xdr:spPr>
        <a:xfrm>
          <a:off x="5419725" y="233362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676275</xdr:colOff>
      <xdr:row>9</xdr:row>
      <xdr:rowOff>76200</xdr:rowOff>
    </xdr:from>
    <xdr:to>
      <xdr:col>11</xdr:col>
      <xdr:colOff>171450</xdr:colOff>
      <xdr:row>9</xdr:row>
      <xdr:rowOff>76200</xdr:rowOff>
    </xdr:to>
    <xdr:cxnSp macro="">
      <xdr:nvCxnSpPr>
        <xdr:cNvPr id="27" name="直線コネクタ 26"/>
        <xdr:cNvCxnSpPr/>
      </xdr:nvCxnSpPr>
      <xdr:spPr>
        <a:xfrm>
          <a:off x="7353300" y="17049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18</xdr:row>
      <xdr:rowOff>0</xdr:rowOff>
    </xdr:from>
    <xdr:to>
      <xdr:col>8</xdr:col>
      <xdr:colOff>38100</xdr:colOff>
      <xdr:row>35</xdr:row>
      <xdr:rowOff>123425</xdr:rowOff>
    </xdr:to>
    <xdr:pic>
      <xdr:nvPicPr>
        <xdr:cNvPr id="29" name="図 28"/>
        <xdr:cNvPicPr>
          <a:picLocks noChangeAspect="1"/>
        </xdr:cNvPicPr>
      </xdr:nvPicPr>
      <xdr:blipFill>
        <a:blip xmlns:r="http://schemas.openxmlformats.org/officeDocument/2006/relationships" r:embed="rId2"/>
        <a:stretch>
          <a:fillRect/>
        </a:stretch>
      </xdr:blipFill>
      <xdr:spPr>
        <a:xfrm>
          <a:off x="571500" y="3257550"/>
          <a:ext cx="4772025" cy="3200000"/>
        </a:xfrm>
        <a:prstGeom prst="rect">
          <a:avLst/>
        </a:prstGeom>
      </xdr:spPr>
    </xdr:pic>
    <xdr:clientData/>
  </xdr:twoCellAnchor>
  <xdr:twoCellAnchor>
    <xdr:from>
      <xdr:col>3</xdr:col>
      <xdr:colOff>447675</xdr:colOff>
      <xdr:row>35</xdr:row>
      <xdr:rowOff>95250</xdr:rowOff>
    </xdr:from>
    <xdr:to>
      <xdr:col>3</xdr:col>
      <xdr:colOff>628650</xdr:colOff>
      <xdr:row>35</xdr:row>
      <xdr:rowOff>95250</xdr:rowOff>
    </xdr:to>
    <xdr:cxnSp macro="">
      <xdr:nvCxnSpPr>
        <xdr:cNvPr id="31" name="直線コネクタ 30"/>
        <xdr:cNvCxnSpPr/>
      </xdr:nvCxnSpPr>
      <xdr:spPr>
        <a:xfrm>
          <a:off x="2324100" y="64293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638175</xdr:colOff>
      <xdr:row>6</xdr:row>
      <xdr:rowOff>123825</xdr:rowOff>
    </xdr:from>
    <xdr:to>
      <xdr:col>9</xdr:col>
      <xdr:colOff>133350</xdr:colOff>
      <xdr:row>6</xdr:row>
      <xdr:rowOff>123825</xdr:rowOff>
    </xdr:to>
    <xdr:cxnSp macro="">
      <xdr:nvCxnSpPr>
        <xdr:cNvPr id="32" name="直線コネクタ 31"/>
        <xdr:cNvCxnSpPr/>
      </xdr:nvCxnSpPr>
      <xdr:spPr>
        <a:xfrm>
          <a:off x="5943600" y="12096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419100</xdr:colOff>
      <xdr:row>26</xdr:row>
      <xdr:rowOff>0</xdr:rowOff>
    </xdr:from>
    <xdr:to>
      <xdr:col>4</xdr:col>
      <xdr:colOff>600075</xdr:colOff>
      <xdr:row>26</xdr:row>
      <xdr:rowOff>0</xdr:rowOff>
    </xdr:to>
    <xdr:cxnSp macro="">
      <xdr:nvCxnSpPr>
        <xdr:cNvPr id="33" name="直線コネクタ 32"/>
        <xdr:cNvCxnSpPr/>
      </xdr:nvCxnSpPr>
      <xdr:spPr>
        <a:xfrm>
          <a:off x="2981325" y="47053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37</xdr:row>
      <xdr:rowOff>0</xdr:rowOff>
    </xdr:from>
    <xdr:to>
      <xdr:col>10</xdr:col>
      <xdr:colOff>676275</xdr:colOff>
      <xdr:row>54</xdr:row>
      <xdr:rowOff>142473</xdr:rowOff>
    </xdr:to>
    <xdr:pic>
      <xdr:nvPicPr>
        <xdr:cNvPr id="35" name="図 34"/>
        <xdr:cNvPicPr>
          <a:picLocks noChangeAspect="1"/>
        </xdr:cNvPicPr>
      </xdr:nvPicPr>
      <xdr:blipFill>
        <a:blip xmlns:r="http://schemas.openxmlformats.org/officeDocument/2006/relationships" r:embed="rId3"/>
        <a:stretch>
          <a:fillRect/>
        </a:stretch>
      </xdr:blipFill>
      <xdr:spPr>
        <a:xfrm>
          <a:off x="571500" y="6696075"/>
          <a:ext cx="6781800" cy="3219048"/>
        </a:xfrm>
        <a:prstGeom prst="rect">
          <a:avLst/>
        </a:prstGeom>
      </xdr:spPr>
    </xdr:pic>
    <xdr:clientData/>
  </xdr:twoCellAnchor>
  <xdr:twoCellAnchor>
    <xdr:from>
      <xdr:col>2</xdr:col>
      <xdr:colOff>619125</xdr:colOff>
      <xdr:row>38</xdr:row>
      <xdr:rowOff>76200</xdr:rowOff>
    </xdr:from>
    <xdr:to>
      <xdr:col>3</xdr:col>
      <xdr:colOff>114300</xdr:colOff>
      <xdr:row>38</xdr:row>
      <xdr:rowOff>76200</xdr:rowOff>
    </xdr:to>
    <xdr:cxnSp macro="">
      <xdr:nvCxnSpPr>
        <xdr:cNvPr id="36" name="直線コネクタ 35"/>
        <xdr:cNvCxnSpPr/>
      </xdr:nvCxnSpPr>
      <xdr:spPr>
        <a:xfrm>
          <a:off x="1809750" y="69532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533400</xdr:colOff>
      <xdr:row>45</xdr:row>
      <xdr:rowOff>0</xdr:rowOff>
    </xdr:from>
    <xdr:to>
      <xdr:col>6</xdr:col>
      <xdr:colOff>28575</xdr:colOff>
      <xdr:row>45</xdr:row>
      <xdr:rowOff>0</xdr:rowOff>
    </xdr:to>
    <xdr:cxnSp macro="">
      <xdr:nvCxnSpPr>
        <xdr:cNvPr id="37" name="直線コネクタ 36"/>
        <xdr:cNvCxnSpPr/>
      </xdr:nvCxnSpPr>
      <xdr:spPr>
        <a:xfrm>
          <a:off x="3781425" y="81438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49</xdr:row>
      <xdr:rowOff>76200</xdr:rowOff>
    </xdr:from>
    <xdr:to>
      <xdr:col>6</xdr:col>
      <xdr:colOff>200025</xdr:colOff>
      <xdr:row>49</xdr:row>
      <xdr:rowOff>76200</xdr:rowOff>
    </xdr:to>
    <xdr:cxnSp macro="">
      <xdr:nvCxnSpPr>
        <xdr:cNvPr id="39" name="直線コネクタ 38"/>
        <xdr:cNvCxnSpPr/>
      </xdr:nvCxnSpPr>
      <xdr:spPr>
        <a:xfrm>
          <a:off x="3952875" y="89439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49</xdr:row>
      <xdr:rowOff>133350</xdr:rowOff>
    </xdr:from>
    <xdr:to>
      <xdr:col>9</xdr:col>
      <xdr:colOff>266700</xdr:colOff>
      <xdr:row>49</xdr:row>
      <xdr:rowOff>133350</xdr:rowOff>
    </xdr:to>
    <xdr:cxnSp macro="">
      <xdr:nvCxnSpPr>
        <xdr:cNvPr id="41" name="直線コネクタ 40"/>
        <xdr:cNvCxnSpPr/>
      </xdr:nvCxnSpPr>
      <xdr:spPr>
        <a:xfrm>
          <a:off x="6076950" y="900112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56</xdr:row>
      <xdr:rowOff>0</xdr:rowOff>
    </xdr:from>
    <xdr:to>
      <xdr:col>10</xdr:col>
      <xdr:colOff>28575</xdr:colOff>
      <xdr:row>74</xdr:row>
      <xdr:rowOff>66259</xdr:rowOff>
    </xdr:to>
    <xdr:pic>
      <xdr:nvPicPr>
        <xdr:cNvPr id="43" name="図 42"/>
        <xdr:cNvPicPr>
          <a:picLocks noChangeAspect="1"/>
        </xdr:cNvPicPr>
      </xdr:nvPicPr>
      <xdr:blipFill>
        <a:blip xmlns:r="http://schemas.openxmlformats.org/officeDocument/2006/relationships" r:embed="rId4"/>
        <a:stretch>
          <a:fillRect/>
        </a:stretch>
      </xdr:blipFill>
      <xdr:spPr>
        <a:xfrm>
          <a:off x="571500" y="10134600"/>
          <a:ext cx="6134100" cy="3323809"/>
        </a:xfrm>
        <a:prstGeom prst="rect">
          <a:avLst/>
        </a:prstGeom>
      </xdr:spPr>
    </xdr:pic>
    <xdr:clientData/>
  </xdr:twoCellAnchor>
  <xdr:twoCellAnchor>
    <xdr:from>
      <xdr:col>3</xdr:col>
      <xdr:colOff>409575</xdr:colOff>
      <xdr:row>71</xdr:row>
      <xdr:rowOff>104775</xdr:rowOff>
    </xdr:from>
    <xdr:to>
      <xdr:col>3</xdr:col>
      <xdr:colOff>590550</xdr:colOff>
      <xdr:row>71</xdr:row>
      <xdr:rowOff>104775</xdr:rowOff>
    </xdr:to>
    <xdr:cxnSp macro="">
      <xdr:nvCxnSpPr>
        <xdr:cNvPr id="45" name="直線コネクタ 44"/>
        <xdr:cNvCxnSpPr/>
      </xdr:nvCxnSpPr>
      <xdr:spPr>
        <a:xfrm>
          <a:off x="2286000" y="1295400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438150</xdr:colOff>
      <xdr:row>66</xdr:row>
      <xdr:rowOff>76200</xdr:rowOff>
    </xdr:from>
    <xdr:to>
      <xdr:col>4</xdr:col>
      <xdr:colOff>619125</xdr:colOff>
      <xdr:row>66</xdr:row>
      <xdr:rowOff>76200</xdr:rowOff>
    </xdr:to>
    <xdr:cxnSp macro="">
      <xdr:nvCxnSpPr>
        <xdr:cNvPr id="47" name="直線コネクタ 46"/>
        <xdr:cNvCxnSpPr/>
      </xdr:nvCxnSpPr>
      <xdr:spPr>
        <a:xfrm>
          <a:off x="3000375" y="120205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61</xdr:row>
      <xdr:rowOff>152400</xdr:rowOff>
    </xdr:from>
    <xdr:to>
      <xdr:col>5</xdr:col>
      <xdr:colOff>419100</xdr:colOff>
      <xdr:row>61</xdr:row>
      <xdr:rowOff>152400</xdr:rowOff>
    </xdr:to>
    <xdr:cxnSp macro="">
      <xdr:nvCxnSpPr>
        <xdr:cNvPr id="49" name="直線コネクタ 48"/>
        <xdr:cNvCxnSpPr/>
      </xdr:nvCxnSpPr>
      <xdr:spPr>
        <a:xfrm>
          <a:off x="3486150" y="111918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466725</xdr:colOff>
      <xdr:row>61</xdr:row>
      <xdr:rowOff>161925</xdr:rowOff>
    </xdr:from>
    <xdr:to>
      <xdr:col>6</xdr:col>
      <xdr:colOff>647700</xdr:colOff>
      <xdr:row>61</xdr:row>
      <xdr:rowOff>161925</xdr:rowOff>
    </xdr:to>
    <xdr:cxnSp macro="">
      <xdr:nvCxnSpPr>
        <xdr:cNvPr id="50" name="直線コネクタ 49"/>
        <xdr:cNvCxnSpPr/>
      </xdr:nvCxnSpPr>
      <xdr:spPr>
        <a:xfrm>
          <a:off x="4400550" y="1120140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352425</xdr:colOff>
      <xdr:row>60</xdr:row>
      <xdr:rowOff>95250</xdr:rowOff>
    </xdr:from>
    <xdr:to>
      <xdr:col>6</xdr:col>
      <xdr:colOff>533400</xdr:colOff>
      <xdr:row>60</xdr:row>
      <xdr:rowOff>95250</xdr:rowOff>
    </xdr:to>
    <xdr:cxnSp macro="">
      <xdr:nvCxnSpPr>
        <xdr:cNvPr id="52" name="直線コネクタ 51"/>
        <xdr:cNvCxnSpPr/>
      </xdr:nvCxnSpPr>
      <xdr:spPr>
        <a:xfrm>
          <a:off x="4286250" y="109537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75</xdr:row>
      <xdr:rowOff>0</xdr:rowOff>
    </xdr:from>
    <xdr:to>
      <xdr:col>11</xdr:col>
      <xdr:colOff>47625</xdr:colOff>
      <xdr:row>93</xdr:row>
      <xdr:rowOff>56736</xdr:rowOff>
    </xdr:to>
    <xdr:pic>
      <xdr:nvPicPr>
        <xdr:cNvPr id="53" name="図 52"/>
        <xdr:cNvPicPr>
          <a:picLocks noChangeAspect="1"/>
        </xdr:cNvPicPr>
      </xdr:nvPicPr>
      <xdr:blipFill>
        <a:blip xmlns:r="http://schemas.openxmlformats.org/officeDocument/2006/relationships" r:embed="rId5"/>
        <a:stretch>
          <a:fillRect/>
        </a:stretch>
      </xdr:blipFill>
      <xdr:spPr>
        <a:xfrm>
          <a:off x="571500" y="13573125"/>
          <a:ext cx="6838950" cy="3314286"/>
        </a:xfrm>
        <a:prstGeom prst="rect">
          <a:avLst/>
        </a:prstGeom>
      </xdr:spPr>
    </xdr:pic>
    <xdr:clientData/>
  </xdr:twoCellAnchor>
  <xdr:twoCellAnchor>
    <xdr:from>
      <xdr:col>2</xdr:col>
      <xdr:colOff>600075</xdr:colOff>
      <xdr:row>88</xdr:row>
      <xdr:rowOff>38100</xdr:rowOff>
    </xdr:from>
    <xdr:to>
      <xdr:col>3</xdr:col>
      <xdr:colOff>95250</xdr:colOff>
      <xdr:row>88</xdr:row>
      <xdr:rowOff>38100</xdr:rowOff>
    </xdr:to>
    <xdr:cxnSp macro="">
      <xdr:nvCxnSpPr>
        <xdr:cNvPr id="54" name="直線コネクタ 53"/>
        <xdr:cNvCxnSpPr/>
      </xdr:nvCxnSpPr>
      <xdr:spPr>
        <a:xfrm>
          <a:off x="1790700" y="1596390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86</xdr:row>
      <xdr:rowOff>66675</xdr:rowOff>
    </xdr:from>
    <xdr:to>
      <xdr:col>3</xdr:col>
      <xdr:colOff>476250</xdr:colOff>
      <xdr:row>86</xdr:row>
      <xdr:rowOff>66675</xdr:rowOff>
    </xdr:to>
    <xdr:cxnSp macro="">
      <xdr:nvCxnSpPr>
        <xdr:cNvPr id="56" name="直線コネクタ 55"/>
        <xdr:cNvCxnSpPr/>
      </xdr:nvCxnSpPr>
      <xdr:spPr>
        <a:xfrm>
          <a:off x="2171700" y="1563052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466725</xdr:colOff>
      <xdr:row>86</xdr:row>
      <xdr:rowOff>76200</xdr:rowOff>
    </xdr:from>
    <xdr:to>
      <xdr:col>3</xdr:col>
      <xdr:colOff>647700</xdr:colOff>
      <xdr:row>86</xdr:row>
      <xdr:rowOff>76200</xdr:rowOff>
    </xdr:to>
    <xdr:cxnSp macro="">
      <xdr:nvCxnSpPr>
        <xdr:cNvPr id="57" name="直線コネクタ 56"/>
        <xdr:cNvCxnSpPr/>
      </xdr:nvCxnSpPr>
      <xdr:spPr>
        <a:xfrm>
          <a:off x="2343150" y="156400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76</xdr:row>
      <xdr:rowOff>28575</xdr:rowOff>
    </xdr:from>
    <xdr:to>
      <xdr:col>9</xdr:col>
      <xdr:colOff>609600</xdr:colOff>
      <xdr:row>76</xdr:row>
      <xdr:rowOff>28575</xdr:rowOff>
    </xdr:to>
    <xdr:cxnSp macro="">
      <xdr:nvCxnSpPr>
        <xdr:cNvPr id="58" name="直線コネクタ 57"/>
        <xdr:cNvCxnSpPr/>
      </xdr:nvCxnSpPr>
      <xdr:spPr>
        <a:xfrm>
          <a:off x="6419850" y="137826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76</xdr:row>
      <xdr:rowOff>28575</xdr:rowOff>
    </xdr:from>
    <xdr:to>
      <xdr:col>10</xdr:col>
      <xdr:colOff>247650</xdr:colOff>
      <xdr:row>76</xdr:row>
      <xdr:rowOff>28575</xdr:rowOff>
    </xdr:to>
    <xdr:cxnSp macro="">
      <xdr:nvCxnSpPr>
        <xdr:cNvPr id="60" name="直線コネクタ 59"/>
        <xdr:cNvCxnSpPr/>
      </xdr:nvCxnSpPr>
      <xdr:spPr>
        <a:xfrm>
          <a:off x="6743700" y="137826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94</xdr:row>
      <xdr:rowOff>0</xdr:rowOff>
    </xdr:from>
    <xdr:to>
      <xdr:col>12</xdr:col>
      <xdr:colOff>437161</xdr:colOff>
      <xdr:row>112</xdr:row>
      <xdr:rowOff>104355</xdr:rowOff>
    </xdr:to>
    <xdr:pic>
      <xdr:nvPicPr>
        <xdr:cNvPr id="61" name="図 60"/>
        <xdr:cNvPicPr>
          <a:picLocks noChangeAspect="1"/>
        </xdr:cNvPicPr>
      </xdr:nvPicPr>
      <xdr:blipFill>
        <a:blip xmlns:r="http://schemas.openxmlformats.org/officeDocument/2006/relationships" r:embed="rId6"/>
        <a:stretch>
          <a:fillRect/>
        </a:stretch>
      </xdr:blipFill>
      <xdr:spPr>
        <a:xfrm>
          <a:off x="571500" y="17011650"/>
          <a:ext cx="7914286" cy="3361905"/>
        </a:xfrm>
        <a:prstGeom prst="rect">
          <a:avLst/>
        </a:prstGeom>
      </xdr:spPr>
    </xdr:pic>
    <xdr:clientData/>
  </xdr:twoCellAnchor>
  <xdr:twoCellAnchor>
    <xdr:from>
      <xdr:col>2</xdr:col>
      <xdr:colOff>371475</xdr:colOff>
      <xdr:row>105</xdr:row>
      <xdr:rowOff>28575</xdr:rowOff>
    </xdr:from>
    <xdr:to>
      <xdr:col>2</xdr:col>
      <xdr:colOff>552450</xdr:colOff>
      <xdr:row>105</xdr:row>
      <xdr:rowOff>28575</xdr:rowOff>
    </xdr:to>
    <xdr:cxnSp macro="">
      <xdr:nvCxnSpPr>
        <xdr:cNvPr id="62" name="直線コネクタ 61"/>
        <xdr:cNvCxnSpPr/>
      </xdr:nvCxnSpPr>
      <xdr:spPr>
        <a:xfrm>
          <a:off x="1562100" y="190309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105</xdr:row>
      <xdr:rowOff>114300</xdr:rowOff>
    </xdr:from>
    <xdr:to>
      <xdr:col>3</xdr:col>
      <xdr:colOff>85725</xdr:colOff>
      <xdr:row>105</xdr:row>
      <xdr:rowOff>114300</xdr:rowOff>
    </xdr:to>
    <xdr:cxnSp macro="">
      <xdr:nvCxnSpPr>
        <xdr:cNvPr id="63" name="直線コネクタ 62"/>
        <xdr:cNvCxnSpPr/>
      </xdr:nvCxnSpPr>
      <xdr:spPr>
        <a:xfrm>
          <a:off x="1781175" y="191166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105</xdr:row>
      <xdr:rowOff>123825</xdr:rowOff>
    </xdr:from>
    <xdr:to>
      <xdr:col>3</xdr:col>
      <xdr:colOff>600075</xdr:colOff>
      <xdr:row>105</xdr:row>
      <xdr:rowOff>123825</xdr:rowOff>
    </xdr:to>
    <xdr:cxnSp macro="">
      <xdr:nvCxnSpPr>
        <xdr:cNvPr id="64" name="直線コネクタ 63"/>
        <xdr:cNvCxnSpPr/>
      </xdr:nvCxnSpPr>
      <xdr:spPr>
        <a:xfrm>
          <a:off x="2295525" y="1912620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438150</xdr:colOff>
      <xdr:row>108</xdr:row>
      <xdr:rowOff>104775</xdr:rowOff>
    </xdr:from>
    <xdr:to>
      <xdr:col>8</xdr:col>
      <xdr:colOff>619125</xdr:colOff>
      <xdr:row>108</xdr:row>
      <xdr:rowOff>104775</xdr:rowOff>
    </xdr:to>
    <xdr:cxnSp macro="">
      <xdr:nvCxnSpPr>
        <xdr:cNvPr id="65" name="直線コネクタ 64"/>
        <xdr:cNvCxnSpPr/>
      </xdr:nvCxnSpPr>
      <xdr:spPr>
        <a:xfrm>
          <a:off x="5743575" y="196500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657225</xdr:colOff>
      <xdr:row>105</xdr:row>
      <xdr:rowOff>57150</xdr:rowOff>
    </xdr:from>
    <xdr:to>
      <xdr:col>9</xdr:col>
      <xdr:colOff>152400</xdr:colOff>
      <xdr:row>105</xdr:row>
      <xdr:rowOff>57150</xdr:rowOff>
    </xdr:to>
    <xdr:cxnSp macro="">
      <xdr:nvCxnSpPr>
        <xdr:cNvPr id="67" name="直線コネクタ 66"/>
        <xdr:cNvCxnSpPr/>
      </xdr:nvCxnSpPr>
      <xdr:spPr>
        <a:xfrm>
          <a:off x="5962650" y="1905952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114</xdr:row>
      <xdr:rowOff>0</xdr:rowOff>
    </xdr:from>
    <xdr:to>
      <xdr:col>9</xdr:col>
      <xdr:colOff>47625</xdr:colOff>
      <xdr:row>132</xdr:row>
      <xdr:rowOff>94831</xdr:rowOff>
    </xdr:to>
    <xdr:pic>
      <xdr:nvPicPr>
        <xdr:cNvPr id="68" name="図 67"/>
        <xdr:cNvPicPr>
          <a:picLocks noChangeAspect="1"/>
        </xdr:cNvPicPr>
      </xdr:nvPicPr>
      <xdr:blipFill>
        <a:blip xmlns:r="http://schemas.openxmlformats.org/officeDocument/2006/relationships" r:embed="rId7"/>
        <a:stretch>
          <a:fillRect/>
        </a:stretch>
      </xdr:blipFill>
      <xdr:spPr>
        <a:xfrm>
          <a:off x="571500" y="20631150"/>
          <a:ext cx="5467350" cy="3352381"/>
        </a:xfrm>
        <a:prstGeom prst="rect">
          <a:avLst/>
        </a:prstGeom>
      </xdr:spPr>
    </xdr:pic>
    <xdr:clientData/>
  </xdr:twoCellAnchor>
  <xdr:twoCellAnchor>
    <xdr:from>
      <xdr:col>1</xdr:col>
      <xdr:colOff>600075</xdr:colOff>
      <xdr:row>120</xdr:row>
      <xdr:rowOff>28575</xdr:rowOff>
    </xdr:from>
    <xdr:to>
      <xdr:col>2</xdr:col>
      <xdr:colOff>161925</xdr:colOff>
      <xdr:row>120</xdr:row>
      <xdr:rowOff>28575</xdr:rowOff>
    </xdr:to>
    <xdr:cxnSp macro="">
      <xdr:nvCxnSpPr>
        <xdr:cNvPr id="70" name="直線コネクタ 69"/>
        <xdr:cNvCxnSpPr/>
      </xdr:nvCxnSpPr>
      <xdr:spPr>
        <a:xfrm>
          <a:off x="1171575" y="217455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600075</xdr:colOff>
      <xdr:row>136</xdr:row>
      <xdr:rowOff>133350</xdr:rowOff>
    </xdr:from>
    <xdr:to>
      <xdr:col>2</xdr:col>
      <xdr:colOff>161925</xdr:colOff>
      <xdr:row>136</xdr:row>
      <xdr:rowOff>133350</xdr:rowOff>
    </xdr:to>
    <xdr:cxnSp macro="">
      <xdr:nvCxnSpPr>
        <xdr:cNvPr id="72" name="直線コネクタ 71"/>
        <xdr:cNvCxnSpPr/>
      </xdr:nvCxnSpPr>
      <xdr:spPr>
        <a:xfrm>
          <a:off x="1171575" y="247459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266700</xdr:colOff>
      <xdr:row>135</xdr:row>
      <xdr:rowOff>152400</xdr:rowOff>
    </xdr:from>
    <xdr:to>
      <xdr:col>3</xdr:col>
      <xdr:colOff>447675</xdr:colOff>
      <xdr:row>135</xdr:row>
      <xdr:rowOff>152400</xdr:rowOff>
    </xdr:to>
    <xdr:cxnSp macro="">
      <xdr:nvCxnSpPr>
        <xdr:cNvPr id="73" name="直線コネクタ 72"/>
        <xdr:cNvCxnSpPr/>
      </xdr:nvCxnSpPr>
      <xdr:spPr>
        <a:xfrm>
          <a:off x="2143125" y="2458402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514350</xdr:colOff>
      <xdr:row>139</xdr:row>
      <xdr:rowOff>104775</xdr:rowOff>
    </xdr:from>
    <xdr:to>
      <xdr:col>7</xdr:col>
      <xdr:colOff>9525</xdr:colOff>
      <xdr:row>139</xdr:row>
      <xdr:rowOff>104775</xdr:rowOff>
    </xdr:to>
    <xdr:cxnSp macro="">
      <xdr:nvCxnSpPr>
        <xdr:cNvPr id="75" name="直線コネクタ 74"/>
        <xdr:cNvCxnSpPr/>
      </xdr:nvCxnSpPr>
      <xdr:spPr>
        <a:xfrm>
          <a:off x="4448175" y="2526030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238125</xdr:colOff>
      <xdr:row>136</xdr:row>
      <xdr:rowOff>38100</xdr:rowOff>
    </xdr:from>
    <xdr:to>
      <xdr:col>8</xdr:col>
      <xdr:colOff>419100</xdr:colOff>
      <xdr:row>136</xdr:row>
      <xdr:rowOff>38100</xdr:rowOff>
    </xdr:to>
    <xdr:cxnSp macro="">
      <xdr:nvCxnSpPr>
        <xdr:cNvPr id="76" name="直線コネクタ 75"/>
        <xdr:cNvCxnSpPr/>
      </xdr:nvCxnSpPr>
      <xdr:spPr>
        <a:xfrm>
          <a:off x="5543550" y="2465070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133</xdr:row>
      <xdr:rowOff>0</xdr:rowOff>
    </xdr:from>
    <xdr:to>
      <xdr:col>12</xdr:col>
      <xdr:colOff>8589</xdr:colOff>
      <xdr:row>151</xdr:row>
      <xdr:rowOff>28164</xdr:rowOff>
    </xdr:to>
    <xdr:pic>
      <xdr:nvPicPr>
        <xdr:cNvPr id="77" name="図 76"/>
        <xdr:cNvPicPr>
          <a:picLocks noChangeAspect="1"/>
        </xdr:cNvPicPr>
      </xdr:nvPicPr>
      <xdr:blipFill>
        <a:blip xmlns:r="http://schemas.openxmlformats.org/officeDocument/2006/relationships" r:embed="rId8"/>
        <a:stretch>
          <a:fillRect/>
        </a:stretch>
      </xdr:blipFill>
      <xdr:spPr>
        <a:xfrm>
          <a:off x="571500" y="24069675"/>
          <a:ext cx="7485714" cy="3285714"/>
        </a:xfrm>
        <a:prstGeom prst="rect">
          <a:avLst/>
        </a:prstGeom>
      </xdr:spPr>
    </xdr:pic>
    <xdr:clientData/>
  </xdr:twoCellAnchor>
  <xdr:twoCellAnchor>
    <xdr:from>
      <xdr:col>1</xdr:col>
      <xdr:colOff>571500</xdr:colOff>
      <xdr:row>136</xdr:row>
      <xdr:rowOff>104775</xdr:rowOff>
    </xdr:from>
    <xdr:to>
      <xdr:col>2</xdr:col>
      <xdr:colOff>133350</xdr:colOff>
      <xdr:row>136</xdr:row>
      <xdr:rowOff>104775</xdr:rowOff>
    </xdr:to>
    <xdr:cxnSp macro="">
      <xdr:nvCxnSpPr>
        <xdr:cNvPr id="79" name="直線コネクタ 78"/>
        <xdr:cNvCxnSpPr/>
      </xdr:nvCxnSpPr>
      <xdr:spPr>
        <a:xfrm>
          <a:off x="1143000" y="247173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485775</xdr:colOff>
      <xdr:row>139</xdr:row>
      <xdr:rowOff>47625</xdr:rowOff>
    </xdr:from>
    <xdr:to>
      <xdr:col>6</xdr:col>
      <xdr:colOff>666750</xdr:colOff>
      <xdr:row>139</xdr:row>
      <xdr:rowOff>47625</xdr:rowOff>
    </xdr:to>
    <xdr:cxnSp macro="">
      <xdr:nvCxnSpPr>
        <xdr:cNvPr id="80" name="直線コネクタ 79"/>
        <xdr:cNvCxnSpPr/>
      </xdr:nvCxnSpPr>
      <xdr:spPr>
        <a:xfrm>
          <a:off x="4419600" y="252031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142</xdr:row>
      <xdr:rowOff>47625</xdr:rowOff>
    </xdr:from>
    <xdr:to>
      <xdr:col>7</xdr:col>
      <xdr:colOff>66675</xdr:colOff>
      <xdr:row>142</xdr:row>
      <xdr:rowOff>47625</xdr:rowOff>
    </xdr:to>
    <xdr:cxnSp macro="">
      <xdr:nvCxnSpPr>
        <xdr:cNvPr id="82" name="直線コネクタ 81"/>
        <xdr:cNvCxnSpPr/>
      </xdr:nvCxnSpPr>
      <xdr:spPr>
        <a:xfrm>
          <a:off x="4505325" y="257460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485775</xdr:colOff>
      <xdr:row>145</xdr:row>
      <xdr:rowOff>66675</xdr:rowOff>
    </xdr:from>
    <xdr:to>
      <xdr:col>9</xdr:col>
      <xdr:colOff>666750</xdr:colOff>
      <xdr:row>145</xdr:row>
      <xdr:rowOff>66675</xdr:rowOff>
    </xdr:to>
    <xdr:cxnSp macro="">
      <xdr:nvCxnSpPr>
        <xdr:cNvPr id="83" name="直線コネクタ 82"/>
        <xdr:cNvCxnSpPr/>
      </xdr:nvCxnSpPr>
      <xdr:spPr>
        <a:xfrm>
          <a:off x="6477000" y="263080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148</xdr:row>
      <xdr:rowOff>57150</xdr:rowOff>
    </xdr:from>
    <xdr:to>
      <xdr:col>10</xdr:col>
      <xdr:colOff>295275</xdr:colOff>
      <xdr:row>148</xdr:row>
      <xdr:rowOff>57150</xdr:rowOff>
    </xdr:to>
    <xdr:cxnSp macro="">
      <xdr:nvCxnSpPr>
        <xdr:cNvPr id="84" name="直線コネクタ 83"/>
        <xdr:cNvCxnSpPr/>
      </xdr:nvCxnSpPr>
      <xdr:spPr>
        <a:xfrm>
          <a:off x="6791325" y="268414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152</xdr:row>
      <xdr:rowOff>0</xdr:rowOff>
    </xdr:from>
    <xdr:to>
      <xdr:col>9</xdr:col>
      <xdr:colOff>676275</xdr:colOff>
      <xdr:row>169</xdr:row>
      <xdr:rowOff>56758</xdr:rowOff>
    </xdr:to>
    <xdr:pic>
      <xdr:nvPicPr>
        <xdr:cNvPr id="85" name="図 84"/>
        <xdr:cNvPicPr>
          <a:picLocks noChangeAspect="1"/>
        </xdr:cNvPicPr>
      </xdr:nvPicPr>
      <xdr:blipFill>
        <a:blip xmlns:r="http://schemas.openxmlformats.org/officeDocument/2006/relationships" r:embed="rId9"/>
        <a:stretch>
          <a:fillRect/>
        </a:stretch>
      </xdr:blipFill>
      <xdr:spPr>
        <a:xfrm>
          <a:off x="571500" y="27508200"/>
          <a:ext cx="6096000" cy="3133333"/>
        </a:xfrm>
        <a:prstGeom prst="rect">
          <a:avLst/>
        </a:prstGeom>
      </xdr:spPr>
    </xdr:pic>
    <xdr:clientData/>
  </xdr:twoCellAnchor>
  <xdr:twoCellAnchor>
    <xdr:from>
      <xdr:col>2</xdr:col>
      <xdr:colOff>66675</xdr:colOff>
      <xdr:row>157</xdr:row>
      <xdr:rowOff>152400</xdr:rowOff>
    </xdr:from>
    <xdr:to>
      <xdr:col>2</xdr:col>
      <xdr:colOff>247650</xdr:colOff>
      <xdr:row>157</xdr:row>
      <xdr:rowOff>152400</xdr:rowOff>
    </xdr:to>
    <xdr:cxnSp macro="">
      <xdr:nvCxnSpPr>
        <xdr:cNvPr id="86" name="直線コネクタ 85"/>
        <xdr:cNvCxnSpPr/>
      </xdr:nvCxnSpPr>
      <xdr:spPr>
        <a:xfrm>
          <a:off x="1257300" y="285654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162</xdr:row>
      <xdr:rowOff>95250</xdr:rowOff>
    </xdr:from>
    <xdr:to>
      <xdr:col>3</xdr:col>
      <xdr:colOff>361950</xdr:colOff>
      <xdr:row>162</xdr:row>
      <xdr:rowOff>95250</xdr:rowOff>
    </xdr:to>
    <xdr:cxnSp macro="">
      <xdr:nvCxnSpPr>
        <xdr:cNvPr id="87" name="直線コネクタ 86"/>
        <xdr:cNvCxnSpPr/>
      </xdr:nvCxnSpPr>
      <xdr:spPr>
        <a:xfrm>
          <a:off x="2057400" y="2941320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162</xdr:row>
      <xdr:rowOff>104775</xdr:rowOff>
    </xdr:from>
    <xdr:to>
      <xdr:col>4</xdr:col>
      <xdr:colOff>190500</xdr:colOff>
      <xdr:row>162</xdr:row>
      <xdr:rowOff>104775</xdr:rowOff>
    </xdr:to>
    <xdr:cxnSp macro="">
      <xdr:nvCxnSpPr>
        <xdr:cNvPr id="88" name="直線コネクタ 87"/>
        <xdr:cNvCxnSpPr/>
      </xdr:nvCxnSpPr>
      <xdr:spPr>
        <a:xfrm>
          <a:off x="2571750" y="2942272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228600</xdr:colOff>
      <xdr:row>163</xdr:row>
      <xdr:rowOff>47625</xdr:rowOff>
    </xdr:from>
    <xdr:to>
      <xdr:col>7</xdr:col>
      <xdr:colOff>409575</xdr:colOff>
      <xdr:row>163</xdr:row>
      <xdr:rowOff>47625</xdr:rowOff>
    </xdr:to>
    <xdr:cxnSp macro="">
      <xdr:nvCxnSpPr>
        <xdr:cNvPr id="90" name="直線コネクタ 89"/>
        <xdr:cNvCxnSpPr/>
      </xdr:nvCxnSpPr>
      <xdr:spPr>
        <a:xfrm>
          <a:off x="4848225" y="295465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170</xdr:row>
      <xdr:rowOff>0</xdr:rowOff>
    </xdr:from>
    <xdr:to>
      <xdr:col>1</xdr:col>
      <xdr:colOff>180975</xdr:colOff>
      <xdr:row>170</xdr:row>
      <xdr:rowOff>0</xdr:rowOff>
    </xdr:to>
    <xdr:cxnSp macro="">
      <xdr:nvCxnSpPr>
        <xdr:cNvPr id="92" name="直線コネクタ 91"/>
        <xdr:cNvCxnSpPr/>
      </xdr:nvCxnSpPr>
      <xdr:spPr>
        <a:xfrm>
          <a:off x="571500" y="307657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186</xdr:row>
      <xdr:rowOff>9525</xdr:rowOff>
    </xdr:from>
    <xdr:to>
      <xdr:col>3</xdr:col>
      <xdr:colOff>38100</xdr:colOff>
      <xdr:row>186</xdr:row>
      <xdr:rowOff>9525</xdr:rowOff>
    </xdr:to>
    <xdr:cxnSp macro="">
      <xdr:nvCxnSpPr>
        <xdr:cNvPr id="94" name="直線コネクタ 93"/>
        <xdr:cNvCxnSpPr/>
      </xdr:nvCxnSpPr>
      <xdr:spPr>
        <a:xfrm>
          <a:off x="1733550" y="336708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173</xdr:row>
      <xdr:rowOff>66675</xdr:rowOff>
    </xdr:from>
    <xdr:to>
      <xdr:col>4</xdr:col>
      <xdr:colOff>76200</xdr:colOff>
      <xdr:row>173</xdr:row>
      <xdr:rowOff>66675</xdr:rowOff>
    </xdr:to>
    <xdr:cxnSp macro="">
      <xdr:nvCxnSpPr>
        <xdr:cNvPr id="95" name="直線コネクタ 94"/>
        <xdr:cNvCxnSpPr/>
      </xdr:nvCxnSpPr>
      <xdr:spPr>
        <a:xfrm>
          <a:off x="2457450" y="3137535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170</xdr:row>
      <xdr:rowOff>0</xdr:rowOff>
    </xdr:from>
    <xdr:to>
      <xdr:col>11</xdr:col>
      <xdr:colOff>418199</xdr:colOff>
      <xdr:row>188</xdr:row>
      <xdr:rowOff>151974</xdr:rowOff>
    </xdr:to>
    <xdr:pic>
      <xdr:nvPicPr>
        <xdr:cNvPr id="97" name="図 96"/>
        <xdr:cNvPicPr>
          <a:picLocks noChangeAspect="1"/>
        </xdr:cNvPicPr>
      </xdr:nvPicPr>
      <xdr:blipFill>
        <a:blip xmlns:r="http://schemas.openxmlformats.org/officeDocument/2006/relationships" r:embed="rId10"/>
        <a:stretch>
          <a:fillRect/>
        </a:stretch>
      </xdr:blipFill>
      <xdr:spPr>
        <a:xfrm>
          <a:off x="571500" y="30765750"/>
          <a:ext cx="7209524" cy="3409524"/>
        </a:xfrm>
        <a:prstGeom prst="rect">
          <a:avLst/>
        </a:prstGeom>
        <a:ln>
          <a:solidFill>
            <a:schemeClr val="bg1"/>
          </a:solidFill>
        </a:ln>
      </xdr:spPr>
    </xdr:pic>
    <xdr:clientData/>
  </xdr:twoCellAnchor>
  <xdr:twoCellAnchor>
    <xdr:from>
      <xdr:col>2</xdr:col>
      <xdr:colOff>438150</xdr:colOff>
      <xdr:row>185</xdr:row>
      <xdr:rowOff>57150</xdr:rowOff>
    </xdr:from>
    <xdr:to>
      <xdr:col>2</xdr:col>
      <xdr:colOff>619125</xdr:colOff>
      <xdr:row>185</xdr:row>
      <xdr:rowOff>57150</xdr:rowOff>
    </xdr:to>
    <xdr:cxnSp macro="">
      <xdr:nvCxnSpPr>
        <xdr:cNvPr id="98" name="直線コネクタ 97"/>
        <xdr:cNvCxnSpPr/>
      </xdr:nvCxnSpPr>
      <xdr:spPr>
        <a:xfrm>
          <a:off x="1628775" y="3353752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182</xdr:row>
      <xdr:rowOff>95250</xdr:rowOff>
    </xdr:from>
    <xdr:to>
      <xdr:col>3</xdr:col>
      <xdr:colOff>85725</xdr:colOff>
      <xdr:row>182</xdr:row>
      <xdr:rowOff>95250</xdr:rowOff>
    </xdr:to>
    <xdr:cxnSp macro="">
      <xdr:nvCxnSpPr>
        <xdr:cNvPr id="99" name="直線コネクタ 98"/>
        <xdr:cNvCxnSpPr/>
      </xdr:nvCxnSpPr>
      <xdr:spPr>
        <a:xfrm>
          <a:off x="1781175" y="33032700"/>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179</xdr:row>
      <xdr:rowOff>133350</xdr:rowOff>
    </xdr:from>
    <xdr:to>
      <xdr:col>4</xdr:col>
      <xdr:colOff>352425</xdr:colOff>
      <xdr:row>179</xdr:row>
      <xdr:rowOff>133350</xdr:rowOff>
    </xdr:to>
    <xdr:cxnSp macro="">
      <xdr:nvCxnSpPr>
        <xdr:cNvPr id="101" name="直線コネクタ 100"/>
        <xdr:cNvCxnSpPr/>
      </xdr:nvCxnSpPr>
      <xdr:spPr>
        <a:xfrm>
          <a:off x="2733675" y="32527875"/>
          <a:ext cx="180975" cy="0"/>
        </a:xfrm>
        <a:prstGeom prst="line">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tabSelected="1" zoomScale="115" zoomScaleNormal="115" workbookViewId="0">
      <pane ySplit="8" topLeftCell="A9" activePane="bottomLeft" state="frozen"/>
      <selection pane="bottomLeft"/>
    </sheetView>
  </sheetViews>
  <sheetFormatPr defaultRowHeight="13.5" x14ac:dyDescent="0.15"/>
  <cols>
    <col min="1" max="1" width="2.875" customWidth="1"/>
    <col min="2" max="18" width="6.625" customWidth="1"/>
    <col min="22" max="22" width="10.875" style="23" bestFit="1" customWidth="1"/>
  </cols>
  <sheetData>
    <row r="2" spans="2:21" x14ac:dyDescent="0.15">
      <c r="B2" s="40" t="s">
        <v>5</v>
      </c>
      <c r="C2" s="40"/>
      <c r="D2" s="43" t="s">
        <v>48</v>
      </c>
      <c r="E2" s="43"/>
      <c r="F2" s="40" t="s">
        <v>6</v>
      </c>
      <c r="G2" s="40"/>
      <c r="H2" s="43" t="s">
        <v>49</v>
      </c>
      <c r="I2" s="43"/>
      <c r="J2" s="40" t="s">
        <v>7</v>
      </c>
      <c r="K2" s="40"/>
      <c r="L2" s="44">
        <f>C9</f>
        <v>100000</v>
      </c>
      <c r="M2" s="43"/>
      <c r="N2" s="40" t="s">
        <v>8</v>
      </c>
      <c r="O2" s="40"/>
      <c r="P2" s="44">
        <f>C108+R108</f>
        <v>145853343.98484102</v>
      </c>
      <c r="Q2" s="43"/>
      <c r="R2" s="1"/>
      <c r="S2" s="1"/>
      <c r="T2" s="1"/>
    </row>
    <row r="3" spans="2:21" ht="57" customHeight="1" x14ac:dyDescent="0.15">
      <c r="B3" s="40" t="s">
        <v>9</v>
      </c>
      <c r="C3" s="40"/>
      <c r="D3" s="45" t="s">
        <v>50</v>
      </c>
      <c r="E3" s="45"/>
      <c r="F3" s="45"/>
      <c r="G3" s="45"/>
      <c r="H3" s="45"/>
      <c r="I3" s="45"/>
      <c r="J3" s="40" t="s">
        <v>10</v>
      </c>
      <c r="K3" s="40"/>
      <c r="L3" s="45" t="s">
        <v>51</v>
      </c>
      <c r="M3" s="46"/>
      <c r="N3" s="46"/>
      <c r="O3" s="46"/>
      <c r="P3" s="46"/>
      <c r="Q3" s="46"/>
      <c r="R3" s="1"/>
      <c r="S3" s="1"/>
    </row>
    <row r="4" spans="2:21" x14ac:dyDescent="0.15">
      <c r="B4" s="40" t="s">
        <v>11</v>
      </c>
      <c r="C4" s="40"/>
      <c r="D4" s="41">
        <f>SUM($R$9:$S$993)</f>
        <v>145753343.98484102</v>
      </c>
      <c r="E4" s="41"/>
      <c r="F4" s="40" t="s">
        <v>12</v>
      </c>
      <c r="G4" s="40"/>
      <c r="H4" s="42">
        <f>SUM($T$9:$U$108)</f>
        <v>6201.0500000000047</v>
      </c>
      <c r="I4" s="43"/>
      <c r="J4" s="47" t="s">
        <v>13</v>
      </c>
      <c r="K4" s="47"/>
      <c r="L4" s="44">
        <f>MAX($C$9:$D$990)-C9</f>
        <v>143594110.67286834</v>
      </c>
      <c r="M4" s="44"/>
      <c r="N4" s="47" t="s">
        <v>14</v>
      </c>
      <c r="O4" s="47"/>
      <c r="P4" s="41">
        <f>MIN($C$9:$D$990)-C9</f>
        <v>0</v>
      </c>
      <c r="Q4" s="41"/>
      <c r="R4" s="1"/>
      <c r="S4" s="1"/>
      <c r="T4" s="1"/>
    </row>
    <row r="5" spans="2:21" x14ac:dyDescent="0.15">
      <c r="B5" s="37" t="s">
        <v>15</v>
      </c>
      <c r="C5" s="2">
        <f>COUNTIF($R$9:$R$990,"&gt;0")</f>
        <v>82</v>
      </c>
      <c r="D5" s="38" t="s">
        <v>16</v>
      </c>
      <c r="E5" s="16">
        <f>COUNTIF($R$9:$R$990,"&lt;0")</f>
        <v>18</v>
      </c>
      <c r="F5" s="38" t="s">
        <v>17</v>
      </c>
      <c r="G5" s="2">
        <f>COUNTIF($R$9:$R$990,"=0")</f>
        <v>0</v>
      </c>
      <c r="H5" s="38" t="s">
        <v>18</v>
      </c>
      <c r="I5" s="3">
        <f>C5/SUM(C5,E5,G5)</f>
        <v>0.82</v>
      </c>
      <c r="J5" s="48" t="s">
        <v>19</v>
      </c>
      <c r="K5" s="40"/>
      <c r="L5" s="49"/>
      <c r="M5" s="50"/>
      <c r="N5" s="18" t="s">
        <v>20</v>
      </c>
      <c r="O5" s="9"/>
      <c r="P5" s="49"/>
      <c r="Q5" s="50"/>
      <c r="R5" s="1"/>
      <c r="S5" s="1"/>
      <c r="T5" s="1"/>
    </row>
    <row r="6" spans="2:21" x14ac:dyDescent="0.15">
      <c r="B6" s="11"/>
      <c r="C6" s="14"/>
      <c r="D6" s="15"/>
      <c r="E6" s="12"/>
      <c r="F6" s="11"/>
      <c r="G6" s="12"/>
      <c r="H6" s="11"/>
      <c r="I6" s="17"/>
      <c r="J6" s="11"/>
      <c r="K6" s="11"/>
      <c r="L6" s="12"/>
      <c r="M6" s="12"/>
      <c r="N6" s="13"/>
      <c r="O6" s="13"/>
      <c r="P6" s="10"/>
      <c r="Q6" s="7"/>
      <c r="R6" s="1"/>
      <c r="S6" s="1"/>
      <c r="T6" s="1"/>
    </row>
    <row r="7" spans="2:21" x14ac:dyDescent="0.15">
      <c r="B7" s="58" t="s">
        <v>21</v>
      </c>
      <c r="C7" s="60" t="s">
        <v>22</v>
      </c>
      <c r="D7" s="61"/>
      <c r="E7" s="64" t="s">
        <v>23</v>
      </c>
      <c r="F7" s="65"/>
      <c r="G7" s="65"/>
      <c r="H7" s="65"/>
      <c r="I7" s="53"/>
      <c r="J7" s="66" t="s">
        <v>24</v>
      </c>
      <c r="K7" s="67"/>
      <c r="L7" s="55"/>
      <c r="M7" s="68" t="s">
        <v>25</v>
      </c>
      <c r="N7" s="69" t="s">
        <v>26</v>
      </c>
      <c r="O7" s="70"/>
      <c r="P7" s="70"/>
      <c r="Q7" s="57"/>
      <c r="R7" s="51" t="s">
        <v>27</v>
      </c>
      <c r="S7" s="51"/>
      <c r="T7" s="51"/>
      <c r="U7" s="51"/>
    </row>
    <row r="8" spans="2:21" x14ac:dyDescent="0.15">
      <c r="B8" s="59"/>
      <c r="C8" s="62"/>
      <c r="D8" s="63"/>
      <c r="E8" s="19" t="s">
        <v>28</v>
      </c>
      <c r="F8" s="19" t="s">
        <v>29</v>
      </c>
      <c r="G8" s="19" t="s">
        <v>30</v>
      </c>
      <c r="H8" s="52" t="s">
        <v>31</v>
      </c>
      <c r="I8" s="53"/>
      <c r="J8" s="4" t="s">
        <v>32</v>
      </c>
      <c r="K8" s="54" t="s">
        <v>33</v>
      </c>
      <c r="L8" s="55"/>
      <c r="M8" s="68"/>
      <c r="N8" s="5" t="s">
        <v>28</v>
      </c>
      <c r="O8" s="5" t="s">
        <v>29</v>
      </c>
      <c r="P8" s="56" t="s">
        <v>31</v>
      </c>
      <c r="Q8" s="57"/>
      <c r="R8" s="51" t="s">
        <v>34</v>
      </c>
      <c r="S8" s="51"/>
      <c r="T8" s="51" t="s">
        <v>32</v>
      </c>
      <c r="U8" s="51"/>
    </row>
    <row r="9" spans="2:21" x14ac:dyDescent="0.15">
      <c r="B9" s="36">
        <v>1</v>
      </c>
      <c r="C9" s="71">
        <v>100000</v>
      </c>
      <c r="D9" s="71"/>
      <c r="E9" s="36">
        <v>2014</v>
      </c>
      <c r="F9" s="8">
        <v>42518</v>
      </c>
      <c r="G9" s="36" t="s">
        <v>3</v>
      </c>
      <c r="H9" s="72">
        <v>1.36232</v>
      </c>
      <c r="I9" s="72"/>
      <c r="J9" s="39">
        <v>15</v>
      </c>
      <c r="K9" s="71">
        <f t="shared" ref="K9:K72" si="0">IF(F9="","",C9*0.03)</f>
        <v>3000</v>
      </c>
      <c r="L9" s="71"/>
      <c r="M9" s="6">
        <f>IF(J9="","",(K9/J9)/1000)</f>
        <v>0.2</v>
      </c>
      <c r="N9" s="36">
        <v>2014</v>
      </c>
      <c r="O9" s="8">
        <v>42518</v>
      </c>
      <c r="P9" s="72">
        <v>1.3596200000000001</v>
      </c>
      <c r="Q9" s="72"/>
      <c r="R9" s="73">
        <f>IF(O9="","",(IF(G9="売",H9-P9,P9-H9))*M9*10000000)</f>
        <v>5399.999999999849</v>
      </c>
      <c r="S9" s="73"/>
      <c r="T9" s="74">
        <f>IF(O9="","",IF(R9&lt;0,J9*(-1),IF(G9="買",(P9-H9)*10000,(H9-P9)*10000)))</f>
        <v>26.999999999999247</v>
      </c>
      <c r="U9" s="74"/>
    </row>
    <row r="10" spans="2:21" x14ac:dyDescent="0.15">
      <c r="B10" s="36">
        <v>2</v>
      </c>
      <c r="C10" s="71">
        <f t="shared" ref="C10:C73" si="1">IF(R9="","",C9+R9)</f>
        <v>105399.99999999985</v>
      </c>
      <c r="D10" s="71"/>
      <c r="E10" s="36">
        <v>2014</v>
      </c>
      <c r="F10" s="8">
        <v>42520</v>
      </c>
      <c r="G10" s="36" t="s">
        <v>4</v>
      </c>
      <c r="H10" s="72">
        <v>1.36124</v>
      </c>
      <c r="I10" s="72"/>
      <c r="J10" s="39">
        <v>15.3</v>
      </c>
      <c r="K10" s="71">
        <f t="shared" si="0"/>
        <v>3161.9999999999955</v>
      </c>
      <c r="L10" s="71"/>
      <c r="M10" s="6">
        <f t="shared" ref="M10:M73" si="2">IF(J10="","",(K10/J10)/1000)</f>
        <v>0.20666666666666636</v>
      </c>
      <c r="N10" s="36">
        <v>2014</v>
      </c>
      <c r="O10" s="8">
        <v>42520</v>
      </c>
      <c r="P10" s="72">
        <v>1.3633</v>
      </c>
      <c r="Q10" s="72"/>
      <c r="R10" s="73">
        <f t="shared" ref="R10:R73" si="3">IF(O10="","",(IF(G10="売",H10-P10,P10-H10))*M10*10000000)</f>
        <v>4257.3333333332248</v>
      </c>
      <c r="S10" s="73"/>
      <c r="T10" s="74">
        <f t="shared" ref="T10:T73" si="4">IF(O10="","",IF(R10&lt;0,J10*(-1),IF(G10="買",(P10-H10)*10000,(H10-P10)*10000)))</f>
        <v>20.599999999999508</v>
      </c>
      <c r="U10" s="74"/>
    </row>
    <row r="11" spans="2:21" x14ac:dyDescent="0.15">
      <c r="B11" s="36">
        <v>3</v>
      </c>
      <c r="C11" s="71">
        <f t="shared" si="1"/>
        <v>109657.33333333308</v>
      </c>
      <c r="D11" s="71"/>
      <c r="E11" s="36">
        <v>2014</v>
      </c>
      <c r="F11" s="8">
        <v>42523</v>
      </c>
      <c r="G11" s="36" t="s">
        <v>3</v>
      </c>
      <c r="H11" s="72">
        <v>1.36069</v>
      </c>
      <c r="I11" s="72"/>
      <c r="J11" s="39">
        <v>48.4</v>
      </c>
      <c r="K11" s="71">
        <f t="shared" si="0"/>
        <v>3289.7199999999925</v>
      </c>
      <c r="L11" s="71"/>
      <c r="M11" s="6">
        <f t="shared" si="2"/>
        <v>6.7969421487603154E-2</v>
      </c>
      <c r="N11" s="36">
        <v>2014</v>
      </c>
      <c r="O11" s="8">
        <v>42523</v>
      </c>
      <c r="P11" s="72">
        <v>1.3619600000000001</v>
      </c>
      <c r="Q11" s="72"/>
      <c r="R11" s="73">
        <f t="shared" si="3"/>
        <v>-863.21165289263104</v>
      </c>
      <c r="S11" s="73"/>
      <c r="T11" s="74">
        <f t="shared" si="4"/>
        <v>-48.4</v>
      </c>
      <c r="U11" s="74"/>
    </row>
    <row r="12" spans="2:21" x14ac:dyDescent="0.15">
      <c r="B12" s="36">
        <v>4</v>
      </c>
      <c r="C12" s="71">
        <f t="shared" si="1"/>
        <v>108794.12168044045</v>
      </c>
      <c r="D12" s="71"/>
      <c r="E12" s="36">
        <v>2014</v>
      </c>
      <c r="F12" s="8">
        <v>42524</v>
      </c>
      <c r="G12" s="36" t="s">
        <v>4</v>
      </c>
      <c r="H12" s="72">
        <v>1.36134</v>
      </c>
      <c r="I12" s="72"/>
      <c r="J12" s="39">
        <v>32.5</v>
      </c>
      <c r="K12" s="71">
        <f t="shared" si="0"/>
        <v>3263.8236504132133</v>
      </c>
      <c r="L12" s="71"/>
      <c r="M12" s="6">
        <f t="shared" si="2"/>
        <v>0.10042534308963734</v>
      </c>
      <c r="N12" s="36">
        <v>2014</v>
      </c>
      <c r="O12" s="8">
        <v>42524</v>
      </c>
      <c r="P12" s="72">
        <v>1.3620099999999999</v>
      </c>
      <c r="Q12" s="72"/>
      <c r="R12" s="73">
        <f t="shared" si="3"/>
        <v>672.84979870051836</v>
      </c>
      <c r="S12" s="73"/>
      <c r="T12" s="74">
        <f t="shared" si="4"/>
        <v>6.6999999999994841</v>
      </c>
      <c r="U12" s="74"/>
    </row>
    <row r="13" spans="2:21" x14ac:dyDescent="0.15">
      <c r="B13" s="36">
        <v>5</v>
      </c>
      <c r="C13" s="71">
        <f t="shared" si="1"/>
        <v>109466.97147914098</v>
      </c>
      <c r="D13" s="71"/>
      <c r="E13" s="36">
        <v>2014</v>
      </c>
      <c r="F13" s="8">
        <v>42530</v>
      </c>
      <c r="G13" s="36" t="s">
        <v>3</v>
      </c>
      <c r="H13" s="72">
        <v>1.3641300000000001</v>
      </c>
      <c r="I13" s="72"/>
      <c r="J13" s="39">
        <v>24.7</v>
      </c>
      <c r="K13" s="71">
        <f t="shared" si="0"/>
        <v>3284.0091443742294</v>
      </c>
      <c r="L13" s="71"/>
      <c r="M13" s="6">
        <f t="shared" si="2"/>
        <v>0.13295583580462469</v>
      </c>
      <c r="N13" s="36">
        <v>2014</v>
      </c>
      <c r="O13" s="8">
        <v>42532</v>
      </c>
      <c r="P13" s="72">
        <v>1.3545100000000001</v>
      </c>
      <c r="Q13" s="72"/>
      <c r="R13" s="73">
        <f t="shared" si="3"/>
        <v>12790.351404404846</v>
      </c>
      <c r="S13" s="73"/>
      <c r="T13" s="74">
        <f t="shared" si="4"/>
        <v>96.199999999999619</v>
      </c>
      <c r="U13" s="74"/>
    </row>
    <row r="14" spans="2:21" x14ac:dyDescent="0.15">
      <c r="B14" s="36">
        <v>6</v>
      </c>
      <c r="C14" s="71">
        <f t="shared" si="1"/>
        <v>122257.32288354583</v>
      </c>
      <c r="D14" s="71"/>
      <c r="E14" s="36">
        <v>2014</v>
      </c>
      <c r="F14" s="8">
        <v>42533</v>
      </c>
      <c r="G14" s="36" t="s">
        <v>4</v>
      </c>
      <c r="H14" s="72">
        <v>1.3555299999999999</v>
      </c>
      <c r="I14" s="72"/>
      <c r="J14" s="39">
        <v>21.1</v>
      </c>
      <c r="K14" s="71">
        <f t="shared" si="0"/>
        <v>3667.7196865063747</v>
      </c>
      <c r="L14" s="71"/>
      <c r="M14" s="6">
        <f t="shared" si="2"/>
        <v>0.17382557755954381</v>
      </c>
      <c r="N14" s="36">
        <v>2014</v>
      </c>
      <c r="O14" s="8">
        <v>42534</v>
      </c>
      <c r="P14" s="72">
        <v>1.3546899999999999</v>
      </c>
      <c r="Q14" s="72"/>
      <c r="R14" s="73">
        <f t="shared" si="3"/>
        <v>-1460.1348515000846</v>
      </c>
      <c r="S14" s="73"/>
      <c r="T14" s="74">
        <f t="shared" si="4"/>
        <v>-21.1</v>
      </c>
      <c r="U14" s="74"/>
    </row>
    <row r="15" spans="2:21" x14ac:dyDescent="0.15">
      <c r="B15" s="36">
        <v>7</v>
      </c>
      <c r="C15" s="71">
        <f t="shared" si="1"/>
        <v>120797.18803204574</v>
      </c>
      <c r="D15" s="71"/>
      <c r="E15" s="36">
        <v>2014</v>
      </c>
      <c r="F15" s="8">
        <v>42537</v>
      </c>
      <c r="G15" s="36" t="s">
        <v>4</v>
      </c>
      <c r="H15" s="72">
        <v>1.3565499999999999</v>
      </c>
      <c r="I15" s="72"/>
      <c r="J15" s="39">
        <v>37</v>
      </c>
      <c r="K15" s="71">
        <f t="shared" si="0"/>
        <v>3623.915640961372</v>
      </c>
      <c r="L15" s="71"/>
      <c r="M15" s="6">
        <f t="shared" si="2"/>
        <v>9.7943665971928981E-2</v>
      </c>
      <c r="N15" s="36">
        <v>2014</v>
      </c>
      <c r="O15" s="8">
        <v>42537</v>
      </c>
      <c r="P15" s="72">
        <v>1.35649</v>
      </c>
      <c r="Q15" s="72"/>
      <c r="R15" s="73">
        <f t="shared" si="3"/>
        <v>-58.766199583107422</v>
      </c>
      <c r="S15" s="73"/>
      <c r="T15" s="74">
        <f t="shared" si="4"/>
        <v>-37</v>
      </c>
      <c r="U15" s="74"/>
    </row>
    <row r="16" spans="2:21" x14ac:dyDescent="0.15">
      <c r="B16" s="36">
        <v>8</v>
      </c>
      <c r="C16" s="71">
        <f t="shared" si="1"/>
        <v>120738.42183246264</v>
      </c>
      <c r="D16" s="71"/>
      <c r="E16" s="36">
        <v>2014</v>
      </c>
      <c r="F16" s="8">
        <v>42539</v>
      </c>
      <c r="G16" s="36" t="s">
        <v>4</v>
      </c>
      <c r="H16" s="72">
        <v>1.3595299999999999</v>
      </c>
      <c r="I16" s="72"/>
      <c r="J16" s="39">
        <v>42.7</v>
      </c>
      <c r="K16" s="71">
        <f t="shared" si="0"/>
        <v>3622.1526549738792</v>
      </c>
      <c r="L16" s="71"/>
      <c r="M16" s="6">
        <f t="shared" si="2"/>
        <v>8.4827931029833228E-2</v>
      </c>
      <c r="N16" s="36">
        <v>2014</v>
      </c>
      <c r="O16" s="8">
        <v>42540</v>
      </c>
      <c r="P16" s="72">
        <v>1.3605799999999999</v>
      </c>
      <c r="Q16" s="72"/>
      <c r="R16" s="73">
        <f t="shared" si="3"/>
        <v>890.69327581324501</v>
      </c>
      <c r="S16" s="73"/>
      <c r="T16" s="74">
        <f t="shared" si="4"/>
        <v>10.499999999999954</v>
      </c>
      <c r="U16" s="74"/>
    </row>
    <row r="17" spans="2:21" x14ac:dyDescent="0.15">
      <c r="B17" s="36">
        <v>9</v>
      </c>
      <c r="C17" s="71">
        <f t="shared" si="1"/>
        <v>121629.11510827589</v>
      </c>
      <c r="D17" s="71"/>
      <c r="E17" s="36">
        <v>2014</v>
      </c>
      <c r="F17" s="8">
        <v>42547</v>
      </c>
      <c r="G17" s="36" t="s">
        <v>4</v>
      </c>
      <c r="H17" s="72">
        <v>1.36199</v>
      </c>
      <c r="I17" s="72"/>
      <c r="J17" s="39">
        <v>10.7</v>
      </c>
      <c r="K17" s="71">
        <f t="shared" si="0"/>
        <v>3648.8734532482763</v>
      </c>
      <c r="L17" s="71"/>
      <c r="M17" s="6">
        <f t="shared" si="2"/>
        <v>0.3410162105839511</v>
      </c>
      <c r="N17" s="36">
        <v>2014</v>
      </c>
      <c r="O17" s="8">
        <v>42548</v>
      </c>
      <c r="P17" s="72">
        <v>1.36242</v>
      </c>
      <c r="Q17" s="72"/>
      <c r="R17" s="73">
        <f t="shared" si="3"/>
        <v>1466.3697055107525</v>
      </c>
      <c r="S17" s="73"/>
      <c r="T17" s="74">
        <f t="shared" si="4"/>
        <v>4.2999999999993044</v>
      </c>
      <c r="U17" s="74"/>
    </row>
    <row r="18" spans="2:21" x14ac:dyDescent="0.15">
      <c r="B18" s="36">
        <v>10</v>
      </c>
      <c r="C18" s="71">
        <f t="shared" si="1"/>
        <v>123095.48481378664</v>
      </c>
      <c r="D18" s="71"/>
      <c r="E18" s="36">
        <v>2014</v>
      </c>
      <c r="F18" s="8">
        <v>42552</v>
      </c>
      <c r="G18" s="36" t="s">
        <v>3</v>
      </c>
      <c r="H18" s="72">
        <v>1.36856</v>
      </c>
      <c r="I18" s="72"/>
      <c r="J18" s="39">
        <v>11.9</v>
      </c>
      <c r="K18" s="71">
        <f t="shared" si="0"/>
        <v>3692.8645444135991</v>
      </c>
      <c r="L18" s="71"/>
      <c r="M18" s="6">
        <f t="shared" si="2"/>
        <v>0.31032475163139484</v>
      </c>
      <c r="N18" s="36">
        <v>2014</v>
      </c>
      <c r="O18" s="8">
        <v>42552</v>
      </c>
      <c r="P18" s="72">
        <v>1.36965</v>
      </c>
      <c r="Q18" s="72"/>
      <c r="R18" s="73">
        <f t="shared" si="3"/>
        <v>-3382.5397927823137</v>
      </c>
      <c r="S18" s="73"/>
      <c r="T18" s="74">
        <f t="shared" si="4"/>
        <v>-11.9</v>
      </c>
      <c r="U18" s="74"/>
    </row>
    <row r="19" spans="2:21" x14ac:dyDescent="0.15">
      <c r="B19" s="36">
        <v>11</v>
      </c>
      <c r="C19" s="71">
        <f t="shared" si="1"/>
        <v>119712.94502100433</v>
      </c>
      <c r="D19" s="71"/>
      <c r="E19" s="36">
        <v>2014</v>
      </c>
      <c r="F19" s="8">
        <v>42552</v>
      </c>
      <c r="G19" s="36" t="s">
        <v>3</v>
      </c>
      <c r="H19" s="72">
        <v>1.3676900000000001</v>
      </c>
      <c r="I19" s="72"/>
      <c r="J19" s="39">
        <v>5.0999999999999996</v>
      </c>
      <c r="K19" s="71">
        <f t="shared" si="0"/>
        <v>3591.3883506301299</v>
      </c>
      <c r="L19" s="71"/>
      <c r="M19" s="6">
        <f t="shared" si="2"/>
        <v>0.70419379424120199</v>
      </c>
      <c r="N19" s="36">
        <v>2014</v>
      </c>
      <c r="O19" s="8">
        <v>42558</v>
      </c>
      <c r="P19" s="72">
        <v>1.3587100000000001</v>
      </c>
      <c r="Q19" s="72"/>
      <c r="R19" s="73">
        <f t="shared" si="3"/>
        <v>63236.602722859854</v>
      </c>
      <c r="S19" s="73"/>
      <c r="T19" s="74">
        <f t="shared" si="4"/>
        <v>89.799999999999883</v>
      </c>
      <c r="U19" s="74"/>
    </row>
    <row r="20" spans="2:21" x14ac:dyDescent="0.15">
      <c r="B20" s="36">
        <v>12</v>
      </c>
      <c r="C20" s="71">
        <f t="shared" si="1"/>
        <v>182949.54774386418</v>
      </c>
      <c r="D20" s="71"/>
      <c r="E20" s="36">
        <v>2014</v>
      </c>
      <c r="F20" s="8">
        <v>42559</v>
      </c>
      <c r="G20" s="36" t="s">
        <v>4</v>
      </c>
      <c r="H20" s="72">
        <v>1.36155</v>
      </c>
      <c r="I20" s="72"/>
      <c r="J20" s="39">
        <v>7.5</v>
      </c>
      <c r="K20" s="71">
        <f t="shared" si="0"/>
        <v>5488.4864323159254</v>
      </c>
      <c r="L20" s="71"/>
      <c r="M20" s="6">
        <f t="shared" si="2"/>
        <v>0.73179819097545673</v>
      </c>
      <c r="N20" s="36">
        <v>2014</v>
      </c>
      <c r="O20" s="8">
        <v>42560</v>
      </c>
      <c r="P20" s="72">
        <v>1.3610599999999999</v>
      </c>
      <c r="Q20" s="72"/>
      <c r="R20" s="73">
        <f t="shared" si="3"/>
        <v>-3585.811135780481</v>
      </c>
      <c r="S20" s="73"/>
      <c r="T20" s="74">
        <f t="shared" si="4"/>
        <v>-7.5</v>
      </c>
      <c r="U20" s="74"/>
    </row>
    <row r="21" spans="2:21" x14ac:dyDescent="0.15">
      <c r="B21" s="36">
        <v>13</v>
      </c>
      <c r="C21" s="71">
        <f t="shared" si="1"/>
        <v>179363.73660808371</v>
      </c>
      <c r="D21" s="71"/>
      <c r="E21" s="36">
        <v>2014</v>
      </c>
      <c r="F21" s="8">
        <v>42565</v>
      </c>
      <c r="G21" s="36" t="s">
        <v>3</v>
      </c>
      <c r="H21" s="72">
        <v>1.3612</v>
      </c>
      <c r="I21" s="72"/>
      <c r="J21" s="39">
        <v>12.9</v>
      </c>
      <c r="K21" s="71">
        <f t="shared" si="0"/>
        <v>5380.9120982425111</v>
      </c>
      <c r="L21" s="71"/>
      <c r="M21" s="6">
        <f t="shared" si="2"/>
        <v>0.41712496885600858</v>
      </c>
      <c r="N21" s="36">
        <v>2014</v>
      </c>
      <c r="O21" s="8">
        <v>42566</v>
      </c>
      <c r="P21" s="72">
        <v>1.36239</v>
      </c>
      <c r="Q21" s="72"/>
      <c r="R21" s="73">
        <f t="shared" si="3"/>
        <v>-4963.7871293866037</v>
      </c>
      <c r="S21" s="73"/>
      <c r="T21" s="74">
        <f t="shared" si="4"/>
        <v>-12.9</v>
      </c>
      <c r="U21" s="74"/>
    </row>
    <row r="22" spans="2:21" x14ac:dyDescent="0.15">
      <c r="B22" s="36">
        <v>14</v>
      </c>
      <c r="C22" s="71">
        <f t="shared" si="1"/>
        <v>174399.94947869712</v>
      </c>
      <c r="D22" s="71"/>
      <c r="E22" s="36">
        <v>2014</v>
      </c>
      <c r="F22" s="8">
        <v>42566</v>
      </c>
      <c r="G22" s="36" t="s">
        <v>3</v>
      </c>
      <c r="H22" s="72">
        <v>1.35592</v>
      </c>
      <c r="I22" s="72"/>
      <c r="J22" s="39">
        <v>38.799999999999997</v>
      </c>
      <c r="K22" s="71">
        <f t="shared" si="0"/>
        <v>5231.9984843609136</v>
      </c>
      <c r="L22" s="71"/>
      <c r="M22" s="6">
        <f t="shared" si="2"/>
        <v>0.13484532176187924</v>
      </c>
      <c r="N22" s="36">
        <v>2014</v>
      </c>
      <c r="O22" s="8">
        <v>42568</v>
      </c>
      <c r="P22" s="72">
        <v>1.35399</v>
      </c>
      <c r="Q22" s="72"/>
      <c r="R22" s="73">
        <f t="shared" si="3"/>
        <v>2602.5147100042523</v>
      </c>
      <c r="S22" s="73"/>
      <c r="T22" s="74">
        <f t="shared" si="4"/>
        <v>19.299999999999873</v>
      </c>
      <c r="U22" s="74"/>
    </row>
    <row r="23" spans="2:21" x14ac:dyDescent="0.15">
      <c r="B23" s="36">
        <v>15</v>
      </c>
      <c r="C23" s="71">
        <f t="shared" si="1"/>
        <v>177002.46418870136</v>
      </c>
      <c r="D23" s="71"/>
      <c r="E23" s="36">
        <v>2014</v>
      </c>
      <c r="F23" s="8">
        <v>42568</v>
      </c>
      <c r="G23" s="36" t="s">
        <v>3</v>
      </c>
      <c r="H23" s="72">
        <v>1.3519699999999999</v>
      </c>
      <c r="I23" s="72"/>
      <c r="J23" s="39">
        <v>7.9</v>
      </c>
      <c r="K23" s="71">
        <f t="shared" si="0"/>
        <v>5310.0739256610404</v>
      </c>
      <c r="L23" s="71"/>
      <c r="M23" s="6">
        <f t="shared" si="2"/>
        <v>0.6721612564127899</v>
      </c>
      <c r="N23" s="36">
        <v>2014</v>
      </c>
      <c r="O23" s="8">
        <v>42568</v>
      </c>
      <c r="P23" s="72">
        <v>1.35276</v>
      </c>
      <c r="Q23" s="72"/>
      <c r="R23" s="73">
        <f t="shared" si="3"/>
        <v>-5310.0739256615007</v>
      </c>
      <c r="S23" s="73"/>
      <c r="T23" s="74">
        <f t="shared" si="4"/>
        <v>-7.9</v>
      </c>
      <c r="U23" s="74"/>
    </row>
    <row r="24" spans="2:21" x14ac:dyDescent="0.15">
      <c r="B24" s="36">
        <v>16</v>
      </c>
      <c r="C24" s="71">
        <f t="shared" si="1"/>
        <v>171692.39026303985</v>
      </c>
      <c r="D24" s="71"/>
      <c r="E24" s="36">
        <v>2014</v>
      </c>
      <c r="F24" s="8">
        <v>42576</v>
      </c>
      <c r="G24" s="36" t="s">
        <v>3</v>
      </c>
      <c r="H24" s="72">
        <v>1.3460000000000001</v>
      </c>
      <c r="I24" s="72"/>
      <c r="J24" s="39">
        <v>15.6</v>
      </c>
      <c r="K24" s="71">
        <f t="shared" si="0"/>
        <v>5150.7717078911955</v>
      </c>
      <c r="L24" s="71"/>
      <c r="M24" s="6">
        <f t="shared" si="2"/>
        <v>0.33017767358276895</v>
      </c>
      <c r="N24" s="36">
        <v>2014</v>
      </c>
      <c r="O24" s="8">
        <v>42583</v>
      </c>
      <c r="P24" s="72">
        <v>1.34067</v>
      </c>
      <c r="Q24" s="72"/>
      <c r="R24" s="73">
        <f t="shared" si="3"/>
        <v>17598.47000196177</v>
      </c>
      <c r="S24" s="73"/>
      <c r="T24" s="74">
        <f t="shared" si="4"/>
        <v>53.300000000000566</v>
      </c>
      <c r="U24" s="74"/>
    </row>
    <row r="25" spans="2:21" x14ac:dyDescent="0.15">
      <c r="B25" s="36">
        <v>17</v>
      </c>
      <c r="C25" s="71">
        <f t="shared" si="1"/>
        <v>189290.86026500163</v>
      </c>
      <c r="D25" s="71"/>
      <c r="E25" s="36">
        <v>2014</v>
      </c>
      <c r="F25" s="8">
        <v>42587</v>
      </c>
      <c r="G25" s="36" t="s">
        <v>3</v>
      </c>
      <c r="H25" s="72">
        <v>1.337</v>
      </c>
      <c r="I25" s="72"/>
      <c r="J25" s="39">
        <v>7.2</v>
      </c>
      <c r="K25" s="71">
        <f t="shared" si="0"/>
        <v>5678.7258079500489</v>
      </c>
      <c r="L25" s="71"/>
      <c r="M25" s="6">
        <f t="shared" si="2"/>
        <v>0.78871191777084004</v>
      </c>
      <c r="N25" s="36">
        <v>2014</v>
      </c>
      <c r="O25" s="8">
        <v>42588</v>
      </c>
      <c r="P25" s="72">
        <v>1.3371299999999999</v>
      </c>
      <c r="Q25" s="72"/>
      <c r="R25" s="73">
        <f t="shared" si="3"/>
        <v>-1025.3254931018041</v>
      </c>
      <c r="S25" s="73"/>
      <c r="T25" s="74">
        <f t="shared" si="4"/>
        <v>-7.2</v>
      </c>
      <c r="U25" s="74"/>
    </row>
    <row r="26" spans="2:21" x14ac:dyDescent="0.15">
      <c r="B26" s="36">
        <v>18</v>
      </c>
      <c r="C26" s="71">
        <f t="shared" si="1"/>
        <v>188265.53477189981</v>
      </c>
      <c r="D26" s="71"/>
      <c r="E26" s="36">
        <v>2014</v>
      </c>
      <c r="F26" s="8">
        <v>42590</v>
      </c>
      <c r="G26" s="36" t="s">
        <v>4</v>
      </c>
      <c r="H26" s="72">
        <v>1.3364100000000001</v>
      </c>
      <c r="I26" s="72"/>
      <c r="J26" s="39">
        <v>9.6999999999999993</v>
      </c>
      <c r="K26" s="71">
        <f t="shared" si="0"/>
        <v>5647.9660431569937</v>
      </c>
      <c r="L26" s="71"/>
      <c r="M26" s="6">
        <f t="shared" si="2"/>
        <v>0.58226454053164889</v>
      </c>
      <c r="N26" s="36">
        <v>2014</v>
      </c>
      <c r="O26" s="8">
        <v>42592</v>
      </c>
      <c r="P26" s="72">
        <v>1.3407100000000001</v>
      </c>
      <c r="Q26" s="72"/>
      <c r="R26" s="73">
        <f t="shared" si="3"/>
        <v>25037.375242860729</v>
      </c>
      <c r="S26" s="73"/>
      <c r="T26" s="74">
        <f t="shared" si="4"/>
        <v>42.999999999999702</v>
      </c>
      <c r="U26" s="74"/>
    </row>
    <row r="27" spans="2:21" x14ac:dyDescent="0.15">
      <c r="B27" s="36">
        <v>19</v>
      </c>
      <c r="C27" s="71">
        <f t="shared" si="1"/>
        <v>213302.91001476053</v>
      </c>
      <c r="D27" s="71"/>
      <c r="E27" s="36">
        <v>2014</v>
      </c>
      <c r="F27" s="8">
        <v>42593</v>
      </c>
      <c r="G27" s="36" t="s">
        <v>3</v>
      </c>
      <c r="H27" s="72">
        <v>1.33971</v>
      </c>
      <c r="I27" s="72"/>
      <c r="J27" s="39">
        <v>6.1</v>
      </c>
      <c r="K27" s="71">
        <f t="shared" si="0"/>
        <v>6399.0873004428158</v>
      </c>
      <c r="L27" s="71"/>
      <c r="M27" s="6">
        <f t="shared" si="2"/>
        <v>1.0490307049906256</v>
      </c>
      <c r="N27" s="36">
        <v>2014</v>
      </c>
      <c r="O27" s="8">
        <v>42594</v>
      </c>
      <c r="P27" s="72">
        <v>1.3367599999999999</v>
      </c>
      <c r="Q27" s="72"/>
      <c r="R27" s="73">
        <f t="shared" si="3"/>
        <v>30946.405797223539</v>
      </c>
      <c r="S27" s="73"/>
      <c r="T27" s="74">
        <f t="shared" si="4"/>
        <v>29.500000000000082</v>
      </c>
      <c r="U27" s="74"/>
    </row>
    <row r="28" spans="2:21" x14ac:dyDescent="0.15">
      <c r="B28" s="36">
        <v>20</v>
      </c>
      <c r="C28" s="71">
        <f t="shared" si="1"/>
        <v>244249.31581198407</v>
      </c>
      <c r="D28" s="71"/>
      <c r="E28" s="36">
        <v>2014</v>
      </c>
      <c r="F28" s="8">
        <v>42597</v>
      </c>
      <c r="G28" s="36" t="s">
        <v>4</v>
      </c>
      <c r="H28" s="72">
        <v>1.3396399999999999</v>
      </c>
      <c r="I28" s="72"/>
      <c r="J28" s="39">
        <v>14.7</v>
      </c>
      <c r="K28" s="71">
        <f t="shared" si="0"/>
        <v>7327.4794743595221</v>
      </c>
      <c r="L28" s="71"/>
      <c r="M28" s="6">
        <f t="shared" si="2"/>
        <v>0.49846799145302872</v>
      </c>
      <c r="N28" s="36">
        <v>2014</v>
      </c>
      <c r="O28" s="8">
        <v>42600</v>
      </c>
      <c r="P28" s="72">
        <v>1.33914</v>
      </c>
      <c r="Q28" s="72"/>
      <c r="R28" s="73">
        <f t="shared" si="3"/>
        <v>-2492.3399572648691</v>
      </c>
      <c r="S28" s="73"/>
      <c r="T28" s="74">
        <f t="shared" si="4"/>
        <v>-14.7</v>
      </c>
      <c r="U28" s="74"/>
    </row>
    <row r="29" spans="2:21" x14ac:dyDescent="0.15">
      <c r="B29" s="36">
        <v>21</v>
      </c>
      <c r="C29" s="71">
        <f t="shared" si="1"/>
        <v>241756.9758547192</v>
      </c>
      <c r="D29" s="71"/>
      <c r="E29" s="36">
        <v>2014</v>
      </c>
      <c r="F29" s="8">
        <v>42601</v>
      </c>
      <c r="G29" s="36" t="s">
        <v>3</v>
      </c>
      <c r="H29" s="72">
        <v>1.3317600000000001</v>
      </c>
      <c r="I29" s="72"/>
      <c r="J29" s="39">
        <v>39.700000000000003</v>
      </c>
      <c r="K29" s="71">
        <f t="shared" si="0"/>
        <v>7252.7092756415759</v>
      </c>
      <c r="L29" s="71"/>
      <c r="M29" s="6">
        <f t="shared" si="2"/>
        <v>0.18268789107409508</v>
      </c>
      <c r="N29" s="36">
        <v>2014</v>
      </c>
      <c r="O29" s="8">
        <v>42603</v>
      </c>
      <c r="P29" s="72">
        <v>1.3268500000000001</v>
      </c>
      <c r="Q29" s="72"/>
      <c r="R29" s="73">
        <f t="shared" si="3"/>
        <v>8969.9754517380134</v>
      </c>
      <c r="S29" s="73"/>
      <c r="T29" s="74">
        <f t="shared" si="4"/>
        <v>49.099999999999696</v>
      </c>
      <c r="U29" s="74"/>
    </row>
    <row r="30" spans="2:21" x14ac:dyDescent="0.15">
      <c r="B30" s="36">
        <v>22</v>
      </c>
      <c r="C30" s="71">
        <f t="shared" si="1"/>
        <v>250726.95130645722</v>
      </c>
      <c r="D30" s="71"/>
      <c r="E30" s="36">
        <v>2014</v>
      </c>
      <c r="F30" s="8">
        <v>42603</v>
      </c>
      <c r="G30" s="36" t="s">
        <v>4</v>
      </c>
      <c r="H30" s="72">
        <v>1.32751</v>
      </c>
      <c r="I30" s="72"/>
      <c r="J30" s="39">
        <v>14.4</v>
      </c>
      <c r="K30" s="71">
        <f t="shared" si="0"/>
        <v>7521.8085391937166</v>
      </c>
      <c r="L30" s="71"/>
      <c r="M30" s="6">
        <f t="shared" si="2"/>
        <v>0.52234781522178586</v>
      </c>
      <c r="N30" s="36">
        <v>2014</v>
      </c>
      <c r="O30" s="8">
        <v>42604</v>
      </c>
      <c r="P30" s="72">
        <v>1.3282700000000001</v>
      </c>
      <c r="Q30" s="72"/>
      <c r="R30" s="73">
        <f t="shared" si="3"/>
        <v>3969.8433956860631</v>
      </c>
      <c r="S30" s="73"/>
      <c r="T30" s="74">
        <f t="shared" si="4"/>
        <v>7.6000000000009393</v>
      </c>
      <c r="U30" s="74"/>
    </row>
    <row r="31" spans="2:21" x14ac:dyDescent="0.15">
      <c r="B31" s="36">
        <v>23</v>
      </c>
      <c r="C31" s="71">
        <f t="shared" si="1"/>
        <v>254696.79470214329</v>
      </c>
      <c r="D31" s="71"/>
      <c r="E31" s="36">
        <v>2014</v>
      </c>
      <c r="F31" s="8">
        <v>42604</v>
      </c>
      <c r="G31" s="36" t="s">
        <v>3</v>
      </c>
      <c r="H31" s="72">
        <v>1.32376</v>
      </c>
      <c r="I31" s="72"/>
      <c r="J31" s="39">
        <v>11.3</v>
      </c>
      <c r="K31" s="71">
        <f t="shared" si="0"/>
        <v>7640.9038410642988</v>
      </c>
      <c r="L31" s="71"/>
      <c r="M31" s="6">
        <f t="shared" si="2"/>
        <v>0.67618618062515923</v>
      </c>
      <c r="N31" s="36">
        <v>2014</v>
      </c>
      <c r="O31" s="8">
        <v>42607</v>
      </c>
      <c r="P31" s="72">
        <v>1.3207800000000001</v>
      </c>
      <c r="Q31" s="72"/>
      <c r="R31" s="73">
        <f t="shared" si="3"/>
        <v>20150.348182629627</v>
      </c>
      <c r="S31" s="73"/>
      <c r="T31" s="74">
        <f t="shared" si="4"/>
        <v>29.799999999999827</v>
      </c>
      <c r="U31" s="74"/>
    </row>
    <row r="32" spans="2:21" x14ac:dyDescent="0.15">
      <c r="B32" s="36">
        <v>24</v>
      </c>
      <c r="C32" s="71">
        <f t="shared" si="1"/>
        <v>274847.14288477291</v>
      </c>
      <c r="D32" s="71"/>
      <c r="E32" s="36">
        <v>2014</v>
      </c>
      <c r="F32" s="8">
        <v>42608</v>
      </c>
      <c r="G32" s="36" t="s">
        <v>3</v>
      </c>
      <c r="H32" s="72">
        <v>1.3185500000000001</v>
      </c>
      <c r="I32" s="72"/>
      <c r="J32" s="39">
        <v>17</v>
      </c>
      <c r="K32" s="71">
        <f t="shared" si="0"/>
        <v>8245.4142865431877</v>
      </c>
      <c r="L32" s="71"/>
      <c r="M32" s="6">
        <f t="shared" si="2"/>
        <v>0.48502436979665808</v>
      </c>
      <c r="N32" s="36">
        <v>2014</v>
      </c>
      <c r="O32" s="8">
        <v>42609</v>
      </c>
      <c r="P32" s="72">
        <v>1.31775</v>
      </c>
      <c r="Q32" s="72"/>
      <c r="R32" s="73">
        <f t="shared" si="3"/>
        <v>3880.1949583739142</v>
      </c>
      <c r="S32" s="73"/>
      <c r="T32" s="74">
        <f t="shared" si="4"/>
        <v>8.0000000000013394</v>
      </c>
      <c r="U32" s="74"/>
    </row>
    <row r="33" spans="2:21" x14ac:dyDescent="0.15">
      <c r="B33" s="36">
        <v>25</v>
      </c>
      <c r="C33" s="71">
        <f t="shared" si="1"/>
        <v>278727.33784314682</v>
      </c>
      <c r="D33" s="71"/>
      <c r="E33" s="36">
        <v>2014</v>
      </c>
      <c r="F33" s="8">
        <v>42609</v>
      </c>
      <c r="G33" s="36" t="s">
        <v>4</v>
      </c>
      <c r="H33" s="72">
        <v>1.31877</v>
      </c>
      <c r="I33" s="72"/>
      <c r="J33" s="39">
        <v>20.399999999999999</v>
      </c>
      <c r="K33" s="71">
        <f t="shared" si="0"/>
        <v>8361.8201352944034</v>
      </c>
      <c r="L33" s="71"/>
      <c r="M33" s="6">
        <f t="shared" si="2"/>
        <v>0.40989314388698056</v>
      </c>
      <c r="N33" s="36">
        <v>2014</v>
      </c>
      <c r="O33" s="8">
        <v>42610</v>
      </c>
      <c r="P33" s="72">
        <v>1.3198000000000001</v>
      </c>
      <c r="Q33" s="72"/>
      <c r="R33" s="73">
        <f t="shared" si="3"/>
        <v>4221.8993820362539</v>
      </c>
      <c r="S33" s="73"/>
      <c r="T33" s="74">
        <f t="shared" si="4"/>
        <v>10.300000000000864</v>
      </c>
      <c r="U33" s="74"/>
    </row>
    <row r="34" spans="2:21" x14ac:dyDescent="0.15">
      <c r="B34" s="36">
        <v>26</v>
      </c>
      <c r="C34" s="71">
        <f t="shared" si="1"/>
        <v>282949.23722518305</v>
      </c>
      <c r="D34" s="71"/>
      <c r="E34" s="36">
        <v>2014</v>
      </c>
      <c r="F34" s="8">
        <v>42611</v>
      </c>
      <c r="G34" s="36" t="s">
        <v>3</v>
      </c>
      <c r="H34" s="72">
        <v>1.3179799999999999</v>
      </c>
      <c r="I34" s="72"/>
      <c r="J34" s="39">
        <v>15.6</v>
      </c>
      <c r="K34" s="71">
        <f t="shared" si="0"/>
        <v>8488.4771167554918</v>
      </c>
      <c r="L34" s="71"/>
      <c r="M34" s="6">
        <f t="shared" si="2"/>
        <v>0.54413314850996741</v>
      </c>
      <c r="N34" s="36">
        <v>2014</v>
      </c>
      <c r="O34" s="8">
        <v>42615</v>
      </c>
      <c r="P34" s="72">
        <v>1.31233</v>
      </c>
      <c r="Q34" s="72"/>
      <c r="R34" s="73">
        <f t="shared" si="3"/>
        <v>30743.52289081279</v>
      </c>
      <c r="S34" s="73"/>
      <c r="T34" s="74">
        <f t="shared" si="4"/>
        <v>56.499999999999332</v>
      </c>
      <c r="U34" s="74"/>
    </row>
    <row r="35" spans="2:21" x14ac:dyDescent="0.15">
      <c r="B35" s="36">
        <v>27</v>
      </c>
      <c r="C35" s="71">
        <f t="shared" si="1"/>
        <v>313692.76011599583</v>
      </c>
      <c r="D35" s="71"/>
      <c r="E35" s="36">
        <v>2014</v>
      </c>
      <c r="F35" s="8">
        <v>42618</v>
      </c>
      <c r="G35" s="36" t="s">
        <v>4</v>
      </c>
      <c r="H35" s="72">
        <v>1.2954300000000001</v>
      </c>
      <c r="I35" s="72"/>
      <c r="J35" s="39">
        <v>18.5</v>
      </c>
      <c r="K35" s="71">
        <f t="shared" si="0"/>
        <v>9410.7828034798749</v>
      </c>
      <c r="L35" s="71"/>
      <c r="M35" s="6">
        <f t="shared" si="2"/>
        <v>0.50869096235026356</v>
      </c>
      <c r="N35" s="36">
        <v>2014</v>
      </c>
      <c r="O35" s="8">
        <v>42618</v>
      </c>
      <c r="P35" s="72">
        <v>1.29558</v>
      </c>
      <c r="Q35" s="72"/>
      <c r="R35" s="73">
        <f t="shared" si="3"/>
        <v>763.03644352474657</v>
      </c>
      <c r="S35" s="73"/>
      <c r="T35" s="74">
        <f t="shared" si="4"/>
        <v>1.4999999999987246</v>
      </c>
      <c r="U35" s="74"/>
    </row>
    <row r="36" spans="2:21" x14ac:dyDescent="0.15">
      <c r="B36" s="36">
        <v>28</v>
      </c>
      <c r="C36" s="71">
        <f t="shared" si="1"/>
        <v>314455.79655952059</v>
      </c>
      <c r="D36" s="71"/>
      <c r="E36" s="36">
        <v>2014</v>
      </c>
      <c r="F36" s="8">
        <v>42620</v>
      </c>
      <c r="G36" s="36" t="s">
        <v>3</v>
      </c>
      <c r="H36" s="72">
        <v>1.2949600000000001</v>
      </c>
      <c r="I36" s="72"/>
      <c r="J36" s="39">
        <v>7.6</v>
      </c>
      <c r="K36" s="71">
        <f t="shared" si="0"/>
        <v>9433.6738967856181</v>
      </c>
      <c r="L36" s="71"/>
      <c r="M36" s="6">
        <f t="shared" si="2"/>
        <v>1.2412728811560025</v>
      </c>
      <c r="N36" s="36">
        <v>2014</v>
      </c>
      <c r="O36" s="8">
        <v>42622</v>
      </c>
      <c r="P36" s="72">
        <v>1.29087</v>
      </c>
      <c r="Q36" s="72"/>
      <c r="R36" s="73">
        <f t="shared" si="3"/>
        <v>50768.060839282356</v>
      </c>
      <c r="S36" s="73"/>
      <c r="T36" s="74">
        <f t="shared" si="4"/>
        <v>40.900000000001491</v>
      </c>
      <c r="U36" s="74"/>
    </row>
    <row r="37" spans="2:21" x14ac:dyDescent="0.15">
      <c r="B37" s="36">
        <v>29</v>
      </c>
      <c r="C37" s="71">
        <f t="shared" si="1"/>
        <v>365223.85739880294</v>
      </c>
      <c r="D37" s="71"/>
      <c r="E37" s="36">
        <v>2014</v>
      </c>
      <c r="F37" s="8">
        <v>42622</v>
      </c>
      <c r="G37" s="36" t="s">
        <v>4</v>
      </c>
      <c r="H37" s="72">
        <v>1.29199</v>
      </c>
      <c r="I37" s="72"/>
      <c r="J37" s="39">
        <v>38.700000000000003</v>
      </c>
      <c r="K37" s="71">
        <f t="shared" si="0"/>
        <v>10956.715721964089</v>
      </c>
      <c r="L37" s="71"/>
      <c r="M37" s="6">
        <f t="shared" si="2"/>
        <v>0.28311926930139758</v>
      </c>
      <c r="N37" s="36">
        <v>2014</v>
      </c>
      <c r="O37" s="8">
        <v>42623</v>
      </c>
      <c r="P37" s="72">
        <v>1.2922499999999999</v>
      </c>
      <c r="Q37" s="72"/>
      <c r="R37" s="73">
        <f t="shared" si="3"/>
        <v>736.11010018342688</v>
      </c>
      <c r="S37" s="73"/>
      <c r="T37" s="74">
        <f t="shared" si="4"/>
        <v>2.5999999999992696</v>
      </c>
      <c r="U37" s="74"/>
    </row>
    <row r="38" spans="2:21" x14ac:dyDescent="0.15">
      <c r="B38" s="36">
        <v>30</v>
      </c>
      <c r="C38" s="71">
        <f t="shared" si="1"/>
        <v>365959.96749898634</v>
      </c>
      <c r="D38" s="71"/>
      <c r="E38" s="36">
        <v>2014</v>
      </c>
      <c r="F38" s="8">
        <v>42636</v>
      </c>
      <c r="G38" s="36" t="s">
        <v>4</v>
      </c>
      <c r="H38" s="72">
        <v>1.2866200000000001</v>
      </c>
      <c r="I38" s="72"/>
      <c r="J38" s="39">
        <v>19.2</v>
      </c>
      <c r="K38" s="71">
        <f t="shared" si="0"/>
        <v>10978.79902496959</v>
      </c>
      <c r="L38" s="71"/>
      <c r="M38" s="6">
        <f t="shared" si="2"/>
        <v>0.57181244921716623</v>
      </c>
      <c r="N38" s="36">
        <v>2014</v>
      </c>
      <c r="O38" s="8">
        <v>42636</v>
      </c>
      <c r="P38" s="72">
        <v>1.2873399999999999</v>
      </c>
      <c r="Q38" s="72"/>
      <c r="R38" s="73">
        <f t="shared" si="3"/>
        <v>4117.0496343626355</v>
      </c>
      <c r="S38" s="73"/>
      <c r="T38" s="74">
        <f t="shared" si="4"/>
        <v>7.1999999999983189</v>
      </c>
      <c r="U38" s="74"/>
    </row>
    <row r="39" spans="2:21" x14ac:dyDescent="0.15">
      <c r="B39" s="36">
        <v>31</v>
      </c>
      <c r="C39" s="71">
        <f t="shared" si="1"/>
        <v>370077.01713334897</v>
      </c>
      <c r="D39" s="71"/>
      <c r="E39" s="36">
        <v>2014</v>
      </c>
      <c r="F39" s="8">
        <v>42637</v>
      </c>
      <c r="G39" s="36" t="s">
        <v>3</v>
      </c>
      <c r="H39" s="72">
        <v>1.2842800000000001</v>
      </c>
      <c r="I39" s="72"/>
      <c r="J39" s="39">
        <v>17.3</v>
      </c>
      <c r="K39" s="71">
        <f t="shared" si="0"/>
        <v>11102.310514000468</v>
      </c>
      <c r="L39" s="71"/>
      <c r="M39" s="6">
        <f t="shared" si="2"/>
        <v>0.641752052832397</v>
      </c>
      <c r="N39" s="36">
        <v>2014</v>
      </c>
      <c r="O39" s="8">
        <v>42638</v>
      </c>
      <c r="P39" s="72">
        <v>1.27464</v>
      </c>
      <c r="Q39" s="72"/>
      <c r="R39" s="73">
        <f t="shared" si="3"/>
        <v>61864.897893043664</v>
      </c>
      <c r="S39" s="73"/>
      <c r="T39" s="74">
        <f t="shared" si="4"/>
        <v>96.400000000000929</v>
      </c>
      <c r="U39" s="74"/>
    </row>
    <row r="40" spans="2:21" x14ac:dyDescent="0.15">
      <c r="B40" s="36">
        <v>32</v>
      </c>
      <c r="C40" s="71">
        <f t="shared" si="1"/>
        <v>431941.91502639261</v>
      </c>
      <c r="D40" s="71"/>
      <c r="E40" s="36">
        <v>2014</v>
      </c>
      <c r="F40" s="8">
        <v>42638</v>
      </c>
      <c r="G40" s="36" t="s">
        <v>4</v>
      </c>
      <c r="H40" s="72">
        <v>1.27522</v>
      </c>
      <c r="I40" s="72"/>
      <c r="J40" s="39">
        <v>12.7</v>
      </c>
      <c r="K40" s="71">
        <f t="shared" si="0"/>
        <v>12958.257450791778</v>
      </c>
      <c r="L40" s="71"/>
      <c r="M40" s="6">
        <f t="shared" si="2"/>
        <v>1.0203352323458093</v>
      </c>
      <c r="N40" s="36">
        <v>2014</v>
      </c>
      <c r="O40" s="8">
        <v>42639</v>
      </c>
      <c r="P40" s="72">
        <v>1.2738799999999999</v>
      </c>
      <c r="Q40" s="72"/>
      <c r="R40" s="73">
        <f t="shared" si="3"/>
        <v>-13672.492113435057</v>
      </c>
      <c r="S40" s="73"/>
      <c r="T40" s="74">
        <f t="shared" si="4"/>
        <v>-12.7</v>
      </c>
      <c r="U40" s="74"/>
    </row>
    <row r="41" spans="2:21" x14ac:dyDescent="0.15">
      <c r="B41" s="36">
        <v>33</v>
      </c>
      <c r="C41" s="71">
        <f t="shared" si="1"/>
        <v>418269.42291295755</v>
      </c>
      <c r="D41" s="71"/>
      <c r="E41" s="36">
        <v>2014</v>
      </c>
      <c r="F41" s="8">
        <v>42642</v>
      </c>
      <c r="G41" s="36" t="s">
        <v>4</v>
      </c>
      <c r="H41" s="72">
        <v>1.26816</v>
      </c>
      <c r="I41" s="72"/>
      <c r="J41" s="39">
        <v>13.7</v>
      </c>
      <c r="K41" s="71">
        <f t="shared" si="0"/>
        <v>12548.082687388725</v>
      </c>
      <c r="L41" s="71"/>
      <c r="M41" s="6">
        <f t="shared" si="2"/>
        <v>0.91591844433494352</v>
      </c>
      <c r="N41" s="36">
        <v>2014</v>
      </c>
      <c r="O41" s="8">
        <v>42642</v>
      </c>
      <c r="P41" s="72">
        <v>1.2703100000000001</v>
      </c>
      <c r="Q41" s="72"/>
      <c r="R41" s="73">
        <f t="shared" si="3"/>
        <v>19692.246553202167</v>
      </c>
      <c r="S41" s="73"/>
      <c r="T41" s="74">
        <f t="shared" si="4"/>
        <v>21.500000000000963</v>
      </c>
      <c r="U41" s="74"/>
    </row>
    <row r="42" spans="2:21" x14ac:dyDescent="0.15">
      <c r="B42" s="36">
        <v>34</v>
      </c>
      <c r="C42" s="71">
        <f t="shared" si="1"/>
        <v>437961.66946615971</v>
      </c>
      <c r="D42" s="71"/>
      <c r="E42" s="36">
        <v>2014</v>
      </c>
      <c r="F42" s="8">
        <v>42643</v>
      </c>
      <c r="G42" s="36" t="s">
        <v>3</v>
      </c>
      <c r="H42" s="72">
        <v>1.2680400000000001</v>
      </c>
      <c r="I42" s="72"/>
      <c r="J42" s="39">
        <v>14.7</v>
      </c>
      <c r="K42" s="71">
        <f t="shared" si="0"/>
        <v>13138.850083984791</v>
      </c>
      <c r="L42" s="71"/>
      <c r="M42" s="6">
        <f t="shared" si="2"/>
        <v>0.89379932544114227</v>
      </c>
      <c r="N42" s="36">
        <v>2014</v>
      </c>
      <c r="O42" s="8">
        <v>42643</v>
      </c>
      <c r="P42" s="72">
        <v>1.2604200000000001</v>
      </c>
      <c r="Q42" s="72"/>
      <c r="R42" s="73">
        <f t="shared" si="3"/>
        <v>68107.508598614688</v>
      </c>
      <c r="S42" s="73"/>
      <c r="T42" s="74">
        <f t="shared" si="4"/>
        <v>76.199999999999605</v>
      </c>
      <c r="U42" s="74"/>
    </row>
    <row r="43" spans="2:21" x14ac:dyDescent="0.15">
      <c r="B43" s="36">
        <v>35</v>
      </c>
      <c r="C43" s="71">
        <f t="shared" si="1"/>
        <v>506069.17806477437</v>
      </c>
      <c r="D43" s="71"/>
      <c r="E43" s="36">
        <v>2014</v>
      </c>
      <c r="F43" s="8">
        <v>42644</v>
      </c>
      <c r="G43" s="36" t="s">
        <v>4</v>
      </c>
      <c r="H43" s="72">
        <v>1.2618400000000001</v>
      </c>
      <c r="I43" s="72"/>
      <c r="J43" s="39">
        <v>14.2</v>
      </c>
      <c r="K43" s="71">
        <f t="shared" si="0"/>
        <v>15182.075341943231</v>
      </c>
      <c r="L43" s="71"/>
      <c r="M43" s="6">
        <f t="shared" si="2"/>
        <v>1.0691602353481149</v>
      </c>
      <c r="N43" s="36">
        <v>2014</v>
      </c>
      <c r="O43" s="8">
        <v>42646</v>
      </c>
      <c r="P43" s="72">
        <v>1.26589</v>
      </c>
      <c r="Q43" s="72"/>
      <c r="R43" s="73">
        <f t="shared" si="3"/>
        <v>43300.98953159745</v>
      </c>
      <c r="S43" s="73"/>
      <c r="T43" s="74">
        <f t="shared" si="4"/>
        <v>40.49999999999887</v>
      </c>
      <c r="U43" s="74"/>
    </row>
    <row r="44" spans="2:21" x14ac:dyDescent="0.15">
      <c r="B44" s="36">
        <v>36</v>
      </c>
      <c r="C44" s="71">
        <f t="shared" si="1"/>
        <v>549370.16759637184</v>
      </c>
      <c r="D44" s="71"/>
      <c r="E44" s="36">
        <v>2014</v>
      </c>
      <c r="F44" s="8">
        <v>42650</v>
      </c>
      <c r="G44" s="36" t="s">
        <v>4</v>
      </c>
      <c r="H44" s="72">
        <v>1.26176</v>
      </c>
      <c r="I44" s="72"/>
      <c r="J44" s="39">
        <v>30.7</v>
      </c>
      <c r="K44" s="71">
        <f t="shared" si="0"/>
        <v>16481.105027891153</v>
      </c>
      <c r="L44" s="71"/>
      <c r="M44" s="6">
        <f t="shared" si="2"/>
        <v>0.53684381198342523</v>
      </c>
      <c r="N44" s="36">
        <v>2014</v>
      </c>
      <c r="O44" s="8">
        <v>42652</v>
      </c>
      <c r="P44" s="72">
        <v>1.27308</v>
      </c>
      <c r="Q44" s="72"/>
      <c r="R44" s="73">
        <f t="shared" si="3"/>
        <v>60770.719516523721</v>
      </c>
      <c r="S44" s="73"/>
      <c r="T44" s="74">
        <f t="shared" si="4"/>
        <v>113.19999999999996</v>
      </c>
      <c r="U44" s="74"/>
    </row>
    <row r="45" spans="2:21" x14ac:dyDescent="0.15">
      <c r="B45" s="36">
        <v>37</v>
      </c>
      <c r="C45" s="71">
        <f t="shared" si="1"/>
        <v>610140.88711289561</v>
      </c>
      <c r="D45" s="71"/>
      <c r="E45" s="36">
        <v>2014</v>
      </c>
      <c r="F45" s="8">
        <v>42653</v>
      </c>
      <c r="G45" s="36" t="s">
        <v>3</v>
      </c>
      <c r="H45" s="72">
        <v>1.2675700000000001</v>
      </c>
      <c r="I45" s="72"/>
      <c r="J45" s="39">
        <v>33.1</v>
      </c>
      <c r="K45" s="71">
        <f t="shared" si="0"/>
        <v>18304.226613386869</v>
      </c>
      <c r="L45" s="71"/>
      <c r="M45" s="6">
        <f t="shared" si="2"/>
        <v>0.55299778288177848</v>
      </c>
      <c r="N45" s="36">
        <v>2014</v>
      </c>
      <c r="O45" s="8">
        <v>42656</v>
      </c>
      <c r="P45" s="72">
        <v>1.26295</v>
      </c>
      <c r="Q45" s="72"/>
      <c r="R45" s="73">
        <f t="shared" si="3"/>
        <v>25548.497569138544</v>
      </c>
      <c r="S45" s="73"/>
      <c r="T45" s="74">
        <f t="shared" si="4"/>
        <v>46.200000000000685</v>
      </c>
      <c r="U45" s="74"/>
    </row>
    <row r="46" spans="2:21" x14ac:dyDescent="0.15">
      <c r="B46" s="36">
        <v>38</v>
      </c>
      <c r="C46" s="71">
        <f t="shared" si="1"/>
        <v>635689.38468203414</v>
      </c>
      <c r="D46" s="71"/>
      <c r="E46" s="36">
        <v>2014</v>
      </c>
      <c r="F46" s="8">
        <v>42658</v>
      </c>
      <c r="G46" s="36" t="s">
        <v>4</v>
      </c>
      <c r="H46" s="72">
        <v>1.26773</v>
      </c>
      <c r="I46" s="72"/>
      <c r="J46" s="39">
        <v>37.299999999999997</v>
      </c>
      <c r="K46" s="71">
        <f t="shared" si="0"/>
        <v>19070.681540461024</v>
      </c>
      <c r="L46" s="71"/>
      <c r="M46" s="6">
        <f t="shared" si="2"/>
        <v>0.51127832548152885</v>
      </c>
      <c r="N46" s="36">
        <v>2014</v>
      </c>
      <c r="O46" s="8">
        <v>42659</v>
      </c>
      <c r="P46" s="72">
        <v>1.2822199999999999</v>
      </c>
      <c r="Q46" s="72"/>
      <c r="R46" s="73">
        <f t="shared" si="3"/>
        <v>74084.229362272978</v>
      </c>
      <c r="S46" s="73"/>
      <c r="T46" s="74">
        <f t="shared" si="4"/>
        <v>144.89999999999893</v>
      </c>
      <c r="U46" s="74"/>
    </row>
    <row r="47" spans="2:21" x14ac:dyDescent="0.15">
      <c r="B47" s="36">
        <v>39</v>
      </c>
      <c r="C47" s="71">
        <f t="shared" si="1"/>
        <v>709773.61404430715</v>
      </c>
      <c r="D47" s="71"/>
      <c r="E47" s="36">
        <v>2014</v>
      </c>
      <c r="F47" s="8">
        <v>42660</v>
      </c>
      <c r="G47" s="36" t="s">
        <v>3</v>
      </c>
      <c r="H47" s="72">
        <v>1.2785200000000001</v>
      </c>
      <c r="I47" s="72"/>
      <c r="J47" s="39">
        <v>51.9</v>
      </c>
      <c r="K47" s="71">
        <f t="shared" si="0"/>
        <v>21293.208421329215</v>
      </c>
      <c r="L47" s="71"/>
      <c r="M47" s="6">
        <f t="shared" si="2"/>
        <v>0.41027376534353016</v>
      </c>
      <c r="N47" s="36">
        <v>2014</v>
      </c>
      <c r="O47" s="8">
        <v>42663</v>
      </c>
      <c r="P47" s="72">
        <v>1.27565</v>
      </c>
      <c r="Q47" s="72"/>
      <c r="R47" s="73">
        <f t="shared" si="3"/>
        <v>11774.857065359931</v>
      </c>
      <c r="S47" s="73"/>
      <c r="T47" s="74">
        <f t="shared" si="4"/>
        <v>28.700000000001502</v>
      </c>
      <c r="U47" s="74"/>
    </row>
    <row r="48" spans="2:21" x14ac:dyDescent="0.15">
      <c r="B48" s="36">
        <v>40</v>
      </c>
      <c r="C48" s="71">
        <f t="shared" si="1"/>
        <v>721548.47110966709</v>
      </c>
      <c r="D48" s="71"/>
      <c r="E48" s="36">
        <v>2014</v>
      </c>
      <c r="F48" s="8">
        <v>42663</v>
      </c>
      <c r="G48" s="36" t="s">
        <v>4</v>
      </c>
      <c r="H48" s="72">
        <v>1.2773600000000001</v>
      </c>
      <c r="I48" s="72"/>
      <c r="J48" s="39">
        <v>22.7</v>
      </c>
      <c r="K48" s="71">
        <f t="shared" si="0"/>
        <v>21646.454133290012</v>
      </c>
      <c r="L48" s="71"/>
      <c r="M48" s="6">
        <f t="shared" si="2"/>
        <v>0.95358828781013272</v>
      </c>
      <c r="N48" s="36">
        <v>2014</v>
      </c>
      <c r="O48" s="8">
        <v>42664</v>
      </c>
      <c r="P48" s="72">
        <v>1.2810999999999999</v>
      </c>
      <c r="Q48" s="72"/>
      <c r="R48" s="73">
        <f t="shared" si="3"/>
        <v>35664.201964097578</v>
      </c>
      <c r="S48" s="73"/>
      <c r="T48" s="74">
        <f t="shared" si="4"/>
        <v>37.399999999998542</v>
      </c>
      <c r="U48" s="74"/>
    </row>
    <row r="49" spans="2:21" x14ac:dyDescent="0.15">
      <c r="B49" s="36">
        <v>41</v>
      </c>
      <c r="C49" s="71">
        <f t="shared" si="1"/>
        <v>757212.67307376466</v>
      </c>
      <c r="D49" s="71"/>
      <c r="E49" s="36">
        <v>2014</v>
      </c>
      <c r="F49" s="8">
        <v>42665</v>
      </c>
      <c r="G49" s="36" t="s">
        <v>3</v>
      </c>
      <c r="H49" s="72">
        <v>1.2701199999999999</v>
      </c>
      <c r="I49" s="72"/>
      <c r="J49" s="39">
        <v>35.1</v>
      </c>
      <c r="K49" s="71">
        <f t="shared" si="0"/>
        <v>22716.380192212939</v>
      </c>
      <c r="L49" s="71"/>
      <c r="M49" s="6">
        <f t="shared" si="2"/>
        <v>0.64719031886646539</v>
      </c>
      <c r="N49" s="36">
        <v>2014</v>
      </c>
      <c r="O49" s="8">
        <v>42667</v>
      </c>
      <c r="P49" s="72">
        <v>1.2650699999999999</v>
      </c>
      <c r="Q49" s="72"/>
      <c r="R49" s="73">
        <f t="shared" si="3"/>
        <v>32683.111102756495</v>
      </c>
      <c r="S49" s="73"/>
      <c r="T49" s="74">
        <f t="shared" si="4"/>
        <v>50.499999999999986</v>
      </c>
      <c r="U49" s="74"/>
    </row>
    <row r="50" spans="2:21" x14ac:dyDescent="0.15">
      <c r="B50" s="36">
        <v>42</v>
      </c>
      <c r="C50" s="71">
        <f t="shared" si="1"/>
        <v>789895.78417652112</v>
      </c>
      <c r="D50" s="71"/>
      <c r="E50" s="36">
        <v>2014</v>
      </c>
      <c r="F50" s="8">
        <v>42667</v>
      </c>
      <c r="G50" s="36" t="s">
        <v>4</v>
      </c>
      <c r="H50" s="72">
        <v>1.2657700000000001</v>
      </c>
      <c r="I50" s="72"/>
      <c r="J50" s="39">
        <v>20.3</v>
      </c>
      <c r="K50" s="71">
        <f t="shared" si="0"/>
        <v>23696.873525295632</v>
      </c>
      <c r="L50" s="71"/>
      <c r="M50" s="6">
        <f t="shared" si="2"/>
        <v>1.1673336711968292</v>
      </c>
      <c r="N50" s="36">
        <v>2014</v>
      </c>
      <c r="O50" s="8">
        <v>42672</v>
      </c>
      <c r="P50" s="72">
        <v>1.27183</v>
      </c>
      <c r="Q50" s="72"/>
      <c r="R50" s="73">
        <f t="shared" si="3"/>
        <v>70740.420474527316</v>
      </c>
      <c r="S50" s="73"/>
      <c r="T50" s="74">
        <f t="shared" si="4"/>
        <v>60.59999999999954</v>
      </c>
      <c r="U50" s="74"/>
    </row>
    <row r="51" spans="2:21" x14ac:dyDescent="0.15">
      <c r="B51" s="36">
        <v>43</v>
      </c>
      <c r="C51" s="71">
        <f t="shared" si="1"/>
        <v>860636.20465104841</v>
      </c>
      <c r="D51" s="71"/>
      <c r="E51" s="36">
        <v>2014</v>
      </c>
      <c r="F51" s="8">
        <v>42674</v>
      </c>
      <c r="G51" s="36" t="s">
        <v>3</v>
      </c>
      <c r="H51" s="72">
        <v>1.2581800000000001</v>
      </c>
      <c r="I51" s="72"/>
      <c r="J51" s="39">
        <v>22.4</v>
      </c>
      <c r="K51" s="71">
        <f t="shared" si="0"/>
        <v>25819.08613953145</v>
      </c>
      <c r="L51" s="71"/>
      <c r="M51" s="6">
        <f t="shared" si="2"/>
        <v>1.1526377740862257</v>
      </c>
      <c r="N51" s="36">
        <v>2014</v>
      </c>
      <c r="O51" s="8">
        <v>42677</v>
      </c>
      <c r="P51" s="72">
        <v>1.2493000000000001</v>
      </c>
      <c r="Q51" s="72"/>
      <c r="R51" s="73">
        <f t="shared" si="3"/>
        <v>102354.23433885683</v>
      </c>
      <c r="S51" s="73"/>
      <c r="T51" s="74">
        <f t="shared" si="4"/>
        <v>88.799999999999983</v>
      </c>
      <c r="U51" s="74"/>
    </row>
    <row r="52" spans="2:21" x14ac:dyDescent="0.15">
      <c r="B52" s="36">
        <v>44</v>
      </c>
      <c r="C52" s="71">
        <f t="shared" si="1"/>
        <v>962990.43898990517</v>
      </c>
      <c r="D52" s="71"/>
      <c r="E52" s="36">
        <v>2014</v>
      </c>
      <c r="F52" s="8">
        <v>42678</v>
      </c>
      <c r="G52" s="36" t="s">
        <v>4</v>
      </c>
      <c r="H52" s="72">
        <v>1.2493000000000001</v>
      </c>
      <c r="I52" s="72"/>
      <c r="J52" s="39">
        <v>14.5</v>
      </c>
      <c r="K52" s="71">
        <f t="shared" si="0"/>
        <v>28889.713169697156</v>
      </c>
      <c r="L52" s="71"/>
      <c r="M52" s="6">
        <f t="shared" si="2"/>
        <v>1.9923940117032521</v>
      </c>
      <c r="N52" s="36">
        <v>2014</v>
      </c>
      <c r="O52" s="8">
        <v>42679</v>
      </c>
      <c r="P52" s="72">
        <v>1.2533300000000001</v>
      </c>
      <c r="Q52" s="72"/>
      <c r="R52" s="73">
        <f t="shared" si="3"/>
        <v>80293.478671640623</v>
      </c>
      <c r="S52" s="73"/>
      <c r="T52" s="74">
        <f t="shared" si="4"/>
        <v>40.299999999999784</v>
      </c>
      <c r="U52" s="74"/>
    </row>
    <row r="53" spans="2:21" x14ac:dyDescent="0.15">
      <c r="B53" s="36">
        <v>45</v>
      </c>
      <c r="C53" s="71">
        <f t="shared" si="1"/>
        <v>1043283.9176615458</v>
      </c>
      <c r="D53" s="71"/>
      <c r="E53" s="36">
        <v>2014</v>
      </c>
      <c r="F53" s="8">
        <v>42680</v>
      </c>
      <c r="G53" s="36" t="s">
        <v>4</v>
      </c>
      <c r="H53" s="72">
        <v>1.2493099999999999</v>
      </c>
      <c r="I53" s="72"/>
      <c r="J53" s="39">
        <v>13.5</v>
      </c>
      <c r="K53" s="71">
        <f t="shared" si="0"/>
        <v>31298.517529846373</v>
      </c>
      <c r="L53" s="71"/>
      <c r="M53" s="6">
        <f t="shared" si="2"/>
        <v>2.3184087059145462</v>
      </c>
      <c r="N53" s="36">
        <v>2014</v>
      </c>
      <c r="O53" s="8">
        <v>42680</v>
      </c>
      <c r="P53" s="72">
        <v>1.2493700000000001</v>
      </c>
      <c r="Q53" s="72"/>
      <c r="R53" s="73">
        <f t="shared" si="3"/>
        <v>1391.0452235526927</v>
      </c>
      <c r="S53" s="73"/>
      <c r="T53" s="74">
        <f t="shared" si="4"/>
        <v>0.60000000000171028</v>
      </c>
      <c r="U53" s="74"/>
    </row>
    <row r="54" spans="2:21" x14ac:dyDescent="0.15">
      <c r="B54" s="36">
        <v>46</v>
      </c>
      <c r="C54" s="71">
        <f t="shared" si="1"/>
        <v>1044674.9628850985</v>
      </c>
      <c r="D54" s="71"/>
      <c r="E54" s="36">
        <v>2014</v>
      </c>
      <c r="F54" s="8">
        <v>42681</v>
      </c>
      <c r="G54" s="36" t="s">
        <v>4</v>
      </c>
      <c r="H54" s="72">
        <v>1.24393</v>
      </c>
      <c r="I54" s="72"/>
      <c r="J54" s="39">
        <v>61.4</v>
      </c>
      <c r="K54" s="71">
        <f t="shared" si="0"/>
        <v>31340.248886552956</v>
      </c>
      <c r="L54" s="71"/>
      <c r="M54" s="6">
        <f t="shared" si="2"/>
        <v>0.5104275062956507</v>
      </c>
      <c r="N54" s="36">
        <v>2014</v>
      </c>
      <c r="O54" s="8">
        <v>42684</v>
      </c>
      <c r="P54" s="72">
        <v>1.24647</v>
      </c>
      <c r="Q54" s="72"/>
      <c r="R54" s="73">
        <f t="shared" si="3"/>
        <v>12964.85865990946</v>
      </c>
      <c r="S54" s="73"/>
      <c r="T54" s="74">
        <f t="shared" si="4"/>
        <v>25.399999999999867</v>
      </c>
      <c r="U54" s="74"/>
    </row>
    <row r="55" spans="2:21" x14ac:dyDescent="0.15">
      <c r="B55" s="36">
        <v>47</v>
      </c>
      <c r="C55" s="71">
        <f t="shared" si="1"/>
        <v>1057639.8215450081</v>
      </c>
      <c r="D55" s="71"/>
      <c r="E55" s="36">
        <v>2014</v>
      </c>
      <c r="F55" s="8">
        <v>42685</v>
      </c>
      <c r="G55" s="36" t="s">
        <v>4</v>
      </c>
      <c r="H55" s="72">
        <v>1.24292</v>
      </c>
      <c r="I55" s="72"/>
      <c r="J55" s="39">
        <v>18</v>
      </c>
      <c r="K55" s="71">
        <f t="shared" si="0"/>
        <v>31729.194646350243</v>
      </c>
      <c r="L55" s="71"/>
      <c r="M55" s="6">
        <f t="shared" si="2"/>
        <v>1.7627330359083468</v>
      </c>
      <c r="N55" s="36">
        <v>2014</v>
      </c>
      <c r="O55" s="8">
        <v>42686</v>
      </c>
      <c r="P55" s="72">
        <v>1.24536</v>
      </c>
      <c r="Q55" s="72"/>
      <c r="R55" s="73">
        <f t="shared" si="3"/>
        <v>43010.686076163627</v>
      </c>
      <c r="S55" s="73"/>
      <c r="T55" s="74">
        <f t="shared" si="4"/>
        <v>24.399999999999977</v>
      </c>
      <c r="U55" s="74"/>
    </row>
    <row r="56" spans="2:21" x14ac:dyDescent="0.15">
      <c r="B56" s="36">
        <v>48</v>
      </c>
      <c r="C56" s="71">
        <f t="shared" si="1"/>
        <v>1100650.5076211717</v>
      </c>
      <c r="D56" s="71"/>
      <c r="E56" s="36">
        <v>2014</v>
      </c>
      <c r="F56" s="8">
        <v>42687</v>
      </c>
      <c r="G56" s="36" t="s">
        <v>4</v>
      </c>
      <c r="H56" s="72">
        <v>1.24579</v>
      </c>
      <c r="I56" s="72"/>
      <c r="J56" s="39">
        <v>25.2</v>
      </c>
      <c r="K56" s="71">
        <f t="shared" si="0"/>
        <v>33019.515228635151</v>
      </c>
      <c r="L56" s="71"/>
      <c r="M56" s="6">
        <f t="shared" si="2"/>
        <v>1.3102982233585379</v>
      </c>
      <c r="N56" s="36">
        <v>2014</v>
      </c>
      <c r="O56" s="8">
        <v>42688</v>
      </c>
      <c r="P56" s="72">
        <v>1.24549</v>
      </c>
      <c r="Q56" s="72"/>
      <c r="R56" s="73">
        <f t="shared" si="3"/>
        <v>-3930.8946700751803</v>
      </c>
      <c r="S56" s="73"/>
      <c r="T56" s="74">
        <f t="shared" si="4"/>
        <v>-25.2</v>
      </c>
      <c r="U56" s="74"/>
    </row>
    <row r="57" spans="2:21" x14ac:dyDescent="0.15">
      <c r="B57" s="36">
        <v>49</v>
      </c>
      <c r="C57" s="71">
        <f t="shared" si="1"/>
        <v>1096719.6129510964</v>
      </c>
      <c r="D57" s="71"/>
      <c r="E57" s="36">
        <v>2014</v>
      </c>
      <c r="F57" s="8">
        <v>42692</v>
      </c>
      <c r="G57" s="36" t="s">
        <v>4</v>
      </c>
      <c r="H57" s="72">
        <v>1.2494700000000001</v>
      </c>
      <c r="I57" s="72"/>
      <c r="J57" s="39">
        <v>27.7</v>
      </c>
      <c r="K57" s="71">
        <f t="shared" si="0"/>
        <v>32901.588388532888</v>
      </c>
      <c r="L57" s="71"/>
      <c r="M57" s="6">
        <f t="shared" si="2"/>
        <v>1.1877829743152668</v>
      </c>
      <c r="N57" s="36">
        <v>2014</v>
      </c>
      <c r="O57" s="8">
        <v>42694</v>
      </c>
      <c r="P57" s="72">
        <v>1.2523899999999999</v>
      </c>
      <c r="Q57" s="72"/>
      <c r="R57" s="73">
        <f t="shared" si="3"/>
        <v>34683.26285000355</v>
      </c>
      <c r="S57" s="73"/>
      <c r="T57" s="74">
        <f t="shared" si="4"/>
        <v>29.199999999998116</v>
      </c>
      <c r="U57" s="74"/>
    </row>
    <row r="58" spans="2:21" x14ac:dyDescent="0.15">
      <c r="B58" s="36">
        <v>50</v>
      </c>
      <c r="C58" s="71">
        <f t="shared" si="1"/>
        <v>1131402.8758010999</v>
      </c>
      <c r="D58" s="71"/>
      <c r="E58" s="36">
        <v>2014</v>
      </c>
      <c r="F58" s="8">
        <v>42698</v>
      </c>
      <c r="G58" s="36" t="s">
        <v>4</v>
      </c>
      <c r="H58" s="72">
        <v>1.24153</v>
      </c>
      <c r="I58" s="72"/>
      <c r="J58" s="39">
        <v>37</v>
      </c>
      <c r="K58" s="71">
        <f t="shared" si="0"/>
        <v>33942.086274032998</v>
      </c>
      <c r="L58" s="71"/>
      <c r="M58" s="6">
        <f t="shared" si="2"/>
        <v>0.91735368308197296</v>
      </c>
      <c r="N58" s="36">
        <v>2014</v>
      </c>
      <c r="O58" s="8">
        <v>42700</v>
      </c>
      <c r="P58" s="72">
        <v>1.24594</v>
      </c>
      <c r="Q58" s="72"/>
      <c r="R58" s="73">
        <f t="shared" si="3"/>
        <v>40455.297423915239</v>
      </c>
      <c r="S58" s="73"/>
      <c r="T58" s="74">
        <f t="shared" si="4"/>
        <v>44.10000000000025</v>
      </c>
      <c r="U58" s="74"/>
    </row>
    <row r="59" spans="2:21" x14ac:dyDescent="0.15">
      <c r="B59" s="36">
        <v>51</v>
      </c>
      <c r="C59" s="71">
        <f t="shared" si="1"/>
        <v>1171858.1732250152</v>
      </c>
      <c r="D59" s="71"/>
      <c r="E59" s="36">
        <v>2014</v>
      </c>
      <c r="F59" s="8">
        <v>42700</v>
      </c>
      <c r="G59" s="36" t="s">
        <v>4</v>
      </c>
      <c r="H59" s="72">
        <v>1.2488300000000001</v>
      </c>
      <c r="I59" s="72"/>
      <c r="J59" s="39">
        <v>37.6</v>
      </c>
      <c r="K59" s="71">
        <f t="shared" si="0"/>
        <v>35155.745196750453</v>
      </c>
      <c r="L59" s="71"/>
      <c r="M59" s="6">
        <f t="shared" si="2"/>
        <v>0.93499322331783119</v>
      </c>
      <c r="N59" s="36">
        <v>2014</v>
      </c>
      <c r="O59" s="8">
        <v>42701</v>
      </c>
      <c r="P59" s="72">
        <v>1.2511099999999999</v>
      </c>
      <c r="Q59" s="72"/>
      <c r="R59" s="73">
        <f t="shared" si="3"/>
        <v>21317.845491645032</v>
      </c>
      <c r="S59" s="73"/>
      <c r="T59" s="74">
        <f t="shared" si="4"/>
        <v>22.799999999998377</v>
      </c>
      <c r="U59" s="74"/>
    </row>
    <row r="60" spans="2:21" x14ac:dyDescent="0.15">
      <c r="B60" s="36">
        <v>52</v>
      </c>
      <c r="C60" s="71">
        <f t="shared" si="1"/>
        <v>1193176.0187166601</v>
      </c>
      <c r="D60" s="71"/>
      <c r="E60" s="36">
        <v>2014</v>
      </c>
      <c r="F60" s="8">
        <v>42701</v>
      </c>
      <c r="G60" s="36" t="s">
        <v>3</v>
      </c>
      <c r="H60" s="72">
        <v>1.2475400000000001</v>
      </c>
      <c r="I60" s="72"/>
      <c r="J60" s="39">
        <v>61.3</v>
      </c>
      <c r="K60" s="71">
        <f t="shared" si="0"/>
        <v>35795.2805614998</v>
      </c>
      <c r="L60" s="71"/>
      <c r="M60" s="6">
        <f t="shared" si="2"/>
        <v>0.58393606136215015</v>
      </c>
      <c r="N60" s="36">
        <v>2014</v>
      </c>
      <c r="O60" s="8">
        <v>42702</v>
      </c>
      <c r="P60" s="72">
        <v>1.2463599999999999</v>
      </c>
      <c r="Q60" s="72"/>
      <c r="R60" s="73">
        <f t="shared" si="3"/>
        <v>6890.4455240744282</v>
      </c>
      <c r="S60" s="73"/>
      <c r="T60" s="74">
        <f t="shared" si="4"/>
        <v>11.800000000001809</v>
      </c>
      <c r="U60" s="74"/>
    </row>
    <row r="61" spans="2:21" x14ac:dyDescent="0.15">
      <c r="B61" s="36">
        <v>53</v>
      </c>
      <c r="C61" s="71">
        <f t="shared" si="1"/>
        <v>1200066.4642407345</v>
      </c>
      <c r="D61" s="71"/>
      <c r="E61" s="36">
        <v>2014</v>
      </c>
      <c r="F61" s="8">
        <v>42706</v>
      </c>
      <c r="G61" s="36" t="s">
        <v>3</v>
      </c>
      <c r="H61" s="72">
        <v>1.2460800000000001</v>
      </c>
      <c r="I61" s="72"/>
      <c r="J61" s="39">
        <v>16</v>
      </c>
      <c r="K61" s="71">
        <f t="shared" si="0"/>
        <v>36001.993927222029</v>
      </c>
      <c r="L61" s="71"/>
      <c r="M61" s="6">
        <f t="shared" si="2"/>
        <v>2.250124620451377</v>
      </c>
      <c r="N61" s="36">
        <v>2014</v>
      </c>
      <c r="O61" s="8">
        <v>42708</v>
      </c>
      <c r="P61" s="72">
        <v>1.23193</v>
      </c>
      <c r="Q61" s="72"/>
      <c r="R61" s="73">
        <f t="shared" si="3"/>
        <v>318392.6337938722</v>
      </c>
      <c r="S61" s="73"/>
      <c r="T61" s="74">
        <f t="shared" si="4"/>
        <v>141.50000000000108</v>
      </c>
      <c r="U61" s="74"/>
    </row>
    <row r="62" spans="2:21" x14ac:dyDescent="0.15">
      <c r="B62" s="36">
        <v>54</v>
      </c>
      <c r="C62" s="71">
        <f t="shared" si="1"/>
        <v>1518459.0980346068</v>
      </c>
      <c r="D62" s="71"/>
      <c r="E62" s="36">
        <v>2014</v>
      </c>
      <c r="F62" s="8">
        <v>42709</v>
      </c>
      <c r="G62" s="36" t="s">
        <v>3</v>
      </c>
      <c r="H62" s="72">
        <v>1.2366900000000001</v>
      </c>
      <c r="I62" s="72"/>
      <c r="J62" s="39">
        <v>14.7</v>
      </c>
      <c r="K62" s="71">
        <f t="shared" si="0"/>
        <v>45553.772941038202</v>
      </c>
      <c r="L62" s="71"/>
      <c r="M62" s="6">
        <f t="shared" si="2"/>
        <v>3.0988961184379731</v>
      </c>
      <c r="N62" s="36">
        <v>2014</v>
      </c>
      <c r="O62" s="8">
        <v>42709</v>
      </c>
      <c r="P62" s="72">
        <v>1.2381599999999999</v>
      </c>
      <c r="Q62" s="72"/>
      <c r="R62" s="73">
        <f t="shared" si="3"/>
        <v>-45553.77294103388</v>
      </c>
      <c r="S62" s="73"/>
      <c r="T62" s="74">
        <f t="shared" si="4"/>
        <v>-14.7</v>
      </c>
      <c r="U62" s="74"/>
    </row>
    <row r="63" spans="2:21" x14ac:dyDescent="0.15">
      <c r="B63" s="36">
        <v>55</v>
      </c>
      <c r="C63" s="71">
        <f t="shared" si="1"/>
        <v>1472905.325093573</v>
      </c>
      <c r="D63" s="71"/>
      <c r="E63" s="36">
        <v>2014</v>
      </c>
      <c r="F63" s="8">
        <v>42709</v>
      </c>
      <c r="G63" s="36" t="s">
        <v>3</v>
      </c>
      <c r="H63" s="72">
        <v>1.2277800000000001</v>
      </c>
      <c r="I63" s="72"/>
      <c r="J63" s="39">
        <v>101.8</v>
      </c>
      <c r="K63" s="71">
        <f t="shared" si="0"/>
        <v>44187.159752807187</v>
      </c>
      <c r="L63" s="71"/>
      <c r="M63" s="6">
        <f t="shared" si="2"/>
        <v>0.43405854374073854</v>
      </c>
      <c r="N63" s="36">
        <v>2014</v>
      </c>
      <c r="O63" s="8">
        <v>42712</v>
      </c>
      <c r="P63" s="72">
        <v>1.22773</v>
      </c>
      <c r="Q63" s="72"/>
      <c r="R63" s="73">
        <f t="shared" si="3"/>
        <v>217.02927187082727</v>
      </c>
      <c r="S63" s="73"/>
      <c r="T63" s="74">
        <f t="shared" si="4"/>
        <v>0.50000000000105516</v>
      </c>
      <c r="U63" s="74"/>
    </row>
    <row r="64" spans="2:21" x14ac:dyDescent="0.15">
      <c r="B64" s="36">
        <v>56</v>
      </c>
      <c r="C64" s="71">
        <f t="shared" si="1"/>
        <v>1473122.3543654438</v>
      </c>
      <c r="D64" s="71"/>
      <c r="E64" s="36">
        <v>2014</v>
      </c>
      <c r="F64" s="8">
        <v>42713</v>
      </c>
      <c r="G64" s="36" t="s">
        <v>4</v>
      </c>
      <c r="H64" s="72">
        <v>1.23186</v>
      </c>
      <c r="I64" s="72"/>
      <c r="J64" s="39">
        <v>28.4</v>
      </c>
      <c r="K64" s="71">
        <f t="shared" si="0"/>
        <v>44193.670630963315</v>
      </c>
      <c r="L64" s="71"/>
      <c r="M64" s="6">
        <f t="shared" si="2"/>
        <v>1.5561151630620886</v>
      </c>
      <c r="N64" s="36">
        <v>2014</v>
      </c>
      <c r="O64" s="8">
        <v>42715</v>
      </c>
      <c r="P64" s="72">
        <v>1.2432300000000001</v>
      </c>
      <c r="Q64" s="72"/>
      <c r="R64" s="73">
        <f t="shared" si="3"/>
        <v>176930.29404016107</v>
      </c>
      <c r="S64" s="73"/>
      <c r="T64" s="74">
        <f t="shared" si="4"/>
        <v>113.70000000000103</v>
      </c>
      <c r="U64" s="74"/>
    </row>
    <row r="65" spans="2:21" x14ac:dyDescent="0.15">
      <c r="B65" s="36">
        <v>57</v>
      </c>
      <c r="C65" s="71">
        <f t="shared" si="1"/>
        <v>1650052.648405605</v>
      </c>
      <c r="D65" s="71"/>
      <c r="E65" s="36">
        <v>2014</v>
      </c>
      <c r="F65" s="8">
        <v>42716</v>
      </c>
      <c r="G65" s="36" t="s">
        <v>4</v>
      </c>
      <c r="H65" s="72">
        <v>1.2403200000000001</v>
      </c>
      <c r="I65" s="72"/>
      <c r="J65" s="39">
        <v>19.899999999999999</v>
      </c>
      <c r="K65" s="71">
        <f t="shared" si="0"/>
        <v>49501.579452168146</v>
      </c>
      <c r="L65" s="71"/>
      <c r="M65" s="6">
        <f t="shared" si="2"/>
        <v>2.487516555385334</v>
      </c>
      <c r="N65" s="36">
        <v>2014</v>
      </c>
      <c r="O65" s="8">
        <v>42719</v>
      </c>
      <c r="P65" s="72">
        <v>1.24546</v>
      </c>
      <c r="Q65" s="72"/>
      <c r="R65" s="73">
        <f t="shared" si="3"/>
        <v>127858.35094680423</v>
      </c>
      <c r="S65" s="73"/>
      <c r="T65" s="74">
        <f t="shared" si="4"/>
        <v>51.399999999999224</v>
      </c>
      <c r="U65" s="74"/>
    </row>
    <row r="66" spans="2:21" x14ac:dyDescent="0.15">
      <c r="B66" s="36">
        <v>58</v>
      </c>
      <c r="C66" s="71">
        <f t="shared" si="1"/>
        <v>1777910.9993524093</v>
      </c>
      <c r="D66" s="71"/>
      <c r="E66" s="36">
        <v>2014</v>
      </c>
      <c r="F66" s="8">
        <v>42719</v>
      </c>
      <c r="G66" s="36" t="s">
        <v>3</v>
      </c>
      <c r="H66" s="72">
        <v>1.2432799999999999</v>
      </c>
      <c r="I66" s="72"/>
      <c r="J66" s="39">
        <v>23.9</v>
      </c>
      <c r="K66" s="71">
        <f t="shared" si="0"/>
        <v>53337.329980572278</v>
      </c>
      <c r="L66" s="71"/>
      <c r="M66" s="6">
        <f t="shared" si="2"/>
        <v>2.2316874468858696</v>
      </c>
      <c r="N66" s="36">
        <v>2014</v>
      </c>
      <c r="O66" s="8">
        <v>42719</v>
      </c>
      <c r="P66" s="72">
        <v>1.2472700000000001</v>
      </c>
      <c r="Q66" s="72"/>
      <c r="R66" s="73">
        <f t="shared" si="3"/>
        <v>-89044.329130749771</v>
      </c>
      <c r="S66" s="73"/>
      <c r="T66" s="74">
        <f t="shared" si="4"/>
        <v>-23.9</v>
      </c>
      <c r="U66" s="74"/>
    </row>
    <row r="67" spans="2:21" x14ac:dyDescent="0.15">
      <c r="B67" s="36">
        <v>59</v>
      </c>
      <c r="C67" s="71">
        <f t="shared" si="1"/>
        <v>1688866.6702216596</v>
      </c>
      <c r="D67" s="71"/>
      <c r="E67" s="36">
        <v>2014</v>
      </c>
      <c r="F67" s="8">
        <v>42721</v>
      </c>
      <c r="G67" s="36" t="s">
        <v>3</v>
      </c>
      <c r="H67" s="72">
        <v>1.2497499999999999</v>
      </c>
      <c r="I67" s="72"/>
      <c r="J67" s="39">
        <v>19.2</v>
      </c>
      <c r="K67" s="71">
        <f t="shared" si="0"/>
        <v>50666.000106649786</v>
      </c>
      <c r="L67" s="71"/>
      <c r="M67" s="6">
        <f t="shared" si="2"/>
        <v>2.6388541722213432</v>
      </c>
      <c r="N67" s="36">
        <v>2014</v>
      </c>
      <c r="O67" s="8">
        <v>42723</v>
      </c>
      <c r="P67" s="72">
        <v>1.2298100000000001</v>
      </c>
      <c r="Q67" s="72"/>
      <c r="R67" s="73">
        <f t="shared" si="3"/>
        <v>526187.52194093179</v>
      </c>
      <c r="S67" s="73"/>
      <c r="T67" s="74">
        <f t="shared" si="4"/>
        <v>199.39999999999847</v>
      </c>
      <c r="U67" s="74"/>
    </row>
    <row r="68" spans="2:21" x14ac:dyDescent="0.15">
      <c r="B68" s="36">
        <v>60</v>
      </c>
      <c r="C68" s="71">
        <f t="shared" si="1"/>
        <v>2215054.1921625915</v>
      </c>
      <c r="D68" s="71"/>
      <c r="E68" s="36">
        <v>2014</v>
      </c>
      <c r="F68" s="8">
        <v>42726</v>
      </c>
      <c r="G68" s="36" t="s">
        <v>3</v>
      </c>
      <c r="H68" s="72">
        <v>1.2250700000000001</v>
      </c>
      <c r="I68" s="72"/>
      <c r="J68" s="39">
        <v>13.6</v>
      </c>
      <c r="K68" s="71">
        <f t="shared" si="0"/>
        <v>66451.625764877739</v>
      </c>
      <c r="L68" s="71"/>
      <c r="M68" s="6">
        <f t="shared" si="2"/>
        <v>4.8861489532998341</v>
      </c>
      <c r="N68" s="36">
        <v>2015</v>
      </c>
      <c r="O68" s="8">
        <v>42381</v>
      </c>
      <c r="P68" s="72">
        <v>1.1858599999999999</v>
      </c>
      <c r="Q68" s="72"/>
      <c r="R68" s="73">
        <f t="shared" si="3"/>
        <v>1915859.0045888743</v>
      </c>
      <c r="S68" s="73"/>
      <c r="T68" s="74">
        <f t="shared" si="4"/>
        <v>392.1000000000019</v>
      </c>
      <c r="U68" s="74"/>
    </row>
    <row r="69" spans="2:21" x14ac:dyDescent="0.15">
      <c r="B69" s="36">
        <v>61</v>
      </c>
      <c r="C69" s="71">
        <f t="shared" si="1"/>
        <v>4130913.196751466</v>
      </c>
      <c r="D69" s="71"/>
      <c r="E69" s="36">
        <v>2015</v>
      </c>
      <c r="F69" s="8">
        <v>42382</v>
      </c>
      <c r="G69" s="36" t="s">
        <v>3</v>
      </c>
      <c r="H69" s="72">
        <v>1.1815899999999999</v>
      </c>
      <c r="I69" s="72"/>
      <c r="J69" s="39">
        <v>34.799999999999997</v>
      </c>
      <c r="K69" s="71">
        <f t="shared" si="0"/>
        <v>123927.39590254397</v>
      </c>
      <c r="L69" s="71"/>
      <c r="M69" s="6">
        <f t="shared" si="2"/>
        <v>3.5611320661650572</v>
      </c>
      <c r="N69" s="36">
        <v>2015</v>
      </c>
      <c r="O69" s="8">
        <v>42388</v>
      </c>
      <c r="P69" s="72">
        <v>1.1561900000000001</v>
      </c>
      <c r="Q69" s="72"/>
      <c r="R69" s="73">
        <f t="shared" si="3"/>
        <v>904527.54480591975</v>
      </c>
      <c r="S69" s="73"/>
      <c r="T69" s="74">
        <f t="shared" si="4"/>
        <v>253.99999999999866</v>
      </c>
      <c r="U69" s="74"/>
    </row>
    <row r="70" spans="2:21" x14ac:dyDescent="0.15">
      <c r="B70" s="36">
        <v>62</v>
      </c>
      <c r="C70" s="71">
        <f t="shared" si="1"/>
        <v>5035440.7415573858</v>
      </c>
      <c r="D70" s="71"/>
      <c r="E70" s="36">
        <v>2015</v>
      </c>
      <c r="F70" s="8">
        <v>42388</v>
      </c>
      <c r="G70" s="36" t="s">
        <v>4</v>
      </c>
      <c r="H70" s="72">
        <v>1.1592899999999999</v>
      </c>
      <c r="I70" s="72"/>
      <c r="J70" s="39">
        <v>42.6</v>
      </c>
      <c r="K70" s="71">
        <f t="shared" si="0"/>
        <v>151063.22224672156</v>
      </c>
      <c r="L70" s="71"/>
      <c r="M70" s="6">
        <f t="shared" si="2"/>
        <v>3.5460850292657642</v>
      </c>
      <c r="N70" s="36">
        <v>2015</v>
      </c>
      <c r="O70" s="8">
        <v>42388</v>
      </c>
      <c r="P70" s="72">
        <v>1.16168</v>
      </c>
      <c r="Q70" s="72"/>
      <c r="R70" s="73">
        <f t="shared" si="3"/>
        <v>84751.432199455812</v>
      </c>
      <c r="S70" s="73"/>
      <c r="T70" s="74">
        <f t="shared" si="4"/>
        <v>23.900000000001143</v>
      </c>
      <c r="U70" s="74"/>
    </row>
    <row r="71" spans="2:21" x14ac:dyDescent="0.15">
      <c r="B71" s="36">
        <v>63</v>
      </c>
      <c r="C71" s="71">
        <f t="shared" si="1"/>
        <v>5120192.1737568416</v>
      </c>
      <c r="D71" s="71"/>
      <c r="E71" s="36">
        <v>2015</v>
      </c>
      <c r="F71" s="8">
        <v>42388</v>
      </c>
      <c r="G71" s="36" t="s">
        <v>3</v>
      </c>
      <c r="H71" s="72">
        <v>1.16004</v>
      </c>
      <c r="I71" s="72"/>
      <c r="J71" s="39">
        <v>16.2</v>
      </c>
      <c r="K71" s="71">
        <f t="shared" si="0"/>
        <v>153605.76521270524</v>
      </c>
      <c r="L71" s="71"/>
      <c r="M71" s="6">
        <f t="shared" si="2"/>
        <v>9.4818373588089653</v>
      </c>
      <c r="N71" s="36">
        <v>2015</v>
      </c>
      <c r="O71" s="8">
        <v>42390</v>
      </c>
      <c r="P71" s="72">
        <v>1.15682</v>
      </c>
      <c r="Q71" s="72"/>
      <c r="R71" s="73">
        <f t="shared" si="3"/>
        <v>305315.16295364872</v>
      </c>
      <c r="S71" s="73"/>
      <c r="T71" s="74">
        <f t="shared" si="4"/>
        <v>32.200000000000003</v>
      </c>
      <c r="U71" s="74"/>
    </row>
    <row r="72" spans="2:21" x14ac:dyDescent="0.15">
      <c r="B72" s="36">
        <v>64</v>
      </c>
      <c r="C72" s="71">
        <f t="shared" si="1"/>
        <v>5425507.3367104903</v>
      </c>
      <c r="D72" s="71"/>
      <c r="E72" s="36">
        <v>2015</v>
      </c>
      <c r="F72" s="8">
        <v>42391</v>
      </c>
      <c r="G72" s="36" t="s">
        <v>3</v>
      </c>
      <c r="H72" s="72">
        <v>1.1507799999999999</v>
      </c>
      <c r="I72" s="72"/>
      <c r="J72" s="39">
        <v>129.1</v>
      </c>
      <c r="K72" s="71">
        <f t="shared" si="0"/>
        <v>162765.22010131471</v>
      </c>
      <c r="L72" s="71"/>
      <c r="M72" s="6">
        <f t="shared" si="2"/>
        <v>1.2607685522952341</v>
      </c>
      <c r="N72" s="36">
        <v>2015</v>
      </c>
      <c r="O72" s="8">
        <v>42395</v>
      </c>
      <c r="P72" s="72">
        <v>1.1186</v>
      </c>
      <c r="Q72" s="72"/>
      <c r="R72" s="73">
        <f t="shared" si="3"/>
        <v>405715.32012860477</v>
      </c>
      <c r="S72" s="73"/>
      <c r="T72" s="74">
        <f t="shared" si="4"/>
        <v>321.79999999999876</v>
      </c>
      <c r="U72" s="74"/>
    </row>
    <row r="73" spans="2:21" x14ac:dyDescent="0.15">
      <c r="B73" s="36">
        <v>65</v>
      </c>
      <c r="C73" s="71">
        <f t="shared" si="1"/>
        <v>5831222.6568390951</v>
      </c>
      <c r="D73" s="71"/>
      <c r="E73" s="36">
        <v>2015</v>
      </c>
      <c r="F73" s="8">
        <v>42396</v>
      </c>
      <c r="G73" s="36" t="s">
        <v>4</v>
      </c>
      <c r="H73" s="72">
        <v>1.1304099999999999</v>
      </c>
      <c r="I73" s="72"/>
      <c r="J73" s="39">
        <v>31</v>
      </c>
      <c r="K73" s="71">
        <f t="shared" ref="K73:K108" si="5">IF(F73="","",C73*0.03)</f>
        <v>174936.67970517284</v>
      </c>
      <c r="L73" s="71"/>
      <c r="M73" s="6">
        <f t="shared" si="2"/>
        <v>5.6431187001668661</v>
      </c>
      <c r="N73" s="36">
        <v>2015</v>
      </c>
      <c r="O73" s="8">
        <v>42397</v>
      </c>
      <c r="P73" s="72">
        <v>1.13514</v>
      </c>
      <c r="Q73" s="72"/>
      <c r="R73" s="73">
        <f t="shared" si="3"/>
        <v>266919.51451789972</v>
      </c>
      <c r="S73" s="73"/>
      <c r="T73" s="74">
        <f t="shared" si="4"/>
        <v>47.300000000001234</v>
      </c>
      <c r="U73" s="74"/>
    </row>
    <row r="74" spans="2:21" x14ac:dyDescent="0.15">
      <c r="B74" s="36">
        <v>66</v>
      </c>
      <c r="C74" s="71">
        <f t="shared" ref="C74:C108" si="6">IF(R73="","",C73+R73)</f>
        <v>6098142.1713569947</v>
      </c>
      <c r="D74" s="71"/>
      <c r="E74" s="36">
        <v>2015</v>
      </c>
      <c r="F74" s="8">
        <v>42397</v>
      </c>
      <c r="G74" s="36" t="s">
        <v>3</v>
      </c>
      <c r="H74" s="72">
        <v>1.1327</v>
      </c>
      <c r="I74" s="72"/>
      <c r="J74" s="39">
        <v>30</v>
      </c>
      <c r="K74" s="71">
        <f t="shared" si="5"/>
        <v>182944.26514070985</v>
      </c>
      <c r="L74" s="71"/>
      <c r="M74" s="6">
        <f t="shared" ref="M74:M108" si="7">IF(J74="","",(K74/J74)/1000)</f>
        <v>6.0981421713569954</v>
      </c>
      <c r="N74" s="36">
        <v>2015</v>
      </c>
      <c r="O74" s="8">
        <v>42397</v>
      </c>
      <c r="P74" s="72">
        <v>1.1356999999999999</v>
      </c>
      <c r="Q74" s="72"/>
      <c r="R74" s="73">
        <f t="shared" ref="R74:R108" si="8">IF(O74="","",(IF(G74="売",H74-P74,P74-H74))*M74*10000000)</f>
        <v>-182944.26514070327</v>
      </c>
      <c r="S74" s="73"/>
      <c r="T74" s="74">
        <f t="shared" ref="T74:T108" si="9">IF(O74="","",IF(R74&lt;0,J74*(-1),IF(G74="買",(P74-H74)*10000,(H74-P74)*10000)))</f>
        <v>-30</v>
      </c>
      <c r="U74" s="74"/>
    </row>
    <row r="75" spans="2:21" x14ac:dyDescent="0.15">
      <c r="B75" s="36">
        <v>67</v>
      </c>
      <c r="C75" s="71">
        <f t="shared" si="6"/>
        <v>5915197.9062162917</v>
      </c>
      <c r="D75" s="71"/>
      <c r="E75" s="36">
        <v>2015</v>
      </c>
      <c r="F75" s="8">
        <v>42398</v>
      </c>
      <c r="G75" s="36" t="s">
        <v>4</v>
      </c>
      <c r="H75" s="72">
        <v>1.1327400000000001</v>
      </c>
      <c r="I75" s="72"/>
      <c r="J75" s="39">
        <v>34</v>
      </c>
      <c r="K75" s="71">
        <f t="shared" si="5"/>
        <v>177455.93718648874</v>
      </c>
      <c r="L75" s="71"/>
      <c r="M75" s="6">
        <f t="shared" si="7"/>
        <v>5.219292270190846</v>
      </c>
      <c r="N75" s="36">
        <v>2015</v>
      </c>
      <c r="O75" s="8">
        <v>42398</v>
      </c>
      <c r="P75" s="72">
        <v>1.12934</v>
      </c>
      <c r="Q75" s="72"/>
      <c r="R75" s="73">
        <f t="shared" si="8"/>
        <v>-177455.9371864924</v>
      </c>
      <c r="S75" s="73"/>
      <c r="T75" s="74">
        <f t="shared" si="9"/>
        <v>-34</v>
      </c>
      <c r="U75" s="74"/>
    </row>
    <row r="76" spans="2:21" x14ac:dyDescent="0.15">
      <c r="B76" s="36">
        <v>68</v>
      </c>
      <c r="C76" s="71">
        <f t="shared" si="6"/>
        <v>5737741.9690297991</v>
      </c>
      <c r="D76" s="71"/>
      <c r="E76" s="36">
        <v>2015</v>
      </c>
      <c r="F76" s="8">
        <v>42402</v>
      </c>
      <c r="G76" s="36" t="s">
        <v>4</v>
      </c>
      <c r="H76" s="72">
        <v>1.1322300000000001</v>
      </c>
      <c r="I76" s="72"/>
      <c r="J76" s="39">
        <v>24</v>
      </c>
      <c r="K76" s="71">
        <f t="shared" si="5"/>
        <v>172132.25907089395</v>
      </c>
      <c r="L76" s="71"/>
      <c r="M76" s="6">
        <f t="shared" si="7"/>
        <v>7.172177461287248</v>
      </c>
      <c r="N76" s="36">
        <v>2015</v>
      </c>
      <c r="O76" s="8">
        <v>42403</v>
      </c>
      <c r="P76" s="72">
        <v>1.1479600000000001</v>
      </c>
      <c r="Q76" s="72"/>
      <c r="R76" s="73">
        <f t="shared" si="8"/>
        <v>1128183.5146604858</v>
      </c>
      <c r="S76" s="73"/>
      <c r="T76" s="74">
        <f t="shared" si="9"/>
        <v>157.30000000000021</v>
      </c>
      <c r="U76" s="74"/>
    </row>
    <row r="77" spans="2:21" x14ac:dyDescent="0.15">
      <c r="B77" s="36">
        <v>69</v>
      </c>
      <c r="C77" s="71">
        <f t="shared" si="6"/>
        <v>6865925.4836902851</v>
      </c>
      <c r="D77" s="71"/>
      <c r="E77" s="36">
        <v>2015</v>
      </c>
      <c r="F77" s="8">
        <v>42404</v>
      </c>
      <c r="G77" s="36" t="s">
        <v>3</v>
      </c>
      <c r="H77" s="72">
        <v>1.14289</v>
      </c>
      <c r="I77" s="72"/>
      <c r="J77" s="39">
        <v>30.2</v>
      </c>
      <c r="K77" s="71">
        <f t="shared" si="5"/>
        <v>205977.76451070854</v>
      </c>
      <c r="L77" s="71"/>
      <c r="M77" s="6">
        <f t="shared" si="7"/>
        <v>6.8204557785002828</v>
      </c>
      <c r="N77" s="36">
        <v>2015</v>
      </c>
      <c r="O77" s="8">
        <v>42405</v>
      </c>
      <c r="P77" s="72">
        <v>1.1362000000000001</v>
      </c>
      <c r="Q77" s="72"/>
      <c r="R77" s="73">
        <f t="shared" si="8"/>
        <v>456288.49158165959</v>
      </c>
      <c r="S77" s="73"/>
      <c r="T77" s="74">
        <f t="shared" si="9"/>
        <v>66.899999999998627</v>
      </c>
      <c r="U77" s="74"/>
    </row>
    <row r="78" spans="2:21" x14ac:dyDescent="0.15">
      <c r="B78" s="36">
        <v>70</v>
      </c>
      <c r="C78" s="71">
        <f t="shared" si="6"/>
        <v>7322213.9752719449</v>
      </c>
      <c r="D78" s="71"/>
      <c r="E78" s="36">
        <v>2015</v>
      </c>
      <c r="F78" s="8">
        <v>42405</v>
      </c>
      <c r="G78" s="36" t="s">
        <v>4</v>
      </c>
      <c r="H78" s="72">
        <v>1.1397600000000001</v>
      </c>
      <c r="I78" s="72"/>
      <c r="J78" s="39">
        <v>58.7</v>
      </c>
      <c r="K78" s="71">
        <f t="shared" si="5"/>
        <v>219666.41925815833</v>
      </c>
      <c r="L78" s="71"/>
      <c r="M78" s="6">
        <f t="shared" si="7"/>
        <v>3.7421877216040604</v>
      </c>
      <c r="N78" s="36">
        <v>2015</v>
      </c>
      <c r="O78" s="8">
        <v>42406</v>
      </c>
      <c r="P78" s="72">
        <v>1.1465799999999999</v>
      </c>
      <c r="Q78" s="72"/>
      <c r="R78" s="73">
        <f t="shared" si="8"/>
        <v>255217.20261339043</v>
      </c>
      <c r="S78" s="73"/>
      <c r="T78" s="74">
        <f t="shared" si="9"/>
        <v>68.199999999998255</v>
      </c>
      <c r="U78" s="74"/>
    </row>
    <row r="79" spans="2:21" x14ac:dyDescent="0.15">
      <c r="B79" s="36">
        <v>71</v>
      </c>
      <c r="C79" s="71">
        <f t="shared" si="6"/>
        <v>7577431.1778853349</v>
      </c>
      <c r="D79" s="71"/>
      <c r="E79" s="36">
        <v>2015</v>
      </c>
      <c r="F79" s="8">
        <v>42406</v>
      </c>
      <c r="G79" s="36" t="s">
        <v>3</v>
      </c>
      <c r="H79" s="72">
        <v>1.13507</v>
      </c>
      <c r="I79" s="72"/>
      <c r="J79" s="39">
        <v>115.9</v>
      </c>
      <c r="K79" s="71">
        <f t="shared" si="5"/>
        <v>227322.93533656004</v>
      </c>
      <c r="L79" s="71"/>
      <c r="M79" s="6">
        <f t="shared" si="7"/>
        <v>1.9613713143792928</v>
      </c>
      <c r="N79" s="36">
        <v>2015</v>
      </c>
      <c r="O79" s="8">
        <v>42409</v>
      </c>
      <c r="P79" s="72">
        <v>1.1338900000000001</v>
      </c>
      <c r="Q79" s="72"/>
      <c r="R79" s="73">
        <f t="shared" si="8"/>
        <v>23144.181509674851</v>
      </c>
      <c r="S79" s="73"/>
      <c r="T79" s="74">
        <f t="shared" si="9"/>
        <v>11.799999999999589</v>
      </c>
      <c r="U79" s="74"/>
    </row>
    <row r="80" spans="2:21" x14ac:dyDescent="0.15">
      <c r="B80" s="36">
        <v>72</v>
      </c>
      <c r="C80" s="71">
        <f t="shared" si="6"/>
        <v>7600575.3593950095</v>
      </c>
      <c r="D80" s="71"/>
      <c r="E80" s="36">
        <v>2015</v>
      </c>
      <c r="F80" s="8">
        <v>42412</v>
      </c>
      <c r="G80" s="36" t="s">
        <v>4</v>
      </c>
      <c r="H80" s="72">
        <v>1.1317699999999999</v>
      </c>
      <c r="I80" s="72"/>
      <c r="J80" s="39">
        <v>10.199999999999999</v>
      </c>
      <c r="K80" s="71">
        <f t="shared" si="5"/>
        <v>228017.26078185029</v>
      </c>
      <c r="L80" s="71"/>
      <c r="M80" s="6">
        <f t="shared" si="7"/>
        <v>22.354633409985322</v>
      </c>
      <c r="N80" s="36">
        <v>2015</v>
      </c>
      <c r="O80" s="8">
        <v>42413</v>
      </c>
      <c r="P80" s="72">
        <v>1.14175</v>
      </c>
      <c r="Q80" s="72"/>
      <c r="R80" s="73">
        <f t="shared" si="8"/>
        <v>2230992.4143165573</v>
      </c>
      <c r="S80" s="73"/>
      <c r="T80" s="74">
        <f t="shared" si="9"/>
        <v>99.800000000001006</v>
      </c>
      <c r="U80" s="74"/>
    </row>
    <row r="81" spans="2:21" x14ac:dyDescent="0.15">
      <c r="B81" s="36">
        <v>73</v>
      </c>
      <c r="C81" s="71">
        <f t="shared" si="6"/>
        <v>9831567.7737115659</v>
      </c>
      <c r="D81" s="71"/>
      <c r="E81" s="36">
        <v>2015</v>
      </c>
      <c r="F81" s="8">
        <v>42416</v>
      </c>
      <c r="G81" s="36" t="s">
        <v>3</v>
      </c>
      <c r="H81" s="72">
        <v>1.14008</v>
      </c>
      <c r="I81" s="72"/>
      <c r="J81" s="39">
        <v>13.8</v>
      </c>
      <c r="K81" s="71">
        <f t="shared" si="5"/>
        <v>294947.03321134695</v>
      </c>
      <c r="L81" s="71"/>
      <c r="M81" s="6">
        <f t="shared" si="7"/>
        <v>21.372973421112096</v>
      </c>
      <c r="N81" s="36">
        <v>2015</v>
      </c>
      <c r="O81" s="8">
        <v>42417</v>
      </c>
      <c r="P81" s="72">
        <v>1.13365</v>
      </c>
      <c r="Q81" s="72"/>
      <c r="R81" s="73">
        <f t="shared" si="8"/>
        <v>1374282.190977494</v>
      </c>
      <c r="S81" s="73"/>
      <c r="T81" s="74">
        <f t="shared" si="9"/>
        <v>64.299999999999358</v>
      </c>
      <c r="U81" s="74"/>
    </row>
    <row r="82" spans="2:21" x14ac:dyDescent="0.15">
      <c r="B82" s="36">
        <v>74</v>
      </c>
      <c r="C82" s="71">
        <f t="shared" si="6"/>
        <v>11205849.964689059</v>
      </c>
      <c r="D82" s="71"/>
      <c r="E82" s="36">
        <v>2015</v>
      </c>
      <c r="F82" s="8">
        <v>42417</v>
      </c>
      <c r="G82" s="36" t="s">
        <v>3</v>
      </c>
      <c r="H82" s="72">
        <v>1.1408400000000001</v>
      </c>
      <c r="I82" s="72"/>
      <c r="J82" s="39">
        <v>11.5</v>
      </c>
      <c r="K82" s="71">
        <f t="shared" si="5"/>
        <v>336175.49894067174</v>
      </c>
      <c r="L82" s="71"/>
      <c r="M82" s="6">
        <f t="shared" si="7"/>
        <v>29.232652081797543</v>
      </c>
      <c r="N82" s="36">
        <v>2015</v>
      </c>
      <c r="O82" s="8">
        <v>42418</v>
      </c>
      <c r="P82" s="72">
        <v>1.141</v>
      </c>
      <c r="Q82" s="72"/>
      <c r="R82" s="73">
        <f t="shared" si="8"/>
        <v>-46772.243330857928</v>
      </c>
      <c r="S82" s="73"/>
      <c r="T82" s="74">
        <f t="shared" si="9"/>
        <v>-11.5</v>
      </c>
      <c r="U82" s="74"/>
    </row>
    <row r="83" spans="2:21" x14ac:dyDescent="0.15">
      <c r="B83" s="36">
        <v>75</v>
      </c>
      <c r="C83" s="71">
        <f t="shared" si="6"/>
        <v>11159077.721358201</v>
      </c>
      <c r="D83" s="71"/>
      <c r="E83" s="36">
        <v>2015</v>
      </c>
      <c r="F83" s="8">
        <v>42419</v>
      </c>
      <c r="G83" s="36" t="s">
        <v>3</v>
      </c>
      <c r="H83" s="72">
        <v>1.1392</v>
      </c>
      <c r="I83" s="72"/>
      <c r="J83" s="39">
        <v>58.7</v>
      </c>
      <c r="K83" s="71">
        <f t="shared" si="5"/>
        <v>334772.33164074598</v>
      </c>
      <c r="L83" s="71"/>
      <c r="M83" s="6">
        <f t="shared" si="7"/>
        <v>5.7031061608304254</v>
      </c>
      <c r="N83" s="36">
        <v>2015</v>
      </c>
      <c r="O83" s="8">
        <v>42420</v>
      </c>
      <c r="P83" s="72">
        <v>1.13513</v>
      </c>
      <c r="Q83" s="72"/>
      <c r="R83" s="73">
        <f t="shared" si="8"/>
        <v>232116.42074579935</v>
      </c>
      <c r="S83" s="73"/>
      <c r="T83" s="74">
        <f t="shared" si="9"/>
        <v>40.70000000000018</v>
      </c>
      <c r="U83" s="74"/>
    </row>
    <row r="84" spans="2:21" x14ac:dyDescent="0.15">
      <c r="B84" s="36">
        <v>76</v>
      </c>
      <c r="C84" s="71">
        <f t="shared" si="6"/>
        <v>11391194.142104</v>
      </c>
      <c r="D84" s="71"/>
      <c r="E84" s="36">
        <v>2015</v>
      </c>
      <c r="F84" s="8">
        <v>42433</v>
      </c>
      <c r="G84" s="36" t="s">
        <v>3</v>
      </c>
      <c r="H84" s="72">
        <v>1.1123700000000001</v>
      </c>
      <c r="I84" s="72"/>
      <c r="J84" s="39">
        <v>53</v>
      </c>
      <c r="K84" s="71">
        <f t="shared" si="5"/>
        <v>341735.82426312001</v>
      </c>
      <c r="L84" s="71"/>
      <c r="M84" s="6">
        <f t="shared" si="7"/>
        <v>6.4478457408135856</v>
      </c>
      <c r="N84" s="36">
        <v>2015</v>
      </c>
      <c r="O84" s="8">
        <v>42434</v>
      </c>
      <c r="P84" s="72">
        <v>1.1084700000000001</v>
      </c>
      <c r="Q84" s="72"/>
      <c r="R84" s="73">
        <f t="shared" si="8"/>
        <v>251465.98389173078</v>
      </c>
      <c r="S84" s="73"/>
      <c r="T84" s="74">
        <f t="shared" si="9"/>
        <v>39.000000000000142</v>
      </c>
      <c r="U84" s="74"/>
    </row>
    <row r="85" spans="2:21" x14ac:dyDescent="0.15">
      <c r="B85" s="36">
        <v>77</v>
      </c>
      <c r="C85" s="71">
        <f t="shared" si="6"/>
        <v>11642660.125995731</v>
      </c>
      <c r="D85" s="71"/>
      <c r="E85" s="36">
        <v>2015</v>
      </c>
      <c r="F85" s="8">
        <v>42435</v>
      </c>
      <c r="G85" s="36" t="s">
        <v>3</v>
      </c>
      <c r="H85" s="72">
        <v>1.0994600000000001</v>
      </c>
      <c r="I85" s="72"/>
      <c r="J85" s="39">
        <v>31.7</v>
      </c>
      <c r="K85" s="71">
        <f t="shared" si="5"/>
        <v>349279.8037798719</v>
      </c>
      <c r="L85" s="71"/>
      <c r="M85" s="6">
        <f t="shared" si="7"/>
        <v>11.018290340059052</v>
      </c>
      <c r="N85" s="36">
        <v>2015</v>
      </c>
      <c r="O85" s="8">
        <v>42438</v>
      </c>
      <c r="P85" s="72">
        <v>1.0868599999999999</v>
      </c>
      <c r="Q85" s="72"/>
      <c r="R85" s="73">
        <f t="shared" si="8"/>
        <v>1388304.5828474588</v>
      </c>
      <c r="S85" s="73"/>
      <c r="T85" s="74">
        <f t="shared" si="9"/>
        <v>126.00000000000166</v>
      </c>
      <c r="U85" s="74"/>
    </row>
    <row r="86" spans="2:21" x14ac:dyDescent="0.15">
      <c r="B86" s="36">
        <v>78</v>
      </c>
      <c r="C86" s="71">
        <f t="shared" si="6"/>
        <v>13030964.70884319</v>
      </c>
      <c r="D86" s="71"/>
      <c r="E86" s="36">
        <v>2015</v>
      </c>
      <c r="F86" s="8">
        <v>42439</v>
      </c>
      <c r="G86" s="36" t="s">
        <v>3</v>
      </c>
      <c r="H86" s="72">
        <v>1.07359</v>
      </c>
      <c r="I86" s="72"/>
      <c r="J86" s="39">
        <v>67.099999999999994</v>
      </c>
      <c r="K86" s="71">
        <f t="shared" si="5"/>
        <v>390928.94126529567</v>
      </c>
      <c r="L86" s="71"/>
      <c r="M86" s="6">
        <f t="shared" si="7"/>
        <v>5.8260646984395779</v>
      </c>
      <c r="N86" s="36">
        <v>2015</v>
      </c>
      <c r="O86" s="8">
        <v>42441</v>
      </c>
      <c r="P86" s="72">
        <v>1.0555600000000001</v>
      </c>
      <c r="Q86" s="72"/>
      <c r="R86" s="73">
        <f t="shared" si="8"/>
        <v>1050439.4651286553</v>
      </c>
      <c r="S86" s="73"/>
      <c r="T86" s="74">
        <f t="shared" si="9"/>
        <v>180.2999999999999</v>
      </c>
      <c r="U86" s="74"/>
    </row>
    <row r="87" spans="2:21" x14ac:dyDescent="0.15">
      <c r="B87" s="36">
        <v>79</v>
      </c>
      <c r="C87" s="71">
        <f t="shared" si="6"/>
        <v>14081404.173971845</v>
      </c>
      <c r="D87" s="71"/>
      <c r="E87" s="36">
        <v>2015</v>
      </c>
      <c r="F87" s="8">
        <v>42442</v>
      </c>
      <c r="G87" s="36" t="s">
        <v>3</v>
      </c>
      <c r="H87" s="72">
        <v>1.0609</v>
      </c>
      <c r="I87" s="72"/>
      <c r="J87" s="39">
        <v>19.8</v>
      </c>
      <c r="K87" s="71">
        <f t="shared" si="5"/>
        <v>422442.12521915534</v>
      </c>
      <c r="L87" s="71"/>
      <c r="M87" s="6">
        <f t="shared" si="7"/>
        <v>21.335460869654309</v>
      </c>
      <c r="N87" s="36">
        <v>2015</v>
      </c>
      <c r="O87" s="8">
        <v>42442</v>
      </c>
      <c r="P87" s="72">
        <v>1.0627800000000001</v>
      </c>
      <c r="Q87" s="72"/>
      <c r="R87" s="73">
        <f t="shared" si="8"/>
        <v>-401106.66434952314</v>
      </c>
      <c r="S87" s="73"/>
      <c r="T87" s="74">
        <f t="shared" si="9"/>
        <v>-19.8</v>
      </c>
      <c r="U87" s="74"/>
    </row>
    <row r="88" spans="2:21" x14ac:dyDescent="0.15">
      <c r="B88" s="36">
        <v>80</v>
      </c>
      <c r="C88" s="71">
        <f t="shared" si="6"/>
        <v>13680297.509622322</v>
      </c>
      <c r="D88" s="71"/>
      <c r="E88" s="36">
        <v>2015</v>
      </c>
      <c r="F88" s="8">
        <v>42442</v>
      </c>
      <c r="G88" s="36" t="s">
        <v>3</v>
      </c>
      <c r="H88" s="72">
        <v>1.05908</v>
      </c>
      <c r="I88" s="72"/>
      <c r="J88" s="39">
        <v>28</v>
      </c>
      <c r="K88" s="71">
        <f t="shared" si="5"/>
        <v>410408.92528866965</v>
      </c>
      <c r="L88" s="71"/>
      <c r="M88" s="6">
        <f t="shared" si="7"/>
        <v>14.657461617452487</v>
      </c>
      <c r="N88" s="36">
        <v>2015</v>
      </c>
      <c r="O88" s="8">
        <v>42442</v>
      </c>
      <c r="P88" s="72">
        <v>1.04775</v>
      </c>
      <c r="Q88" s="72"/>
      <c r="R88" s="73">
        <f t="shared" si="8"/>
        <v>1660690.401257376</v>
      </c>
      <c r="S88" s="73"/>
      <c r="T88" s="74">
        <f t="shared" si="9"/>
        <v>113.30000000000062</v>
      </c>
      <c r="U88" s="74"/>
    </row>
    <row r="89" spans="2:21" x14ac:dyDescent="0.15">
      <c r="B89" s="36">
        <v>81</v>
      </c>
      <c r="C89" s="71">
        <f t="shared" si="6"/>
        <v>15340987.910879698</v>
      </c>
      <c r="D89" s="71"/>
      <c r="E89" s="36">
        <v>2015</v>
      </c>
      <c r="F89" s="8">
        <v>42445</v>
      </c>
      <c r="G89" s="36" t="s">
        <v>4</v>
      </c>
      <c r="H89" s="72">
        <v>1.0559499999999999</v>
      </c>
      <c r="I89" s="72"/>
      <c r="J89" s="39">
        <v>34.6</v>
      </c>
      <c r="K89" s="71">
        <f t="shared" si="5"/>
        <v>460229.63732639089</v>
      </c>
      <c r="L89" s="71"/>
      <c r="M89" s="6">
        <f t="shared" si="7"/>
        <v>13.301434604808986</v>
      </c>
      <c r="N89" s="36">
        <v>2015</v>
      </c>
      <c r="O89" s="8">
        <v>42448</v>
      </c>
      <c r="P89" s="72">
        <v>1.08189</v>
      </c>
      <c r="Q89" s="72"/>
      <c r="R89" s="73">
        <f t="shared" si="8"/>
        <v>3450392.1364874607</v>
      </c>
      <c r="S89" s="73"/>
      <c r="T89" s="74">
        <f t="shared" si="9"/>
        <v>259.40000000000072</v>
      </c>
      <c r="U89" s="74"/>
    </row>
    <row r="90" spans="2:21" x14ac:dyDescent="0.15">
      <c r="B90" s="36">
        <v>82</v>
      </c>
      <c r="C90" s="71">
        <f t="shared" si="6"/>
        <v>18791380.047367159</v>
      </c>
      <c r="D90" s="71"/>
      <c r="E90" s="36">
        <v>2015</v>
      </c>
      <c r="F90" s="8">
        <v>42448</v>
      </c>
      <c r="G90" s="36" t="s">
        <v>3</v>
      </c>
      <c r="H90" s="72">
        <v>1.0680700000000001</v>
      </c>
      <c r="I90" s="72"/>
      <c r="J90" s="39">
        <v>115.5</v>
      </c>
      <c r="K90" s="71">
        <f t="shared" si="5"/>
        <v>563741.4014210148</v>
      </c>
      <c r="L90" s="71"/>
      <c r="M90" s="6">
        <f t="shared" si="7"/>
        <v>4.88087793438108</v>
      </c>
      <c r="N90" s="36">
        <v>2015</v>
      </c>
      <c r="O90" s="8">
        <v>42448</v>
      </c>
      <c r="P90" s="72">
        <v>1.0634999999999999</v>
      </c>
      <c r="Q90" s="72"/>
      <c r="R90" s="73">
        <f t="shared" si="8"/>
        <v>223056.12160122438</v>
      </c>
      <c r="S90" s="73"/>
      <c r="T90" s="74">
        <f t="shared" si="9"/>
        <v>45.70000000000185</v>
      </c>
      <c r="U90" s="74"/>
    </row>
    <row r="91" spans="2:21" x14ac:dyDescent="0.15">
      <c r="B91" s="36">
        <v>83</v>
      </c>
      <c r="C91" s="71">
        <f t="shared" si="6"/>
        <v>19014436.168968383</v>
      </c>
      <c r="D91" s="71"/>
      <c r="E91" s="36">
        <v>2015</v>
      </c>
      <c r="F91" s="8">
        <v>42449</v>
      </c>
      <c r="G91" s="36" t="s">
        <v>4</v>
      </c>
      <c r="H91" s="72">
        <v>1.06976</v>
      </c>
      <c r="I91" s="72"/>
      <c r="J91" s="39">
        <v>26.5</v>
      </c>
      <c r="K91" s="71">
        <f t="shared" si="5"/>
        <v>570433.08506905148</v>
      </c>
      <c r="L91" s="71"/>
      <c r="M91" s="6">
        <f t="shared" si="7"/>
        <v>21.525776795058547</v>
      </c>
      <c r="N91" s="36">
        <v>2015</v>
      </c>
      <c r="O91" s="8">
        <v>42453</v>
      </c>
      <c r="P91" s="72">
        <v>1.0904</v>
      </c>
      <c r="Q91" s="72"/>
      <c r="R91" s="73">
        <f t="shared" si="8"/>
        <v>4442920.3305000821</v>
      </c>
      <c r="S91" s="73"/>
      <c r="T91" s="74">
        <f t="shared" si="9"/>
        <v>206.39999999999992</v>
      </c>
      <c r="U91" s="74"/>
    </row>
    <row r="92" spans="2:21" x14ac:dyDescent="0.15">
      <c r="B92" s="36">
        <v>84</v>
      </c>
      <c r="C92" s="71">
        <f t="shared" si="6"/>
        <v>23457356.499468464</v>
      </c>
      <c r="D92" s="71"/>
      <c r="E92" s="36">
        <v>2015</v>
      </c>
      <c r="F92" s="8">
        <v>42454</v>
      </c>
      <c r="G92" s="36" t="s">
        <v>4</v>
      </c>
      <c r="H92" s="72">
        <v>1.09544</v>
      </c>
      <c r="I92" s="72"/>
      <c r="J92" s="39">
        <v>47.6</v>
      </c>
      <c r="K92" s="71">
        <f t="shared" si="5"/>
        <v>703720.69498405396</v>
      </c>
      <c r="L92" s="71"/>
      <c r="M92" s="6">
        <f t="shared" si="7"/>
        <v>14.784048213950713</v>
      </c>
      <c r="N92" s="36">
        <v>2015</v>
      </c>
      <c r="O92" s="8">
        <v>42455</v>
      </c>
      <c r="P92" s="72">
        <v>1.09829</v>
      </c>
      <c r="Q92" s="72"/>
      <c r="R92" s="73">
        <f t="shared" si="8"/>
        <v>421345.37409759813</v>
      </c>
      <c r="S92" s="73"/>
      <c r="T92" s="74">
        <f t="shared" si="9"/>
        <v>28.500000000000192</v>
      </c>
      <c r="U92" s="74"/>
    </row>
    <row r="93" spans="2:21" x14ac:dyDescent="0.15">
      <c r="B93" s="36">
        <v>85</v>
      </c>
      <c r="C93" s="71">
        <f t="shared" si="6"/>
        <v>23878701.873566061</v>
      </c>
      <c r="D93" s="71"/>
      <c r="E93" s="36">
        <v>2015</v>
      </c>
      <c r="F93" s="8">
        <v>42460</v>
      </c>
      <c r="G93" s="36" t="s">
        <v>3</v>
      </c>
      <c r="H93" s="72">
        <v>1.0813299999999999</v>
      </c>
      <c r="I93" s="72"/>
      <c r="J93" s="39">
        <v>26.5</v>
      </c>
      <c r="K93" s="71">
        <f t="shared" si="5"/>
        <v>716361.05620698177</v>
      </c>
      <c r="L93" s="71"/>
      <c r="M93" s="6">
        <f t="shared" si="7"/>
        <v>27.032492687055917</v>
      </c>
      <c r="N93" s="36">
        <v>2015</v>
      </c>
      <c r="O93" s="8">
        <v>42460</v>
      </c>
      <c r="P93" s="72">
        <v>1.0753699999999999</v>
      </c>
      <c r="Q93" s="72"/>
      <c r="R93" s="73">
        <f t="shared" si="8"/>
        <v>1611136.5641485234</v>
      </c>
      <c r="S93" s="73"/>
      <c r="T93" s="74">
        <f t="shared" si="9"/>
        <v>59.599999999999653</v>
      </c>
      <c r="U93" s="74"/>
    </row>
    <row r="94" spans="2:21" x14ac:dyDescent="0.15">
      <c r="B94" s="36">
        <v>86</v>
      </c>
      <c r="C94" s="71">
        <f t="shared" si="6"/>
        <v>25489838.437714584</v>
      </c>
      <c r="D94" s="71"/>
      <c r="E94" s="36">
        <v>2015</v>
      </c>
      <c r="F94" s="8">
        <v>42466</v>
      </c>
      <c r="G94" s="36" t="s">
        <v>3</v>
      </c>
      <c r="H94" s="72">
        <v>1.10362</v>
      </c>
      <c r="I94" s="72"/>
      <c r="J94" s="39">
        <v>37.6</v>
      </c>
      <c r="K94" s="71">
        <f t="shared" si="5"/>
        <v>764695.15313143749</v>
      </c>
      <c r="L94" s="71"/>
      <c r="M94" s="6">
        <f t="shared" si="7"/>
        <v>20.337637051368016</v>
      </c>
      <c r="N94" s="36">
        <v>2015</v>
      </c>
      <c r="O94" s="8">
        <v>42468</v>
      </c>
      <c r="P94" s="72">
        <v>1.08317</v>
      </c>
      <c r="Q94" s="72"/>
      <c r="R94" s="73">
        <f t="shared" si="8"/>
        <v>4159046.7770047756</v>
      </c>
      <c r="S94" s="73"/>
      <c r="T94" s="74">
        <f t="shared" si="9"/>
        <v>204.5000000000008</v>
      </c>
      <c r="U94" s="74"/>
    </row>
    <row r="95" spans="2:21" x14ac:dyDescent="0.15">
      <c r="B95" s="36">
        <v>87</v>
      </c>
      <c r="C95" s="71">
        <f t="shared" si="6"/>
        <v>29648885.214719359</v>
      </c>
      <c r="D95" s="71"/>
      <c r="E95" s="36">
        <v>2015</v>
      </c>
      <c r="F95" s="8">
        <v>42468</v>
      </c>
      <c r="G95" s="36" t="s">
        <v>3</v>
      </c>
      <c r="H95" s="72">
        <v>1.0874900000000001</v>
      </c>
      <c r="I95" s="72"/>
      <c r="J95" s="39">
        <v>33.1</v>
      </c>
      <c r="K95" s="71">
        <f t="shared" si="5"/>
        <v>889466.55644158076</v>
      </c>
      <c r="L95" s="71"/>
      <c r="M95" s="6">
        <f t="shared" si="7"/>
        <v>26.872101403068903</v>
      </c>
      <c r="N95" s="36">
        <v>2015</v>
      </c>
      <c r="O95" s="8">
        <v>42474</v>
      </c>
      <c r="P95" s="72">
        <v>1.06352</v>
      </c>
      <c r="Q95" s="72"/>
      <c r="R95" s="73">
        <f t="shared" si="8"/>
        <v>6441242.7063156283</v>
      </c>
      <c r="S95" s="73"/>
      <c r="T95" s="74">
        <f t="shared" si="9"/>
        <v>239.70000000000047</v>
      </c>
      <c r="U95" s="74"/>
    </row>
    <row r="96" spans="2:21" x14ac:dyDescent="0.15">
      <c r="B96" s="36">
        <v>88</v>
      </c>
      <c r="C96" s="71">
        <f t="shared" si="6"/>
        <v>36090127.921034984</v>
      </c>
      <c r="D96" s="71"/>
      <c r="E96" s="36">
        <v>2015</v>
      </c>
      <c r="F96" s="8">
        <v>42475</v>
      </c>
      <c r="G96" s="36" t="s">
        <v>4</v>
      </c>
      <c r="H96" s="72">
        <v>1.0624</v>
      </c>
      <c r="I96" s="72"/>
      <c r="J96" s="39">
        <v>33.6</v>
      </c>
      <c r="K96" s="71">
        <f t="shared" si="5"/>
        <v>1082703.8376310496</v>
      </c>
      <c r="L96" s="71"/>
      <c r="M96" s="6">
        <f t="shared" si="7"/>
        <v>32.22332850092409</v>
      </c>
      <c r="N96" s="36">
        <v>2015</v>
      </c>
      <c r="O96" s="8">
        <v>42477</v>
      </c>
      <c r="P96" s="72">
        <v>1.07925</v>
      </c>
      <c r="Q96" s="72"/>
      <c r="R96" s="73">
        <f t="shared" si="8"/>
        <v>5429630.8524057195</v>
      </c>
      <c r="S96" s="73"/>
      <c r="T96" s="74">
        <f t="shared" si="9"/>
        <v>168.50000000000031</v>
      </c>
      <c r="U96" s="74"/>
    </row>
    <row r="97" spans="2:21" x14ac:dyDescent="0.15">
      <c r="B97" s="36">
        <v>89</v>
      </c>
      <c r="C97" s="71">
        <f t="shared" si="6"/>
        <v>41519758.773440704</v>
      </c>
      <c r="D97" s="71"/>
      <c r="E97" s="36">
        <v>2015</v>
      </c>
      <c r="F97" s="8">
        <v>42480</v>
      </c>
      <c r="G97" s="36" t="s">
        <v>3</v>
      </c>
      <c r="H97" s="72">
        <v>1.0785</v>
      </c>
      <c r="I97" s="72"/>
      <c r="J97" s="39">
        <v>18.399999999999999</v>
      </c>
      <c r="K97" s="71">
        <f t="shared" si="5"/>
        <v>1245592.7632032211</v>
      </c>
      <c r="L97" s="71"/>
      <c r="M97" s="6">
        <f t="shared" si="7"/>
        <v>67.695258869740286</v>
      </c>
      <c r="N97" s="36">
        <v>2015</v>
      </c>
      <c r="O97" s="8">
        <v>42480</v>
      </c>
      <c r="P97" s="72">
        <v>1.08067</v>
      </c>
      <c r="Q97" s="72"/>
      <c r="R97" s="73">
        <f t="shared" si="8"/>
        <v>-1468987.1174733676</v>
      </c>
      <c r="S97" s="73"/>
      <c r="T97" s="74">
        <f t="shared" si="9"/>
        <v>-18.399999999999999</v>
      </c>
      <c r="U97" s="74"/>
    </row>
    <row r="98" spans="2:21" x14ac:dyDescent="0.15">
      <c r="B98" s="36">
        <v>90</v>
      </c>
      <c r="C98" s="71">
        <f t="shared" si="6"/>
        <v>40050771.65596734</v>
      </c>
      <c r="D98" s="71"/>
      <c r="E98" s="36">
        <v>2015</v>
      </c>
      <c r="F98" s="8">
        <v>42480</v>
      </c>
      <c r="G98" s="36" t="s">
        <v>3</v>
      </c>
      <c r="H98" s="72">
        <v>1.0744800000000001</v>
      </c>
      <c r="I98" s="72"/>
      <c r="J98" s="39">
        <v>24.3</v>
      </c>
      <c r="K98" s="71">
        <f t="shared" si="5"/>
        <v>1201523.14967902</v>
      </c>
      <c r="L98" s="71"/>
      <c r="M98" s="6">
        <f t="shared" si="7"/>
        <v>49.445397106132511</v>
      </c>
      <c r="N98" s="36">
        <v>2015</v>
      </c>
      <c r="O98" s="8">
        <v>42481</v>
      </c>
      <c r="P98" s="72">
        <v>1.0717000000000001</v>
      </c>
      <c r="Q98" s="72"/>
      <c r="R98" s="73">
        <f t="shared" si="8"/>
        <v>1374582.0395504863</v>
      </c>
      <c r="S98" s="73"/>
      <c r="T98" s="74">
        <f t="shared" si="9"/>
        <v>27.800000000000047</v>
      </c>
      <c r="U98" s="74"/>
    </row>
    <row r="99" spans="2:21" x14ac:dyDescent="0.15">
      <c r="B99" s="36">
        <v>91</v>
      </c>
      <c r="C99" s="71">
        <f t="shared" si="6"/>
        <v>41425353.695517823</v>
      </c>
      <c r="D99" s="71"/>
      <c r="E99" s="36">
        <v>2015</v>
      </c>
      <c r="F99" s="8">
        <v>42481</v>
      </c>
      <c r="G99" s="36" t="s">
        <v>4</v>
      </c>
      <c r="H99" s="72">
        <v>1.07474</v>
      </c>
      <c r="I99" s="72"/>
      <c r="J99" s="39">
        <v>64</v>
      </c>
      <c r="K99" s="71">
        <f t="shared" si="5"/>
        <v>1242760.6108655347</v>
      </c>
      <c r="L99" s="71"/>
      <c r="M99" s="6">
        <f t="shared" si="7"/>
        <v>19.418134544773981</v>
      </c>
      <c r="N99" s="36">
        <v>2015</v>
      </c>
      <c r="O99" s="8">
        <v>42482</v>
      </c>
      <c r="P99" s="72">
        <v>1.07673</v>
      </c>
      <c r="Q99" s="72"/>
      <c r="R99" s="73">
        <f t="shared" si="8"/>
        <v>386420.87744098983</v>
      </c>
      <c r="S99" s="73"/>
      <c r="T99" s="74">
        <f t="shared" si="9"/>
        <v>19.899999999999363</v>
      </c>
      <c r="U99" s="74"/>
    </row>
    <row r="100" spans="2:21" x14ac:dyDescent="0.15">
      <c r="B100" s="36">
        <v>92</v>
      </c>
      <c r="C100" s="71">
        <f t="shared" si="6"/>
        <v>41811774.572958812</v>
      </c>
      <c r="D100" s="71"/>
      <c r="E100" s="36">
        <v>2015</v>
      </c>
      <c r="F100" s="8">
        <v>42482</v>
      </c>
      <c r="G100" s="36" t="s">
        <v>3</v>
      </c>
      <c r="H100" s="72">
        <v>1.07216</v>
      </c>
      <c r="I100" s="72"/>
      <c r="J100" s="39">
        <v>22.3</v>
      </c>
      <c r="K100" s="71">
        <f t="shared" si="5"/>
        <v>1254353.2371887644</v>
      </c>
      <c r="L100" s="71"/>
      <c r="M100" s="6">
        <f t="shared" si="7"/>
        <v>56.249024089182257</v>
      </c>
      <c r="N100" s="36">
        <v>2015</v>
      </c>
      <c r="O100" s="8">
        <v>42483</v>
      </c>
      <c r="P100" s="72">
        <v>1.0718000000000001</v>
      </c>
      <c r="Q100" s="72"/>
      <c r="R100" s="73">
        <f t="shared" si="8"/>
        <v>202496.48672100884</v>
      </c>
      <c r="S100" s="73"/>
      <c r="T100" s="74">
        <f t="shared" si="9"/>
        <v>3.5999999999991594</v>
      </c>
      <c r="U100" s="74"/>
    </row>
    <row r="101" spans="2:21" x14ac:dyDescent="0.15">
      <c r="B101" s="36">
        <v>93</v>
      </c>
      <c r="C101" s="71">
        <f t="shared" si="6"/>
        <v>42014271.059679821</v>
      </c>
      <c r="D101" s="71"/>
      <c r="E101" s="36">
        <v>2015</v>
      </c>
      <c r="F101" s="8">
        <v>42484</v>
      </c>
      <c r="G101" s="36" t="s">
        <v>4</v>
      </c>
      <c r="H101" s="72">
        <v>1.0804499999999999</v>
      </c>
      <c r="I101" s="72"/>
      <c r="J101" s="39">
        <v>16.100000000000001</v>
      </c>
      <c r="K101" s="71">
        <f t="shared" si="5"/>
        <v>1260428.1317903947</v>
      </c>
      <c r="L101" s="71"/>
      <c r="M101" s="6">
        <f t="shared" si="7"/>
        <v>78.287461601887856</v>
      </c>
      <c r="N101" s="36">
        <v>2015</v>
      </c>
      <c r="O101" s="8">
        <v>42491</v>
      </c>
      <c r="P101" s="72">
        <v>1.1241399999999999</v>
      </c>
      <c r="Q101" s="72"/>
      <c r="R101" s="73">
        <f t="shared" si="8"/>
        <v>34203791.973864809</v>
      </c>
      <c r="S101" s="73"/>
      <c r="T101" s="74">
        <f t="shared" si="9"/>
        <v>436.90000000000009</v>
      </c>
      <c r="U101" s="74"/>
    </row>
    <row r="102" spans="2:21" x14ac:dyDescent="0.15">
      <c r="B102" s="36">
        <v>94</v>
      </c>
      <c r="C102" s="71">
        <f t="shared" si="6"/>
        <v>76218063.03354463</v>
      </c>
      <c r="D102" s="71"/>
      <c r="E102" s="36">
        <v>2015</v>
      </c>
      <c r="F102" s="8">
        <v>42494</v>
      </c>
      <c r="G102" s="36" t="s">
        <v>3</v>
      </c>
      <c r="H102" s="72">
        <v>1.1180000000000001</v>
      </c>
      <c r="I102" s="72"/>
      <c r="J102" s="39">
        <v>45.3</v>
      </c>
      <c r="K102" s="71">
        <f t="shared" si="5"/>
        <v>2286541.8910063389</v>
      </c>
      <c r="L102" s="71"/>
      <c r="M102" s="6">
        <f t="shared" si="7"/>
        <v>50.475538432811014</v>
      </c>
      <c r="N102" s="36">
        <v>2015</v>
      </c>
      <c r="O102" s="8">
        <v>42495</v>
      </c>
      <c r="P102" s="72">
        <v>1.11571</v>
      </c>
      <c r="Q102" s="72"/>
      <c r="R102" s="73">
        <f t="shared" si="8"/>
        <v>1155889.8301114356</v>
      </c>
      <c r="S102" s="73"/>
      <c r="T102" s="74">
        <f t="shared" si="9"/>
        <v>22.900000000001253</v>
      </c>
      <c r="U102" s="74"/>
    </row>
    <row r="103" spans="2:21" x14ac:dyDescent="0.15">
      <c r="B103" s="36">
        <v>95</v>
      </c>
      <c r="C103" s="71">
        <f t="shared" si="6"/>
        <v>77373952.863656059</v>
      </c>
      <c r="D103" s="71"/>
      <c r="E103" s="36">
        <v>2015</v>
      </c>
      <c r="F103" s="8">
        <v>42496</v>
      </c>
      <c r="G103" s="36" t="s">
        <v>4</v>
      </c>
      <c r="H103" s="72">
        <v>1.12886</v>
      </c>
      <c r="I103" s="72"/>
      <c r="J103" s="39">
        <v>71.599999999999994</v>
      </c>
      <c r="K103" s="71">
        <f t="shared" si="5"/>
        <v>2321218.5859096819</v>
      </c>
      <c r="L103" s="71"/>
      <c r="M103" s="6">
        <f t="shared" si="7"/>
        <v>32.419253993151983</v>
      </c>
      <c r="N103" s="36">
        <v>2015</v>
      </c>
      <c r="O103" s="8">
        <v>42497</v>
      </c>
      <c r="P103" s="72">
        <v>1.1325000000000001</v>
      </c>
      <c r="Q103" s="72"/>
      <c r="R103" s="73">
        <f t="shared" si="8"/>
        <v>1180060.8453507607</v>
      </c>
      <c r="S103" s="73"/>
      <c r="T103" s="74">
        <f t="shared" si="9"/>
        <v>36.400000000000873</v>
      </c>
      <c r="U103" s="74"/>
    </row>
    <row r="104" spans="2:21" x14ac:dyDescent="0.15">
      <c r="B104" s="36">
        <v>96</v>
      </c>
      <c r="C104" s="71">
        <f t="shared" si="6"/>
        <v>78554013.709006816</v>
      </c>
      <c r="D104" s="71"/>
      <c r="E104" s="36">
        <v>2015</v>
      </c>
      <c r="F104" s="8">
        <v>42498</v>
      </c>
      <c r="G104" s="36" t="s">
        <v>3</v>
      </c>
      <c r="H104" s="72">
        <v>1.1195600000000001</v>
      </c>
      <c r="I104" s="72"/>
      <c r="J104" s="39">
        <v>33.5</v>
      </c>
      <c r="K104" s="71">
        <f t="shared" si="5"/>
        <v>2356620.4112702045</v>
      </c>
      <c r="L104" s="71"/>
      <c r="M104" s="6">
        <f t="shared" si="7"/>
        <v>70.346877948364309</v>
      </c>
      <c r="N104" s="36">
        <v>2015</v>
      </c>
      <c r="O104" s="8">
        <v>42502</v>
      </c>
      <c r="P104" s="72">
        <v>1.11612</v>
      </c>
      <c r="Q104" s="72"/>
      <c r="R104" s="73">
        <f t="shared" si="8"/>
        <v>2419932.6014238093</v>
      </c>
      <c r="S104" s="73"/>
      <c r="T104" s="74">
        <f t="shared" si="9"/>
        <v>34.4000000000011</v>
      </c>
      <c r="U104" s="74"/>
    </row>
    <row r="105" spans="2:21" x14ac:dyDescent="0.15">
      <c r="B105" s="36">
        <v>97</v>
      </c>
      <c r="C105" s="71">
        <f t="shared" si="6"/>
        <v>80973946.310430631</v>
      </c>
      <c r="D105" s="71"/>
      <c r="E105" s="36">
        <v>2015</v>
      </c>
      <c r="F105" s="8">
        <v>42502</v>
      </c>
      <c r="G105" s="36" t="s">
        <v>4</v>
      </c>
      <c r="H105" s="72">
        <v>1.11737</v>
      </c>
      <c r="I105" s="72"/>
      <c r="J105" s="39">
        <v>19.8</v>
      </c>
      <c r="K105" s="71">
        <f t="shared" si="5"/>
        <v>2429218.3893129188</v>
      </c>
      <c r="L105" s="71"/>
      <c r="M105" s="6">
        <f t="shared" si="7"/>
        <v>122.6877974400464</v>
      </c>
      <c r="N105" s="36">
        <v>2015</v>
      </c>
      <c r="O105" s="8">
        <v>42504</v>
      </c>
      <c r="P105" s="72">
        <v>1.13673</v>
      </c>
      <c r="Q105" s="72"/>
      <c r="R105" s="73">
        <f t="shared" si="8"/>
        <v>23752357.584393039</v>
      </c>
      <c r="S105" s="73"/>
      <c r="T105" s="74">
        <f t="shared" si="9"/>
        <v>193.60000000000045</v>
      </c>
      <c r="U105" s="74"/>
    </row>
    <row r="106" spans="2:21" x14ac:dyDescent="0.15">
      <c r="B106" s="36">
        <v>98</v>
      </c>
      <c r="C106" s="71">
        <f t="shared" si="6"/>
        <v>104726303.89482367</v>
      </c>
      <c r="D106" s="71"/>
      <c r="E106" s="36">
        <v>2015</v>
      </c>
      <c r="F106" s="8">
        <v>42508</v>
      </c>
      <c r="G106" s="36" t="s">
        <v>3</v>
      </c>
      <c r="H106" s="72">
        <v>1.1416299999999999</v>
      </c>
      <c r="I106" s="72"/>
      <c r="J106" s="39">
        <v>30.4</v>
      </c>
      <c r="K106" s="71">
        <f t="shared" si="5"/>
        <v>3141789.11684471</v>
      </c>
      <c r="L106" s="71"/>
      <c r="M106" s="6">
        <f t="shared" si="7"/>
        <v>103.34832621199705</v>
      </c>
      <c r="N106" s="36">
        <v>2015</v>
      </c>
      <c r="O106" s="8">
        <v>42511</v>
      </c>
      <c r="P106" s="72">
        <v>1.1095200000000001</v>
      </c>
      <c r="Q106" s="72"/>
      <c r="R106" s="73">
        <f t="shared" si="8"/>
        <v>33185147.54667211</v>
      </c>
      <c r="S106" s="73"/>
      <c r="T106" s="74">
        <f t="shared" si="9"/>
        <v>321.0999999999986</v>
      </c>
      <c r="U106" s="74"/>
    </row>
    <row r="107" spans="2:21" x14ac:dyDescent="0.15">
      <c r="B107" s="36">
        <v>99</v>
      </c>
      <c r="C107" s="71">
        <f t="shared" si="6"/>
        <v>137911451.44149578</v>
      </c>
      <c r="D107" s="71"/>
      <c r="E107" s="36">
        <v>2015</v>
      </c>
      <c r="F107" s="8">
        <v>42515</v>
      </c>
      <c r="G107" s="36" t="s">
        <v>3</v>
      </c>
      <c r="H107" s="72">
        <v>1.0966800000000001</v>
      </c>
      <c r="I107" s="72"/>
      <c r="J107" s="39">
        <v>43</v>
      </c>
      <c r="K107" s="71">
        <f t="shared" si="5"/>
        <v>4137343.5432448732</v>
      </c>
      <c r="L107" s="71"/>
      <c r="M107" s="6">
        <f t="shared" si="7"/>
        <v>96.217291703369142</v>
      </c>
      <c r="N107" s="36">
        <v>2015</v>
      </c>
      <c r="O107" s="8">
        <v>42517</v>
      </c>
      <c r="P107" s="72">
        <v>1.09067</v>
      </c>
      <c r="Q107" s="72"/>
      <c r="R107" s="73">
        <f t="shared" si="8"/>
        <v>5782659.2313725529</v>
      </c>
      <c r="S107" s="73"/>
      <c r="T107" s="74">
        <f t="shared" si="9"/>
        <v>60.100000000000705</v>
      </c>
      <c r="U107" s="74"/>
    </row>
    <row r="108" spans="2:21" x14ac:dyDescent="0.15">
      <c r="B108" s="36">
        <v>100</v>
      </c>
      <c r="C108" s="71">
        <f t="shared" si="6"/>
        <v>143694110.67286834</v>
      </c>
      <c r="D108" s="71"/>
      <c r="E108" s="36">
        <v>2015</v>
      </c>
      <c r="F108" s="8">
        <v>42518</v>
      </c>
      <c r="G108" s="36" t="s">
        <v>4</v>
      </c>
      <c r="H108" s="72">
        <v>1.0940049999999999</v>
      </c>
      <c r="I108" s="72"/>
      <c r="J108" s="39">
        <v>56.4</v>
      </c>
      <c r="K108" s="71">
        <f t="shared" si="5"/>
        <v>4310823.3201860497</v>
      </c>
      <c r="L108" s="71"/>
      <c r="M108" s="6">
        <f t="shared" si="7"/>
        <v>76.433037591951248</v>
      </c>
      <c r="N108" s="36">
        <v>2015</v>
      </c>
      <c r="O108" s="8">
        <v>42522</v>
      </c>
      <c r="P108" s="72">
        <v>1.09683</v>
      </c>
      <c r="Q108" s="72"/>
      <c r="R108" s="73">
        <f t="shared" si="8"/>
        <v>2159233.3119726819</v>
      </c>
      <c r="S108" s="73"/>
      <c r="T108" s="74">
        <f t="shared" si="9"/>
        <v>28.250000000000774</v>
      </c>
      <c r="U108" s="74"/>
    </row>
    <row r="109" spans="2:21"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15" priority="1" stopIfTrue="1" operator="equal">
      <formula>"買"</formula>
    </cfRule>
    <cfRule type="cellIs" dxfId="14" priority="2"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5" stopIfTrue="1" operator="equal">
      <formula>"買"</formula>
    </cfRule>
    <cfRule type="cellIs" dxfId="10" priority="6" stopIfTrue="1" operator="equal">
      <formula>"売"</formula>
    </cfRule>
  </conditionalFormatting>
  <conditionalFormatting sqref="G13">
    <cfRule type="cellIs" dxfId="9" priority="3" stopIfTrue="1" operator="equal">
      <formula>"買"</formula>
    </cfRule>
    <cfRule type="cellIs" dxfId="8"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15"/>
  <cols>
    <col min="1" max="1" width="7.5" style="35" customWidth="1"/>
    <col min="2" max="2" width="8.125" customWidth="1"/>
  </cols>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45" zoomScaleNormal="145" zoomScaleSheetLayoutView="100" workbookViewId="0">
      <selection activeCell="A2" sqref="A2:J9"/>
    </sheetView>
  </sheetViews>
  <sheetFormatPr defaultColWidth="9" defaultRowHeight="13.5" x14ac:dyDescent="0.15"/>
  <sheetData>
    <row r="1" spans="1:10" x14ac:dyDescent="0.15">
      <c r="A1" t="s">
        <v>0</v>
      </c>
    </row>
    <row r="2" spans="1:10" x14ac:dyDescent="0.15">
      <c r="A2" s="75" t="s">
        <v>54</v>
      </c>
      <c r="B2" s="76"/>
      <c r="C2" s="76"/>
      <c r="D2" s="76"/>
      <c r="E2" s="76"/>
      <c r="F2" s="76"/>
      <c r="G2" s="76"/>
      <c r="H2" s="76"/>
      <c r="I2" s="76"/>
      <c r="J2" s="76"/>
    </row>
    <row r="3" spans="1:10" x14ac:dyDescent="0.15">
      <c r="A3" s="76"/>
      <c r="B3" s="76"/>
      <c r="C3" s="76"/>
      <c r="D3" s="76"/>
      <c r="E3" s="76"/>
      <c r="F3" s="76"/>
      <c r="G3" s="76"/>
      <c r="H3" s="76"/>
      <c r="I3" s="76"/>
      <c r="J3" s="76"/>
    </row>
    <row r="4" spans="1:10" x14ac:dyDescent="0.15">
      <c r="A4" s="76"/>
      <c r="B4" s="76"/>
      <c r="C4" s="76"/>
      <c r="D4" s="76"/>
      <c r="E4" s="76"/>
      <c r="F4" s="76"/>
      <c r="G4" s="76"/>
      <c r="H4" s="76"/>
      <c r="I4" s="76"/>
      <c r="J4" s="76"/>
    </row>
    <row r="5" spans="1:10" x14ac:dyDescent="0.15">
      <c r="A5" s="76"/>
      <c r="B5" s="76"/>
      <c r="C5" s="76"/>
      <c r="D5" s="76"/>
      <c r="E5" s="76"/>
      <c r="F5" s="76"/>
      <c r="G5" s="76"/>
      <c r="H5" s="76"/>
      <c r="I5" s="76"/>
      <c r="J5" s="76"/>
    </row>
    <row r="6" spans="1:10" x14ac:dyDescent="0.15">
      <c r="A6" s="76"/>
      <c r="B6" s="76"/>
      <c r="C6" s="76"/>
      <c r="D6" s="76"/>
      <c r="E6" s="76"/>
      <c r="F6" s="76"/>
      <c r="G6" s="76"/>
      <c r="H6" s="76"/>
      <c r="I6" s="76"/>
      <c r="J6" s="76"/>
    </row>
    <row r="7" spans="1:10" x14ac:dyDescent="0.15">
      <c r="A7" s="76"/>
      <c r="B7" s="76"/>
      <c r="C7" s="76"/>
      <c r="D7" s="76"/>
      <c r="E7" s="76"/>
      <c r="F7" s="76"/>
      <c r="G7" s="76"/>
      <c r="H7" s="76"/>
      <c r="I7" s="76"/>
      <c r="J7" s="76"/>
    </row>
    <row r="8" spans="1:10" x14ac:dyDescent="0.15">
      <c r="A8" s="76"/>
      <c r="B8" s="76"/>
      <c r="C8" s="76"/>
      <c r="D8" s="76"/>
      <c r="E8" s="76"/>
      <c r="F8" s="76"/>
      <c r="G8" s="76"/>
      <c r="H8" s="76"/>
      <c r="I8" s="76"/>
      <c r="J8" s="76"/>
    </row>
    <row r="9" spans="1:10" x14ac:dyDescent="0.15">
      <c r="A9" s="76"/>
      <c r="B9" s="76"/>
      <c r="C9" s="76"/>
      <c r="D9" s="76"/>
      <c r="E9" s="76"/>
      <c r="F9" s="76"/>
      <c r="G9" s="76"/>
      <c r="H9" s="76"/>
      <c r="I9" s="76"/>
      <c r="J9" s="76"/>
    </row>
    <row r="11" spans="1:10" x14ac:dyDescent="0.15">
      <c r="A11" t="s">
        <v>1</v>
      </c>
    </row>
    <row r="12" spans="1:10" x14ac:dyDescent="0.15">
      <c r="A12" s="77" t="s">
        <v>53</v>
      </c>
      <c r="B12" s="78"/>
      <c r="C12" s="78"/>
      <c r="D12" s="78"/>
      <c r="E12" s="78"/>
      <c r="F12" s="78"/>
      <c r="G12" s="78"/>
      <c r="H12" s="78"/>
      <c r="I12" s="78"/>
      <c r="J12" s="78"/>
    </row>
    <row r="13" spans="1:10" x14ac:dyDescent="0.15">
      <c r="A13" s="78"/>
      <c r="B13" s="78"/>
      <c r="C13" s="78"/>
      <c r="D13" s="78"/>
      <c r="E13" s="78"/>
      <c r="F13" s="78"/>
      <c r="G13" s="78"/>
      <c r="H13" s="78"/>
      <c r="I13" s="78"/>
      <c r="J13" s="78"/>
    </row>
    <row r="14" spans="1:10" x14ac:dyDescent="0.15">
      <c r="A14" s="78"/>
      <c r="B14" s="78"/>
      <c r="C14" s="78"/>
      <c r="D14" s="78"/>
      <c r="E14" s="78"/>
      <c r="F14" s="78"/>
      <c r="G14" s="78"/>
      <c r="H14" s="78"/>
      <c r="I14" s="78"/>
      <c r="J14" s="78"/>
    </row>
    <row r="15" spans="1:10" x14ac:dyDescent="0.15">
      <c r="A15" s="78"/>
      <c r="B15" s="78"/>
      <c r="C15" s="78"/>
      <c r="D15" s="78"/>
      <c r="E15" s="78"/>
      <c r="F15" s="78"/>
      <c r="G15" s="78"/>
      <c r="H15" s="78"/>
      <c r="I15" s="78"/>
      <c r="J15" s="78"/>
    </row>
    <row r="16" spans="1:10" x14ac:dyDescent="0.15">
      <c r="A16" s="78"/>
      <c r="B16" s="78"/>
      <c r="C16" s="78"/>
      <c r="D16" s="78"/>
      <c r="E16" s="78"/>
      <c r="F16" s="78"/>
      <c r="G16" s="78"/>
      <c r="H16" s="78"/>
      <c r="I16" s="78"/>
      <c r="J16" s="78"/>
    </row>
    <row r="17" spans="1:10" x14ac:dyDescent="0.15">
      <c r="A17" s="78"/>
      <c r="B17" s="78"/>
      <c r="C17" s="78"/>
      <c r="D17" s="78"/>
      <c r="E17" s="78"/>
      <c r="F17" s="78"/>
      <c r="G17" s="78"/>
      <c r="H17" s="78"/>
      <c r="I17" s="78"/>
      <c r="J17" s="78"/>
    </row>
    <row r="18" spans="1:10" x14ac:dyDescent="0.15">
      <c r="A18" s="78"/>
      <c r="B18" s="78"/>
      <c r="C18" s="78"/>
      <c r="D18" s="78"/>
      <c r="E18" s="78"/>
      <c r="F18" s="78"/>
      <c r="G18" s="78"/>
      <c r="H18" s="78"/>
      <c r="I18" s="78"/>
      <c r="J18" s="78"/>
    </row>
    <row r="19" spans="1:10" x14ac:dyDescent="0.15">
      <c r="A19" s="78"/>
      <c r="B19" s="78"/>
      <c r="C19" s="78"/>
      <c r="D19" s="78"/>
      <c r="E19" s="78"/>
      <c r="F19" s="78"/>
      <c r="G19" s="78"/>
      <c r="H19" s="78"/>
      <c r="I19" s="78"/>
      <c r="J19" s="78"/>
    </row>
    <row r="21" spans="1:10" x14ac:dyDescent="0.15">
      <c r="A21" t="s">
        <v>2</v>
      </c>
    </row>
    <row r="22" spans="1:10" x14ac:dyDescent="0.15">
      <c r="A22" s="79" t="s">
        <v>52</v>
      </c>
      <c r="B22" s="79"/>
      <c r="C22" s="79"/>
      <c r="D22" s="79"/>
      <c r="E22" s="79"/>
      <c r="F22" s="79"/>
      <c r="G22" s="79"/>
      <c r="H22" s="79"/>
      <c r="I22" s="79"/>
      <c r="J22" s="79"/>
    </row>
    <row r="23" spans="1:10" x14ac:dyDescent="0.15">
      <c r="A23" s="79"/>
      <c r="B23" s="79"/>
      <c r="C23" s="79"/>
      <c r="D23" s="79"/>
      <c r="E23" s="79"/>
      <c r="F23" s="79"/>
      <c r="G23" s="79"/>
      <c r="H23" s="79"/>
      <c r="I23" s="79"/>
      <c r="J23" s="79"/>
    </row>
    <row r="24" spans="1:10" x14ac:dyDescent="0.15">
      <c r="A24" s="79"/>
      <c r="B24" s="79"/>
      <c r="C24" s="79"/>
      <c r="D24" s="79"/>
      <c r="E24" s="79"/>
      <c r="F24" s="79"/>
      <c r="G24" s="79"/>
      <c r="H24" s="79"/>
      <c r="I24" s="79"/>
      <c r="J24" s="79"/>
    </row>
    <row r="25" spans="1:10" x14ac:dyDescent="0.15">
      <c r="A25" s="79"/>
      <c r="B25" s="79"/>
      <c r="C25" s="79"/>
      <c r="D25" s="79"/>
      <c r="E25" s="79"/>
      <c r="F25" s="79"/>
      <c r="G25" s="79"/>
      <c r="H25" s="79"/>
      <c r="I25" s="79"/>
      <c r="J25" s="79"/>
    </row>
    <row r="26" spans="1:10" x14ac:dyDescent="0.15">
      <c r="A26" s="79"/>
      <c r="B26" s="79"/>
      <c r="C26" s="79"/>
      <c r="D26" s="79"/>
      <c r="E26" s="79"/>
      <c r="F26" s="79"/>
      <c r="G26" s="79"/>
      <c r="H26" s="79"/>
      <c r="I26" s="79"/>
      <c r="J26" s="79"/>
    </row>
    <row r="27" spans="1:10" x14ac:dyDescent="0.15">
      <c r="A27" s="79"/>
      <c r="B27" s="79"/>
      <c r="C27" s="79"/>
      <c r="D27" s="79"/>
      <c r="E27" s="79"/>
      <c r="F27" s="79"/>
      <c r="G27" s="79"/>
      <c r="H27" s="79"/>
      <c r="I27" s="79"/>
      <c r="J27" s="79"/>
    </row>
    <row r="28" spans="1:10" x14ac:dyDescent="0.15">
      <c r="A28" s="79"/>
      <c r="B28" s="79"/>
      <c r="C28" s="79"/>
      <c r="D28" s="79"/>
      <c r="E28" s="79"/>
      <c r="F28" s="79"/>
      <c r="G28" s="79"/>
      <c r="H28" s="79"/>
      <c r="I28" s="79"/>
      <c r="J28" s="79"/>
    </row>
    <row r="29" spans="1:10" x14ac:dyDescent="0.15">
      <c r="A29" s="79"/>
      <c r="B29" s="79"/>
      <c r="C29" s="79"/>
      <c r="D29" s="79"/>
      <c r="E29" s="79"/>
      <c r="F29" s="79"/>
      <c r="G29" s="79"/>
      <c r="H29" s="79"/>
      <c r="I29" s="79"/>
      <c r="J29" s="79"/>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SheetLayoutView="100" workbookViewId="0">
      <selection activeCell="G16" sqref="G16"/>
    </sheetView>
  </sheetViews>
  <sheetFormatPr defaultColWidth="8.875" defaultRowHeight="17.25" x14ac:dyDescent="0.15"/>
  <cols>
    <col min="1" max="1" width="3.125" style="27" customWidth="1"/>
    <col min="2" max="2" width="13.25" style="24" customWidth="1"/>
    <col min="3" max="3" width="15.75" style="26" customWidth="1"/>
    <col min="4" max="4" width="13"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ols>
  <sheetData>
    <row r="2" spans="2:9" x14ac:dyDescent="0.15">
      <c r="B2" s="25" t="s">
        <v>39</v>
      </c>
      <c r="C2" s="27"/>
    </row>
    <row r="4" spans="2:9" x14ac:dyDescent="0.15">
      <c r="B4" s="30" t="s">
        <v>42</v>
      </c>
      <c r="C4" s="30" t="s">
        <v>40</v>
      </c>
      <c r="D4" s="30" t="s">
        <v>44</v>
      </c>
      <c r="E4" s="31" t="s">
        <v>41</v>
      </c>
      <c r="F4" s="30" t="s">
        <v>45</v>
      </c>
      <c r="G4" s="31" t="s">
        <v>41</v>
      </c>
      <c r="H4" s="30" t="s">
        <v>46</v>
      </c>
      <c r="I4" s="31" t="s">
        <v>41</v>
      </c>
    </row>
    <row r="5" spans="2:9" x14ac:dyDescent="0.15">
      <c r="B5" s="28" t="s">
        <v>43</v>
      </c>
      <c r="C5" s="29" t="s">
        <v>47</v>
      </c>
      <c r="D5" s="29">
        <v>47</v>
      </c>
      <c r="E5" s="33">
        <v>42486</v>
      </c>
      <c r="F5" s="29">
        <v>80</v>
      </c>
      <c r="G5" s="33">
        <v>42494</v>
      </c>
      <c r="H5" s="29">
        <v>100</v>
      </c>
      <c r="I5" s="33">
        <v>42499</v>
      </c>
    </row>
    <row r="6" spans="2:9" x14ac:dyDescent="0.15">
      <c r="B6" s="28" t="s">
        <v>43</v>
      </c>
      <c r="C6" s="29" t="s">
        <v>48</v>
      </c>
      <c r="D6" s="29">
        <v>49</v>
      </c>
      <c r="E6" s="33">
        <v>42502</v>
      </c>
      <c r="F6" s="29">
        <v>100</v>
      </c>
      <c r="G6" s="33">
        <v>42510</v>
      </c>
      <c r="H6" s="29">
        <v>100</v>
      </c>
      <c r="I6" s="34"/>
    </row>
    <row r="7" spans="2:9" x14ac:dyDescent="0.15">
      <c r="B7" s="28" t="s">
        <v>43</v>
      </c>
      <c r="C7" s="29"/>
      <c r="D7" s="29"/>
      <c r="E7" s="34"/>
      <c r="F7" s="29"/>
      <c r="G7" s="34"/>
      <c r="H7" s="29"/>
      <c r="I7" s="34"/>
    </row>
    <row r="8" spans="2:9" x14ac:dyDescent="0.15">
      <c r="B8" s="28" t="s">
        <v>43</v>
      </c>
      <c r="C8" s="29"/>
      <c r="D8" s="29"/>
      <c r="E8" s="34"/>
      <c r="F8" s="29"/>
      <c r="G8" s="34"/>
      <c r="H8" s="29"/>
      <c r="I8" s="34"/>
    </row>
    <row r="9" spans="2:9" x14ac:dyDescent="0.15">
      <c r="B9" s="28" t="s">
        <v>43</v>
      </c>
      <c r="C9" s="29"/>
      <c r="D9" s="29"/>
      <c r="E9" s="34"/>
      <c r="F9" s="29"/>
      <c r="G9" s="34"/>
      <c r="H9" s="29"/>
      <c r="I9" s="34"/>
    </row>
    <row r="10" spans="2:9" x14ac:dyDescent="0.15">
      <c r="B10" s="28" t="s">
        <v>43</v>
      </c>
      <c r="C10" s="29"/>
      <c r="D10" s="29"/>
      <c r="E10" s="34"/>
      <c r="F10" s="29"/>
      <c r="G10" s="34"/>
      <c r="H10" s="29"/>
      <c r="I10" s="34"/>
    </row>
    <row r="11" spans="2:9" x14ac:dyDescent="0.15">
      <c r="B11" s="28" t="s">
        <v>43</v>
      </c>
      <c r="C11" s="29"/>
      <c r="D11" s="29"/>
      <c r="E11" s="34"/>
      <c r="F11" s="29"/>
      <c r="G11" s="34"/>
      <c r="H11" s="29"/>
      <c r="I11" s="34"/>
    </row>
    <row r="12" spans="2:9" x14ac:dyDescent="0.15">
      <c r="B12" s="28" t="s">
        <v>43</v>
      </c>
      <c r="C12" s="29"/>
      <c r="D12" s="29"/>
      <c r="E12" s="34"/>
      <c r="F12" s="29"/>
      <c r="G12" s="34"/>
      <c r="H12" s="29"/>
      <c r="I12" s="34"/>
    </row>
  </sheetData>
  <phoneticPr fontId="2"/>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pane="bottomLeft" activeCell="M16" sqref="M16"/>
    </sheetView>
  </sheetViews>
  <sheetFormatPr defaultRowHeight="13.5" x14ac:dyDescent="0.15"/>
  <cols>
    <col min="1" max="1" width="2.875" customWidth="1"/>
    <col min="2" max="18" width="6.625" customWidth="1"/>
    <col min="22" max="22" width="10.875" style="23" bestFit="1" customWidth="1"/>
  </cols>
  <sheetData>
    <row r="2" spans="2:21" x14ac:dyDescent="0.15">
      <c r="B2" s="40" t="s">
        <v>5</v>
      </c>
      <c r="C2" s="40"/>
      <c r="D2" s="43"/>
      <c r="E2" s="43"/>
      <c r="F2" s="40" t="s">
        <v>6</v>
      </c>
      <c r="G2" s="40"/>
      <c r="H2" s="43" t="s">
        <v>36</v>
      </c>
      <c r="I2" s="43"/>
      <c r="J2" s="40" t="s">
        <v>7</v>
      </c>
      <c r="K2" s="40"/>
      <c r="L2" s="44">
        <f>C9</f>
        <v>1000000</v>
      </c>
      <c r="M2" s="43"/>
      <c r="N2" s="40" t="s">
        <v>8</v>
      </c>
      <c r="O2" s="40"/>
      <c r="P2" s="44" t="e">
        <f>C108+R108</f>
        <v>#VALUE!</v>
      </c>
      <c r="Q2" s="43"/>
      <c r="R2" s="1"/>
      <c r="S2" s="1"/>
      <c r="T2" s="1"/>
    </row>
    <row r="3" spans="2:21" ht="57" customHeight="1" x14ac:dyDescent="0.15">
      <c r="B3" s="40" t="s">
        <v>9</v>
      </c>
      <c r="C3" s="40"/>
      <c r="D3" s="45" t="s">
        <v>38</v>
      </c>
      <c r="E3" s="45"/>
      <c r="F3" s="45"/>
      <c r="G3" s="45"/>
      <c r="H3" s="45"/>
      <c r="I3" s="45"/>
      <c r="J3" s="40" t="s">
        <v>10</v>
      </c>
      <c r="K3" s="40"/>
      <c r="L3" s="45" t="s">
        <v>35</v>
      </c>
      <c r="M3" s="46"/>
      <c r="N3" s="46"/>
      <c r="O3" s="46"/>
      <c r="P3" s="46"/>
      <c r="Q3" s="46"/>
      <c r="R3" s="1"/>
      <c r="S3" s="1"/>
    </row>
    <row r="4" spans="2:21" x14ac:dyDescent="0.15">
      <c r="B4" s="40" t="s">
        <v>11</v>
      </c>
      <c r="C4" s="40"/>
      <c r="D4" s="41">
        <f>SUM($R$9:$S$993)</f>
        <v>-29947.368421052488</v>
      </c>
      <c r="E4" s="41"/>
      <c r="F4" s="40" t="s">
        <v>12</v>
      </c>
      <c r="G4" s="40"/>
      <c r="H4" s="42">
        <f>SUM($T$9:$U$108)</f>
        <v>-57</v>
      </c>
      <c r="I4" s="43"/>
      <c r="J4" s="47" t="s">
        <v>13</v>
      </c>
      <c r="K4" s="47"/>
      <c r="L4" s="44">
        <f>MAX($C$9:$D$990)-C9</f>
        <v>0</v>
      </c>
      <c r="M4" s="44"/>
      <c r="N4" s="47" t="s">
        <v>14</v>
      </c>
      <c r="O4" s="47"/>
      <c r="P4" s="41">
        <f>MIN($C$9:$D$990)-C9</f>
        <v>-29947.368421052466</v>
      </c>
      <c r="Q4" s="41"/>
      <c r="R4" s="1"/>
      <c r="S4" s="1"/>
      <c r="T4" s="1"/>
    </row>
    <row r="5" spans="2:21" x14ac:dyDescent="0.15">
      <c r="B5" s="22" t="s">
        <v>15</v>
      </c>
      <c r="C5" s="2">
        <f>COUNTIF($R$9:$R$990,"&gt;0")</f>
        <v>0</v>
      </c>
      <c r="D5" s="21" t="s">
        <v>16</v>
      </c>
      <c r="E5" s="16">
        <f>COUNTIF($R$9:$R$990,"&lt;0")</f>
        <v>1</v>
      </c>
      <c r="F5" s="21" t="s">
        <v>17</v>
      </c>
      <c r="G5" s="2">
        <f>COUNTIF($R$9:$R$990,"=0")</f>
        <v>0</v>
      </c>
      <c r="H5" s="21" t="s">
        <v>18</v>
      </c>
      <c r="I5" s="3">
        <f>C5/SUM(C5,E5,G5)</f>
        <v>0</v>
      </c>
      <c r="J5" s="48" t="s">
        <v>19</v>
      </c>
      <c r="K5" s="40"/>
      <c r="L5" s="49"/>
      <c r="M5" s="50"/>
      <c r="N5" s="18" t="s">
        <v>20</v>
      </c>
      <c r="O5" s="9"/>
      <c r="P5" s="49"/>
      <c r="Q5" s="50"/>
      <c r="R5" s="1"/>
      <c r="S5" s="1"/>
      <c r="T5" s="1"/>
    </row>
    <row r="6" spans="2:21" x14ac:dyDescent="0.15">
      <c r="B6" s="11"/>
      <c r="C6" s="14"/>
      <c r="D6" s="15"/>
      <c r="E6" s="12"/>
      <c r="F6" s="11"/>
      <c r="G6" s="12"/>
      <c r="H6" s="11"/>
      <c r="I6" s="17"/>
      <c r="J6" s="11"/>
      <c r="K6" s="11"/>
      <c r="L6" s="12"/>
      <c r="M6" s="12"/>
      <c r="N6" s="13"/>
      <c r="O6" s="13"/>
      <c r="P6" s="10"/>
      <c r="Q6" s="7"/>
      <c r="R6" s="1"/>
      <c r="S6" s="1"/>
      <c r="T6" s="1"/>
    </row>
    <row r="7" spans="2:21" x14ac:dyDescent="0.15">
      <c r="B7" s="58" t="s">
        <v>21</v>
      </c>
      <c r="C7" s="60" t="s">
        <v>22</v>
      </c>
      <c r="D7" s="61"/>
      <c r="E7" s="64" t="s">
        <v>23</v>
      </c>
      <c r="F7" s="65"/>
      <c r="G7" s="65"/>
      <c r="H7" s="65"/>
      <c r="I7" s="53"/>
      <c r="J7" s="66" t="s">
        <v>24</v>
      </c>
      <c r="K7" s="67"/>
      <c r="L7" s="55"/>
      <c r="M7" s="68" t="s">
        <v>25</v>
      </c>
      <c r="N7" s="69" t="s">
        <v>26</v>
      </c>
      <c r="O7" s="70"/>
      <c r="P7" s="70"/>
      <c r="Q7" s="57"/>
      <c r="R7" s="51" t="s">
        <v>27</v>
      </c>
      <c r="S7" s="51"/>
      <c r="T7" s="51"/>
      <c r="U7" s="51"/>
    </row>
    <row r="8" spans="2:21" x14ac:dyDescent="0.15">
      <c r="B8" s="59"/>
      <c r="C8" s="62"/>
      <c r="D8" s="63"/>
      <c r="E8" s="19" t="s">
        <v>28</v>
      </c>
      <c r="F8" s="19" t="s">
        <v>29</v>
      </c>
      <c r="G8" s="19" t="s">
        <v>30</v>
      </c>
      <c r="H8" s="52" t="s">
        <v>31</v>
      </c>
      <c r="I8" s="53"/>
      <c r="J8" s="4" t="s">
        <v>32</v>
      </c>
      <c r="K8" s="54" t="s">
        <v>33</v>
      </c>
      <c r="L8" s="55"/>
      <c r="M8" s="68"/>
      <c r="N8" s="5" t="s">
        <v>28</v>
      </c>
      <c r="O8" s="5" t="s">
        <v>29</v>
      </c>
      <c r="P8" s="56" t="s">
        <v>31</v>
      </c>
      <c r="Q8" s="57"/>
      <c r="R8" s="51" t="s">
        <v>34</v>
      </c>
      <c r="S8" s="51"/>
      <c r="T8" s="51" t="s">
        <v>32</v>
      </c>
      <c r="U8" s="51"/>
    </row>
    <row r="9" spans="2:21" x14ac:dyDescent="0.15">
      <c r="B9" s="20">
        <v>1</v>
      </c>
      <c r="C9" s="71">
        <v>1000000</v>
      </c>
      <c r="D9" s="71"/>
      <c r="E9" s="20">
        <v>2001</v>
      </c>
      <c r="F9" s="8">
        <v>42111</v>
      </c>
      <c r="G9" s="20" t="s">
        <v>4</v>
      </c>
      <c r="H9" s="80">
        <v>1.4382900000000001</v>
      </c>
      <c r="I9" s="80"/>
      <c r="J9" s="20">
        <v>57</v>
      </c>
      <c r="K9" s="71">
        <f t="shared" ref="K9:K72" si="0">IF(F9="","",C9*0.03)</f>
        <v>30000</v>
      </c>
      <c r="L9" s="71"/>
      <c r="M9" s="6">
        <f>IF(J9="","",(K9/J9)/1000)</f>
        <v>0.52631578947368418</v>
      </c>
      <c r="N9" s="20">
        <v>2001</v>
      </c>
      <c r="O9" s="8">
        <v>42111</v>
      </c>
      <c r="P9" s="80">
        <v>1.4326000000000001</v>
      </c>
      <c r="Q9" s="80"/>
      <c r="R9" s="73">
        <f>IF(O9="","",(IF(G9="売",H9-P9,P9-H9))*M9*10000000)</f>
        <v>-29947.368421052488</v>
      </c>
      <c r="S9" s="73"/>
      <c r="T9" s="74">
        <f>IF(O9="","",IF(R9&lt;0,J9*(-1),IF(G9="買",(P9-H9)*10000,(H9-P9)*10000)))</f>
        <v>-57</v>
      </c>
      <c r="U9" s="74"/>
    </row>
    <row r="10" spans="2:21" x14ac:dyDescent="0.15">
      <c r="B10" s="20">
        <v>2</v>
      </c>
      <c r="C10" s="71">
        <f t="shared" ref="C10:C73" si="1">IF(R9="","",C9+R9)</f>
        <v>970052.63157894753</v>
      </c>
      <c r="D10" s="71"/>
      <c r="E10" s="20"/>
      <c r="F10" s="8"/>
      <c r="G10" s="20" t="s">
        <v>4</v>
      </c>
      <c r="H10" s="80"/>
      <c r="I10" s="80"/>
      <c r="J10" s="20"/>
      <c r="K10" s="71" t="str">
        <f t="shared" si="0"/>
        <v/>
      </c>
      <c r="L10" s="71"/>
      <c r="M10" s="6" t="str">
        <f t="shared" ref="M10:M73" si="2">IF(J10="","",(K10/J10)/1000)</f>
        <v/>
      </c>
      <c r="N10" s="20"/>
      <c r="O10" s="8"/>
      <c r="P10" s="80"/>
      <c r="Q10" s="80"/>
      <c r="R10" s="73" t="str">
        <f t="shared" ref="R10:R73" si="3">IF(O10="","",(IF(G10="売",H10-P10,P10-H10))*M10*10000000)</f>
        <v/>
      </c>
      <c r="S10" s="73"/>
      <c r="T10" s="74" t="str">
        <f t="shared" ref="T10:T73" si="4">IF(O10="","",IF(R10&lt;0,J10*(-1),IF(G10="買",(P10-H10)*10000,(H10-P10)*10000)))</f>
        <v/>
      </c>
      <c r="U10" s="74"/>
    </row>
    <row r="11" spans="2:21" x14ac:dyDescent="0.15">
      <c r="B11" s="20">
        <v>3</v>
      </c>
      <c r="C11" s="71" t="str">
        <f t="shared" si="1"/>
        <v/>
      </c>
      <c r="D11" s="71"/>
      <c r="E11" s="20"/>
      <c r="F11" s="8"/>
      <c r="G11" s="20" t="s">
        <v>4</v>
      </c>
      <c r="H11" s="80"/>
      <c r="I11" s="80"/>
      <c r="J11" s="20"/>
      <c r="K11" s="71" t="str">
        <f t="shared" si="0"/>
        <v/>
      </c>
      <c r="L11" s="71"/>
      <c r="M11" s="6" t="str">
        <f t="shared" si="2"/>
        <v/>
      </c>
      <c r="N11" s="20"/>
      <c r="O11" s="8"/>
      <c r="P11" s="80"/>
      <c r="Q11" s="80"/>
      <c r="R11" s="73" t="str">
        <f t="shared" si="3"/>
        <v/>
      </c>
      <c r="S11" s="73"/>
      <c r="T11" s="74" t="str">
        <f t="shared" si="4"/>
        <v/>
      </c>
      <c r="U11" s="74"/>
    </row>
    <row r="12" spans="2:21" x14ac:dyDescent="0.15">
      <c r="B12" s="20">
        <v>4</v>
      </c>
      <c r="C12" s="71" t="str">
        <f t="shared" si="1"/>
        <v/>
      </c>
      <c r="D12" s="71"/>
      <c r="E12" s="20"/>
      <c r="F12" s="8"/>
      <c r="G12" s="20" t="s">
        <v>3</v>
      </c>
      <c r="H12" s="80"/>
      <c r="I12" s="80"/>
      <c r="J12" s="20"/>
      <c r="K12" s="71" t="str">
        <f t="shared" si="0"/>
        <v/>
      </c>
      <c r="L12" s="71"/>
      <c r="M12" s="6" t="str">
        <f t="shared" si="2"/>
        <v/>
      </c>
      <c r="N12" s="20"/>
      <c r="O12" s="8"/>
      <c r="P12" s="80"/>
      <c r="Q12" s="80"/>
      <c r="R12" s="73" t="str">
        <f t="shared" si="3"/>
        <v/>
      </c>
      <c r="S12" s="73"/>
      <c r="T12" s="74" t="str">
        <f t="shared" si="4"/>
        <v/>
      </c>
      <c r="U12" s="74"/>
    </row>
    <row r="13" spans="2:21" x14ac:dyDescent="0.15">
      <c r="B13" s="20">
        <v>5</v>
      </c>
      <c r="C13" s="71" t="str">
        <f t="shared" si="1"/>
        <v/>
      </c>
      <c r="D13" s="71"/>
      <c r="E13" s="20"/>
      <c r="F13" s="8"/>
      <c r="G13" s="20" t="s">
        <v>3</v>
      </c>
      <c r="H13" s="80"/>
      <c r="I13" s="80"/>
      <c r="J13" s="20"/>
      <c r="K13" s="71" t="str">
        <f t="shared" si="0"/>
        <v/>
      </c>
      <c r="L13" s="71"/>
      <c r="M13" s="6" t="str">
        <f t="shared" si="2"/>
        <v/>
      </c>
      <c r="N13" s="20"/>
      <c r="O13" s="8"/>
      <c r="P13" s="80"/>
      <c r="Q13" s="80"/>
      <c r="R13" s="73" t="str">
        <f t="shared" si="3"/>
        <v/>
      </c>
      <c r="S13" s="73"/>
      <c r="T13" s="74" t="str">
        <f t="shared" si="4"/>
        <v/>
      </c>
      <c r="U13" s="74"/>
    </row>
    <row r="14" spans="2:21" x14ac:dyDescent="0.15">
      <c r="B14" s="20">
        <v>6</v>
      </c>
      <c r="C14" s="71" t="str">
        <f t="shared" si="1"/>
        <v/>
      </c>
      <c r="D14" s="71"/>
      <c r="E14" s="20"/>
      <c r="F14" s="8"/>
      <c r="G14" s="20" t="s">
        <v>4</v>
      </c>
      <c r="H14" s="80"/>
      <c r="I14" s="80"/>
      <c r="J14" s="20"/>
      <c r="K14" s="71" t="str">
        <f t="shared" si="0"/>
        <v/>
      </c>
      <c r="L14" s="71"/>
      <c r="M14" s="6" t="str">
        <f t="shared" si="2"/>
        <v/>
      </c>
      <c r="N14" s="20"/>
      <c r="O14" s="8"/>
      <c r="P14" s="80"/>
      <c r="Q14" s="80"/>
      <c r="R14" s="73" t="str">
        <f t="shared" si="3"/>
        <v/>
      </c>
      <c r="S14" s="73"/>
      <c r="T14" s="74" t="str">
        <f t="shared" si="4"/>
        <v/>
      </c>
      <c r="U14" s="74"/>
    </row>
    <row r="15" spans="2:21" x14ac:dyDescent="0.15">
      <c r="B15" s="20">
        <v>7</v>
      </c>
      <c r="C15" s="71" t="str">
        <f t="shared" si="1"/>
        <v/>
      </c>
      <c r="D15" s="71"/>
      <c r="E15" s="20"/>
      <c r="F15" s="8"/>
      <c r="G15" s="20" t="s">
        <v>4</v>
      </c>
      <c r="H15" s="80"/>
      <c r="I15" s="80"/>
      <c r="J15" s="20"/>
      <c r="K15" s="71" t="str">
        <f t="shared" si="0"/>
        <v/>
      </c>
      <c r="L15" s="71"/>
      <c r="M15" s="6" t="str">
        <f t="shared" si="2"/>
        <v/>
      </c>
      <c r="N15" s="20"/>
      <c r="O15" s="8"/>
      <c r="P15" s="80"/>
      <c r="Q15" s="80"/>
      <c r="R15" s="73" t="str">
        <f t="shared" si="3"/>
        <v/>
      </c>
      <c r="S15" s="73"/>
      <c r="T15" s="74" t="str">
        <f t="shared" si="4"/>
        <v/>
      </c>
      <c r="U15" s="74"/>
    </row>
    <row r="16" spans="2:21" x14ac:dyDescent="0.15">
      <c r="B16" s="20">
        <v>8</v>
      </c>
      <c r="C16" s="71" t="str">
        <f t="shared" si="1"/>
        <v/>
      </c>
      <c r="D16" s="71"/>
      <c r="E16" s="20"/>
      <c r="F16" s="8"/>
      <c r="G16" s="20" t="s">
        <v>4</v>
      </c>
      <c r="H16" s="80"/>
      <c r="I16" s="80"/>
      <c r="J16" s="20"/>
      <c r="K16" s="71" t="str">
        <f t="shared" si="0"/>
        <v/>
      </c>
      <c r="L16" s="71"/>
      <c r="M16" s="6" t="str">
        <f t="shared" si="2"/>
        <v/>
      </c>
      <c r="N16" s="20"/>
      <c r="O16" s="8"/>
      <c r="P16" s="80"/>
      <c r="Q16" s="80"/>
      <c r="R16" s="73" t="str">
        <f t="shared" si="3"/>
        <v/>
      </c>
      <c r="S16" s="73"/>
      <c r="T16" s="74" t="str">
        <f t="shared" si="4"/>
        <v/>
      </c>
      <c r="U16" s="74"/>
    </row>
    <row r="17" spans="2:21" x14ac:dyDescent="0.15">
      <c r="B17" s="20">
        <v>9</v>
      </c>
      <c r="C17" s="71" t="str">
        <f t="shared" si="1"/>
        <v/>
      </c>
      <c r="D17" s="71"/>
      <c r="E17" s="20"/>
      <c r="F17" s="8"/>
      <c r="G17" s="20" t="s">
        <v>4</v>
      </c>
      <c r="H17" s="80"/>
      <c r="I17" s="80"/>
      <c r="J17" s="20"/>
      <c r="K17" s="71" t="str">
        <f t="shared" si="0"/>
        <v/>
      </c>
      <c r="L17" s="71"/>
      <c r="M17" s="6" t="str">
        <f t="shared" si="2"/>
        <v/>
      </c>
      <c r="N17" s="20"/>
      <c r="O17" s="8"/>
      <c r="P17" s="80"/>
      <c r="Q17" s="80"/>
      <c r="R17" s="73" t="str">
        <f t="shared" si="3"/>
        <v/>
      </c>
      <c r="S17" s="73"/>
      <c r="T17" s="74" t="str">
        <f t="shared" si="4"/>
        <v/>
      </c>
      <c r="U17" s="74"/>
    </row>
    <row r="18" spans="2:21" x14ac:dyDescent="0.15">
      <c r="B18" s="20">
        <v>10</v>
      </c>
      <c r="C18" s="71" t="str">
        <f t="shared" si="1"/>
        <v/>
      </c>
      <c r="D18" s="71"/>
      <c r="E18" s="20"/>
      <c r="F18" s="8"/>
      <c r="G18" s="20" t="s">
        <v>4</v>
      </c>
      <c r="H18" s="80"/>
      <c r="I18" s="80"/>
      <c r="J18" s="20"/>
      <c r="K18" s="71" t="str">
        <f t="shared" si="0"/>
        <v/>
      </c>
      <c r="L18" s="71"/>
      <c r="M18" s="6" t="str">
        <f t="shared" si="2"/>
        <v/>
      </c>
      <c r="N18" s="20"/>
      <c r="O18" s="8"/>
      <c r="P18" s="80"/>
      <c r="Q18" s="80"/>
      <c r="R18" s="73" t="str">
        <f t="shared" si="3"/>
        <v/>
      </c>
      <c r="S18" s="73"/>
      <c r="T18" s="74" t="str">
        <f t="shared" si="4"/>
        <v/>
      </c>
      <c r="U18" s="74"/>
    </row>
    <row r="19" spans="2:21" x14ac:dyDescent="0.15">
      <c r="B19" s="20">
        <v>11</v>
      </c>
      <c r="C19" s="71" t="str">
        <f t="shared" si="1"/>
        <v/>
      </c>
      <c r="D19" s="71"/>
      <c r="E19" s="20"/>
      <c r="F19" s="8"/>
      <c r="G19" s="20" t="s">
        <v>4</v>
      </c>
      <c r="H19" s="80"/>
      <c r="I19" s="80"/>
      <c r="J19" s="20"/>
      <c r="K19" s="71" t="str">
        <f t="shared" si="0"/>
        <v/>
      </c>
      <c r="L19" s="71"/>
      <c r="M19" s="6" t="str">
        <f t="shared" si="2"/>
        <v/>
      </c>
      <c r="N19" s="20"/>
      <c r="O19" s="8"/>
      <c r="P19" s="80"/>
      <c r="Q19" s="80"/>
      <c r="R19" s="73" t="str">
        <f t="shared" si="3"/>
        <v/>
      </c>
      <c r="S19" s="73"/>
      <c r="T19" s="74" t="str">
        <f t="shared" si="4"/>
        <v/>
      </c>
      <c r="U19" s="74"/>
    </row>
    <row r="20" spans="2:21" x14ac:dyDescent="0.15">
      <c r="B20" s="20">
        <v>12</v>
      </c>
      <c r="C20" s="71" t="str">
        <f t="shared" si="1"/>
        <v/>
      </c>
      <c r="D20" s="71"/>
      <c r="E20" s="20"/>
      <c r="F20" s="8"/>
      <c r="G20" s="20" t="s">
        <v>4</v>
      </c>
      <c r="H20" s="80"/>
      <c r="I20" s="80"/>
      <c r="J20" s="20"/>
      <c r="K20" s="71" t="str">
        <f t="shared" si="0"/>
        <v/>
      </c>
      <c r="L20" s="71"/>
      <c r="M20" s="6" t="str">
        <f t="shared" si="2"/>
        <v/>
      </c>
      <c r="N20" s="20"/>
      <c r="O20" s="8"/>
      <c r="P20" s="80"/>
      <c r="Q20" s="80"/>
      <c r="R20" s="73" t="str">
        <f t="shared" si="3"/>
        <v/>
      </c>
      <c r="S20" s="73"/>
      <c r="T20" s="74" t="str">
        <f t="shared" si="4"/>
        <v/>
      </c>
      <c r="U20" s="74"/>
    </row>
    <row r="21" spans="2:21" x14ac:dyDescent="0.15">
      <c r="B21" s="20">
        <v>13</v>
      </c>
      <c r="C21" s="71" t="str">
        <f t="shared" si="1"/>
        <v/>
      </c>
      <c r="D21" s="71"/>
      <c r="E21" s="20"/>
      <c r="F21" s="8"/>
      <c r="G21" s="20" t="s">
        <v>4</v>
      </c>
      <c r="H21" s="80"/>
      <c r="I21" s="80"/>
      <c r="J21" s="20"/>
      <c r="K21" s="71" t="str">
        <f t="shared" si="0"/>
        <v/>
      </c>
      <c r="L21" s="71"/>
      <c r="M21" s="6" t="str">
        <f t="shared" si="2"/>
        <v/>
      </c>
      <c r="N21" s="20"/>
      <c r="O21" s="8"/>
      <c r="P21" s="80"/>
      <c r="Q21" s="80"/>
      <c r="R21" s="73" t="str">
        <f t="shared" si="3"/>
        <v/>
      </c>
      <c r="S21" s="73"/>
      <c r="T21" s="74" t="str">
        <f t="shared" si="4"/>
        <v/>
      </c>
      <c r="U21" s="74"/>
    </row>
    <row r="22" spans="2:21" x14ac:dyDescent="0.15">
      <c r="B22" s="20">
        <v>14</v>
      </c>
      <c r="C22" s="71" t="str">
        <f t="shared" si="1"/>
        <v/>
      </c>
      <c r="D22" s="71"/>
      <c r="E22" s="20"/>
      <c r="F22" s="8"/>
      <c r="G22" s="20" t="s">
        <v>3</v>
      </c>
      <c r="H22" s="80"/>
      <c r="I22" s="80"/>
      <c r="J22" s="20"/>
      <c r="K22" s="71" t="str">
        <f t="shared" si="0"/>
        <v/>
      </c>
      <c r="L22" s="71"/>
      <c r="M22" s="6" t="str">
        <f t="shared" si="2"/>
        <v/>
      </c>
      <c r="N22" s="20"/>
      <c r="O22" s="8"/>
      <c r="P22" s="80"/>
      <c r="Q22" s="80"/>
      <c r="R22" s="73" t="str">
        <f t="shared" si="3"/>
        <v/>
      </c>
      <c r="S22" s="73"/>
      <c r="T22" s="74" t="str">
        <f t="shared" si="4"/>
        <v/>
      </c>
      <c r="U22" s="74"/>
    </row>
    <row r="23" spans="2:21" x14ac:dyDescent="0.15">
      <c r="B23" s="20">
        <v>15</v>
      </c>
      <c r="C23" s="71" t="str">
        <f t="shared" si="1"/>
        <v/>
      </c>
      <c r="D23" s="71"/>
      <c r="E23" s="20"/>
      <c r="F23" s="8"/>
      <c r="G23" s="20" t="s">
        <v>4</v>
      </c>
      <c r="H23" s="80"/>
      <c r="I23" s="80"/>
      <c r="J23" s="20"/>
      <c r="K23" s="71" t="str">
        <f t="shared" si="0"/>
        <v/>
      </c>
      <c r="L23" s="71"/>
      <c r="M23" s="6" t="str">
        <f t="shared" si="2"/>
        <v/>
      </c>
      <c r="N23" s="20"/>
      <c r="O23" s="8"/>
      <c r="P23" s="80"/>
      <c r="Q23" s="80"/>
      <c r="R23" s="73" t="str">
        <f t="shared" si="3"/>
        <v/>
      </c>
      <c r="S23" s="73"/>
      <c r="T23" s="74" t="str">
        <f t="shared" si="4"/>
        <v/>
      </c>
      <c r="U23" s="74"/>
    </row>
    <row r="24" spans="2:21" x14ac:dyDescent="0.15">
      <c r="B24" s="20">
        <v>16</v>
      </c>
      <c r="C24" s="71" t="str">
        <f t="shared" si="1"/>
        <v/>
      </c>
      <c r="D24" s="71"/>
      <c r="E24" s="20"/>
      <c r="F24" s="8"/>
      <c r="G24" s="20" t="s">
        <v>4</v>
      </c>
      <c r="H24" s="80"/>
      <c r="I24" s="80"/>
      <c r="J24" s="20"/>
      <c r="K24" s="71" t="str">
        <f t="shared" si="0"/>
        <v/>
      </c>
      <c r="L24" s="71"/>
      <c r="M24" s="6" t="str">
        <f t="shared" si="2"/>
        <v/>
      </c>
      <c r="N24" s="20"/>
      <c r="O24" s="8"/>
      <c r="P24" s="80"/>
      <c r="Q24" s="80"/>
      <c r="R24" s="73" t="str">
        <f t="shared" si="3"/>
        <v/>
      </c>
      <c r="S24" s="73"/>
      <c r="T24" s="74" t="str">
        <f t="shared" si="4"/>
        <v/>
      </c>
      <c r="U24" s="74"/>
    </row>
    <row r="25" spans="2:21" x14ac:dyDescent="0.15">
      <c r="B25" s="20">
        <v>17</v>
      </c>
      <c r="C25" s="71" t="str">
        <f t="shared" si="1"/>
        <v/>
      </c>
      <c r="D25" s="71"/>
      <c r="E25" s="20"/>
      <c r="F25" s="8"/>
      <c r="G25" s="20" t="s">
        <v>4</v>
      </c>
      <c r="H25" s="80"/>
      <c r="I25" s="80"/>
      <c r="J25" s="20"/>
      <c r="K25" s="71" t="str">
        <f t="shared" si="0"/>
        <v/>
      </c>
      <c r="L25" s="71"/>
      <c r="M25" s="6" t="str">
        <f t="shared" si="2"/>
        <v/>
      </c>
      <c r="N25" s="20"/>
      <c r="O25" s="8"/>
      <c r="P25" s="80"/>
      <c r="Q25" s="80"/>
      <c r="R25" s="73" t="str">
        <f t="shared" si="3"/>
        <v/>
      </c>
      <c r="S25" s="73"/>
      <c r="T25" s="74" t="str">
        <f t="shared" si="4"/>
        <v/>
      </c>
      <c r="U25" s="74"/>
    </row>
    <row r="26" spans="2:21" x14ac:dyDescent="0.15">
      <c r="B26" s="20">
        <v>18</v>
      </c>
      <c r="C26" s="71" t="str">
        <f t="shared" si="1"/>
        <v/>
      </c>
      <c r="D26" s="71"/>
      <c r="E26" s="20"/>
      <c r="F26" s="8"/>
      <c r="G26" s="20" t="s">
        <v>4</v>
      </c>
      <c r="H26" s="80"/>
      <c r="I26" s="80"/>
      <c r="J26" s="20"/>
      <c r="K26" s="71" t="str">
        <f t="shared" si="0"/>
        <v/>
      </c>
      <c r="L26" s="71"/>
      <c r="M26" s="6" t="str">
        <f t="shared" si="2"/>
        <v/>
      </c>
      <c r="N26" s="20"/>
      <c r="O26" s="8"/>
      <c r="P26" s="80"/>
      <c r="Q26" s="80"/>
      <c r="R26" s="73" t="str">
        <f t="shared" si="3"/>
        <v/>
      </c>
      <c r="S26" s="73"/>
      <c r="T26" s="74" t="str">
        <f t="shared" si="4"/>
        <v/>
      </c>
      <c r="U26" s="74"/>
    </row>
    <row r="27" spans="2:21" x14ac:dyDescent="0.15">
      <c r="B27" s="20">
        <v>19</v>
      </c>
      <c r="C27" s="71" t="str">
        <f t="shared" si="1"/>
        <v/>
      </c>
      <c r="D27" s="71"/>
      <c r="E27" s="20"/>
      <c r="F27" s="8"/>
      <c r="G27" s="20" t="s">
        <v>3</v>
      </c>
      <c r="H27" s="80"/>
      <c r="I27" s="80"/>
      <c r="J27" s="20"/>
      <c r="K27" s="71" t="str">
        <f t="shared" si="0"/>
        <v/>
      </c>
      <c r="L27" s="71"/>
      <c r="M27" s="6" t="str">
        <f t="shared" si="2"/>
        <v/>
      </c>
      <c r="N27" s="20"/>
      <c r="O27" s="8"/>
      <c r="P27" s="80"/>
      <c r="Q27" s="80"/>
      <c r="R27" s="73" t="str">
        <f t="shared" si="3"/>
        <v/>
      </c>
      <c r="S27" s="73"/>
      <c r="T27" s="74" t="str">
        <f t="shared" si="4"/>
        <v/>
      </c>
      <c r="U27" s="74"/>
    </row>
    <row r="28" spans="2:21" x14ac:dyDescent="0.15">
      <c r="B28" s="20">
        <v>20</v>
      </c>
      <c r="C28" s="71" t="str">
        <f t="shared" si="1"/>
        <v/>
      </c>
      <c r="D28" s="71"/>
      <c r="E28" s="20"/>
      <c r="F28" s="8"/>
      <c r="G28" s="20" t="s">
        <v>4</v>
      </c>
      <c r="H28" s="80"/>
      <c r="I28" s="80"/>
      <c r="J28" s="20"/>
      <c r="K28" s="71" t="str">
        <f t="shared" si="0"/>
        <v/>
      </c>
      <c r="L28" s="71"/>
      <c r="M28" s="6" t="str">
        <f t="shared" si="2"/>
        <v/>
      </c>
      <c r="N28" s="20"/>
      <c r="O28" s="8"/>
      <c r="P28" s="80"/>
      <c r="Q28" s="80"/>
      <c r="R28" s="73" t="str">
        <f t="shared" si="3"/>
        <v/>
      </c>
      <c r="S28" s="73"/>
      <c r="T28" s="74" t="str">
        <f t="shared" si="4"/>
        <v/>
      </c>
      <c r="U28" s="74"/>
    </row>
    <row r="29" spans="2:21" x14ac:dyDescent="0.15">
      <c r="B29" s="20">
        <v>21</v>
      </c>
      <c r="C29" s="71" t="str">
        <f t="shared" si="1"/>
        <v/>
      </c>
      <c r="D29" s="71"/>
      <c r="E29" s="20"/>
      <c r="F29" s="8"/>
      <c r="G29" s="20" t="s">
        <v>3</v>
      </c>
      <c r="H29" s="80"/>
      <c r="I29" s="80"/>
      <c r="J29" s="20"/>
      <c r="K29" s="71" t="str">
        <f t="shared" si="0"/>
        <v/>
      </c>
      <c r="L29" s="71"/>
      <c r="M29" s="6" t="str">
        <f t="shared" si="2"/>
        <v/>
      </c>
      <c r="N29" s="20"/>
      <c r="O29" s="8"/>
      <c r="P29" s="80"/>
      <c r="Q29" s="80"/>
      <c r="R29" s="73" t="str">
        <f t="shared" si="3"/>
        <v/>
      </c>
      <c r="S29" s="73"/>
      <c r="T29" s="74" t="str">
        <f t="shared" si="4"/>
        <v/>
      </c>
      <c r="U29" s="74"/>
    </row>
    <row r="30" spans="2:21" x14ac:dyDescent="0.15">
      <c r="B30" s="20">
        <v>22</v>
      </c>
      <c r="C30" s="71" t="str">
        <f t="shared" si="1"/>
        <v/>
      </c>
      <c r="D30" s="71"/>
      <c r="E30" s="20"/>
      <c r="F30" s="8"/>
      <c r="G30" s="20" t="s">
        <v>3</v>
      </c>
      <c r="H30" s="80"/>
      <c r="I30" s="80"/>
      <c r="J30" s="20"/>
      <c r="K30" s="71" t="str">
        <f t="shared" si="0"/>
        <v/>
      </c>
      <c r="L30" s="71"/>
      <c r="M30" s="6" t="str">
        <f t="shared" si="2"/>
        <v/>
      </c>
      <c r="N30" s="20"/>
      <c r="O30" s="8"/>
      <c r="P30" s="80"/>
      <c r="Q30" s="80"/>
      <c r="R30" s="73" t="str">
        <f t="shared" si="3"/>
        <v/>
      </c>
      <c r="S30" s="73"/>
      <c r="T30" s="74" t="str">
        <f t="shared" si="4"/>
        <v/>
      </c>
      <c r="U30" s="74"/>
    </row>
    <row r="31" spans="2:21" x14ac:dyDescent="0.15">
      <c r="B31" s="20">
        <v>23</v>
      </c>
      <c r="C31" s="71" t="str">
        <f t="shared" si="1"/>
        <v/>
      </c>
      <c r="D31" s="71"/>
      <c r="E31" s="20"/>
      <c r="F31" s="8"/>
      <c r="G31" s="20" t="s">
        <v>3</v>
      </c>
      <c r="H31" s="80"/>
      <c r="I31" s="80"/>
      <c r="J31" s="20"/>
      <c r="K31" s="71" t="str">
        <f t="shared" si="0"/>
        <v/>
      </c>
      <c r="L31" s="71"/>
      <c r="M31" s="6" t="str">
        <f t="shared" si="2"/>
        <v/>
      </c>
      <c r="N31" s="20"/>
      <c r="O31" s="8"/>
      <c r="P31" s="80"/>
      <c r="Q31" s="80"/>
      <c r="R31" s="73" t="str">
        <f t="shared" si="3"/>
        <v/>
      </c>
      <c r="S31" s="73"/>
      <c r="T31" s="74" t="str">
        <f t="shared" si="4"/>
        <v/>
      </c>
      <c r="U31" s="74"/>
    </row>
    <row r="32" spans="2:21" x14ac:dyDescent="0.15">
      <c r="B32" s="20">
        <v>24</v>
      </c>
      <c r="C32" s="71" t="str">
        <f t="shared" si="1"/>
        <v/>
      </c>
      <c r="D32" s="71"/>
      <c r="E32" s="20"/>
      <c r="F32" s="8"/>
      <c r="G32" s="20" t="s">
        <v>3</v>
      </c>
      <c r="H32" s="80"/>
      <c r="I32" s="80"/>
      <c r="J32" s="20"/>
      <c r="K32" s="71" t="str">
        <f t="shared" si="0"/>
        <v/>
      </c>
      <c r="L32" s="71"/>
      <c r="M32" s="6" t="str">
        <f t="shared" si="2"/>
        <v/>
      </c>
      <c r="N32" s="20"/>
      <c r="O32" s="8"/>
      <c r="P32" s="80"/>
      <c r="Q32" s="80"/>
      <c r="R32" s="73" t="str">
        <f t="shared" si="3"/>
        <v/>
      </c>
      <c r="S32" s="73"/>
      <c r="T32" s="74" t="str">
        <f t="shared" si="4"/>
        <v/>
      </c>
      <c r="U32" s="74"/>
    </row>
    <row r="33" spans="2:21" x14ac:dyDescent="0.15">
      <c r="B33" s="20">
        <v>25</v>
      </c>
      <c r="C33" s="71" t="str">
        <f t="shared" si="1"/>
        <v/>
      </c>
      <c r="D33" s="71"/>
      <c r="E33" s="20"/>
      <c r="F33" s="8"/>
      <c r="G33" s="20" t="s">
        <v>4</v>
      </c>
      <c r="H33" s="80"/>
      <c r="I33" s="80"/>
      <c r="J33" s="20"/>
      <c r="K33" s="71" t="str">
        <f t="shared" si="0"/>
        <v/>
      </c>
      <c r="L33" s="71"/>
      <c r="M33" s="6" t="str">
        <f t="shared" si="2"/>
        <v/>
      </c>
      <c r="N33" s="20"/>
      <c r="O33" s="8"/>
      <c r="P33" s="80"/>
      <c r="Q33" s="80"/>
      <c r="R33" s="73" t="str">
        <f t="shared" si="3"/>
        <v/>
      </c>
      <c r="S33" s="73"/>
      <c r="T33" s="74" t="str">
        <f t="shared" si="4"/>
        <v/>
      </c>
      <c r="U33" s="74"/>
    </row>
    <row r="34" spans="2:21" x14ac:dyDescent="0.15">
      <c r="B34" s="20">
        <v>26</v>
      </c>
      <c r="C34" s="71" t="str">
        <f t="shared" si="1"/>
        <v/>
      </c>
      <c r="D34" s="71"/>
      <c r="E34" s="20"/>
      <c r="F34" s="8"/>
      <c r="G34" s="20" t="s">
        <v>3</v>
      </c>
      <c r="H34" s="80"/>
      <c r="I34" s="80"/>
      <c r="J34" s="20"/>
      <c r="K34" s="71" t="str">
        <f t="shared" si="0"/>
        <v/>
      </c>
      <c r="L34" s="71"/>
      <c r="M34" s="6" t="str">
        <f t="shared" si="2"/>
        <v/>
      </c>
      <c r="N34" s="20"/>
      <c r="O34" s="8"/>
      <c r="P34" s="80"/>
      <c r="Q34" s="80"/>
      <c r="R34" s="73" t="str">
        <f t="shared" si="3"/>
        <v/>
      </c>
      <c r="S34" s="73"/>
      <c r="T34" s="74" t="str">
        <f t="shared" si="4"/>
        <v/>
      </c>
      <c r="U34" s="74"/>
    </row>
    <row r="35" spans="2:21" x14ac:dyDescent="0.15">
      <c r="B35" s="20">
        <v>27</v>
      </c>
      <c r="C35" s="71" t="str">
        <f t="shared" si="1"/>
        <v/>
      </c>
      <c r="D35" s="71"/>
      <c r="E35" s="20"/>
      <c r="F35" s="8"/>
      <c r="G35" s="20" t="s">
        <v>3</v>
      </c>
      <c r="H35" s="80"/>
      <c r="I35" s="80"/>
      <c r="J35" s="20"/>
      <c r="K35" s="71" t="str">
        <f t="shared" si="0"/>
        <v/>
      </c>
      <c r="L35" s="71"/>
      <c r="M35" s="6" t="str">
        <f t="shared" si="2"/>
        <v/>
      </c>
      <c r="N35" s="20"/>
      <c r="O35" s="8"/>
      <c r="P35" s="80"/>
      <c r="Q35" s="80"/>
      <c r="R35" s="73" t="str">
        <f t="shared" si="3"/>
        <v/>
      </c>
      <c r="S35" s="73"/>
      <c r="T35" s="74" t="str">
        <f t="shared" si="4"/>
        <v/>
      </c>
      <c r="U35" s="74"/>
    </row>
    <row r="36" spans="2:21" x14ac:dyDescent="0.15">
      <c r="B36" s="20">
        <v>28</v>
      </c>
      <c r="C36" s="71" t="str">
        <f t="shared" si="1"/>
        <v/>
      </c>
      <c r="D36" s="71"/>
      <c r="E36" s="20"/>
      <c r="F36" s="8"/>
      <c r="G36" s="20" t="s">
        <v>3</v>
      </c>
      <c r="H36" s="80"/>
      <c r="I36" s="80"/>
      <c r="J36" s="20"/>
      <c r="K36" s="71" t="str">
        <f t="shared" si="0"/>
        <v/>
      </c>
      <c r="L36" s="71"/>
      <c r="M36" s="6" t="str">
        <f t="shared" si="2"/>
        <v/>
      </c>
      <c r="N36" s="20"/>
      <c r="O36" s="8"/>
      <c r="P36" s="80"/>
      <c r="Q36" s="80"/>
      <c r="R36" s="73" t="str">
        <f t="shared" si="3"/>
        <v/>
      </c>
      <c r="S36" s="73"/>
      <c r="T36" s="74" t="str">
        <f t="shared" si="4"/>
        <v/>
      </c>
      <c r="U36" s="74"/>
    </row>
    <row r="37" spans="2:21" x14ac:dyDescent="0.15">
      <c r="B37" s="20">
        <v>29</v>
      </c>
      <c r="C37" s="71" t="str">
        <f t="shared" si="1"/>
        <v/>
      </c>
      <c r="D37" s="71"/>
      <c r="E37" s="20"/>
      <c r="F37" s="8"/>
      <c r="G37" s="20" t="s">
        <v>3</v>
      </c>
      <c r="H37" s="80"/>
      <c r="I37" s="80"/>
      <c r="J37" s="20"/>
      <c r="K37" s="71" t="str">
        <f t="shared" si="0"/>
        <v/>
      </c>
      <c r="L37" s="71"/>
      <c r="M37" s="6" t="str">
        <f t="shared" si="2"/>
        <v/>
      </c>
      <c r="N37" s="20"/>
      <c r="O37" s="8"/>
      <c r="P37" s="80"/>
      <c r="Q37" s="80"/>
      <c r="R37" s="73" t="str">
        <f t="shared" si="3"/>
        <v/>
      </c>
      <c r="S37" s="73"/>
      <c r="T37" s="74" t="str">
        <f t="shared" si="4"/>
        <v/>
      </c>
      <c r="U37" s="74"/>
    </row>
    <row r="38" spans="2:21" x14ac:dyDescent="0.15">
      <c r="B38" s="20">
        <v>30</v>
      </c>
      <c r="C38" s="71" t="str">
        <f t="shared" si="1"/>
        <v/>
      </c>
      <c r="D38" s="71"/>
      <c r="E38" s="20"/>
      <c r="F38" s="8"/>
      <c r="G38" s="20" t="s">
        <v>4</v>
      </c>
      <c r="H38" s="80"/>
      <c r="I38" s="80"/>
      <c r="J38" s="20"/>
      <c r="K38" s="71" t="str">
        <f t="shared" si="0"/>
        <v/>
      </c>
      <c r="L38" s="71"/>
      <c r="M38" s="6" t="str">
        <f t="shared" si="2"/>
        <v/>
      </c>
      <c r="N38" s="20"/>
      <c r="O38" s="8"/>
      <c r="P38" s="80"/>
      <c r="Q38" s="80"/>
      <c r="R38" s="73" t="str">
        <f t="shared" si="3"/>
        <v/>
      </c>
      <c r="S38" s="73"/>
      <c r="T38" s="74" t="str">
        <f t="shared" si="4"/>
        <v/>
      </c>
      <c r="U38" s="74"/>
    </row>
    <row r="39" spans="2:21" x14ac:dyDescent="0.15">
      <c r="B39" s="20">
        <v>31</v>
      </c>
      <c r="C39" s="71" t="str">
        <f t="shared" si="1"/>
        <v/>
      </c>
      <c r="D39" s="71"/>
      <c r="E39" s="20"/>
      <c r="F39" s="8"/>
      <c r="G39" s="20" t="s">
        <v>4</v>
      </c>
      <c r="H39" s="80"/>
      <c r="I39" s="80"/>
      <c r="J39" s="20"/>
      <c r="K39" s="71" t="str">
        <f t="shared" si="0"/>
        <v/>
      </c>
      <c r="L39" s="71"/>
      <c r="M39" s="6" t="str">
        <f t="shared" si="2"/>
        <v/>
      </c>
      <c r="N39" s="20"/>
      <c r="O39" s="8"/>
      <c r="P39" s="80"/>
      <c r="Q39" s="80"/>
      <c r="R39" s="73" t="str">
        <f t="shared" si="3"/>
        <v/>
      </c>
      <c r="S39" s="73"/>
      <c r="T39" s="74" t="str">
        <f t="shared" si="4"/>
        <v/>
      </c>
      <c r="U39" s="74"/>
    </row>
    <row r="40" spans="2:21" x14ac:dyDescent="0.15">
      <c r="B40" s="20">
        <v>32</v>
      </c>
      <c r="C40" s="71" t="str">
        <f t="shared" si="1"/>
        <v/>
      </c>
      <c r="D40" s="71"/>
      <c r="E40" s="20"/>
      <c r="F40" s="8"/>
      <c r="G40" s="20" t="s">
        <v>4</v>
      </c>
      <c r="H40" s="80"/>
      <c r="I40" s="80"/>
      <c r="J40" s="20"/>
      <c r="K40" s="71" t="str">
        <f t="shared" si="0"/>
        <v/>
      </c>
      <c r="L40" s="71"/>
      <c r="M40" s="6" t="str">
        <f t="shared" si="2"/>
        <v/>
      </c>
      <c r="N40" s="20"/>
      <c r="O40" s="8"/>
      <c r="P40" s="80"/>
      <c r="Q40" s="80"/>
      <c r="R40" s="73" t="str">
        <f t="shared" si="3"/>
        <v/>
      </c>
      <c r="S40" s="73"/>
      <c r="T40" s="74" t="str">
        <f t="shared" si="4"/>
        <v/>
      </c>
      <c r="U40" s="74"/>
    </row>
    <row r="41" spans="2:21" x14ac:dyDescent="0.15">
      <c r="B41" s="20">
        <v>33</v>
      </c>
      <c r="C41" s="71" t="str">
        <f t="shared" si="1"/>
        <v/>
      </c>
      <c r="D41" s="71"/>
      <c r="E41" s="20"/>
      <c r="F41" s="8"/>
      <c r="G41" s="20" t="s">
        <v>3</v>
      </c>
      <c r="H41" s="80"/>
      <c r="I41" s="80"/>
      <c r="J41" s="20"/>
      <c r="K41" s="71" t="str">
        <f t="shared" si="0"/>
        <v/>
      </c>
      <c r="L41" s="71"/>
      <c r="M41" s="6" t="str">
        <f t="shared" si="2"/>
        <v/>
      </c>
      <c r="N41" s="20"/>
      <c r="O41" s="8"/>
      <c r="P41" s="80"/>
      <c r="Q41" s="80"/>
      <c r="R41" s="73" t="str">
        <f t="shared" si="3"/>
        <v/>
      </c>
      <c r="S41" s="73"/>
      <c r="T41" s="74" t="str">
        <f t="shared" si="4"/>
        <v/>
      </c>
      <c r="U41" s="74"/>
    </row>
    <row r="42" spans="2:21" x14ac:dyDescent="0.15">
      <c r="B42" s="20">
        <v>34</v>
      </c>
      <c r="C42" s="71" t="str">
        <f t="shared" si="1"/>
        <v/>
      </c>
      <c r="D42" s="71"/>
      <c r="E42" s="20"/>
      <c r="F42" s="8"/>
      <c r="G42" s="20" t="s">
        <v>4</v>
      </c>
      <c r="H42" s="80"/>
      <c r="I42" s="80"/>
      <c r="J42" s="20"/>
      <c r="K42" s="71" t="str">
        <f t="shared" si="0"/>
        <v/>
      </c>
      <c r="L42" s="71"/>
      <c r="M42" s="6" t="str">
        <f t="shared" si="2"/>
        <v/>
      </c>
      <c r="N42" s="20"/>
      <c r="O42" s="8"/>
      <c r="P42" s="80"/>
      <c r="Q42" s="80"/>
      <c r="R42" s="73" t="str">
        <f t="shared" si="3"/>
        <v/>
      </c>
      <c r="S42" s="73"/>
      <c r="T42" s="74" t="str">
        <f t="shared" si="4"/>
        <v/>
      </c>
      <c r="U42" s="74"/>
    </row>
    <row r="43" spans="2:21" x14ac:dyDescent="0.15">
      <c r="B43" s="20">
        <v>35</v>
      </c>
      <c r="C43" s="71" t="str">
        <f t="shared" si="1"/>
        <v/>
      </c>
      <c r="D43" s="71"/>
      <c r="E43" s="20"/>
      <c r="F43" s="8"/>
      <c r="G43" s="20" t="s">
        <v>3</v>
      </c>
      <c r="H43" s="80"/>
      <c r="I43" s="80"/>
      <c r="J43" s="20"/>
      <c r="K43" s="71" t="str">
        <f t="shared" si="0"/>
        <v/>
      </c>
      <c r="L43" s="71"/>
      <c r="M43" s="6" t="str">
        <f t="shared" si="2"/>
        <v/>
      </c>
      <c r="N43" s="20"/>
      <c r="O43" s="8"/>
      <c r="P43" s="80"/>
      <c r="Q43" s="80"/>
      <c r="R43" s="73" t="str">
        <f t="shared" si="3"/>
        <v/>
      </c>
      <c r="S43" s="73"/>
      <c r="T43" s="74" t="str">
        <f t="shared" si="4"/>
        <v/>
      </c>
      <c r="U43" s="74"/>
    </row>
    <row r="44" spans="2:21" x14ac:dyDescent="0.15">
      <c r="B44" s="20">
        <v>36</v>
      </c>
      <c r="C44" s="71" t="str">
        <f t="shared" si="1"/>
        <v/>
      </c>
      <c r="D44" s="71"/>
      <c r="E44" s="20"/>
      <c r="F44" s="8"/>
      <c r="G44" s="20" t="s">
        <v>4</v>
      </c>
      <c r="H44" s="80"/>
      <c r="I44" s="80"/>
      <c r="J44" s="20"/>
      <c r="K44" s="71" t="str">
        <f t="shared" si="0"/>
        <v/>
      </c>
      <c r="L44" s="71"/>
      <c r="M44" s="6" t="str">
        <f t="shared" si="2"/>
        <v/>
      </c>
      <c r="N44" s="20"/>
      <c r="O44" s="8"/>
      <c r="P44" s="80"/>
      <c r="Q44" s="80"/>
      <c r="R44" s="73" t="str">
        <f t="shared" si="3"/>
        <v/>
      </c>
      <c r="S44" s="73"/>
      <c r="T44" s="74" t="str">
        <f t="shared" si="4"/>
        <v/>
      </c>
      <c r="U44" s="74"/>
    </row>
    <row r="45" spans="2:21" x14ac:dyDescent="0.15">
      <c r="B45" s="20">
        <v>37</v>
      </c>
      <c r="C45" s="71" t="str">
        <f t="shared" si="1"/>
        <v/>
      </c>
      <c r="D45" s="71"/>
      <c r="E45" s="20"/>
      <c r="F45" s="8"/>
      <c r="G45" s="20" t="s">
        <v>3</v>
      </c>
      <c r="H45" s="80"/>
      <c r="I45" s="80"/>
      <c r="J45" s="20"/>
      <c r="K45" s="71" t="str">
        <f t="shared" si="0"/>
        <v/>
      </c>
      <c r="L45" s="71"/>
      <c r="M45" s="6" t="str">
        <f t="shared" si="2"/>
        <v/>
      </c>
      <c r="N45" s="20"/>
      <c r="O45" s="8"/>
      <c r="P45" s="80"/>
      <c r="Q45" s="80"/>
      <c r="R45" s="73" t="str">
        <f t="shared" si="3"/>
        <v/>
      </c>
      <c r="S45" s="73"/>
      <c r="T45" s="74" t="str">
        <f t="shared" si="4"/>
        <v/>
      </c>
      <c r="U45" s="74"/>
    </row>
    <row r="46" spans="2:21" x14ac:dyDescent="0.15">
      <c r="B46" s="20">
        <v>38</v>
      </c>
      <c r="C46" s="71" t="str">
        <f t="shared" si="1"/>
        <v/>
      </c>
      <c r="D46" s="71"/>
      <c r="E46" s="20"/>
      <c r="F46" s="8"/>
      <c r="G46" s="20" t="s">
        <v>4</v>
      </c>
      <c r="H46" s="80"/>
      <c r="I46" s="80"/>
      <c r="J46" s="20"/>
      <c r="K46" s="71" t="str">
        <f t="shared" si="0"/>
        <v/>
      </c>
      <c r="L46" s="71"/>
      <c r="M46" s="6" t="str">
        <f t="shared" si="2"/>
        <v/>
      </c>
      <c r="N46" s="20"/>
      <c r="O46" s="8"/>
      <c r="P46" s="80"/>
      <c r="Q46" s="80"/>
      <c r="R46" s="73" t="str">
        <f t="shared" si="3"/>
        <v/>
      </c>
      <c r="S46" s="73"/>
      <c r="T46" s="74" t="str">
        <f t="shared" si="4"/>
        <v/>
      </c>
      <c r="U46" s="74"/>
    </row>
    <row r="47" spans="2:21" x14ac:dyDescent="0.15">
      <c r="B47" s="20">
        <v>39</v>
      </c>
      <c r="C47" s="71" t="str">
        <f t="shared" si="1"/>
        <v/>
      </c>
      <c r="D47" s="71"/>
      <c r="E47" s="20"/>
      <c r="F47" s="8"/>
      <c r="G47" s="20" t="s">
        <v>4</v>
      </c>
      <c r="H47" s="80"/>
      <c r="I47" s="80"/>
      <c r="J47" s="20"/>
      <c r="K47" s="71" t="str">
        <f t="shared" si="0"/>
        <v/>
      </c>
      <c r="L47" s="71"/>
      <c r="M47" s="6" t="str">
        <f t="shared" si="2"/>
        <v/>
      </c>
      <c r="N47" s="20"/>
      <c r="O47" s="8"/>
      <c r="P47" s="80"/>
      <c r="Q47" s="80"/>
      <c r="R47" s="73" t="str">
        <f t="shared" si="3"/>
        <v/>
      </c>
      <c r="S47" s="73"/>
      <c r="T47" s="74" t="str">
        <f t="shared" si="4"/>
        <v/>
      </c>
      <c r="U47" s="74"/>
    </row>
    <row r="48" spans="2:21" x14ac:dyDescent="0.15">
      <c r="B48" s="20">
        <v>40</v>
      </c>
      <c r="C48" s="71" t="str">
        <f t="shared" si="1"/>
        <v/>
      </c>
      <c r="D48" s="71"/>
      <c r="E48" s="20"/>
      <c r="F48" s="8"/>
      <c r="G48" s="20" t="s">
        <v>37</v>
      </c>
      <c r="H48" s="80"/>
      <c r="I48" s="80"/>
      <c r="J48" s="20"/>
      <c r="K48" s="71" t="str">
        <f t="shared" si="0"/>
        <v/>
      </c>
      <c r="L48" s="71"/>
      <c r="M48" s="6" t="str">
        <f t="shared" si="2"/>
        <v/>
      </c>
      <c r="N48" s="20"/>
      <c r="O48" s="8"/>
      <c r="P48" s="80"/>
      <c r="Q48" s="80"/>
      <c r="R48" s="73" t="str">
        <f t="shared" si="3"/>
        <v/>
      </c>
      <c r="S48" s="73"/>
      <c r="T48" s="74" t="str">
        <f t="shared" si="4"/>
        <v/>
      </c>
      <c r="U48" s="74"/>
    </row>
    <row r="49" spans="2:21" x14ac:dyDescent="0.15">
      <c r="B49" s="20">
        <v>41</v>
      </c>
      <c r="C49" s="71" t="str">
        <f t="shared" si="1"/>
        <v/>
      </c>
      <c r="D49" s="71"/>
      <c r="E49" s="20"/>
      <c r="F49" s="8"/>
      <c r="G49" s="20" t="s">
        <v>4</v>
      </c>
      <c r="H49" s="80"/>
      <c r="I49" s="80"/>
      <c r="J49" s="20"/>
      <c r="K49" s="71" t="str">
        <f t="shared" si="0"/>
        <v/>
      </c>
      <c r="L49" s="71"/>
      <c r="M49" s="6" t="str">
        <f t="shared" si="2"/>
        <v/>
      </c>
      <c r="N49" s="20"/>
      <c r="O49" s="8"/>
      <c r="P49" s="80"/>
      <c r="Q49" s="80"/>
      <c r="R49" s="73" t="str">
        <f t="shared" si="3"/>
        <v/>
      </c>
      <c r="S49" s="73"/>
      <c r="T49" s="74" t="str">
        <f t="shared" si="4"/>
        <v/>
      </c>
      <c r="U49" s="74"/>
    </row>
    <row r="50" spans="2:21" x14ac:dyDescent="0.15">
      <c r="B50" s="20">
        <v>42</v>
      </c>
      <c r="C50" s="71" t="str">
        <f t="shared" si="1"/>
        <v/>
      </c>
      <c r="D50" s="71"/>
      <c r="E50" s="20"/>
      <c r="F50" s="8"/>
      <c r="G50" s="20" t="s">
        <v>4</v>
      </c>
      <c r="H50" s="80"/>
      <c r="I50" s="80"/>
      <c r="J50" s="20"/>
      <c r="K50" s="71" t="str">
        <f t="shared" si="0"/>
        <v/>
      </c>
      <c r="L50" s="71"/>
      <c r="M50" s="6" t="str">
        <f t="shared" si="2"/>
        <v/>
      </c>
      <c r="N50" s="20"/>
      <c r="O50" s="8"/>
      <c r="P50" s="80"/>
      <c r="Q50" s="80"/>
      <c r="R50" s="73" t="str">
        <f t="shared" si="3"/>
        <v/>
      </c>
      <c r="S50" s="73"/>
      <c r="T50" s="74" t="str">
        <f t="shared" si="4"/>
        <v/>
      </c>
      <c r="U50" s="74"/>
    </row>
    <row r="51" spans="2:21" x14ac:dyDescent="0.15">
      <c r="B51" s="20">
        <v>43</v>
      </c>
      <c r="C51" s="71" t="str">
        <f t="shared" si="1"/>
        <v/>
      </c>
      <c r="D51" s="71"/>
      <c r="E51" s="20"/>
      <c r="F51" s="8"/>
      <c r="G51" s="20" t="s">
        <v>3</v>
      </c>
      <c r="H51" s="80"/>
      <c r="I51" s="80"/>
      <c r="J51" s="20"/>
      <c r="K51" s="71" t="str">
        <f t="shared" si="0"/>
        <v/>
      </c>
      <c r="L51" s="71"/>
      <c r="M51" s="6" t="str">
        <f t="shared" si="2"/>
        <v/>
      </c>
      <c r="N51" s="20"/>
      <c r="O51" s="8"/>
      <c r="P51" s="80"/>
      <c r="Q51" s="80"/>
      <c r="R51" s="73" t="str">
        <f t="shared" si="3"/>
        <v/>
      </c>
      <c r="S51" s="73"/>
      <c r="T51" s="74" t="str">
        <f t="shared" si="4"/>
        <v/>
      </c>
      <c r="U51" s="74"/>
    </row>
    <row r="52" spans="2:21" x14ac:dyDescent="0.15">
      <c r="B52" s="20">
        <v>44</v>
      </c>
      <c r="C52" s="71" t="str">
        <f t="shared" si="1"/>
        <v/>
      </c>
      <c r="D52" s="71"/>
      <c r="E52" s="20"/>
      <c r="F52" s="8"/>
      <c r="G52" s="20" t="s">
        <v>3</v>
      </c>
      <c r="H52" s="80"/>
      <c r="I52" s="80"/>
      <c r="J52" s="20"/>
      <c r="K52" s="71" t="str">
        <f t="shared" si="0"/>
        <v/>
      </c>
      <c r="L52" s="71"/>
      <c r="M52" s="6" t="str">
        <f t="shared" si="2"/>
        <v/>
      </c>
      <c r="N52" s="20"/>
      <c r="O52" s="8"/>
      <c r="P52" s="80"/>
      <c r="Q52" s="80"/>
      <c r="R52" s="73" t="str">
        <f t="shared" si="3"/>
        <v/>
      </c>
      <c r="S52" s="73"/>
      <c r="T52" s="74" t="str">
        <f t="shared" si="4"/>
        <v/>
      </c>
      <c r="U52" s="74"/>
    </row>
    <row r="53" spans="2:21" x14ac:dyDescent="0.15">
      <c r="B53" s="20">
        <v>45</v>
      </c>
      <c r="C53" s="71" t="str">
        <f t="shared" si="1"/>
        <v/>
      </c>
      <c r="D53" s="71"/>
      <c r="E53" s="20"/>
      <c r="F53" s="8"/>
      <c r="G53" s="20" t="s">
        <v>4</v>
      </c>
      <c r="H53" s="80"/>
      <c r="I53" s="80"/>
      <c r="J53" s="20"/>
      <c r="K53" s="71" t="str">
        <f t="shared" si="0"/>
        <v/>
      </c>
      <c r="L53" s="71"/>
      <c r="M53" s="6" t="str">
        <f t="shared" si="2"/>
        <v/>
      </c>
      <c r="N53" s="20"/>
      <c r="O53" s="8"/>
      <c r="P53" s="80"/>
      <c r="Q53" s="80"/>
      <c r="R53" s="73" t="str">
        <f t="shared" si="3"/>
        <v/>
      </c>
      <c r="S53" s="73"/>
      <c r="T53" s="74" t="str">
        <f t="shared" si="4"/>
        <v/>
      </c>
      <c r="U53" s="74"/>
    </row>
    <row r="54" spans="2:21" x14ac:dyDescent="0.15">
      <c r="B54" s="20">
        <v>46</v>
      </c>
      <c r="C54" s="71" t="str">
        <f t="shared" si="1"/>
        <v/>
      </c>
      <c r="D54" s="71"/>
      <c r="E54" s="20"/>
      <c r="F54" s="8"/>
      <c r="G54" s="20" t="s">
        <v>4</v>
      </c>
      <c r="H54" s="80"/>
      <c r="I54" s="80"/>
      <c r="J54" s="20"/>
      <c r="K54" s="71" t="str">
        <f t="shared" si="0"/>
        <v/>
      </c>
      <c r="L54" s="71"/>
      <c r="M54" s="6" t="str">
        <f t="shared" si="2"/>
        <v/>
      </c>
      <c r="N54" s="20"/>
      <c r="O54" s="8"/>
      <c r="P54" s="80"/>
      <c r="Q54" s="80"/>
      <c r="R54" s="73" t="str">
        <f t="shared" si="3"/>
        <v/>
      </c>
      <c r="S54" s="73"/>
      <c r="T54" s="74" t="str">
        <f t="shared" si="4"/>
        <v/>
      </c>
      <c r="U54" s="74"/>
    </row>
    <row r="55" spans="2:21" x14ac:dyDescent="0.15">
      <c r="B55" s="20">
        <v>47</v>
      </c>
      <c r="C55" s="71" t="str">
        <f t="shared" si="1"/>
        <v/>
      </c>
      <c r="D55" s="71"/>
      <c r="E55" s="20"/>
      <c r="F55" s="8"/>
      <c r="G55" s="20" t="s">
        <v>3</v>
      </c>
      <c r="H55" s="80"/>
      <c r="I55" s="80"/>
      <c r="J55" s="20"/>
      <c r="K55" s="71" t="str">
        <f t="shared" si="0"/>
        <v/>
      </c>
      <c r="L55" s="71"/>
      <c r="M55" s="6" t="str">
        <f t="shared" si="2"/>
        <v/>
      </c>
      <c r="N55" s="20"/>
      <c r="O55" s="8"/>
      <c r="P55" s="80"/>
      <c r="Q55" s="80"/>
      <c r="R55" s="73" t="str">
        <f t="shared" si="3"/>
        <v/>
      </c>
      <c r="S55" s="73"/>
      <c r="T55" s="74" t="str">
        <f t="shared" si="4"/>
        <v/>
      </c>
      <c r="U55" s="74"/>
    </row>
    <row r="56" spans="2:21" x14ac:dyDescent="0.15">
      <c r="B56" s="20">
        <v>48</v>
      </c>
      <c r="C56" s="71" t="str">
        <f t="shared" si="1"/>
        <v/>
      </c>
      <c r="D56" s="71"/>
      <c r="E56" s="20"/>
      <c r="F56" s="8"/>
      <c r="G56" s="20" t="s">
        <v>3</v>
      </c>
      <c r="H56" s="80"/>
      <c r="I56" s="80"/>
      <c r="J56" s="20"/>
      <c r="K56" s="71" t="str">
        <f t="shared" si="0"/>
        <v/>
      </c>
      <c r="L56" s="71"/>
      <c r="M56" s="6" t="str">
        <f t="shared" si="2"/>
        <v/>
      </c>
      <c r="N56" s="20"/>
      <c r="O56" s="8"/>
      <c r="P56" s="80"/>
      <c r="Q56" s="80"/>
      <c r="R56" s="73" t="str">
        <f t="shared" si="3"/>
        <v/>
      </c>
      <c r="S56" s="73"/>
      <c r="T56" s="74" t="str">
        <f t="shared" si="4"/>
        <v/>
      </c>
      <c r="U56" s="74"/>
    </row>
    <row r="57" spans="2:21" x14ac:dyDescent="0.15">
      <c r="B57" s="20">
        <v>49</v>
      </c>
      <c r="C57" s="71" t="str">
        <f t="shared" si="1"/>
        <v/>
      </c>
      <c r="D57" s="71"/>
      <c r="E57" s="20"/>
      <c r="F57" s="8"/>
      <c r="G57" s="20" t="s">
        <v>3</v>
      </c>
      <c r="H57" s="80"/>
      <c r="I57" s="80"/>
      <c r="J57" s="20"/>
      <c r="K57" s="71" t="str">
        <f t="shared" si="0"/>
        <v/>
      </c>
      <c r="L57" s="71"/>
      <c r="M57" s="6" t="str">
        <f t="shared" si="2"/>
        <v/>
      </c>
      <c r="N57" s="20"/>
      <c r="O57" s="8"/>
      <c r="P57" s="80"/>
      <c r="Q57" s="80"/>
      <c r="R57" s="73" t="str">
        <f t="shared" si="3"/>
        <v/>
      </c>
      <c r="S57" s="73"/>
      <c r="T57" s="74" t="str">
        <f t="shared" si="4"/>
        <v/>
      </c>
      <c r="U57" s="74"/>
    </row>
    <row r="58" spans="2:21" x14ac:dyDescent="0.15">
      <c r="B58" s="20">
        <v>50</v>
      </c>
      <c r="C58" s="71" t="str">
        <f t="shared" si="1"/>
        <v/>
      </c>
      <c r="D58" s="71"/>
      <c r="E58" s="20"/>
      <c r="F58" s="8"/>
      <c r="G58" s="20" t="s">
        <v>3</v>
      </c>
      <c r="H58" s="80"/>
      <c r="I58" s="80"/>
      <c r="J58" s="20"/>
      <c r="K58" s="71" t="str">
        <f t="shared" si="0"/>
        <v/>
      </c>
      <c r="L58" s="71"/>
      <c r="M58" s="6" t="str">
        <f t="shared" si="2"/>
        <v/>
      </c>
      <c r="N58" s="20"/>
      <c r="O58" s="8"/>
      <c r="P58" s="80"/>
      <c r="Q58" s="80"/>
      <c r="R58" s="73" t="str">
        <f t="shared" si="3"/>
        <v/>
      </c>
      <c r="S58" s="73"/>
      <c r="T58" s="74" t="str">
        <f t="shared" si="4"/>
        <v/>
      </c>
      <c r="U58" s="74"/>
    </row>
    <row r="59" spans="2:21" x14ac:dyDescent="0.15">
      <c r="B59" s="20">
        <v>51</v>
      </c>
      <c r="C59" s="71" t="str">
        <f t="shared" si="1"/>
        <v/>
      </c>
      <c r="D59" s="71"/>
      <c r="E59" s="20"/>
      <c r="F59" s="8"/>
      <c r="G59" s="20" t="s">
        <v>3</v>
      </c>
      <c r="H59" s="80"/>
      <c r="I59" s="80"/>
      <c r="J59" s="20"/>
      <c r="K59" s="71" t="str">
        <f t="shared" si="0"/>
        <v/>
      </c>
      <c r="L59" s="71"/>
      <c r="M59" s="6" t="str">
        <f t="shared" si="2"/>
        <v/>
      </c>
      <c r="N59" s="20"/>
      <c r="O59" s="8"/>
      <c r="P59" s="80"/>
      <c r="Q59" s="80"/>
      <c r="R59" s="73" t="str">
        <f t="shared" si="3"/>
        <v/>
      </c>
      <c r="S59" s="73"/>
      <c r="T59" s="74" t="str">
        <f t="shared" si="4"/>
        <v/>
      </c>
      <c r="U59" s="74"/>
    </row>
    <row r="60" spans="2:21" x14ac:dyDescent="0.15">
      <c r="B60" s="20">
        <v>52</v>
      </c>
      <c r="C60" s="71" t="str">
        <f t="shared" si="1"/>
        <v/>
      </c>
      <c r="D60" s="71"/>
      <c r="E60" s="20"/>
      <c r="F60" s="8"/>
      <c r="G60" s="20" t="s">
        <v>3</v>
      </c>
      <c r="H60" s="80"/>
      <c r="I60" s="80"/>
      <c r="J60" s="20"/>
      <c r="K60" s="71" t="str">
        <f t="shared" si="0"/>
        <v/>
      </c>
      <c r="L60" s="71"/>
      <c r="M60" s="6" t="str">
        <f t="shared" si="2"/>
        <v/>
      </c>
      <c r="N60" s="20"/>
      <c r="O60" s="8"/>
      <c r="P60" s="80"/>
      <c r="Q60" s="80"/>
      <c r="R60" s="73" t="str">
        <f t="shared" si="3"/>
        <v/>
      </c>
      <c r="S60" s="73"/>
      <c r="T60" s="74" t="str">
        <f t="shared" si="4"/>
        <v/>
      </c>
      <c r="U60" s="74"/>
    </row>
    <row r="61" spans="2:21" x14ac:dyDescent="0.15">
      <c r="B61" s="20">
        <v>53</v>
      </c>
      <c r="C61" s="71" t="str">
        <f t="shared" si="1"/>
        <v/>
      </c>
      <c r="D61" s="71"/>
      <c r="E61" s="20"/>
      <c r="F61" s="8"/>
      <c r="G61" s="20" t="s">
        <v>3</v>
      </c>
      <c r="H61" s="80"/>
      <c r="I61" s="80"/>
      <c r="J61" s="20"/>
      <c r="K61" s="71" t="str">
        <f t="shared" si="0"/>
        <v/>
      </c>
      <c r="L61" s="71"/>
      <c r="M61" s="6" t="str">
        <f t="shared" si="2"/>
        <v/>
      </c>
      <c r="N61" s="20"/>
      <c r="O61" s="8"/>
      <c r="P61" s="80"/>
      <c r="Q61" s="80"/>
      <c r="R61" s="73" t="str">
        <f t="shared" si="3"/>
        <v/>
      </c>
      <c r="S61" s="73"/>
      <c r="T61" s="74" t="str">
        <f t="shared" si="4"/>
        <v/>
      </c>
      <c r="U61" s="74"/>
    </row>
    <row r="62" spans="2:21" x14ac:dyDescent="0.15">
      <c r="B62" s="20">
        <v>54</v>
      </c>
      <c r="C62" s="71" t="str">
        <f t="shared" si="1"/>
        <v/>
      </c>
      <c r="D62" s="71"/>
      <c r="E62" s="20"/>
      <c r="F62" s="8"/>
      <c r="G62" s="20" t="s">
        <v>3</v>
      </c>
      <c r="H62" s="80"/>
      <c r="I62" s="80"/>
      <c r="J62" s="20"/>
      <c r="K62" s="71" t="str">
        <f t="shared" si="0"/>
        <v/>
      </c>
      <c r="L62" s="71"/>
      <c r="M62" s="6" t="str">
        <f t="shared" si="2"/>
        <v/>
      </c>
      <c r="N62" s="20"/>
      <c r="O62" s="8"/>
      <c r="P62" s="80"/>
      <c r="Q62" s="80"/>
      <c r="R62" s="73" t="str">
        <f t="shared" si="3"/>
        <v/>
      </c>
      <c r="S62" s="73"/>
      <c r="T62" s="74" t="str">
        <f t="shared" si="4"/>
        <v/>
      </c>
      <c r="U62" s="74"/>
    </row>
    <row r="63" spans="2:21" x14ac:dyDescent="0.15">
      <c r="B63" s="20">
        <v>55</v>
      </c>
      <c r="C63" s="71" t="str">
        <f t="shared" si="1"/>
        <v/>
      </c>
      <c r="D63" s="71"/>
      <c r="E63" s="20"/>
      <c r="F63" s="8"/>
      <c r="G63" s="20" t="s">
        <v>4</v>
      </c>
      <c r="H63" s="80"/>
      <c r="I63" s="80"/>
      <c r="J63" s="20"/>
      <c r="K63" s="71" t="str">
        <f t="shared" si="0"/>
        <v/>
      </c>
      <c r="L63" s="71"/>
      <c r="M63" s="6" t="str">
        <f t="shared" si="2"/>
        <v/>
      </c>
      <c r="N63" s="20"/>
      <c r="O63" s="8"/>
      <c r="P63" s="80"/>
      <c r="Q63" s="80"/>
      <c r="R63" s="73" t="str">
        <f t="shared" si="3"/>
        <v/>
      </c>
      <c r="S63" s="73"/>
      <c r="T63" s="74" t="str">
        <f t="shared" si="4"/>
        <v/>
      </c>
      <c r="U63" s="74"/>
    </row>
    <row r="64" spans="2:21" x14ac:dyDescent="0.15">
      <c r="B64" s="20">
        <v>56</v>
      </c>
      <c r="C64" s="71" t="str">
        <f t="shared" si="1"/>
        <v/>
      </c>
      <c r="D64" s="71"/>
      <c r="E64" s="20"/>
      <c r="F64" s="8"/>
      <c r="G64" s="20" t="s">
        <v>3</v>
      </c>
      <c r="H64" s="80"/>
      <c r="I64" s="80"/>
      <c r="J64" s="20"/>
      <c r="K64" s="71" t="str">
        <f t="shared" si="0"/>
        <v/>
      </c>
      <c r="L64" s="71"/>
      <c r="M64" s="6" t="str">
        <f t="shared" si="2"/>
        <v/>
      </c>
      <c r="N64" s="20"/>
      <c r="O64" s="8"/>
      <c r="P64" s="80"/>
      <c r="Q64" s="80"/>
      <c r="R64" s="73" t="str">
        <f t="shared" si="3"/>
        <v/>
      </c>
      <c r="S64" s="73"/>
      <c r="T64" s="74" t="str">
        <f t="shared" si="4"/>
        <v/>
      </c>
      <c r="U64" s="74"/>
    </row>
    <row r="65" spans="2:21" x14ac:dyDescent="0.15">
      <c r="B65" s="20">
        <v>57</v>
      </c>
      <c r="C65" s="71" t="str">
        <f t="shared" si="1"/>
        <v/>
      </c>
      <c r="D65" s="71"/>
      <c r="E65" s="20"/>
      <c r="F65" s="8"/>
      <c r="G65" s="20" t="s">
        <v>3</v>
      </c>
      <c r="H65" s="80"/>
      <c r="I65" s="80"/>
      <c r="J65" s="20"/>
      <c r="K65" s="71" t="str">
        <f t="shared" si="0"/>
        <v/>
      </c>
      <c r="L65" s="71"/>
      <c r="M65" s="6" t="str">
        <f t="shared" si="2"/>
        <v/>
      </c>
      <c r="N65" s="20"/>
      <c r="O65" s="8"/>
      <c r="P65" s="80"/>
      <c r="Q65" s="80"/>
      <c r="R65" s="73" t="str">
        <f t="shared" si="3"/>
        <v/>
      </c>
      <c r="S65" s="73"/>
      <c r="T65" s="74" t="str">
        <f t="shared" si="4"/>
        <v/>
      </c>
      <c r="U65" s="74"/>
    </row>
    <row r="66" spans="2:21" x14ac:dyDescent="0.15">
      <c r="B66" s="20">
        <v>58</v>
      </c>
      <c r="C66" s="71" t="str">
        <f t="shared" si="1"/>
        <v/>
      </c>
      <c r="D66" s="71"/>
      <c r="E66" s="20"/>
      <c r="F66" s="8"/>
      <c r="G66" s="20" t="s">
        <v>3</v>
      </c>
      <c r="H66" s="80"/>
      <c r="I66" s="80"/>
      <c r="J66" s="20"/>
      <c r="K66" s="71" t="str">
        <f t="shared" si="0"/>
        <v/>
      </c>
      <c r="L66" s="71"/>
      <c r="M66" s="6" t="str">
        <f t="shared" si="2"/>
        <v/>
      </c>
      <c r="N66" s="20"/>
      <c r="O66" s="8"/>
      <c r="P66" s="80"/>
      <c r="Q66" s="80"/>
      <c r="R66" s="73" t="str">
        <f t="shared" si="3"/>
        <v/>
      </c>
      <c r="S66" s="73"/>
      <c r="T66" s="74" t="str">
        <f t="shared" si="4"/>
        <v/>
      </c>
      <c r="U66" s="74"/>
    </row>
    <row r="67" spans="2:21" x14ac:dyDescent="0.15">
      <c r="B67" s="20">
        <v>59</v>
      </c>
      <c r="C67" s="71" t="str">
        <f t="shared" si="1"/>
        <v/>
      </c>
      <c r="D67" s="71"/>
      <c r="E67" s="20"/>
      <c r="F67" s="8"/>
      <c r="G67" s="20" t="s">
        <v>3</v>
      </c>
      <c r="H67" s="80"/>
      <c r="I67" s="80"/>
      <c r="J67" s="20"/>
      <c r="K67" s="71" t="str">
        <f t="shared" si="0"/>
        <v/>
      </c>
      <c r="L67" s="71"/>
      <c r="M67" s="6" t="str">
        <f t="shared" si="2"/>
        <v/>
      </c>
      <c r="N67" s="20"/>
      <c r="O67" s="8"/>
      <c r="P67" s="80"/>
      <c r="Q67" s="80"/>
      <c r="R67" s="73" t="str">
        <f t="shared" si="3"/>
        <v/>
      </c>
      <c r="S67" s="73"/>
      <c r="T67" s="74" t="str">
        <f t="shared" si="4"/>
        <v/>
      </c>
      <c r="U67" s="74"/>
    </row>
    <row r="68" spans="2:21" x14ac:dyDescent="0.15">
      <c r="B68" s="20">
        <v>60</v>
      </c>
      <c r="C68" s="71" t="str">
        <f t="shared" si="1"/>
        <v/>
      </c>
      <c r="D68" s="71"/>
      <c r="E68" s="20"/>
      <c r="F68" s="8"/>
      <c r="G68" s="20" t="s">
        <v>4</v>
      </c>
      <c r="H68" s="80"/>
      <c r="I68" s="80"/>
      <c r="J68" s="20"/>
      <c r="K68" s="71" t="str">
        <f t="shared" si="0"/>
        <v/>
      </c>
      <c r="L68" s="71"/>
      <c r="M68" s="6" t="str">
        <f t="shared" si="2"/>
        <v/>
      </c>
      <c r="N68" s="20"/>
      <c r="O68" s="8"/>
      <c r="P68" s="80"/>
      <c r="Q68" s="80"/>
      <c r="R68" s="73" t="str">
        <f t="shared" si="3"/>
        <v/>
      </c>
      <c r="S68" s="73"/>
      <c r="T68" s="74" t="str">
        <f t="shared" si="4"/>
        <v/>
      </c>
      <c r="U68" s="74"/>
    </row>
    <row r="69" spans="2:21" x14ac:dyDescent="0.15">
      <c r="B69" s="20">
        <v>61</v>
      </c>
      <c r="C69" s="71" t="str">
        <f t="shared" si="1"/>
        <v/>
      </c>
      <c r="D69" s="71"/>
      <c r="E69" s="20"/>
      <c r="F69" s="8"/>
      <c r="G69" s="20" t="s">
        <v>4</v>
      </c>
      <c r="H69" s="80"/>
      <c r="I69" s="80"/>
      <c r="J69" s="20"/>
      <c r="K69" s="71" t="str">
        <f t="shared" si="0"/>
        <v/>
      </c>
      <c r="L69" s="71"/>
      <c r="M69" s="6" t="str">
        <f t="shared" si="2"/>
        <v/>
      </c>
      <c r="N69" s="20"/>
      <c r="O69" s="8"/>
      <c r="P69" s="80"/>
      <c r="Q69" s="80"/>
      <c r="R69" s="73" t="str">
        <f t="shared" si="3"/>
        <v/>
      </c>
      <c r="S69" s="73"/>
      <c r="T69" s="74" t="str">
        <f t="shared" si="4"/>
        <v/>
      </c>
      <c r="U69" s="74"/>
    </row>
    <row r="70" spans="2:21" x14ac:dyDescent="0.15">
      <c r="B70" s="20">
        <v>62</v>
      </c>
      <c r="C70" s="71" t="str">
        <f t="shared" si="1"/>
        <v/>
      </c>
      <c r="D70" s="71"/>
      <c r="E70" s="20"/>
      <c r="F70" s="8"/>
      <c r="G70" s="20" t="s">
        <v>3</v>
      </c>
      <c r="H70" s="80"/>
      <c r="I70" s="80"/>
      <c r="J70" s="20"/>
      <c r="K70" s="71" t="str">
        <f t="shared" si="0"/>
        <v/>
      </c>
      <c r="L70" s="71"/>
      <c r="M70" s="6" t="str">
        <f t="shared" si="2"/>
        <v/>
      </c>
      <c r="N70" s="20"/>
      <c r="O70" s="8"/>
      <c r="P70" s="80"/>
      <c r="Q70" s="80"/>
      <c r="R70" s="73" t="str">
        <f t="shared" si="3"/>
        <v/>
      </c>
      <c r="S70" s="73"/>
      <c r="T70" s="74" t="str">
        <f t="shared" si="4"/>
        <v/>
      </c>
      <c r="U70" s="74"/>
    </row>
    <row r="71" spans="2:21" x14ac:dyDescent="0.15">
      <c r="B71" s="20">
        <v>63</v>
      </c>
      <c r="C71" s="71" t="str">
        <f t="shared" si="1"/>
        <v/>
      </c>
      <c r="D71" s="71"/>
      <c r="E71" s="20"/>
      <c r="F71" s="8"/>
      <c r="G71" s="20" t="s">
        <v>4</v>
      </c>
      <c r="H71" s="80"/>
      <c r="I71" s="80"/>
      <c r="J71" s="20"/>
      <c r="K71" s="71" t="str">
        <f t="shared" si="0"/>
        <v/>
      </c>
      <c r="L71" s="71"/>
      <c r="M71" s="6" t="str">
        <f t="shared" si="2"/>
        <v/>
      </c>
      <c r="N71" s="20"/>
      <c r="O71" s="8"/>
      <c r="P71" s="80"/>
      <c r="Q71" s="80"/>
      <c r="R71" s="73" t="str">
        <f t="shared" si="3"/>
        <v/>
      </c>
      <c r="S71" s="73"/>
      <c r="T71" s="74" t="str">
        <f t="shared" si="4"/>
        <v/>
      </c>
      <c r="U71" s="74"/>
    </row>
    <row r="72" spans="2:21" x14ac:dyDescent="0.15">
      <c r="B72" s="20">
        <v>64</v>
      </c>
      <c r="C72" s="71" t="str">
        <f t="shared" si="1"/>
        <v/>
      </c>
      <c r="D72" s="71"/>
      <c r="E72" s="20"/>
      <c r="F72" s="8"/>
      <c r="G72" s="20" t="s">
        <v>3</v>
      </c>
      <c r="H72" s="80"/>
      <c r="I72" s="80"/>
      <c r="J72" s="20"/>
      <c r="K72" s="71" t="str">
        <f t="shared" si="0"/>
        <v/>
      </c>
      <c r="L72" s="71"/>
      <c r="M72" s="6" t="str">
        <f t="shared" si="2"/>
        <v/>
      </c>
      <c r="N72" s="20"/>
      <c r="O72" s="8"/>
      <c r="P72" s="80"/>
      <c r="Q72" s="80"/>
      <c r="R72" s="73" t="str">
        <f t="shared" si="3"/>
        <v/>
      </c>
      <c r="S72" s="73"/>
      <c r="T72" s="74" t="str">
        <f t="shared" si="4"/>
        <v/>
      </c>
      <c r="U72" s="74"/>
    </row>
    <row r="73" spans="2:21" x14ac:dyDescent="0.15">
      <c r="B73" s="20">
        <v>65</v>
      </c>
      <c r="C73" s="71" t="str">
        <f t="shared" si="1"/>
        <v/>
      </c>
      <c r="D73" s="71"/>
      <c r="E73" s="20"/>
      <c r="F73" s="8"/>
      <c r="G73" s="20" t="s">
        <v>4</v>
      </c>
      <c r="H73" s="80"/>
      <c r="I73" s="80"/>
      <c r="J73" s="20"/>
      <c r="K73" s="71" t="str">
        <f t="shared" ref="K73:K108" si="5">IF(F73="","",C73*0.03)</f>
        <v/>
      </c>
      <c r="L73" s="71"/>
      <c r="M73" s="6" t="str">
        <f t="shared" si="2"/>
        <v/>
      </c>
      <c r="N73" s="20"/>
      <c r="O73" s="8"/>
      <c r="P73" s="80"/>
      <c r="Q73" s="80"/>
      <c r="R73" s="73" t="str">
        <f t="shared" si="3"/>
        <v/>
      </c>
      <c r="S73" s="73"/>
      <c r="T73" s="74" t="str">
        <f t="shared" si="4"/>
        <v/>
      </c>
      <c r="U73" s="74"/>
    </row>
    <row r="74" spans="2:21" x14ac:dyDescent="0.15">
      <c r="B74" s="20">
        <v>66</v>
      </c>
      <c r="C74" s="71" t="str">
        <f t="shared" ref="C74:C108" si="6">IF(R73="","",C73+R73)</f>
        <v/>
      </c>
      <c r="D74" s="71"/>
      <c r="E74" s="20"/>
      <c r="F74" s="8"/>
      <c r="G74" s="20" t="s">
        <v>4</v>
      </c>
      <c r="H74" s="80"/>
      <c r="I74" s="80"/>
      <c r="J74" s="20"/>
      <c r="K74" s="71" t="str">
        <f t="shared" si="5"/>
        <v/>
      </c>
      <c r="L74" s="71"/>
      <c r="M74" s="6" t="str">
        <f t="shared" ref="M74:M108" si="7">IF(J74="","",(K74/J74)/1000)</f>
        <v/>
      </c>
      <c r="N74" s="20"/>
      <c r="O74" s="8"/>
      <c r="P74" s="80"/>
      <c r="Q74" s="80"/>
      <c r="R74" s="73" t="str">
        <f t="shared" ref="R74:R108" si="8">IF(O74="","",(IF(G74="売",H74-P74,P74-H74))*M74*10000000)</f>
        <v/>
      </c>
      <c r="S74" s="73"/>
      <c r="T74" s="74" t="str">
        <f t="shared" ref="T74:T108" si="9">IF(O74="","",IF(R74&lt;0,J74*(-1),IF(G74="買",(P74-H74)*10000,(H74-P74)*10000)))</f>
        <v/>
      </c>
      <c r="U74" s="74"/>
    </row>
    <row r="75" spans="2:21" x14ac:dyDescent="0.15">
      <c r="B75" s="20">
        <v>67</v>
      </c>
      <c r="C75" s="71" t="str">
        <f t="shared" si="6"/>
        <v/>
      </c>
      <c r="D75" s="71"/>
      <c r="E75" s="20"/>
      <c r="F75" s="8"/>
      <c r="G75" s="20" t="s">
        <v>3</v>
      </c>
      <c r="H75" s="80"/>
      <c r="I75" s="80"/>
      <c r="J75" s="20"/>
      <c r="K75" s="71" t="str">
        <f t="shared" si="5"/>
        <v/>
      </c>
      <c r="L75" s="71"/>
      <c r="M75" s="6" t="str">
        <f t="shared" si="7"/>
        <v/>
      </c>
      <c r="N75" s="20"/>
      <c r="O75" s="8"/>
      <c r="P75" s="80"/>
      <c r="Q75" s="80"/>
      <c r="R75" s="73" t="str">
        <f t="shared" si="8"/>
        <v/>
      </c>
      <c r="S75" s="73"/>
      <c r="T75" s="74" t="str">
        <f t="shared" si="9"/>
        <v/>
      </c>
      <c r="U75" s="74"/>
    </row>
    <row r="76" spans="2:21" x14ac:dyDescent="0.15">
      <c r="B76" s="20">
        <v>68</v>
      </c>
      <c r="C76" s="71" t="str">
        <f t="shared" si="6"/>
        <v/>
      </c>
      <c r="D76" s="71"/>
      <c r="E76" s="20"/>
      <c r="F76" s="8"/>
      <c r="G76" s="20" t="s">
        <v>3</v>
      </c>
      <c r="H76" s="80"/>
      <c r="I76" s="80"/>
      <c r="J76" s="20"/>
      <c r="K76" s="71" t="str">
        <f t="shared" si="5"/>
        <v/>
      </c>
      <c r="L76" s="71"/>
      <c r="M76" s="6" t="str">
        <f t="shared" si="7"/>
        <v/>
      </c>
      <c r="N76" s="20"/>
      <c r="O76" s="8"/>
      <c r="P76" s="80"/>
      <c r="Q76" s="80"/>
      <c r="R76" s="73" t="str">
        <f t="shared" si="8"/>
        <v/>
      </c>
      <c r="S76" s="73"/>
      <c r="T76" s="74" t="str">
        <f t="shared" si="9"/>
        <v/>
      </c>
      <c r="U76" s="74"/>
    </row>
    <row r="77" spans="2:21" x14ac:dyDescent="0.15">
      <c r="B77" s="20">
        <v>69</v>
      </c>
      <c r="C77" s="71" t="str">
        <f t="shared" si="6"/>
        <v/>
      </c>
      <c r="D77" s="71"/>
      <c r="E77" s="20"/>
      <c r="F77" s="8"/>
      <c r="G77" s="20" t="s">
        <v>3</v>
      </c>
      <c r="H77" s="80"/>
      <c r="I77" s="80"/>
      <c r="J77" s="20"/>
      <c r="K77" s="71" t="str">
        <f t="shared" si="5"/>
        <v/>
      </c>
      <c r="L77" s="71"/>
      <c r="M77" s="6" t="str">
        <f t="shared" si="7"/>
        <v/>
      </c>
      <c r="N77" s="20"/>
      <c r="O77" s="8"/>
      <c r="P77" s="80"/>
      <c r="Q77" s="80"/>
      <c r="R77" s="73" t="str">
        <f t="shared" si="8"/>
        <v/>
      </c>
      <c r="S77" s="73"/>
      <c r="T77" s="74" t="str">
        <f t="shared" si="9"/>
        <v/>
      </c>
      <c r="U77" s="74"/>
    </row>
    <row r="78" spans="2:21" x14ac:dyDescent="0.15">
      <c r="B78" s="20">
        <v>70</v>
      </c>
      <c r="C78" s="71" t="str">
        <f t="shared" si="6"/>
        <v/>
      </c>
      <c r="D78" s="71"/>
      <c r="E78" s="20"/>
      <c r="F78" s="8"/>
      <c r="G78" s="20" t="s">
        <v>4</v>
      </c>
      <c r="H78" s="80"/>
      <c r="I78" s="80"/>
      <c r="J78" s="20"/>
      <c r="K78" s="71" t="str">
        <f t="shared" si="5"/>
        <v/>
      </c>
      <c r="L78" s="71"/>
      <c r="M78" s="6" t="str">
        <f t="shared" si="7"/>
        <v/>
      </c>
      <c r="N78" s="20"/>
      <c r="O78" s="8"/>
      <c r="P78" s="80"/>
      <c r="Q78" s="80"/>
      <c r="R78" s="73" t="str">
        <f t="shared" si="8"/>
        <v/>
      </c>
      <c r="S78" s="73"/>
      <c r="T78" s="74" t="str">
        <f t="shared" si="9"/>
        <v/>
      </c>
      <c r="U78" s="74"/>
    </row>
    <row r="79" spans="2:21" x14ac:dyDescent="0.15">
      <c r="B79" s="20">
        <v>71</v>
      </c>
      <c r="C79" s="71" t="str">
        <f t="shared" si="6"/>
        <v/>
      </c>
      <c r="D79" s="71"/>
      <c r="E79" s="20"/>
      <c r="F79" s="8"/>
      <c r="G79" s="20" t="s">
        <v>3</v>
      </c>
      <c r="H79" s="80"/>
      <c r="I79" s="80"/>
      <c r="J79" s="20"/>
      <c r="K79" s="71" t="str">
        <f t="shared" si="5"/>
        <v/>
      </c>
      <c r="L79" s="71"/>
      <c r="M79" s="6" t="str">
        <f t="shared" si="7"/>
        <v/>
      </c>
      <c r="N79" s="20"/>
      <c r="O79" s="8"/>
      <c r="P79" s="80"/>
      <c r="Q79" s="80"/>
      <c r="R79" s="73" t="str">
        <f t="shared" si="8"/>
        <v/>
      </c>
      <c r="S79" s="73"/>
      <c r="T79" s="74" t="str">
        <f t="shared" si="9"/>
        <v/>
      </c>
      <c r="U79" s="74"/>
    </row>
    <row r="80" spans="2:21" x14ac:dyDescent="0.15">
      <c r="B80" s="20">
        <v>72</v>
      </c>
      <c r="C80" s="71" t="str">
        <f t="shared" si="6"/>
        <v/>
      </c>
      <c r="D80" s="71"/>
      <c r="E80" s="20"/>
      <c r="F80" s="8"/>
      <c r="G80" s="20" t="s">
        <v>4</v>
      </c>
      <c r="H80" s="80"/>
      <c r="I80" s="80"/>
      <c r="J80" s="20"/>
      <c r="K80" s="71" t="str">
        <f t="shared" si="5"/>
        <v/>
      </c>
      <c r="L80" s="71"/>
      <c r="M80" s="6" t="str">
        <f t="shared" si="7"/>
        <v/>
      </c>
      <c r="N80" s="20"/>
      <c r="O80" s="8"/>
      <c r="P80" s="80"/>
      <c r="Q80" s="80"/>
      <c r="R80" s="73" t="str">
        <f t="shared" si="8"/>
        <v/>
      </c>
      <c r="S80" s="73"/>
      <c r="T80" s="74" t="str">
        <f t="shared" si="9"/>
        <v/>
      </c>
      <c r="U80" s="74"/>
    </row>
    <row r="81" spans="2:21" x14ac:dyDescent="0.15">
      <c r="B81" s="20">
        <v>73</v>
      </c>
      <c r="C81" s="71" t="str">
        <f t="shared" si="6"/>
        <v/>
      </c>
      <c r="D81" s="71"/>
      <c r="E81" s="20"/>
      <c r="F81" s="8"/>
      <c r="G81" s="20" t="s">
        <v>3</v>
      </c>
      <c r="H81" s="80"/>
      <c r="I81" s="80"/>
      <c r="J81" s="20"/>
      <c r="K81" s="71" t="str">
        <f t="shared" si="5"/>
        <v/>
      </c>
      <c r="L81" s="71"/>
      <c r="M81" s="6" t="str">
        <f t="shared" si="7"/>
        <v/>
      </c>
      <c r="N81" s="20"/>
      <c r="O81" s="8"/>
      <c r="P81" s="80"/>
      <c r="Q81" s="80"/>
      <c r="R81" s="73" t="str">
        <f t="shared" si="8"/>
        <v/>
      </c>
      <c r="S81" s="73"/>
      <c r="T81" s="74" t="str">
        <f t="shared" si="9"/>
        <v/>
      </c>
      <c r="U81" s="74"/>
    </row>
    <row r="82" spans="2:21" x14ac:dyDescent="0.15">
      <c r="B82" s="20">
        <v>74</v>
      </c>
      <c r="C82" s="71" t="str">
        <f t="shared" si="6"/>
        <v/>
      </c>
      <c r="D82" s="71"/>
      <c r="E82" s="20"/>
      <c r="F82" s="8"/>
      <c r="G82" s="20" t="s">
        <v>3</v>
      </c>
      <c r="H82" s="80"/>
      <c r="I82" s="80"/>
      <c r="J82" s="20"/>
      <c r="K82" s="71" t="str">
        <f t="shared" si="5"/>
        <v/>
      </c>
      <c r="L82" s="71"/>
      <c r="M82" s="6" t="str">
        <f t="shared" si="7"/>
        <v/>
      </c>
      <c r="N82" s="20"/>
      <c r="O82" s="8"/>
      <c r="P82" s="80"/>
      <c r="Q82" s="80"/>
      <c r="R82" s="73" t="str">
        <f t="shared" si="8"/>
        <v/>
      </c>
      <c r="S82" s="73"/>
      <c r="T82" s="74" t="str">
        <f t="shared" si="9"/>
        <v/>
      </c>
      <c r="U82" s="74"/>
    </row>
    <row r="83" spans="2:21" x14ac:dyDescent="0.15">
      <c r="B83" s="20">
        <v>75</v>
      </c>
      <c r="C83" s="71" t="str">
        <f t="shared" si="6"/>
        <v/>
      </c>
      <c r="D83" s="71"/>
      <c r="E83" s="20"/>
      <c r="F83" s="8"/>
      <c r="G83" s="20" t="s">
        <v>3</v>
      </c>
      <c r="H83" s="80"/>
      <c r="I83" s="80"/>
      <c r="J83" s="20"/>
      <c r="K83" s="71" t="str">
        <f t="shared" si="5"/>
        <v/>
      </c>
      <c r="L83" s="71"/>
      <c r="M83" s="6" t="str">
        <f t="shared" si="7"/>
        <v/>
      </c>
      <c r="N83" s="20"/>
      <c r="O83" s="8"/>
      <c r="P83" s="80"/>
      <c r="Q83" s="80"/>
      <c r="R83" s="73" t="str">
        <f t="shared" si="8"/>
        <v/>
      </c>
      <c r="S83" s="73"/>
      <c r="T83" s="74" t="str">
        <f t="shared" si="9"/>
        <v/>
      </c>
      <c r="U83" s="74"/>
    </row>
    <row r="84" spans="2:21" x14ac:dyDescent="0.15">
      <c r="B84" s="20">
        <v>76</v>
      </c>
      <c r="C84" s="71" t="str">
        <f t="shared" si="6"/>
        <v/>
      </c>
      <c r="D84" s="71"/>
      <c r="E84" s="20"/>
      <c r="F84" s="8"/>
      <c r="G84" s="20" t="s">
        <v>3</v>
      </c>
      <c r="H84" s="80"/>
      <c r="I84" s="80"/>
      <c r="J84" s="20"/>
      <c r="K84" s="71" t="str">
        <f t="shared" si="5"/>
        <v/>
      </c>
      <c r="L84" s="71"/>
      <c r="M84" s="6" t="str">
        <f t="shared" si="7"/>
        <v/>
      </c>
      <c r="N84" s="20"/>
      <c r="O84" s="8"/>
      <c r="P84" s="80"/>
      <c r="Q84" s="80"/>
      <c r="R84" s="73" t="str">
        <f t="shared" si="8"/>
        <v/>
      </c>
      <c r="S84" s="73"/>
      <c r="T84" s="74" t="str">
        <f t="shared" si="9"/>
        <v/>
      </c>
      <c r="U84" s="74"/>
    </row>
    <row r="85" spans="2:21" x14ac:dyDescent="0.15">
      <c r="B85" s="20">
        <v>77</v>
      </c>
      <c r="C85" s="71" t="str">
        <f t="shared" si="6"/>
        <v/>
      </c>
      <c r="D85" s="71"/>
      <c r="E85" s="20"/>
      <c r="F85" s="8"/>
      <c r="G85" s="20" t="s">
        <v>4</v>
      </c>
      <c r="H85" s="80"/>
      <c r="I85" s="80"/>
      <c r="J85" s="20"/>
      <c r="K85" s="71" t="str">
        <f t="shared" si="5"/>
        <v/>
      </c>
      <c r="L85" s="71"/>
      <c r="M85" s="6" t="str">
        <f t="shared" si="7"/>
        <v/>
      </c>
      <c r="N85" s="20"/>
      <c r="O85" s="8"/>
      <c r="P85" s="80"/>
      <c r="Q85" s="80"/>
      <c r="R85" s="73" t="str">
        <f t="shared" si="8"/>
        <v/>
      </c>
      <c r="S85" s="73"/>
      <c r="T85" s="74" t="str">
        <f t="shared" si="9"/>
        <v/>
      </c>
      <c r="U85" s="74"/>
    </row>
    <row r="86" spans="2:21" x14ac:dyDescent="0.15">
      <c r="B86" s="20">
        <v>78</v>
      </c>
      <c r="C86" s="71" t="str">
        <f t="shared" si="6"/>
        <v/>
      </c>
      <c r="D86" s="71"/>
      <c r="E86" s="20"/>
      <c r="F86" s="8"/>
      <c r="G86" s="20" t="s">
        <v>3</v>
      </c>
      <c r="H86" s="80"/>
      <c r="I86" s="80"/>
      <c r="J86" s="20"/>
      <c r="K86" s="71" t="str">
        <f t="shared" si="5"/>
        <v/>
      </c>
      <c r="L86" s="71"/>
      <c r="M86" s="6" t="str">
        <f t="shared" si="7"/>
        <v/>
      </c>
      <c r="N86" s="20"/>
      <c r="O86" s="8"/>
      <c r="P86" s="80"/>
      <c r="Q86" s="80"/>
      <c r="R86" s="73" t="str">
        <f t="shared" si="8"/>
        <v/>
      </c>
      <c r="S86" s="73"/>
      <c r="T86" s="74" t="str">
        <f t="shared" si="9"/>
        <v/>
      </c>
      <c r="U86" s="74"/>
    </row>
    <row r="87" spans="2:21" x14ac:dyDescent="0.15">
      <c r="B87" s="20">
        <v>79</v>
      </c>
      <c r="C87" s="71" t="str">
        <f t="shared" si="6"/>
        <v/>
      </c>
      <c r="D87" s="71"/>
      <c r="E87" s="20"/>
      <c r="F87" s="8"/>
      <c r="G87" s="20" t="s">
        <v>4</v>
      </c>
      <c r="H87" s="80"/>
      <c r="I87" s="80"/>
      <c r="J87" s="20"/>
      <c r="K87" s="71" t="str">
        <f t="shared" si="5"/>
        <v/>
      </c>
      <c r="L87" s="71"/>
      <c r="M87" s="6" t="str">
        <f t="shared" si="7"/>
        <v/>
      </c>
      <c r="N87" s="20"/>
      <c r="O87" s="8"/>
      <c r="P87" s="80"/>
      <c r="Q87" s="80"/>
      <c r="R87" s="73" t="str">
        <f t="shared" si="8"/>
        <v/>
      </c>
      <c r="S87" s="73"/>
      <c r="T87" s="74" t="str">
        <f t="shared" si="9"/>
        <v/>
      </c>
      <c r="U87" s="74"/>
    </row>
    <row r="88" spans="2:21" x14ac:dyDescent="0.15">
      <c r="B88" s="20">
        <v>80</v>
      </c>
      <c r="C88" s="71" t="str">
        <f t="shared" si="6"/>
        <v/>
      </c>
      <c r="D88" s="71"/>
      <c r="E88" s="20"/>
      <c r="F88" s="8"/>
      <c r="G88" s="20" t="s">
        <v>4</v>
      </c>
      <c r="H88" s="80"/>
      <c r="I88" s="80"/>
      <c r="J88" s="20"/>
      <c r="K88" s="71" t="str">
        <f t="shared" si="5"/>
        <v/>
      </c>
      <c r="L88" s="71"/>
      <c r="M88" s="6" t="str">
        <f t="shared" si="7"/>
        <v/>
      </c>
      <c r="N88" s="20"/>
      <c r="O88" s="8"/>
      <c r="P88" s="80"/>
      <c r="Q88" s="80"/>
      <c r="R88" s="73" t="str">
        <f t="shared" si="8"/>
        <v/>
      </c>
      <c r="S88" s="73"/>
      <c r="T88" s="74" t="str">
        <f t="shared" si="9"/>
        <v/>
      </c>
      <c r="U88" s="74"/>
    </row>
    <row r="89" spans="2:21" x14ac:dyDescent="0.15">
      <c r="B89" s="20">
        <v>81</v>
      </c>
      <c r="C89" s="71" t="str">
        <f t="shared" si="6"/>
        <v/>
      </c>
      <c r="D89" s="71"/>
      <c r="E89" s="20"/>
      <c r="F89" s="8"/>
      <c r="G89" s="20" t="s">
        <v>4</v>
      </c>
      <c r="H89" s="80"/>
      <c r="I89" s="80"/>
      <c r="J89" s="20"/>
      <c r="K89" s="71" t="str">
        <f t="shared" si="5"/>
        <v/>
      </c>
      <c r="L89" s="71"/>
      <c r="M89" s="6" t="str">
        <f t="shared" si="7"/>
        <v/>
      </c>
      <c r="N89" s="20"/>
      <c r="O89" s="8"/>
      <c r="P89" s="80"/>
      <c r="Q89" s="80"/>
      <c r="R89" s="73" t="str">
        <f t="shared" si="8"/>
        <v/>
      </c>
      <c r="S89" s="73"/>
      <c r="T89" s="74" t="str">
        <f t="shared" si="9"/>
        <v/>
      </c>
      <c r="U89" s="74"/>
    </row>
    <row r="90" spans="2:21" x14ac:dyDescent="0.15">
      <c r="B90" s="20">
        <v>82</v>
      </c>
      <c r="C90" s="71" t="str">
        <f t="shared" si="6"/>
        <v/>
      </c>
      <c r="D90" s="71"/>
      <c r="E90" s="20"/>
      <c r="F90" s="8"/>
      <c r="G90" s="20" t="s">
        <v>4</v>
      </c>
      <c r="H90" s="80"/>
      <c r="I90" s="80"/>
      <c r="J90" s="20"/>
      <c r="K90" s="71" t="str">
        <f t="shared" si="5"/>
        <v/>
      </c>
      <c r="L90" s="71"/>
      <c r="M90" s="6" t="str">
        <f t="shared" si="7"/>
        <v/>
      </c>
      <c r="N90" s="20"/>
      <c r="O90" s="8"/>
      <c r="P90" s="80"/>
      <c r="Q90" s="80"/>
      <c r="R90" s="73" t="str">
        <f t="shared" si="8"/>
        <v/>
      </c>
      <c r="S90" s="73"/>
      <c r="T90" s="74" t="str">
        <f t="shared" si="9"/>
        <v/>
      </c>
      <c r="U90" s="74"/>
    </row>
    <row r="91" spans="2:21" x14ac:dyDescent="0.15">
      <c r="B91" s="20">
        <v>83</v>
      </c>
      <c r="C91" s="71" t="str">
        <f t="shared" si="6"/>
        <v/>
      </c>
      <c r="D91" s="71"/>
      <c r="E91" s="20"/>
      <c r="F91" s="8"/>
      <c r="G91" s="20" t="s">
        <v>4</v>
      </c>
      <c r="H91" s="80"/>
      <c r="I91" s="80"/>
      <c r="J91" s="20"/>
      <c r="K91" s="71" t="str">
        <f t="shared" si="5"/>
        <v/>
      </c>
      <c r="L91" s="71"/>
      <c r="M91" s="6" t="str">
        <f t="shared" si="7"/>
        <v/>
      </c>
      <c r="N91" s="20"/>
      <c r="O91" s="8"/>
      <c r="P91" s="80"/>
      <c r="Q91" s="80"/>
      <c r="R91" s="73" t="str">
        <f t="shared" si="8"/>
        <v/>
      </c>
      <c r="S91" s="73"/>
      <c r="T91" s="74" t="str">
        <f t="shared" si="9"/>
        <v/>
      </c>
      <c r="U91" s="74"/>
    </row>
    <row r="92" spans="2:21" x14ac:dyDescent="0.15">
      <c r="B92" s="20">
        <v>84</v>
      </c>
      <c r="C92" s="71" t="str">
        <f t="shared" si="6"/>
        <v/>
      </c>
      <c r="D92" s="71"/>
      <c r="E92" s="20"/>
      <c r="F92" s="8"/>
      <c r="G92" s="20" t="s">
        <v>3</v>
      </c>
      <c r="H92" s="80"/>
      <c r="I92" s="80"/>
      <c r="J92" s="20"/>
      <c r="K92" s="71" t="str">
        <f t="shared" si="5"/>
        <v/>
      </c>
      <c r="L92" s="71"/>
      <c r="M92" s="6" t="str">
        <f t="shared" si="7"/>
        <v/>
      </c>
      <c r="N92" s="20"/>
      <c r="O92" s="8"/>
      <c r="P92" s="80"/>
      <c r="Q92" s="80"/>
      <c r="R92" s="73" t="str">
        <f t="shared" si="8"/>
        <v/>
      </c>
      <c r="S92" s="73"/>
      <c r="T92" s="74" t="str">
        <f t="shared" si="9"/>
        <v/>
      </c>
      <c r="U92" s="74"/>
    </row>
    <row r="93" spans="2:21" x14ac:dyDescent="0.15">
      <c r="B93" s="20">
        <v>85</v>
      </c>
      <c r="C93" s="71" t="str">
        <f t="shared" si="6"/>
        <v/>
      </c>
      <c r="D93" s="71"/>
      <c r="E93" s="20"/>
      <c r="F93" s="8"/>
      <c r="G93" s="20" t="s">
        <v>4</v>
      </c>
      <c r="H93" s="80"/>
      <c r="I93" s="80"/>
      <c r="J93" s="20"/>
      <c r="K93" s="71" t="str">
        <f t="shared" si="5"/>
        <v/>
      </c>
      <c r="L93" s="71"/>
      <c r="M93" s="6" t="str">
        <f t="shared" si="7"/>
        <v/>
      </c>
      <c r="N93" s="20"/>
      <c r="O93" s="8"/>
      <c r="P93" s="80"/>
      <c r="Q93" s="80"/>
      <c r="R93" s="73" t="str">
        <f t="shared" si="8"/>
        <v/>
      </c>
      <c r="S93" s="73"/>
      <c r="T93" s="74" t="str">
        <f t="shared" si="9"/>
        <v/>
      </c>
      <c r="U93" s="74"/>
    </row>
    <row r="94" spans="2:21" x14ac:dyDescent="0.15">
      <c r="B94" s="20">
        <v>86</v>
      </c>
      <c r="C94" s="71" t="str">
        <f t="shared" si="6"/>
        <v/>
      </c>
      <c r="D94" s="71"/>
      <c r="E94" s="20"/>
      <c r="F94" s="8"/>
      <c r="G94" s="20" t="s">
        <v>3</v>
      </c>
      <c r="H94" s="80"/>
      <c r="I94" s="80"/>
      <c r="J94" s="20"/>
      <c r="K94" s="71" t="str">
        <f t="shared" si="5"/>
        <v/>
      </c>
      <c r="L94" s="71"/>
      <c r="M94" s="6" t="str">
        <f t="shared" si="7"/>
        <v/>
      </c>
      <c r="N94" s="20"/>
      <c r="O94" s="8"/>
      <c r="P94" s="80"/>
      <c r="Q94" s="80"/>
      <c r="R94" s="73" t="str">
        <f t="shared" si="8"/>
        <v/>
      </c>
      <c r="S94" s="73"/>
      <c r="T94" s="74" t="str">
        <f t="shared" si="9"/>
        <v/>
      </c>
      <c r="U94" s="74"/>
    </row>
    <row r="95" spans="2:21" x14ac:dyDescent="0.15">
      <c r="B95" s="20">
        <v>87</v>
      </c>
      <c r="C95" s="71" t="str">
        <f t="shared" si="6"/>
        <v/>
      </c>
      <c r="D95" s="71"/>
      <c r="E95" s="20"/>
      <c r="F95" s="8"/>
      <c r="G95" s="20" t="s">
        <v>4</v>
      </c>
      <c r="H95" s="80"/>
      <c r="I95" s="80"/>
      <c r="J95" s="20"/>
      <c r="K95" s="71" t="str">
        <f t="shared" si="5"/>
        <v/>
      </c>
      <c r="L95" s="71"/>
      <c r="M95" s="6" t="str">
        <f t="shared" si="7"/>
        <v/>
      </c>
      <c r="N95" s="20"/>
      <c r="O95" s="8"/>
      <c r="P95" s="80"/>
      <c r="Q95" s="80"/>
      <c r="R95" s="73" t="str">
        <f t="shared" si="8"/>
        <v/>
      </c>
      <c r="S95" s="73"/>
      <c r="T95" s="74" t="str">
        <f t="shared" si="9"/>
        <v/>
      </c>
      <c r="U95" s="74"/>
    </row>
    <row r="96" spans="2:21" x14ac:dyDescent="0.15">
      <c r="B96" s="20">
        <v>88</v>
      </c>
      <c r="C96" s="71" t="str">
        <f t="shared" si="6"/>
        <v/>
      </c>
      <c r="D96" s="71"/>
      <c r="E96" s="20"/>
      <c r="F96" s="8"/>
      <c r="G96" s="20" t="s">
        <v>3</v>
      </c>
      <c r="H96" s="80"/>
      <c r="I96" s="80"/>
      <c r="J96" s="20"/>
      <c r="K96" s="71" t="str">
        <f t="shared" si="5"/>
        <v/>
      </c>
      <c r="L96" s="71"/>
      <c r="M96" s="6" t="str">
        <f t="shared" si="7"/>
        <v/>
      </c>
      <c r="N96" s="20"/>
      <c r="O96" s="8"/>
      <c r="P96" s="80"/>
      <c r="Q96" s="80"/>
      <c r="R96" s="73" t="str">
        <f t="shared" si="8"/>
        <v/>
      </c>
      <c r="S96" s="73"/>
      <c r="T96" s="74" t="str">
        <f t="shared" si="9"/>
        <v/>
      </c>
      <c r="U96" s="74"/>
    </row>
    <row r="97" spans="2:21" x14ac:dyDescent="0.15">
      <c r="B97" s="20">
        <v>89</v>
      </c>
      <c r="C97" s="71" t="str">
        <f t="shared" si="6"/>
        <v/>
      </c>
      <c r="D97" s="71"/>
      <c r="E97" s="20"/>
      <c r="F97" s="8"/>
      <c r="G97" s="20" t="s">
        <v>4</v>
      </c>
      <c r="H97" s="80"/>
      <c r="I97" s="80"/>
      <c r="J97" s="20"/>
      <c r="K97" s="71" t="str">
        <f t="shared" si="5"/>
        <v/>
      </c>
      <c r="L97" s="71"/>
      <c r="M97" s="6" t="str">
        <f t="shared" si="7"/>
        <v/>
      </c>
      <c r="N97" s="20"/>
      <c r="O97" s="8"/>
      <c r="P97" s="80"/>
      <c r="Q97" s="80"/>
      <c r="R97" s="73" t="str">
        <f t="shared" si="8"/>
        <v/>
      </c>
      <c r="S97" s="73"/>
      <c r="T97" s="74" t="str">
        <f t="shared" si="9"/>
        <v/>
      </c>
      <c r="U97" s="74"/>
    </row>
    <row r="98" spans="2:21" x14ac:dyDescent="0.15">
      <c r="B98" s="20">
        <v>90</v>
      </c>
      <c r="C98" s="71" t="str">
        <f t="shared" si="6"/>
        <v/>
      </c>
      <c r="D98" s="71"/>
      <c r="E98" s="20"/>
      <c r="F98" s="8"/>
      <c r="G98" s="20" t="s">
        <v>3</v>
      </c>
      <c r="H98" s="80"/>
      <c r="I98" s="80"/>
      <c r="J98" s="20"/>
      <c r="K98" s="71" t="str">
        <f t="shared" si="5"/>
        <v/>
      </c>
      <c r="L98" s="71"/>
      <c r="M98" s="6" t="str">
        <f t="shared" si="7"/>
        <v/>
      </c>
      <c r="N98" s="20"/>
      <c r="O98" s="8"/>
      <c r="P98" s="80"/>
      <c r="Q98" s="80"/>
      <c r="R98" s="73" t="str">
        <f t="shared" si="8"/>
        <v/>
      </c>
      <c r="S98" s="73"/>
      <c r="T98" s="74" t="str">
        <f t="shared" si="9"/>
        <v/>
      </c>
      <c r="U98" s="74"/>
    </row>
    <row r="99" spans="2:21" x14ac:dyDescent="0.15">
      <c r="B99" s="20">
        <v>91</v>
      </c>
      <c r="C99" s="71" t="str">
        <f t="shared" si="6"/>
        <v/>
      </c>
      <c r="D99" s="71"/>
      <c r="E99" s="20"/>
      <c r="F99" s="8"/>
      <c r="G99" s="20" t="s">
        <v>4</v>
      </c>
      <c r="H99" s="80"/>
      <c r="I99" s="80"/>
      <c r="J99" s="20"/>
      <c r="K99" s="71" t="str">
        <f t="shared" si="5"/>
        <v/>
      </c>
      <c r="L99" s="71"/>
      <c r="M99" s="6" t="str">
        <f t="shared" si="7"/>
        <v/>
      </c>
      <c r="N99" s="20"/>
      <c r="O99" s="8"/>
      <c r="P99" s="80"/>
      <c r="Q99" s="80"/>
      <c r="R99" s="73" t="str">
        <f t="shared" si="8"/>
        <v/>
      </c>
      <c r="S99" s="73"/>
      <c r="T99" s="74" t="str">
        <f t="shared" si="9"/>
        <v/>
      </c>
      <c r="U99" s="74"/>
    </row>
    <row r="100" spans="2:21" x14ac:dyDescent="0.15">
      <c r="B100" s="20">
        <v>92</v>
      </c>
      <c r="C100" s="71" t="str">
        <f t="shared" si="6"/>
        <v/>
      </c>
      <c r="D100" s="71"/>
      <c r="E100" s="20"/>
      <c r="F100" s="8"/>
      <c r="G100" s="20" t="s">
        <v>4</v>
      </c>
      <c r="H100" s="80"/>
      <c r="I100" s="80"/>
      <c r="J100" s="20"/>
      <c r="K100" s="71" t="str">
        <f t="shared" si="5"/>
        <v/>
      </c>
      <c r="L100" s="71"/>
      <c r="M100" s="6" t="str">
        <f t="shared" si="7"/>
        <v/>
      </c>
      <c r="N100" s="20"/>
      <c r="O100" s="8"/>
      <c r="P100" s="80"/>
      <c r="Q100" s="80"/>
      <c r="R100" s="73" t="str">
        <f t="shared" si="8"/>
        <v/>
      </c>
      <c r="S100" s="73"/>
      <c r="T100" s="74" t="str">
        <f t="shared" si="9"/>
        <v/>
      </c>
      <c r="U100" s="74"/>
    </row>
    <row r="101" spans="2:21" x14ac:dyDescent="0.15">
      <c r="B101" s="20">
        <v>93</v>
      </c>
      <c r="C101" s="71" t="str">
        <f t="shared" si="6"/>
        <v/>
      </c>
      <c r="D101" s="71"/>
      <c r="E101" s="20"/>
      <c r="F101" s="8"/>
      <c r="G101" s="20" t="s">
        <v>3</v>
      </c>
      <c r="H101" s="80"/>
      <c r="I101" s="80"/>
      <c r="J101" s="20"/>
      <c r="K101" s="71" t="str">
        <f t="shared" si="5"/>
        <v/>
      </c>
      <c r="L101" s="71"/>
      <c r="M101" s="6" t="str">
        <f t="shared" si="7"/>
        <v/>
      </c>
      <c r="N101" s="20"/>
      <c r="O101" s="8"/>
      <c r="P101" s="80"/>
      <c r="Q101" s="80"/>
      <c r="R101" s="73" t="str">
        <f t="shared" si="8"/>
        <v/>
      </c>
      <c r="S101" s="73"/>
      <c r="T101" s="74" t="str">
        <f t="shared" si="9"/>
        <v/>
      </c>
      <c r="U101" s="74"/>
    </row>
    <row r="102" spans="2:21" x14ac:dyDescent="0.15">
      <c r="B102" s="20">
        <v>94</v>
      </c>
      <c r="C102" s="71" t="str">
        <f t="shared" si="6"/>
        <v/>
      </c>
      <c r="D102" s="71"/>
      <c r="E102" s="20"/>
      <c r="F102" s="8"/>
      <c r="G102" s="20" t="s">
        <v>3</v>
      </c>
      <c r="H102" s="80"/>
      <c r="I102" s="80"/>
      <c r="J102" s="20"/>
      <c r="K102" s="71" t="str">
        <f t="shared" si="5"/>
        <v/>
      </c>
      <c r="L102" s="71"/>
      <c r="M102" s="6" t="str">
        <f t="shared" si="7"/>
        <v/>
      </c>
      <c r="N102" s="20"/>
      <c r="O102" s="8"/>
      <c r="P102" s="80"/>
      <c r="Q102" s="80"/>
      <c r="R102" s="73" t="str">
        <f t="shared" si="8"/>
        <v/>
      </c>
      <c r="S102" s="73"/>
      <c r="T102" s="74" t="str">
        <f t="shared" si="9"/>
        <v/>
      </c>
      <c r="U102" s="74"/>
    </row>
    <row r="103" spans="2:21" x14ac:dyDescent="0.15">
      <c r="B103" s="20">
        <v>95</v>
      </c>
      <c r="C103" s="71" t="str">
        <f t="shared" si="6"/>
        <v/>
      </c>
      <c r="D103" s="71"/>
      <c r="E103" s="20"/>
      <c r="F103" s="8"/>
      <c r="G103" s="20" t="s">
        <v>3</v>
      </c>
      <c r="H103" s="80"/>
      <c r="I103" s="80"/>
      <c r="J103" s="20"/>
      <c r="K103" s="71" t="str">
        <f t="shared" si="5"/>
        <v/>
      </c>
      <c r="L103" s="71"/>
      <c r="M103" s="6" t="str">
        <f t="shared" si="7"/>
        <v/>
      </c>
      <c r="N103" s="20"/>
      <c r="O103" s="8"/>
      <c r="P103" s="80"/>
      <c r="Q103" s="80"/>
      <c r="R103" s="73" t="str">
        <f t="shared" si="8"/>
        <v/>
      </c>
      <c r="S103" s="73"/>
      <c r="T103" s="74" t="str">
        <f t="shared" si="9"/>
        <v/>
      </c>
      <c r="U103" s="74"/>
    </row>
    <row r="104" spans="2:21" x14ac:dyDescent="0.15">
      <c r="B104" s="20">
        <v>96</v>
      </c>
      <c r="C104" s="71" t="str">
        <f t="shared" si="6"/>
        <v/>
      </c>
      <c r="D104" s="71"/>
      <c r="E104" s="20"/>
      <c r="F104" s="8"/>
      <c r="G104" s="20" t="s">
        <v>4</v>
      </c>
      <c r="H104" s="80"/>
      <c r="I104" s="80"/>
      <c r="J104" s="20"/>
      <c r="K104" s="71" t="str">
        <f t="shared" si="5"/>
        <v/>
      </c>
      <c r="L104" s="71"/>
      <c r="M104" s="6" t="str">
        <f t="shared" si="7"/>
        <v/>
      </c>
      <c r="N104" s="20"/>
      <c r="O104" s="8"/>
      <c r="P104" s="80"/>
      <c r="Q104" s="80"/>
      <c r="R104" s="73" t="str">
        <f t="shared" si="8"/>
        <v/>
      </c>
      <c r="S104" s="73"/>
      <c r="T104" s="74" t="str">
        <f t="shared" si="9"/>
        <v/>
      </c>
      <c r="U104" s="74"/>
    </row>
    <row r="105" spans="2:21" x14ac:dyDescent="0.15">
      <c r="B105" s="20">
        <v>97</v>
      </c>
      <c r="C105" s="71" t="str">
        <f t="shared" si="6"/>
        <v/>
      </c>
      <c r="D105" s="71"/>
      <c r="E105" s="20"/>
      <c r="F105" s="8"/>
      <c r="G105" s="20" t="s">
        <v>3</v>
      </c>
      <c r="H105" s="80"/>
      <c r="I105" s="80"/>
      <c r="J105" s="20"/>
      <c r="K105" s="71" t="str">
        <f t="shared" si="5"/>
        <v/>
      </c>
      <c r="L105" s="71"/>
      <c r="M105" s="6" t="str">
        <f t="shared" si="7"/>
        <v/>
      </c>
      <c r="N105" s="20"/>
      <c r="O105" s="8"/>
      <c r="P105" s="80"/>
      <c r="Q105" s="80"/>
      <c r="R105" s="73" t="str">
        <f t="shared" si="8"/>
        <v/>
      </c>
      <c r="S105" s="73"/>
      <c r="T105" s="74" t="str">
        <f t="shared" si="9"/>
        <v/>
      </c>
      <c r="U105" s="74"/>
    </row>
    <row r="106" spans="2:21" x14ac:dyDescent="0.15">
      <c r="B106" s="20">
        <v>98</v>
      </c>
      <c r="C106" s="71" t="str">
        <f t="shared" si="6"/>
        <v/>
      </c>
      <c r="D106" s="71"/>
      <c r="E106" s="20"/>
      <c r="F106" s="8"/>
      <c r="G106" s="20" t="s">
        <v>4</v>
      </c>
      <c r="H106" s="80"/>
      <c r="I106" s="80"/>
      <c r="J106" s="20"/>
      <c r="K106" s="71" t="str">
        <f t="shared" si="5"/>
        <v/>
      </c>
      <c r="L106" s="71"/>
      <c r="M106" s="6" t="str">
        <f t="shared" si="7"/>
        <v/>
      </c>
      <c r="N106" s="20"/>
      <c r="O106" s="8"/>
      <c r="P106" s="80"/>
      <c r="Q106" s="80"/>
      <c r="R106" s="73" t="str">
        <f t="shared" si="8"/>
        <v/>
      </c>
      <c r="S106" s="73"/>
      <c r="T106" s="74" t="str">
        <f t="shared" si="9"/>
        <v/>
      </c>
      <c r="U106" s="74"/>
    </row>
    <row r="107" spans="2:21" x14ac:dyDescent="0.15">
      <c r="B107" s="20">
        <v>99</v>
      </c>
      <c r="C107" s="71" t="str">
        <f t="shared" si="6"/>
        <v/>
      </c>
      <c r="D107" s="71"/>
      <c r="E107" s="20"/>
      <c r="F107" s="8"/>
      <c r="G107" s="20" t="s">
        <v>4</v>
      </c>
      <c r="H107" s="80"/>
      <c r="I107" s="80"/>
      <c r="J107" s="20"/>
      <c r="K107" s="71" t="str">
        <f t="shared" si="5"/>
        <v/>
      </c>
      <c r="L107" s="71"/>
      <c r="M107" s="6" t="str">
        <f t="shared" si="7"/>
        <v/>
      </c>
      <c r="N107" s="20"/>
      <c r="O107" s="8"/>
      <c r="P107" s="80"/>
      <c r="Q107" s="80"/>
      <c r="R107" s="73" t="str">
        <f t="shared" si="8"/>
        <v/>
      </c>
      <c r="S107" s="73"/>
      <c r="T107" s="74" t="str">
        <f t="shared" si="9"/>
        <v/>
      </c>
      <c r="U107" s="74"/>
    </row>
    <row r="108" spans="2:21" x14ac:dyDescent="0.15">
      <c r="B108" s="20">
        <v>100</v>
      </c>
      <c r="C108" s="71" t="str">
        <f t="shared" si="6"/>
        <v/>
      </c>
      <c r="D108" s="71"/>
      <c r="E108" s="20"/>
      <c r="F108" s="8"/>
      <c r="G108" s="20" t="s">
        <v>3</v>
      </c>
      <c r="H108" s="80"/>
      <c r="I108" s="80"/>
      <c r="J108" s="20"/>
      <c r="K108" s="71" t="str">
        <f t="shared" si="5"/>
        <v/>
      </c>
      <c r="L108" s="71"/>
      <c r="M108" s="6" t="str">
        <f t="shared" si="7"/>
        <v/>
      </c>
      <c r="N108" s="20"/>
      <c r="O108" s="8"/>
      <c r="P108" s="80"/>
      <c r="Q108" s="80"/>
      <c r="R108" s="73" t="str">
        <f t="shared" si="8"/>
        <v/>
      </c>
      <c r="S108" s="73"/>
      <c r="T108" s="74" t="str">
        <f t="shared" si="9"/>
        <v/>
      </c>
      <c r="U108" s="74"/>
    </row>
    <row r="109" spans="2:21"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5</vt:i4>
      </vt:variant>
    </vt:vector>
  </HeadingPairs>
  <TitlesOfParts>
    <vt:vector size="5" baseType="lpstr">
      <vt:lpstr>検証（EURUSD４H）</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SAKO</cp:lastModifiedBy>
  <cp:revision/>
  <cp:lastPrinted>2015-07-15T10:17:15Z</cp:lastPrinted>
  <dcterms:created xsi:type="dcterms:W3CDTF">2013-10-09T23:04:08Z</dcterms:created>
  <dcterms:modified xsi:type="dcterms:W3CDTF">2016-05-27T12:50:38Z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