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検証（EURUSD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R9" i="17" l="1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1" i="28"/>
  <c r="T9" i="17"/>
  <c r="M9" i="17"/>
  <c r="R11" i="28"/>
  <c r="T11" i="28" s="1"/>
  <c r="R12" i="28"/>
  <c r="C13" i="28" s="1"/>
  <c r="R13" i="28"/>
  <c r="C14" i="28" s="1"/>
  <c r="R14" i="28"/>
  <c r="T14" i="28" s="1"/>
  <c r="R15" i="28"/>
  <c r="T15" i="28" s="1"/>
  <c r="R16" i="28"/>
  <c r="T16" i="28" s="1"/>
  <c r="R17" i="28"/>
  <c r="C18" i="28" s="1"/>
  <c r="R18" i="28"/>
  <c r="C19" i="28" s="1"/>
  <c r="R19" i="28"/>
  <c r="T19" i="28" s="1"/>
  <c r="R20" i="28"/>
  <c r="C21" i="28" s="1"/>
  <c r="R21" i="28"/>
  <c r="C22" i="28" s="1"/>
  <c r="R22" i="28"/>
  <c r="C23" i="28" s="1"/>
  <c r="R23" i="28"/>
  <c r="C24" i="28" s="1"/>
  <c r="R24" i="28"/>
  <c r="T24" i="28" s="1"/>
  <c r="R25" i="28"/>
  <c r="C26" i="28" s="1"/>
  <c r="R26" i="28"/>
  <c r="C27" i="28" s="1"/>
  <c r="R27" i="28"/>
  <c r="C28" i="28" s="1"/>
  <c r="R28" i="28"/>
  <c r="C29" i="28" s="1"/>
  <c r="R29" i="28"/>
  <c r="C30" i="28" s="1"/>
  <c r="R30" i="28"/>
  <c r="C31" i="28" s="1"/>
  <c r="R31" i="28"/>
  <c r="T31" i="28" s="1"/>
  <c r="R32" i="28"/>
  <c r="T32" i="28" s="1"/>
  <c r="R33" i="28"/>
  <c r="C34" i="28" s="1"/>
  <c r="R34" i="28"/>
  <c r="C35" i="28" s="1"/>
  <c r="R35" i="28"/>
  <c r="C36" i="28" s="1"/>
  <c r="R36" i="28"/>
  <c r="C37" i="28" s="1"/>
  <c r="R37" i="28"/>
  <c r="C38" i="28" s="1"/>
  <c r="R38" i="28"/>
  <c r="T38" i="28" s="1"/>
  <c r="R39" i="28"/>
  <c r="C40" i="28" s="1"/>
  <c r="R40" i="28"/>
  <c r="C41" i="28" s="1"/>
  <c r="R41" i="28"/>
  <c r="C42" i="28" s="1"/>
  <c r="R42" i="28"/>
  <c r="C43" i="28" s="1"/>
  <c r="R43" i="28"/>
  <c r="C44" i="28" s="1"/>
  <c r="R44" i="28"/>
  <c r="C45" i="28" s="1"/>
  <c r="R45" i="28"/>
  <c r="C46" i="28" s="1"/>
  <c r="R46" i="28"/>
  <c r="T46" i="28" s="1"/>
  <c r="R47" i="28"/>
  <c r="C48" i="28" s="1"/>
  <c r="R48" i="28"/>
  <c r="T48" i="28" s="1"/>
  <c r="R49" i="28"/>
  <c r="C50" i="28" s="1"/>
  <c r="R50" i="28"/>
  <c r="C51" i="28" s="1"/>
  <c r="R51" i="28"/>
  <c r="C52" i="28" s="1"/>
  <c r="R52" i="28"/>
  <c r="C53" i="28" s="1"/>
  <c r="R53" i="28"/>
  <c r="C54" i="28" s="1"/>
  <c r="R54" i="28"/>
  <c r="C55" i="28" s="1"/>
  <c r="R55" i="28"/>
  <c r="C56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T108" i="28" s="1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M56" i="28" s="1"/>
  <c r="R56" i="28" s="1"/>
  <c r="C57" i="28" s="1"/>
  <c r="K55" i="28"/>
  <c r="K54" i="28"/>
  <c r="K53" i="28"/>
  <c r="K52" i="28"/>
  <c r="K51" i="28"/>
  <c r="K50" i="28"/>
  <c r="K49" i="28"/>
  <c r="C49" i="28"/>
  <c r="K48" i="28"/>
  <c r="K47" i="28"/>
  <c r="C47" i="28"/>
  <c r="K46" i="28"/>
  <c r="K45" i="28"/>
  <c r="K44" i="28"/>
  <c r="K43" i="28"/>
  <c r="K42" i="28"/>
  <c r="K41" i="28"/>
  <c r="K40" i="28"/>
  <c r="K39" i="28"/>
  <c r="C39" i="28"/>
  <c r="K38" i="28"/>
  <c r="K37" i="28"/>
  <c r="K36" i="28"/>
  <c r="K35" i="28"/>
  <c r="K34" i="28"/>
  <c r="K33" i="28"/>
  <c r="C33" i="28"/>
  <c r="K32" i="28"/>
  <c r="C32" i="28"/>
  <c r="K31" i="28"/>
  <c r="K30" i="28"/>
  <c r="K29" i="28"/>
  <c r="K28" i="28"/>
  <c r="K27" i="28"/>
  <c r="K26" i="28"/>
  <c r="K25" i="28"/>
  <c r="C25" i="28"/>
  <c r="K24" i="28"/>
  <c r="K23" i="28"/>
  <c r="K22" i="28"/>
  <c r="K21" i="28"/>
  <c r="K20" i="28"/>
  <c r="C20" i="28"/>
  <c r="K19" i="28"/>
  <c r="K18" i="28"/>
  <c r="K17" i="28"/>
  <c r="C17" i="28"/>
  <c r="K16" i="28"/>
  <c r="C16" i="28"/>
  <c r="K15" i="28"/>
  <c r="C15" i="28"/>
  <c r="K14" i="28"/>
  <c r="K13" i="28"/>
  <c r="K12" i="28"/>
  <c r="C12" i="28"/>
  <c r="K11" i="28"/>
  <c r="K10" i="28"/>
  <c r="M10" i="28"/>
  <c r="R10" i="28"/>
  <c r="C11" i="28" s="1"/>
  <c r="K9" i="28"/>
  <c r="M9" i="28" s="1"/>
  <c r="R9" i="28" s="1"/>
  <c r="L2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G5" i="17"/>
  <c r="C10" i="17"/>
  <c r="D4" i="17"/>
  <c r="E5" i="17"/>
  <c r="I5" i="17"/>
  <c r="H4" i="17"/>
  <c r="C5" i="17"/>
  <c r="P4" i="17"/>
  <c r="L4" i="17"/>
  <c r="T107" i="28" l="1"/>
  <c r="T106" i="28"/>
  <c r="T105" i="28"/>
  <c r="T104" i="28"/>
  <c r="T103" i="28"/>
  <c r="T102" i="28"/>
  <c r="T101" i="28"/>
  <c r="T100" i="28"/>
  <c r="T99" i="28"/>
  <c r="T98" i="28"/>
  <c r="T97" i="28"/>
  <c r="T96" i="28"/>
  <c r="T95" i="28"/>
  <c r="T94" i="28"/>
  <c r="T93" i="28"/>
  <c r="T92" i="28"/>
  <c r="T90" i="28"/>
  <c r="T89" i="28"/>
  <c r="T88" i="28"/>
  <c r="T87" i="28"/>
  <c r="T86" i="28"/>
  <c r="T85" i="28"/>
  <c r="T84" i="28"/>
  <c r="T83" i="28"/>
  <c r="T82" i="28"/>
  <c r="T81" i="28"/>
  <c r="T80" i="28"/>
  <c r="T79" i="28"/>
  <c r="T78" i="28"/>
  <c r="T77" i="28"/>
  <c r="T76" i="28"/>
  <c r="T75" i="28"/>
  <c r="T74" i="28"/>
  <c r="T73" i="28"/>
  <c r="T72" i="28"/>
  <c r="T71" i="28"/>
  <c r="T70" i="28"/>
  <c r="T69" i="28"/>
  <c r="T68" i="28"/>
  <c r="T67" i="28"/>
  <c r="T66" i="28"/>
  <c r="T65" i="28"/>
  <c r="T64" i="28"/>
  <c r="T63" i="28"/>
  <c r="T62" i="28"/>
  <c r="T61" i="28"/>
  <c r="T60" i="28"/>
  <c r="T59" i="28"/>
  <c r="T58" i="28"/>
  <c r="T57" i="28"/>
  <c r="T56" i="28"/>
  <c r="T55" i="28"/>
  <c r="T54" i="28"/>
  <c r="T53" i="28"/>
  <c r="T52" i="28"/>
  <c r="T51" i="28"/>
  <c r="T50" i="28"/>
  <c r="T49" i="28"/>
  <c r="T47" i="28"/>
  <c r="T45" i="28"/>
  <c r="T44" i="28"/>
  <c r="T43" i="28"/>
  <c r="T42" i="28"/>
  <c r="T41" i="28"/>
  <c r="T40" i="28"/>
  <c r="T39" i="28"/>
  <c r="T37" i="28"/>
  <c r="T36" i="28"/>
  <c r="T35" i="28"/>
  <c r="T34" i="28"/>
  <c r="T33" i="28"/>
  <c r="T30" i="28"/>
  <c r="T29" i="28"/>
  <c r="T28" i="28"/>
  <c r="T27" i="28"/>
  <c r="T26" i="28"/>
  <c r="T25" i="28"/>
  <c r="T23" i="28"/>
  <c r="T22" i="28"/>
  <c r="T21" i="28"/>
  <c r="T20" i="28"/>
  <c r="T18" i="28"/>
  <c r="T17" i="28"/>
  <c r="T13" i="28"/>
  <c r="T12" i="28"/>
  <c r="T10" i="28"/>
  <c r="P2" i="28"/>
  <c r="T9" i="28"/>
  <c r="C5" i="28"/>
  <c r="D4" i="28"/>
  <c r="E5" i="28"/>
  <c r="C10" i="28"/>
  <c r="G5" i="28"/>
  <c r="H4" i="28" l="1"/>
  <c r="L4" i="28"/>
  <c r="P4" i="28"/>
  <c r="I5" i="28"/>
</calcChain>
</file>

<file path=xl/sharedStrings.xml><?xml version="1.0" encoding="utf-8"?>
<sst xmlns="http://schemas.openxmlformats.org/spreadsheetml/2006/main" count="300" uniqueCount="55">
  <si>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</si>
  <si>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</si>
  <si>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</si>
  <si>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</si>
  <si>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</si>
  <si>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</si>
  <si>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</si>
  <si>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</si>
  <si>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</si>
  <si>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</si>
  <si>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</si>
  <si>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</si>
  <si>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</si>
  <si>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</si>
  <si>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</si>
  <si>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</si>
  <si>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</si>
  <si>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</si>
  <si>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</si>
  <si>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</si>
  <si>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</si>
  <si>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</si>
  <si>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</si>
  <si>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</si>
  <si>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</si>
  <si>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</si>
  <si>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</si>
  <si>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</si>
  <si>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</si>
  <si>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</si>
  <si>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</si>
  <si>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</si>
  <si>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</si>
  <si>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</si>
  <si>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</si>
  <si>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</si>
  <si>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</si>
  <si>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</si>
  <si>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</si>
  <si>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</si>
  <si>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</si>
  <si>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</si>
  <si>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</si>
  <si>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</si>
  <si>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</si>
  <si>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</si>
  <si>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</si>
  <si>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EUR/USD</t>
    <phoneticPr fontId="2"/>
  </si>
  <si>
    <t>4時間足</t>
    <rPh sb="1" eb="3">
      <t>ジカン</t>
    </rPh>
    <rPh sb="3" eb="4">
      <t>アシ</t>
    </rPh>
    <phoneticPr fontId="3"/>
  </si>
  <si>
    <t>10MA・20MAの両方の上側にキャンドルがあれば買い方向、下側なら売り方向。MAに触れてEB出現でエントリー待ち、EBのエントリールール成立でエントリー。</t>
    <rPh sb="69" eb="71">
      <t>セイリツ</t>
    </rPh>
    <phoneticPr fontId="2"/>
  </si>
  <si>
    <t>USD/JPY</t>
    <phoneticPr fontId="2"/>
  </si>
  <si>
    <t>うまくトレンドに乗れた場合でも、ﾛｳｿｸ足の高値、安値の幅が大きくなり、損切にかかることがありました。
せっかく、トレンドになったのに、10MA、20MAにｻﾎﾟｰﾄされていなかったり、EBが出ていないことがありました。
質問1.ｴﾝﾄﾘｰして、価格吹き上がり、ﾄﾚｰﾃﾞｨﾝｸﾞｽﾄｯﾌﾟを動かせないまま、下落になり、損切にかかることがありますが、なにかいい損切の動かし方はありますか？
質問2.ﾄﾚｰﾃﾞｨﾝｸﾞｽﾄｯﾌﾟでうまいこと決済が移動していたのですが、最後がﾚﾝｼﾞ（または、下落）になり、決済が動かせず、最後の利益がうまいこと取れないことがありますが、いい方法がありますか？
質問1,2同じような内容ですが、お願いします。</t>
    <rPh sb="8" eb="9">
      <t>ノ</t>
    </rPh>
    <rPh sb="11" eb="13">
      <t>バアイ</t>
    </rPh>
    <rPh sb="20" eb="21">
      <t>アシ</t>
    </rPh>
    <rPh sb="22" eb="24">
      <t>タカネ</t>
    </rPh>
    <rPh sb="25" eb="27">
      <t>ヤスネ</t>
    </rPh>
    <rPh sb="28" eb="29">
      <t>ハバ</t>
    </rPh>
    <rPh sb="30" eb="31">
      <t>オオ</t>
    </rPh>
    <rPh sb="36" eb="37">
      <t>ソン</t>
    </rPh>
    <rPh sb="37" eb="38">
      <t>キリ</t>
    </rPh>
    <rPh sb="96" eb="97">
      <t>デ</t>
    </rPh>
    <rPh sb="111" eb="113">
      <t>シツモン</t>
    </rPh>
    <rPh sb="123" eb="125">
      <t>カカク</t>
    </rPh>
    <rPh sb="125" eb="126">
      <t>フ</t>
    </rPh>
    <rPh sb="127" eb="128">
      <t>ア</t>
    </rPh>
    <rPh sb="146" eb="147">
      <t>ウゴ</t>
    </rPh>
    <rPh sb="154" eb="156">
      <t>ゲラク</t>
    </rPh>
    <rPh sb="160" eb="161">
      <t>ソン</t>
    </rPh>
    <rPh sb="161" eb="162">
      <t>キリ</t>
    </rPh>
    <rPh sb="180" eb="181">
      <t>ソン</t>
    </rPh>
    <rPh sb="181" eb="182">
      <t>キリ</t>
    </rPh>
    <rPh sb="183" eb="184">
      <t>ウゴ</t>
    </rPh>
    <rPh sb="186" eb="187">
      <t>カタ</t>
    </rPh>
    <rPh sb="195" eb="197">
      <t>シツモン</t>
    </rPh>
    <rPh sb="219" eb="221">
      <t>ケッサイ</t>
    </rPh>
    <rPh sb="222" eb="224">
      <t>イドウ</t>
    </rPh>
    <rPh sb="233" eb="235">
      <t>サイゴ</t>
    </rPh>
    <rPh sb="245" eb="247">
      <t>ゲラク</t>
    </rPh>
    <rPh sb="252" eb="254">
      <t>ケッサイ</t>
    </rPh>
    <rPh sb="255" eb="256">
      <t>ウゴ</t>
    </rPh>
    <rPh sb="260" eb="262">
      <t>サイゴ</t>
    </rPh>
    <rPh sb="263" eb="265">
      <t>リエキ</t>
    </rPh>
    <rPh sb="271" eb="272">
      <t>ト</t>
    </rPh>
    <rPh sb="286" eb="288">
      <t>ホウホウ</t>
    </rPh>
    <rPh sb="296" eb="298">
      <t>シツモン</t>
    </rPh>
    <rPh sb="301" eb="302">
      <t>オナ</t>
    </rPh>
    <rPh sb="306" eb="308">
      <t>ナイヨウ</t>
    </rPh>
    <rPh sb="313" eb="314">
      <t>ネガ</t>
    </rPh>
    <phoneticPr fontId="2"/>
  </si>
  <si>
    <t>EB</t>
    <phoneticPr fontId="2"/>
  </si>
  <si>
    <t>日足の時も書きましたが、EB（抱き線）のため、ﾛｳｿｸ足の幅が広いため、ｴﾝﾄﾘｰのﾛｯﾄ数が少ないため、あまり利益が出ていない時があります。
PBのUSD/JPY　4時間足と比べると、ｴﾝﾄﾘｰ回数は多いですが、利益は少ないようです。
100回も検証を行うと、EBにも慣れてきたと思います。</t>
    <rPh sb="0" eb="2">
      <t>ヒアシ</t>
    </rPh>
    <rPh sb="3" eb="4">
      <t>トキ</t>
    </rPh>
    <rPh sb="5" eb="6">
      <t>カ</t>
    </rPh>
    <rPh sb="15" eb="16">
      <t>ダ</t>
    </rPh>
    <rPh sb="17" eb="18">
      <t>セン</t>
    </rPh>
    <rPh sb="27" eb="28">
      <t>アシ</t>
    </rPh>
    <rPh sb="29" eb="30">
      <t>ハバ</t>
    </rPh>
    <rPh sb="31" eb="32">
      <t>ヒロ</t>
    </rPh>
    <rPh sb="45" eb="46">
      <t>スウ</t>
    </rPh>
    <rPh sb="47" eb="48">
      <t>スク</t>
    </rPh>
    <rPh sb="56" eb="58">
      <t>リエキ</t>
    </rPh>
    <rPh sb="59" eb="60">
      <t>デ</t>
    </rPh>
    <rPh sb="64" eb="65">
      <t>トキ</t>
    </rPh>
    <rPh sb="84" eb="86">
      <t>ジカン</t>
    </rPh>
    <rPh sb="86" eb="87">
      <t>アシ</t>
    </rPh>
    <rPh sb="88" eb="89">
      <t>クラ</t>
    </rPh>
    <rPh sb="98" eb="100">
      <t>カイスウ</t>
    </rPh>
    <rPh sb="101" eb="102">
      <t>オオ</t>
    </rPh>
    <rPh sb="107" eb="109">
      <t>リエキ</t>
    </rPh>
    <rPh sb="110" eb="111">
      <t>スク</t>
    </rPh>
    <rPh sb="122" eb="123">
      <t>カイ</t>
    </rPh>
    <rPh sb="124" eb="126">
      <t>ケンショウ</t>
    </rPh>
    <rPh sb="127" eb="128">
      <t>オコナ</t>
    </rPh>
    <rPh sb="135" eb="136">
      <t>ナ</t>
    </rPh>
    <rPh sb="141" eb="142">
      <t>オモ</t>
    </rPh>
    <phoneticPr fontId="2"/>
  </si>
  <si>
    <t>問題なければ、１時間足検証にはいります。
別件ですが、今、EBを検証しながら、１ヶ月目のUSD/JPYのﾃﾞﾓを行っています。なかなか、PBが10MAと20MAにｻﾎﾟｰﾄされないのと、ｽﾏﾎが見ずらい（ｵｱﾝﾀﾞ使っています。ﾁｬｰﾄの画面が小さい）ため、思ったほど進んでいません。
ｴﾝﾄﾘｰできて、決済できればﾃﾞﾓ送りますが、ｽﾏﾎでも見やすいMT4が使える証券会社ありますか？</t>
    <rPh sb="0" eb="2">
      <t>モンダイ</t>
    </rPh>
    <rPh sb="8" eb="10">
      <t>ジカン</t>
    </rPh>
    <rPh sb="10" eb="11">
      <t>アシ</t>
    </rPh>
    <rPh sb="11" eb="13">
      <t>ケンショウ</t>
    </rPh>
    <rPh sb="22" eb="24">
      <t>ベッケン</t>
    </rPh>
    <rPh sb="28" eb="29">
      <t>イマ</t>
    </rPh>
    <rPh sb="33" eb="35">
      <t>ケンショウ</t>
    </rPh>
    <rPh sb="42" eb="44">
      <t>ゲツメ</t>
    </rPh>
    <rPh sb="57" eb="58">
      <t>オコナ</t>
    </rPh>
    <rPh sb="98" eb="99">
      <t>ミ</t>
    </rPh>
    <rPh sb="108" eb="109">
      <t>ツカ</t>
    </rPh>
    <rPh sb="120" eb="122">
      <t>ガメン</t>
    </rPh>
    <rPh sb="123" eb="124">
      <t>チイ</t>
    </rPh>
    <rPh sb="130" eb="131">
      <t>オモ</t>
    </rPh>
    <rPh sb="135" eb="136">
      <t>スス</t>
    </rPh>
    <rPh sb="153" eb="155">
      <t>ケッサイ</t>
    </rPh>
    <rPh sb="162" eb="163">
      <t>オク</t>
    </rPh>
    <rPh sb="173" eb="174">
      <t>ミ</t>
    </rPh>
    <rPh sb="181" eb="182">
      <t>ツカ</t>
    </rPh>
    <rPh sb="184" eb="186">
      <t>ショウケン</t>
    </rPh>
    <rPh sb="186" eb="188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</si>
</sst>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_ "/>
    <numFmt numFmtId="183" formatCode="0.00000_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1" xfId="0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258334</xdr:colOff>
      <xdr:row>18</xdr:row>
      <xdr:rowOff>152851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8306959" cy="3229426"/>
        </a:xfrm>
        <a:prstGeom prst="rect">
          <a:avLst/>
        </a:prstGeom>
      </xdr:spPr>
    </xdr:pic>
    <xdr:clientData/>
  </xdr:twoCellAnchor>
  <xdr:twoCellAnchor>
    <xdr:from>
      <xdr:col>0</xdr:col>
      <xdr:colOff>466725</xdr:colOff>
      <xdr:row>2</xdr:row>
      <xdr:rowOff>0</xdr:rowOff>
    </xdr:from>
    <xdr:to>
      <xdr:col>1</xdr:col>
      <xdr:colOff>66675</xdr:colOff>
      <xdr:row>2</xdr:row>
      <xdr:rowOff>0</xdr:rowOff>
    </xdr:to>
    <xdr:cxnSp macro="">
      <xdr:nvCxnSpPr>
        <xdr:cNvPr id="4" name="直線コネクタ 3"/>
        <xdr:cNvCxnSpPr/>
      </xdr:nvCxnSpPr>
      <xdr:spPr>
        <a:xfrm>
          <a:off x="466725" y="3619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3</xdr:row>
      <xdr:rowOff>171450</xdr:rowOff>
    </xdr:from>
    <xdr:to>
      <xdr:col>2</xdr:col>
      <xdr:colOff>666750</xdr:colOff>
      <xdr:row>3</xdr:row>
      <xdr:rowOff>171450</xdr:rowOff>
    </xdr:to>
    <xdr:cxnSp macro="">
      <xdr:nvCxnSpPr>
        <xdr:cNvPr id="9" name="直線コネクタ 8"/>
        <xdr:cNvCxnSpPr/>
      </xdr:nvCxnSpPr>
      <xdr:spPr>
        <a:xfrm>
          <a:off x="1685925" y="7143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8</xdr:row>
      <xdr:rowOff>0</xdr:rowOff>
    </xdr:from>
    <xdr:to>
      <xdr:col>5</xdr:col>
      <xdr:colOff>485775</xdr:colOff>
      <xdr:row>8</xdr:row>
      <xdr:rowOff>0</xdr:rowOff>
    </xdr:to>
    <xdr:cxnSp macro="">
      <xdr:nvCxnSpPr>
        <xdr:cNvPr id="11" name="直線コネクタ 10"/>
        <xdr:cNvCxnSpPr/>
      </xdr:nvCxnSpPr>
      <xdr:spPr>
        <a:xfrm>
          <a:off x="3562350" y="14478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11</xdr:row>
      <xdr:rowOff>0</xdr:rowOff>
    </xdr:from>
    <xdr:to>
      <xdr:col>10</xdr:col>
      <xdr:colOff>238125</xdr:colOff>
      <xdr:row>11</xdr:row>
      <xdr:rowOff>0</xdr:rowOff>
    </xdr:to>
    <xdr:cxnSp macro="">
      <xdr:nvCxnSpPr>
        <xdr:cNvPr id="13" name="直線コネクタ 12"/>
        <xdr:cNvCxnSpPr/>
      </xdr:nvCxnSpPr>
      <xdr:spPr>
        <a:xfrm>
          <a:off x="6743700" y="19907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20</xdr:row>
      <xdr:rowOff>0</xdr:rowOff>
    </xdr:from>
    <xdr:to>
      <xdr:col>11</xdr:col>
      <xdr:colOff>9525</xdr:colOff>
      <xdr:row>37</xdr:row>
      <xdr:rowOff>162377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7372350" cy="3238952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26</xdr:row>
      <xdr:rowOff>28575</xdr:rowOff>
    </xdr:from>
    <xdr:to>
      <xdr:col>0</xdr:col>
      <xdr:colOff>466725</xdr:colOff>
      <xdr:row>26</xdr:row>
      <xdr:rowOff>28575</xdr:rowOff>
    </xdr:to>
    <xdr:cxnSp macro="">
      <xdr:nvCxnSpPr>
        <xdr:cNvPr id="15" name="直線コネクタ 14"/>
        <xdr:cNvCxnSpPr/>
      </xdr:nvCxnSpPr>
      <xdr:spPr>
        <a:xfrm>
          <a:off x="295275" y="47339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30</xdr:row>
      <xdr:rowOff>9525</xdr:rowOff>
    </xdr:from>
    <xdr:to>
      <xdr:col>1</xdr:col>
      <xdr:colOff>361950</xdr:colOff>
      <xdr:row>30</xdr:row>
      <xdr:rowOff>9525</xdr:rowOff>
    </xdr:to>
    <xdr:cxnSp macro="">
      <xdr:nvCxnSpPr>
        <xdr:cNvPr id="17" name="直線コネクタ 16"/>
        <xdr:cNvCxnSpPr/>
      </xdr:nvCxnSpPr>
      <xdr:spPr>
        <a:xfrm>
          <a:off x="762000" y="54387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30</xdr:row>
      <xdr:rowOff>9525</xdr:rowOff>
    </xdr:from>
    <xdr:to>
      <xdr:col>1</xdr:col>
      <xdr:colOff>561975</xdr:colOff>
      <xdr:row>30</xdr:row>
      <xdr:rowOff>9525</xdr:rowOff>
    </xdr:to>
    <xdr:cxnSp macro="">
      <xdr:nvCxnSpPr>
        <xdr:cNvPr id="19" name="直線コネクタ 18"/>
        <xdr:cNvCxnSpPr/>
      </xdr:nvCxnSpPr>
      <xdr:spPr>
        <a:xfrm>
          <a:off x="962025" y="54387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27</xdr:row>
      <xdr:rowOff>19050</xdr:rowOff>
    </xdr:from>
    <xdr:to>
      <xdr:col>2</xdr:col>
      <xdr:colOff>485775</xdr:colOff>
      <xdr:row>27</xdr:row>
      <xdr:rowOff>19050</xdr:rowOff>
    </xdr:to>
    <xdr:cxnSp macro="">
      <xdr:nvCxnSpPr>
        <xdr:cNvPr id="20" name="直線コネクタ 19"/>
        <xdr:cNvCxnSpPr/>
      </xdr:nvCxnSpPr>
      <xdr:spPr>
        <a:xfrm>
          <a:off x="1504950" y="49053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27</xdr:row>
      <xdr:rowOff>28575</xdr:rowOff>
    </xdr:from>
    <xdr:to>
      <xdr:col>4</xdr:col>
      <xdr:colOff>238125</xdr:colOff>
      <xdr:row>27</xdr:row>
      <xdr:rowOff>28575</xdr:rowOff>
    </xdr:to>
    <xdr:cxnSp macro="">
      <xdr:nvCxnSpPr>
        <xdr:cNvPr id="22" name="直線コネクタ 21"/>
        <xdr:cNvCxnSpPr/>
      </xdr:nvCxnSpPr>
      <xdr:spPr>
        <a:xfrm>
          <a:off x="2628900" y="49149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29</xdr:row>
      <xdr:rowOff>66675</xdr:rowOff>
    </xdr:from>
    <xdr:to>
      <xdr:col>4</xdr:col>
      <xdr:colOff>628650</xdr:colOff>
      <xdr:row>29</xdr:row>
      <xdr:rowOff>66675</xdr:rowOff>
    </xdr:to>
    <xdr:cxnSp macro="">
      <xdr:nvCxnSpPr>
        <xdr:cNvPr id="23" name="直線コネクタ 22"/>
        <xdr:cNvCxnSpPr/>
      </xdr:nvCxnSpPr>
      <xdr:spPr>
        <a:xfrm>
          <a:off x="3019425" y="53149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28</xdr:row>
      <xdr:rowOff>114300</xdr:rowOff>
    </xdr:from>
    <xdr:to>
      <xdr:col>9</xdr:col>
      <xdr:colOff>209550</xdr:colOff>
      <xdr:row>28</xdr:row>
      <xdr:rowOff>114300</xdr:rowOff>
    </xdr:to>
    <xdr:cxnSp macro="">
      <xdr:nvCxnSpPr>
        <xdr:cNvPr id="24" name="直線コネクタ 23"/>
        <xdr:cNvCxnSpPr/>
      </xdr:nvCxnSpPr>
      <xdr:spPr>
        <a:xfrm>
          <a:off x="6029325" y="51816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28</xdr:row>
      <xdr:rowOff>114300</xdr:rowOff>
    </xdr:from>
    <xdr:to>
      <xdr:col>6</xdr:col>
      <xdr:colOff>581025</xdr:colOff>
      <xdr:row>28</xdr:row>
      <xdr:rowOff>114300</xdr:rowOff>
    </xdr:to>
    <xdr:cxnSp macro="">
      <xdr:nvCxnSpPr>
        <xdr:cNvPr id="26" name="直線コネクタ 25"/>
        <xdr:cNvCxnSpPr/>
      </xdr:nvCxnSpPr>
      <xdr:spPr>
        <a:xfrm>
          <a:off x="4343400" y="51816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38099</xdr:colOff>
      <xdr:row>56</xdr:row>
      <xdr:rowOff>133798</xdr:rowOff>
    </xdr:to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58025"/>
          <a:ext cx="6715124" cy="3210373"/>
        </a:xfrm>
        <a:prstGeom prst="rect">
          <a:avLst/>
        </a:prstGeom>
      </xdr:spPr>
    </xdr:pic>
    <xdr:clientData/>
  </xdr:twoCellAnchor>
  <xdr:twoCellAnchor>
    <xdr:from>
      <xdr:col>2</xdr:col>
      <xdr:colOff>361950</xdr:colOff>
      <xdr:row>51</xdr:row>
      <xdr:rowOff>161925</xdr:rowOff>
    </xdr:from>
    <xdr:to>
      <xdr:col>2</xdr:col>
      <xdr:colOff>533400</xdr:colOff>
      <xdr:row>51</xdr:row>
      <xdr:rowOff>161925</xdr:rowOff>
    </xdr:to>
    <xdr:cxnSp macro="">
      <xdr:nvCxnSpPr>
        <xdr:cNvPr id="29" name="直線コネクタ 28"/>
        <xdr:cNvCxnSpPr/>
      </xdr:nvCxnSpPr>
      <xdr:spPr>
        <a:xfrm>
          <a:off x="1552575" y="93916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50</xdr:row>
      <xdr:rowOff>152400</xdr:rowOff>
    </xdr:from>
    <xdr:to>
      <xdr:col>2</xdr:col>
      <xdr:colOff>457200</xdr:colOff>
      <xdr:row>50</xdr:row>
      <xdr:rowOff>152400</xdr:rowOff>
    </xdr:to>
    <xdr:cxnSp macro="">
      <xdr:nvCxnSpPr>
        <xdr:cNvPr id="31" name="直線コネクタ 30"/>
        <xdr:cNvCxnSpPr/>
      </xdr:nvCxnSpPr>
      <xdr:spPr>
        <a:xfrm>
          <a:off x="1476375" y="92011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50</xdr:row>
      <xdr:rowOff>95250</xdr:rowOff>
    </xdr:from>
    <xdr:to>
      <xdr:col>2</xdr:col>
      <xdr:colOff>257175</xdr:colOff>
      <xdr:row>50</xdr:row>
      <xdr:rowOff>95250</xdr:rowOff>
    </xdr:to>
    <xdr:cxnSp macro="">
      <xdr:nvCxnSpPr>
        <xdr:cNvPr id="32" name="直線コネクタ 31"/>
        <xdr:cNvCxnSpPr/>
      </xdr:nvCxnSpPr>
      <xdr:spPr>
        <a:xfrm>
          <a:off x="1276350" y="91440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51</xdr:row>
      <xdr:rowOff>171450</xdr:rowOff>
    </xdr:from>
    <xdr:to>
      <xdr:col>3</xdr:col>
      <xdr:colOff>104775</xdr:colOff>
      <xdr:row>51</xdr:row>
      <xdr:rowOff>171450</xdr:rowOff>
    </xdr:to>
    <xdr:cxnSp macro="">
      <xdr:nvCxnSpPr>
        <xdr:cNvPr id="34" name="直線コネクタ 33"/>
        <xdr:cNvCxnSpPr/>
      </xdr:nvCxnSpPr>
      <xdr:spPr>
        <a:xfrm>
          <a:off x="1809750" y="94011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51</xdr:row>
      <xdr:rowOff>161925</xdr:rowOff>
    </xdr:from>
    <xdr:to>
      <xdr:col>3</xdr:col>
      <xdr:colOff>552450</xdr:colOff>
      <xdr:row>51</xdr:row>
      <xdr:rowOff>161925</xdr:rowOff>
    </xdr:to>
    <xdr:cxnSp macro="">
      <xdr:nvCxnSpPr>
        <xdr:cNvPr id="35" name="直線コネクタ 34"/>
        <xdr:cNvCxnSpPr/>
      </xdr:nvCxnSpPr>
      <xdr:spPr>
        <a:xfrm>
          <a:off x="2257425" y="93916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44</xdr:row>
      <xdr:rowOff>123825</xdr:rowOff>
    </xdr:from>
    <xdr:to>
      <xdr:col>5</xdr:col>
      <xdr:colOff>447675</xdr:colOff>
      <xdr:row>44</xdr:row>
      <xdr:rowOff>123825</xdr:rowOff>
    </xdr:to>
    <xdr:cxnSp macro="">
      <xdr:nvCxnSpPr>
        <xdr:cNvPr id="36" name="直線コネクタ 35"/>
        <xdr:cNvCxnSpPr/>
      </xdr:nvCxnSpPr>
      <xdr:spPr>
        <a:xfrm>
          <a:off x="3524250" y="80867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44</xdr:row>
      <xdr:rowOff>123825</xdr:rowOff>
    </xdr:from>
    <xdr:to>
      <xdr:col>6</xdr:col>
      <xdr:colOff>666750</xdr:colOff>
      <xdr:row>44</xdr:row>
      <xdr:rowOff>123825</xdr:rowOff>
    </xdr:to>
    <xdr:cxnSp macro="">
      <xdr:nvCxnSpPr>
        <xdr:cNvPr id="37" name="直線コネクタ 36"/>
        <xdr:cNvCxnSpPr/>
      </xdr:nvCxnSpPr>
      <xdr:spPr>
        <a:xfrm>
          <a:off x="4429125" y="80867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58</xdr:row>
      <xdr:rowOff>0</xdr:rowOff>
    </xdr:from>
    <xdr:to>
      <xdr:col>9</xdr:col>
      <xdr:colOff>685799</xdr:colOff>
      <xdr:row>75</xdr:row>
      <xdr:rowOff>67114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96550"/>
          <a:ext cx="6677024" cy="3143689"/>
        </a:xfrm>
        <a:prstGeom prst="rect">
          <a:avLst/>
        </a:prstGeom>
      </xdr:spPr>
    </xdr:pic>
    <xdr:clientData/>
  </xdr:twoCellAnchor>
  <xdr:twoCellAnchor>
    <xdr:from>
      <xdr:col>0</xdr:col>
      <xdr:colOff>447675</xdr:colOff>
      <xdr:row>61</xdr:row>
      <xdr:rowOff>66675</xdr:rowOff>
    </xdr:from>
    <xdr:to>
      <xdr:col>1</xdr:col>
      <xdr:colOff>47625</xdr:colOff>
      <xdr:row>61</xdr:row>
      <xdr:rowOff>66675</xdr:rowOff>
    </xdr:to>
    <xdr:cxnSp macro="">
      <xdr:nvCxnSpPr>
        <xdr:cNvPr id="39" name="直線コネクタ 38"/>
        <xdr:cNvCxnSpPr/>
      </xdr:nvCxnSpPr>
      <xdr:spPr>
        <a:xfrm>
          <a:off x="447675" y="111061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61</xdr:row>
      <xdr:rowOff>76200</xdr:rowOff>
    </xdr:from>
    <xdr:to>
      <xdr:col>2</xdr:col>
      <xdr:colOff>657225</xdr:colOff>
      <xdr:row>61</xdr:row>
      <xdr:rowOff>76200</xdr:rowOff>
    </xdr:to>
    <xdr:cxnSp macro="">
      <xdr:nvCxnSpPr>
        <xdr:cNvPr id="41" name="直線コネクタ 40"/>
        <xdr:cNvCxnSpPr/>
      </xdr:nvCxnSpPr>
      <xdr:spPr>
        <a:xfrm>
          <a:off x="1676400" y="111156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62</xdr:row>
      <xdr:rowOff>76200</xdr:rowOff>
    </xdr:from>
    <xdr:to>
      <xdr:col>5</xdr:col>
      <xdr:colOff>361950</xdr:colOff>
      <xdr:row>62</xdr:row>
      <xdr:rowOff>76200</xdr:rowOff>
    </xdr:to>
    <xdr:cxnSp macro="">
      <xdr:nvCxnSpPr>
        <xdr:cNvPr id="43" name="直線コネクタ 42"/>
        <xdr:cNvCxnSpPr/>
      </xdr:nvCxnSpPr>
      <xdr:spPr>
        <a:xfrm>
          <a:off x="3438525" y="112966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67</xdr:row>
      <xdr:rowOff>142875</xdr:rowOff>
    </xdr:from>
    <xdr:to>
      <xdr:col>7</xdr:col>
      <xdr:colOff>342900</xdr:colOff>
      <xdr:row>67</xdr:row>
      <xdr:rowOff>142875</xdr:rowOff>
    </xdr:to>
    <xdr:cxnSp macro="">
      <xdr:nvCxnSpPr>
        <xdr:cNvPr id="44" name="直線コネクタ 43"/>
        <xdr:cNvCxnSpPr/>
      </xdr:nvCxnSpPr>
      <xdr:spPr>
        <a:xfrm>
          <a:off x="4791075" y="122682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342900</xdr:colOff>
      <xdr:row>69</xdr:row>
      <xdr:rowOff>47625</xdr:rowOff>
    </xdr:from>
    <xdr:to>
      <xdr:col>7</xdr:col>
      <xdr:colOff>514350</xdr:colOff>
      <xdr:row>69</xdr:row>
      <xdr:rowOff>47625</xdr:rowOff>
    </xdr:to>
    <xdr:cxnSp macro="">
      <xdr:nvCxnSpPr>
        <xdr:cNvPr id="45" name="直線コネクタ 44"/>
        <xdr:cNvCxnSpPr/>
      </xdr:nvCxnSpPr>
      <xdr:spPr>
        <a:xfrm>
          <a:off x="4962525" y="125349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69</xdr:row>
      <xdr:rowOff>47625</xdr:rowOff>
    </xdr:from>
    <xdr:to>
      <xdr:col>9</xdr:col>
      <xdr:colOff>247650</xdr:colOff>
      <xdr:row>69</xdr:row>
      <xdr:rowOff>47625</xdr:rowOff>
    </xdr:to>
    <xdr:cxnSp macro="">
      <xdr:nvCxnSpPr>
        <xdr:cNvPr id="46" name="直線コネクタ 45"/>
        <xdr:cNvCxnSpPr/>
      </xdr:nvCxnSpPr>
      <xdr:spPr>
        <a:xfrm>
          <a:off x="6067425" y="125349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9525</xdr:colOff>
      <xdr:row>91</xdr:row>
      <xdr:rowOff>133748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754100"/>
          <a:ext cx="6686550" cy="2848373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81</xdr:row>
      <xdr:rowOff>38100</xdr:rowOff>
    </xdr:from>
    <xdr:to>
      <xdr:col>1</xdr:col>
      <xdr:colOff>428625</xdr:colOff>
      <xdr:row>81</xdr:row>
      <xdr:rowOff>38100</xdr:rowOff>
    </xdr:to>
    <xdr:cxnSp macro="">
      <xdr:nvCxnSpPr>
        <xdr:cNvPr id="48" name="直線コネクタ 47"/>
        <xdr:cNvCxnSpPr/>
      </xdr:nvCxnSpPr>
      <xdr:spPr>
        <a:xfrm>
          <a:off x="828675" y="146970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85</xdr:row>
      <xdr:rowOff>76200</xdr:rowOff>
    </xdr:from>
    <xdr:to>
      <xdr:col>4</xdr:col>
      <xdr:colOff>0</xdr:colOff>
      <xdr:row>85</xdr:row>
      <xdr:rowOff>76200</xdr:rowOff>
    </xdr:to>
    <xdr:cxnSp macro="">
      <xdr:nvCxnSpPr>
        <xdr:cNvPr id="49" name="直線コネクタ 48"/>
        <xdr:cNvCxnSpPr/>
      </xdr:nvCxnSpPr>
      <xdr:spPr>
        <a:xfrm>
          <a:off x="2390775" y="154590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85</xdr:row>
      <xdr:rowOff>85725</xdr:rowOff>
    </xdr:from>
    <xdr:to>
      <xdr:col>5</xdr:col>
      <xdr:colOff>390525</xdr:colOff>
      <xdr:row>85</xdr:row>
      <xdr:rowOff>85725</xdr:rowOff>
    </xdr:to>
    <xdr:cxnSp macro="">
      <xdr:nvCxnSpPr>
        <xdr:cNvPr id="50" name="直線コネクタ 49"/>
        <xdr:cNvCxnSpPr/>
      </xdr:nvCxnSpPr>
      <xdr:spPr>
        <a:xfrm>
          <a:off x="3467100" y="154686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87</xdr:row>
      <xdr:rowOff>123825</xdr:rowOff>
    </xdr:from>
    <xdr:to>
      <xdr:col>8</xdr:col>
      <xdr:colOff>257175</xdr:colOff>
      <xdr:row>87</xdr:row>
      <xdr:rowOff>123825</xdr:rowOff>
    </xdr:to>
    <xdr:cxnSp macro="">
      <xdr:nvCxnSpPr>
        <xdr:cNvPr id="52" name="直線コネクタ 51"/>
        <xdr:cNvCxnSpPr/>
      </xdr:nvCxnSpPr>
      <xdr:spPr>
        <a:xfrm>
          <a:off x="5391150" y="158686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87</xdr:row>
      <xdr:rowOff>123825</xdr:rowOff>
    </xdr:from>
    <xdr:to>
      <xdr:col>8</xdr:col>
      <xdr:colOff>657225</xdr:colOff>
      <xdr:row>87</xdr:row>
      <xdr:rowOff>123825</xdr:rowOff>
    </xdr:to>
    <xdr:cxnSp macro="">
      <xdr:nvCxnSpPr>
        <xdr:cNvPr id="53" name="直線コネクタ 52"/>
        <xdr:cNvCxnSpPr/>
      </xdr:nvCxnSpPr>
      <xdr:spPr>
        <a:xfrm>
          <a:off x="5791200" y="158686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93</xdr:row>
      <xdr:rowOff>0</xdr:rowOff>
    </xdr:from>
    <xdr:to>
      <xdr:col>11</xdr:col>
      <xdr:colOff>162975</xdr:colOff>
      <xdr:row>111</xdr:row>
      <xdr:rowOff>57613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830675"/>
          <a:ext cx="7525800" cy="3315163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98</xdr:row>
      <xdr:rowOff>123825</xdr:rowOff>
    </xdr:from>
    <xdr:to>
      <xdr:col>1</xdr:col>
      <xdr:colOff>361950</xdr:colOff>
      <xdr:row>98</xdr:row>
      <xdr:rowOff>123825</xdr:rowOff>
    </xdr:to>
    <xdr:cxnSp macro="">
      <xdr:nvCxnSpPr>
        <xdr:cNvPr id="56" name="直線コネクタ 55"/>
        <xdr:cNvCxnSpPr/>
      </xdr:nvCxnSpPr>
      <xdr:spPr>
        <a:xfrm>
          <a:off x="762000" y="178593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98</xdr:row>
      <xdr:rowOff>123825</xdr:rowOff>
    </xdr:from>
    <xdr:to>
      <xdr:col>2</xdr:col>
      <xdr:colOff>257175</xdr:colOff>
      <xdr:row>98</xdr:row>
      <xdr:rowOff>123825</xdr:rowOff>
    </xdr:to>
    <xdr:cxnSp macro="">
      <xdr:nvCxnSpPr>
        <xdr:cNvPr id="57" name="直線コネクタ 56"/>
        <xdr:cNvCxnSpPr/>
      </xdr:nvCxnSpPr>
      <xdr:spPr>
        <a:xfrm>
          <a:off x="1276350" y="178593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419100</xdr:colOff>
      <xdr:row>108</xdr:row>
      <xdr:rowOff>85725</xdr:rowOff>
    </xdr:from>
    <xdr:to>
      <xdr:col>5</xdr:col>
      <xdr:colOff>590550</xdr:colOff>
      <xdr:row>108</xdr:row>
      <xdr:rowOff>85725</xdr:rowOff>
    </xdr:to>
    <xdr:cxnSp macro="">
      <xdr:nvCxnSpPr>
        <xdr:cNvPr id="58" name="直線コネクタ 57"/>
        <xdr:cNvCxnSpPr/>
      </xdr:nvCxnSpPr>
      <xdr:spPr>
        <a:xfrm>
          <a:off x="3667125" y="196310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106</xdr:row>
      <xdr:rowOff>0</xdr:rowOff>
    </xdr:from>
    <xdr:to>
      <xdr:col>6</xdr:col>
      <xdr:colOff>571500</xdr:colOff>
      <xdr:row>106</xdr:row>
      <xdr:rowOff>0</xdr:rowOff>
    </xdr:to>
    <xdr:cxnSp macro="">
      <xdr:nvCxnSpPr>
        <xdr:cNvPr id="59" name="直線コネクタ 58"/>
        <xdr:cNvCxnSpPr/>
      </xdr:nvCxnSpPr>
      <xdr:spPr>
        <a:xfrm>
          <a:off x="4333875" y="191833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102</xdr:row>
      <xdr:rowOff>66675</xdr:rowOff>
    </xdr:from>
    <xdr:to>
      <xdr:col>7</xdr:col>
      <xdr:colOff>657225</xdr:colOff>
      <xdr:row>102</xdr:row>
      <xdr:rowOff>66675</xdr:rowOff>
    </xdr:to>
    <xdr:cxnSp macro="">
      <xdr:nvCxnSpPr>
        <xdr:cNvPr id="60" name="直線コネクタ 59"/>
        <xdr:cNvCxnSpPr/>
      </xdr:nvCxnSpPr>
      <xdr:spPr>
        <a:xfrm>
          <a:off x="5105400" y="185261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100</xdr:row>
      <xdr:rowOff>19050</xdr:rowOff>
    </xdr:from>
    <xdr:to>
      <xdr:col>9</xdr:col>
      <xdr:colOff>190500</xdr:colOff>
      <xdr:row>100</xdr:row>
      <xdr:rowOff>19050</xdr:rowOff>
    </xdr:to>
    <xdr:cxnSp macro="">
      <xdr:nvCxnSpPr>
        <xdr:cNvPr id="62" name="直線コネクタ 61"/>
        <xdr:cNvCxnSpPr/>
      </xdr:nvCxnSpPr>
      <xdr:spPr>
        <a:xfrm>
          <a:off x="6010275" y="181165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638175</xdr:colOff>
      <xdr:row>96</xdr:row>
      <xdr:rowOff>152400</xdr:rowOff>
    </xdr:from>
    <xdr:to>
      <xdr:col>10</xdr:col>
      <xdr:colOff>123825</xdr:colOff>
      <xdr:row>96</xdr:row>
      <xdr:rowOff>152400</xdr:rowOff>
    </xdr:to>
    <xdr:cxnSp macro="">
      <xdr:nvCxnSpPr>
        <xdr:cNvPr id="63" name="直線コネクタ 62"/>
        <xdr:cNvCxnSpPr/>
      </xdr:nvCxnSpPr>
      <xdr:spPr>
        <a:xfrm>
          <a:off x="6629400" y="175260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96</xdr:row>
      <xdr:rowOff>152400</xdr:rowOff>
    </xdr:from>
    <xdr:to>
      <xdr:col>10</xdr:col>
      <xdr:colOff>495300</xdr:colOff>
      <xdr:row>96</xdr:row>
      <xdr:rowOff>152400</xdr:rowOff>
    </xdr:to>
    <xdr:cxnSp macro="">
      <xdr:nvCxnSpPr>
        <xdr:cNvPr id="65" name="直線コネクタ 64"/>
        <xdr:cNvCxnSpPr/>
      </xdr:nvCxnSpPr>
      <xdr:spPr>
        <a:xfrm>
          <a:off x="7000875" y="175260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112</xdr:row>
      <xdr:rowOff>0</xdr:rowOff>
    </xdr:from>
    <xdr:to>
      <xdr:col>9</xdr:col>
      <xdr:colOff>685799</xdr:colOff>
      <xdr:row>128</xdr:row>
      <xdr:rowOff>143299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69200"/>
          <a:ext cx="6677024" cy="3038899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120</xdr:row>
      <xdr:rowOff>57150</xdr:rowOff>
    </xdr:from>
    <xdr:to>
      <xdr:col>1</xdr:col>
      <xdr:colOff>352425</xdr:colOff>
      <xdr:row>120</xdr:row>
      <xdr:rowOff>57150</xdr:rowOff>
    </xdr:to>
    <xdr:cxnSp macro="">
      <xdr:nvCxnSpPr>
        <xdr:cNvPr id="68" name="直線コネクタ 67"/>
        <xdr:cNvCxnSpPr/>
      </xdr:nvCxnSpPr>
      <xdr:spPr>
        <a:xfrm>
          <a:off x="752475" y="217741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120</xdr:row>
      <xdr:rowOff>85725</xdr:rowOff>
    </xdr:from>
    <xdr:to>
      <xdr:col>1</xdr:col>
      <xdr:colOff>523875</xdr:colOff>
      <xdr:row>120</xdr:row>
      <xdr:rowOff>85725</xdr:rowOff>
    </xdr:to>
    <xdr:cxnSp macro="">
      <xdr:nvCxnSpPr>
        <xdr:cNvPr id="69" name="直線コネクタ 68"/>
        <xdr:cNvCxnSpPr/>
      </xdr:nvCxnSpPr>
      <xdr:spPr>
        <a:xfrm>
          <a:off x="923925" y="218027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122</xdr:row>
      <xdr:rowOff>95250</xdr:rowOff>
    </xdr:from>
    <xdr:to>
      <xdr:col>2</xdr:col>
      <xdr:colOff>333375</xdr:colOff>
      <xdr:row>122</xdr:row>
      <xdr:rowOff>95250</xdr:rowOff>
    </xdr:to>
    <xdr:cxnSp macro="">
      <xdr:nvCxnSpPr>
        <xdr:cNvPr id="70" name="直線コネクタ 69"/>
        <xdr:cNvCxnSpPr/>
      </xdr:nvCxnSpPr>
      <xdr:spPr>
        <a:xfrm>
          <a:off x="1352550" y="221742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561975</xdr:colOff>
      <xdr:row>122</xdr:row>
      <xdr:rowOff>95250</xdr:rowOff>
    </xdr:from>
    <xdr:to>
      <xdr:col>3</xdr:col>
      <xdr:colOff>47625</xdr:colOff>
      <xdr:row>122</xdr:row>
      <xdr:rowOff>95250</xdr:rowOff>
    </xdr:to>
    <xdr:cxnSp macro="">
      <xdr:nvCxnSpPr>
        <xdr:cNvPr id="71" name="直線コネクタ 70"/>
        <xdr:cNvCxnSpPr/>
      </xdr:nvCxnSpPr>
      <xdr:spPr>
        <a:xfrm>
          <a:off x="1752600" y="221742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122</xdr:row>
      <xdr:rowOff>0</xdr:rowOff>
    </xdr:from>
    <xdr:to>
      <xdr:col>3</xdr:col>
      <xdr:colOff>619125</xdr:colOff>
      <xdr:row>122</xdr:row>
      <xdr:rowOff>0</xdr:rowOff>
    </xdr:to>
    <xdr:cxnSp macro="">
      <xdr:nvCxnSpPr>
        <xdr:cNvPr id="73" name="直線コネクタ 72"/>
        <xdr:cNvCxnSpPr/>
      </xdr:nvCxnSpPr>
      <xdr:spPr>
        <a:xfrm>
          <a:off x="2228850" y="22078950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121</xdr:row>
      <xdr:rowOff>57150</xdr:rowOff>
    </xdr:from>
    <xdr:to>
      <xdr:col>4</xdr:col>
      <xdr:colOff>457200</xdr:colOff>
      <xdr:row>121</xdr:row>
      <xdr:rowOff>57150</xdr:rowOff>
    </xdr:to>
    <xdr:cxnSp macro="">
      <xdr:nvCxnSpPr>
        <xdr:cNvPr id="75" name="直線コネクタ 74"/>
        <xdr:cNvCxnSpPr/>
      </xdr:nvCxnSpPr>
      <xdr:spPr>
        <a:xfrm>
          <a:off x="2847975" y="219551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180975</xdr:colOff>
      <xdr:row>119</xdr:row>
      <xdr:rowOff>152400</xdr:rowOff>
    </xdr:from>
    <xdr:to>
      <xdr:col>5</xdr:col>
      <xdr:colOff>352425</xdr:colOff>
      <xdr:row>119</xdr:row>
      <xdr:rowOff>152400</xdr:rowOff>
    </xdr:to>
    <xdr:cxnSp macro="">
      <xdr:nvCxnSpPr>
        <xdr:cNvPr id="76" name="直線コネクタ 75"/>
        <xdr:cNvCxnSpPr/>
      </xdr:nvCxnSpPr>
      <xdr:spPr>
        <a:xfrm>
          <a:off x="3429000" y="216884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119</xdr:row>
      <xdr:rowOff>28575</xdr:rowOff>
    </xdr:from>
    <xdr:to>
      <xdr:col>7</xdr:col>
      <xdr:colOff>361950</xdr:colOff>
      <xdr:row>119</xdr:row>
      <xdr:rowOff>28575</xdr:rowOff>
    </xdr:to>
    <xdr:cxnSp macro="">
      <xdr:nvCxnSpPr>
        <xdr:cNvPr id="77" name="直線コネクタ 76"/>
        <xdr:cNvCxnSpPr/>
      </xdr:nvCxnSpPr>
      <xdr:spPr>
        <a:xfrm>
          <a:off x="4810125" y="215646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115</xdr:row>
      <xdr:rowOff>85725</xdr:rowOff>
    </xdr:from>
    <xdr:to>
      <xdr:col>8</xdr:col>
      <xdr:colOff>276225</xdr:colOff>
      <xdr:row>115</xdr:row>
      <xdr:rowOff>85725</xdr:rowOff>
    </xdr:to>
    <xdr:cxnSp macro="">
      <xdr:nvCxnSpPr>
        <xdr:cNvPr id="79" name="直線コネクタ 78"/>
        <xdr:cNvCxnSpPr/>
      </xdr:nvCxnSpPr>
      <xdr:spPr>
        <a:xfrm>
          <a:off x="5410200" y="208978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115</xdr:row>
      <xdr:rowOff>76200</xdr:rowOff>
    </xdr:from>
    <xdr:to>
      <xdr:col>9</xdr:col>
      <xdr:colOff>600075</xdr:colOff>
      <xdr:row>115</xdr:row>
      <xdr:rowOff>76200</xdr:rowOff>
    </xdr:to>
    <xdr:cxnSp macro="">
      <xdr:nvCxnSpPr>
        <xdr:cNvPr id="80" name="直線コネクタ 79"/>
        <xdr:cNvCxnSpPr/>
      </xdr:nvCxnSpPr>
      <xdr:spPr>
        <a:xfrm>
          <a:off x="6419850" y="208883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130</xdr:row>
      <xdr:rowOff>0</xdr:rowOff>
    </xdr:from>
    <xdr:to>
      <xdr:col>9</xdr:col>
      <xdr:colOff>0</xdr:colOff>
      <xdr:row>146</xdr:row>
      <xdr:rowOff>10924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26750"/>
          <a:ext cx="5991225" cy="2906524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137</xdr:row>
      <xdr:rowOff>9525</xdr:rowOff>
    </xdr:from>
    <xdr:to>
      <xdr:col>1</xdr:col>
      <xdr:colOff>266700</xdr:colOff>
      <xdr:row>137</xdr:row>
      <xdr:rowOff>9525</xdr:rowOff>
    </xdr:to>
    <xdr:cxnSp macro="">
      <xdr:nvCxnSpPr>
        <xdr:cNvPr id="82" name="直線コネクタ 81"/>
        <xdr:cNvCxnSpPr/>
      </xdr:nvCxnSpPr>
      <xdr:spPr>
        <a:xfrm>
          <a:off x="666750" y="248031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137</xdr:row>
      <xdr:rowOff>19050</xdr:rowOff>
    </xdr:from>
    <xdr:to>
      <xdr:col>3</xdr:col>
      <xdr:colOff>19050</xdr:colOff>
      <xdr:row>137</xdr:row>
      <xdr:rowOff>19050</xdr:rowOff>
    </xdr:to>
    <xdr:cxnSp macro="">
      <xdr:nvCxnSpPr>
        <xdr:cNvPr id="84" name="直線コネクタ 83"/>
        <xdr:cNvCxnSpPr/>
      </xdr:nvCxnSpPr>
      <xdr:spPr>
        <a:xfrm>
          <a:off x="1724025" y="248126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139</xdr:row>
      <xdr:rowOff>66675</xdr:rowOff>
    </xdr:from>
    <xdr:to>
      <xdr:col>3</xdr:col>
      <xdr:colOff>561975</xdr:colOff>
      <xdr:row>139</xdr:row>
      <xdr:rowOff>66675</xdr:rowOff>
    </xdr:to>
    <xdr:cxnSp macro="">
      <xdr:nvCxnSpPr>
        <xdr:cNvPr id="85" name="直線コネクタ 84"/>
        <xdr:cNvCxnSpPr/>
      </xdr:nvCxnSpPr>
      <xdr:spPr>
        <a:xfrm>
          <a:off x="2266950" y="252222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139</xdr:row>
      <xdr:rowOff>66675</xdr:rowOff>
    </xdr:from>
    <xdr:to>
      <xdr:col>4</xdr:col>
      <xdr:colOff>219075</xdr:colOff>
      <xdr:row>139</xdr:row>
      <xdr:rowOff>66675</xdr:rowOff>
    </xdr:to>
    <xdr:cxnSp macro="">
      <xdr:nvCxnSpPr>
        <xdr:cNvPr id="87" name="直線コネクタ 86"/>
        <xdr:cNvCxnSpPr/>
      </xdr:nvCxnSpPr>
      <xdr:spPr>
        <a:xfrm>
          <a:off x="2609850" y="252222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137</xdr:row>
      <xdr:rowOff>85725</xdr:rowOff>
    </xdr:from>
    <xdr:to>
      <xdr:col>4</xdr:col>
      <xdr:colOff>590550</xdr:colOff>
      <xdr:row>137</xdr:row>
      <xdr:rowOff>85725</xdr:rowOff>
    </xdr:to>
    <xdr:cxnSp macro="">
      <xdr:nvCxnSpPr>
        <xdr:cNvPr id="89" name="直線コネクタ 88"/>
        <xdr:cNvCxnSpPr/>
      </xdr:nvCxnSpPr>
      <xdr:spPr>
        <a:xfrm>
          <a:off x="2981325" y="248793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609600</xdr:colOff>
      <xdr:row>141</xdr:row>
      <xdr:rowOff>152400</xdr:rowOff>
    </xdr:from>
    <xdr:to>
      <xdr:col>6</xdr:col>
      <xdr:colOff>95250</xdr:colOff>
      <xdr:row>141</xdr:row>
      <xdr:rowOff>152400</xdr:rowOff>
    </xdr:to>
    <xdr:cxnSp macro="">
      <xdr:nvCxnSpPr>
        <xdr:cNvPr id="90" name="直線コネクタ 89"/>
        <xdr:cNvCxnSpPr/>
      </xdr:nvCxnSpPr>
      <xdr:spPr>
        <a:xfrm>
          <a:off x="3857625" y="256698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161925</xdr:colOff>
      <xdr:row>141</xdr:row>
      <xdr:rowOff>161925</xdr:rowOff>
    </xdr:from>
    <xdr:to>
      <xdr:col>8</xdr:col>
      <xdr:colOff>333375</xdr:colOff>
      <xdr:row>141</xdr:row>
      <xdr:rowOff>161925</xdr:rowOff>
    </xdr:to>
    <xdr:cxnSp macro="">
      <xdr:nvCxnSpPr>
        <xdr:cNvPr id="91" name="直線コネクタ 90"/>
        <xdr:cNvCxnSpPr/>
      </xdr:nvCxnSpPr>
      <xdr:spPr>
        <a:xfrm>
          <a:off x="5467350" y="256794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147</xdr:row>
      <xdr:rowOff>0</xdr:rowOff>
    </xdr:from>
    <xdr:to>
      <xdr:col>13</xdr:col>
      <xdr:colOff>563273</xdr:colOff>
      <xdr:row>165</xdr:row>
      <xdr:rowOff>9981</xdr:rowOff>
    </xdr:to>
    <xdr:pic>
      <xdr:nvPicPr>
        <xdr:cNvPr id="92" name="図 9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03325"/>
          <a:ext cx="9297698" cy="3267531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164</xdr:row>
      <xdr:rowOff>104775</xdr:rowOff>
    </xdr:from>
    <xdr:to>
      <xdr:col>0</xdr:col>
      <xdr:colOff>552450</xdr:colOff>
      <xdr:row>164</xdr:row>
      <xdr:rowOff>104775</xdr:rowOff>
    </xdr:to>
    <xdr:cxnSp macro="">
      <xdr:nvCxnSpPr>
        <xdr:cNvPr id="93" name="直線コネクタ 92"/>
        <xdr:cNvCxnSpPr/>
      </xdr:nvCxnSpPr>
      <xdr:spPr>
        <a:xfrm>
          <a:off x="381000" y="297846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160</xdr:row>
      <xdr:rowOff>133350</xdr:rowOff>
    </xdr:from>
    <xdr:to>
      <xdr:col>3</xdr:col>
      <xdr:colOff>247650</xdr:colOff>
      <xdr:row>160</xdr:row>
      <xdr:rowOff>133350</xdr:rowOff>
    </xdr:to>
    <xdr:cxnSp macro="">
      <xdr:nvCxnSpPr>
        <xdr:cNvPr id="94" name="直線コネクタ 93"/>
        <xdr:cNvCxnSpPr/>
      </xdr:nvCxnSpPr>
      <xdr:spPr>
        <a:xfrm>
          <a:off x="1952625" y="290893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162</xdr:row>
      <xdr:rowOff>114300</xdr:rowOff>
    </xdr:from>
    <xdr:to>
      <xdr:col>2</xdr:col>
      <xdr:colOff>47625</xdr:colOff>
      <xdr:row>162</xdr:row>
      <xdr:rowOff>114300</xdr:rowOff>
    </xdr:to>
    <xdr:cxnSp macro="">
      <xdr:nvCxnSpPr>
        <xdr:cNvPr id="95" name="直線コネクタ 94"/>
        <xdr:cNvCxnSpPr/>
      </xdr:nvCxnSpPr>
      <xdr:spPr>
        <a:xfrm>
          <a:off x="1066800" y="294322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160</xdr:row>
      <xdr:rowOff>38100</xdr:rowOff>
    </xdr:from>
    <xdr:to>
      <xdr:col>4</xdr:col>
      <xdr:colOff>190500</xdr:colOff>
      <xdr:row>160</xdr:row>
      <xdr:rowOff>38100</xdr:rowOff>
    </xdr:to>
    <xdr:cxnSp macro="">
      <xdr:nvCxnSpPr>
        <xdr:cNvPr id="96" name="直線コネクタ 95"/>
        <xdr:cNvCxnSpPr/>
      </xdr:nvCxnSpPr>
      <xdr:spPr>
        <a:xfrm>
          <a:off x="2581275" y="289941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156</xdr:row>
      <xdr:rowOff>142875</xdr:rowOff>
    </xdr:from>
    <xdr:to>
      <xdr:col>7</xdr:col>
      <xdr:colOff>133350</xdr:colOff>
      <xdr:row>156</xdr:row>
      <xdr:rowOff>142875</xdr:rowOff>
    </xdr:to>
    <xdr:cxnSp macro="">
      <xdr:nvCxnSpPr>
        <xdr:cNvPr id="97" name="直線コネクタ 96"/>
        <xdr:cNvCxnSpPr/>
      </xdr:nvCxnSpPr>
      <xdr:spPr>
        <a:xfrm>
          <a:off x="4581525" y="283749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323850</xdr:colOff>
      <xdr:row>155</xdr:row>
      <xdr:rowOff>95250</xdr:rowOff>
    </xdr:from>
    <xdr:to>
      <xdr:col>8</xdr:col>
      <xdr:colOff>495300</xdr:colOff>
      <xdr:row>155</xdr:row>
      <xdr:rowOff>95250</xdr:rowOff>
    </xdr:to>
    <xdr:cxnSp macro="">
      <xdr:nvCxnSpPr>
        <xdr:cNvPr id="98" name="直線コネクタ 97"/>
        <xdr:cNvCxnSpPr/>
      </xdr:nvCxnSpPr>
      <xdr:spPr>
        <a:xfrm>
          <a:off x="5629275" y="281463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561975</xdr:colOff>
      <xdr:row>153</xdr:row>
      <xdr:rowOff>47625</xdr:rowOff>
    </xdr:from>
    <xdr:to>
      <xdr:col>10</xdr:col>
      <xdr:colOff>47625</xdr:colOff>
      <xdr:row>153</xdr:row>
      <xdr:rowOff>47625</xdr:rowOff>
    </xdr:to>
    <xdr:cxnSp macro="">
      <xdr:nvCxnSpPr>
        <xdr:cNvPr id="99" name="直線コネクタ 98"/>
        <xdr:cNvCxnSpPr/>
      </xdr:nvCxnSpPr>
      <xdr:spPr>
        <a:xfrm>
          <a:off x="6553200" y="277368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152</xdr:row>
      <xdr:rowOff>47625</xdr:rowOff>
    </xdr:from>
    <xdr:to>
      <xdr:col>11</xdr:col>
      <xdr:colOff>666750</xdr:colOff>
      <xdr:row>152</xdr:row>
      <xdr:rowOff>47625</xdr:rowOff>
    </xdr:to>
    <xdr:cxnSp macro="">
      <xdr:nvCxnSpPr>
        <xdr:cNvPr id="101" name="直線コネクタ 100"/>
        <xdr:cNvCxnSpPr/>
      </xdr:nvCxnSpPr>
      <xdr:spPr>
        <a:xfrm>
          <a:off x="7858125" y="275558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150</xdr:row>
      <xdr:rowOff>38100</xdr:rowOff>
    </xdr:from>
    <xdr:to>
      <xdr:col>12</xdr:col>
      <xdr:colOff>581025</xdr:colOff>
      <xdr:row>150</xdr:row>
      <xdr:rowOff>38100</xdr:rowOff>
    </xdr:to>
    <xdr:cxnSp macro="">
      <xdr:nvCxnSpPr>
        <xdr:cNvPr id="102" name="直線コネクタ 101"/>
        <xdr:cNvCxnSpPr/>
      </xdr:nvCxnSpPr>
      <xdr:spPr>
        <a:xfrm>
          <a:off x="8458200" y="2718435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149</xdr:row>
      <xdr:rowOff>0</xdr:rowOff>
    </xdr:from>
    <xdr:to>
      <xdr:col>13</xdr:col>
      <xdr:colOff>200025</xdr:colOff>
      <xdr:row>149</xdr:row>
      <xdr:rowOff>0</xdr:rowOff>
    </xdr:to>
    <xdr:cxnSp macro="">
      <xdr:nvCxnSpPr>
        <xdr:cNvPr id="104" name="直線コネクタ 103"/>
        <xdr:cNvCxnSpPr/>
      </xdr:nvCxnSpPr>
      <xdr:spPr>
        <a:xfrm>
          <a:off x="8763000" y="269652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149</xdr:row>
      <xdr:rowOff>0</xdr:rowOff>
    </xdr:from>
    <xdr:to>
      <xdr:col>13</xdr:col>
      <xdr:colOff>438150</xdr:colOff>
      <xdr:row>149</xdr:row>
      <xdr:rowOff>0</xdr:rowOff>
    </xdr:to>
    <xdr:cxnSp macro="">
      <xdr:nvCxnSpPr>
        <xdr:cNvPr id="105" name="直線コネクタ 104"/>
        <xdr:cNvCxnSpPr/>
      </xdr:nvCxnSpPr>
      <xdr:spPr>
        <a:xfrm>
          <a:off x="9001125" y="269652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166</xdr:row>
      <xdr:rowOff>0</xdr:rowOff>
    </xdr:from>
    <xdr:to>
      <xdr:col>11</xdr:col>
      <xdr:colOff>676275</xdr:colOff>
      <xdr:row>184</xdr:row>
      <xdr:rowOff>86192</xdr:rowOff>
    </xdr:to>
    <xdr:pic>
      <xdr:nvPicPr>
        <xdr:cNvPr id="106" name="図 10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41850"/>
          <a:ext cx="8039100" cy="3343742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175</xdr:row>
      <xdr:rowOff>38100</xdr:rowOff>
    </xdr:from>
    <xdr:to>
      <xdr:col>1</xdr:col>
      <xdr:colOff>180975</xdr:colOff>
      <xdr:row>175</xdr:row>
      <xdr:rowOff>38100</xdr:rowOff>
    </xdr:to>
    <xdr:cxnSp macro="">
      <xdr:nvCxnSpPr>
        <xdr:cNvPr id="108" name="直線コネクタ 107"/>
        <xdr:cNvCxnSpPr/>
      </xdr:nvCxnSpPr>
      <xdr:spPr>
        <a:xfrm>
          <a:off x="581025" y="317087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175</xdr:row>
      <xdr:rowOff>76200</xdr:rowOff>
    </xdr:from>
    <xdr:to>
      <xdr:col>2</xdr:col>
      <xdr:colOff>457200</xdr:colOff>
      <xdr:row>175</xdr:row>
      <xdr:rowOff>76200</xdr:rowOff>
    </xdr:to>
    <xdr:cxnSp macro="">
      <xdr:nvCxnSpPr>
        <xdr:cNvPr id="109" name="直線コネクタ 108"/>
        <xdr:cNvCxnSpPr/>
      </xdr:nvCxnSpPr>
      <xdr:spPr>
        <a:xfrm>
          <a:off x="1476375" y="3174682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181</xdr:row>
      <xdr:rowOff>0</xdr:rowOff>
    </xdr:from>
    <xdr:to>
      <xdr:col>7</xdr:col>
      <xdr:colOff>419100</xdr:colOff>
      <xdr:row>181</xdr:row>
      <xdr:rowOff>0</xdr:rowOff>
    </xdr:to>
    <xdr:cxnSp macro="">
      <xdr:nvCxnSpPr>
        <xdr:cNvPr id="110" name="直線コネクタ 109"/>
        <xdr:cNvCxnSpPr/>
      </xdr:nvCxnSpPr>
      <xdr:spPr>
        <a:xfrm>
          <a:off x="4867275" y="327564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179</xdr:row>
      <xdr:rowOff>57150</xdr:rowOff>
    </xdr:from>
    <xdr:to>
      <xdr:col>8</xdr:col>
      <xdr:colOff>285750</xdr:colOff>
      <xdr:row>179</xdr:row>
      <xdr:rowOff>57150</xdr:rowOff>
    </xdr:to>
    <xdr:cxnSp macro="">
      <xdr:nvCxnSpPr>
        <xdr:cNvPr id="111" name="直線コネクタ 110"/>
        <xdr:cNvCxnSpPr/>
      </xdr:nvCxnSpPr>
      <xdr:spPr>
        <a:xfrm>
          <a:off x="5419725" y="32451675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175</xdr:row>
      <xdr:rowOff>104775</xdr:rowOff>
    </xdr:from>
    <xdr:to>
      <xdr:col>9</xdr:col>
      <xdr:colOff>333375</xdr:colOff>
      <xdr:row>175</xdr:row>
      <xdr:rowOff>104775</xdr:rowOff>
    </xdr:to>
    <xdr:cxnSp macro="">
      <xdr:nvCxnSpPr>
        <xdr:cNvPr id="112" name="直線コネクタ 111"/>
        <xdr:cNvCxnSpPr/>
      </xdr:nvCxnSpPr>
      <xdr:spPr>
        <a:xfrm>
          <a:off x="6153150" y="317754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175</xdr:row>
      <xdr:rowOff>104775</xdr:rowOff>
    </xdr:from>
    <xdr:to>
      <xdr:col>11</xdr:col>
      <xdr:colOff>352425</xdr:colOff>
      <xdr:row>175</xdr:row>
      <xdr:rowOff>104775</xdr:rowOff>
    </xdr:to>
    <xdr:cxnSp macro="">
      <xdr:nvCxnSpPr>
        <xdr:cNvPr id="113" name="直線コネクタ 112"/>
        <xdr:cNvCxnSpPr/>
      </xdr:nvCxnSpPr>
      <xdr:spPr>
        <a:xfrm>
          <a:off x="7543800" y="31775400"/>
          <a:ext cx="17145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 t="s">
        <v>47</v>
      </c>
      <c r="E2" s="43"/>
      <c r="F2" s="40" t="s">
        <v>6</v>
      </c>
      <c r="G2" s="40"/>
      <c r="H2" s="43" t="s">
        <v>48</v>
      </c>
      <c r="I2" s="43"/>
      <c r="J2" s="40" t="s">
        <v>7</v>
      </c>
      <c r="K2" s="40"/>
      <c r="L2" s="44">
        <f>C9</f>
        <v>100000</v>
      </c>
      <c r="M2" s="43"/>
      <c r="N2" s="40" t="s">
        <v>8</v>
      </c>
      <c r="O2" s="40"/>
      <c r="P2" s="44">
        <f>C108+R108</f>
        <v>8032804.2427117666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49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7932804.2427117666</v>
      </c>
      <c r="E4" s="41"/>
      <c r="F4" s="40" t="s">
        <v>12</v>
      </c>
      <c r="G4" s="40"/>
      <c r="H4" s="42">
        <f>SUM($T$9:$U$108)</f>
        <v>10499.200000000008</v>
      </c>
      <c r="I4" s="43"/>
      <c r="J4" s="47" t="s">
        <v>13</v>
      </c>
      <c r="K4" s="47"/>
      <c r="L4" s="44">
        <f>MAX($C$9:$D$990)-C9</f>
        <v>7614928.8559730025</v>
      </c>
      <c r="M4" s="44"/>
      <c r="N4" s="47" t="s">
        <v>14</v>
      </c>
      <c r="O4" s="47"/>
      <c r="P4" s="41">
        <f>MIN($C$9:$D$990)-C9</f>
        <v>0</v>
      </c>
      <c r="Q4" s="41"/>
      <c r="R4" s="1"/>
      <c r="S4" s="1"/>
      <c r="T4" s="1"/>
    </row>
    <row r="5" spans="2:21" x14ac:dyDescent="0.15">
      <c r="B5" s="37" t="s">
        <v>15</v>
      </c>
      <c r="C5" s="2">
        <f>COUNTIF($R$9:$R$990,"&gt;0")</f>
        <v>65</v>
      </c>
      <c r="D5" s="38" t="s">
        <v>16</v>
      </c>
      <c r="E5" s="16">
        <f>COUNTIF($R$9:$R$990,"&lt;0")</f>
        <v>35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0.65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36">
        <v>1</v>
      </c>
      <c r="C9" s="71">
        <v>100000</v>
      </c>
      <c r="D9" s="71"/>
      <c r="E9" s="36">
        <v>2010</v>
      </c>
      <c r="F9" s="8">
        <v>42384</v>
      </c>
      <c r="G9" s="36" t="s">
        <v>3</v>
      </c>
      <c r="H9" s="72">
        <v>1.4447000000000001</v>
      </c>
      <c r="I9" s="72"/>
      <c r="J9" s="39">
        <v>73</v>
      </c>
      <c r="K9" s="71">
        <f t="shared" ref="K9:K72" si="0">IF(F9="","",C9*0.03)</f>
        <v>3000</v>
      </c>
      <c r="L9" s="71"/>
      <c r="M9" s="6">
        <f>IF(J9="","",(K9/J9)/1000)</f>
        <v>4.1095890410958902E-2</v>
      </c>
      <c r="N9" s="36">
        <v>2010</v>
      </c>
      <c r="O9" s="8">
        <v>42432</v>
      </c>
      <c r="P9" s="72">
        <v>1.3682000000000001</v>
      </c>
      <c r="Q9" s="72"/>
      <c r="R9" s="73">
        <f>IF(O9="","",(IF(G9="売",H9-P9,P9-H9))*M9*10000000)</f>
        <v>31438.356164383564</v>
      </c>
      <c r="S9" s="73"/>
      <c r="T9" s="74">
        <f>IF(O9="","",IF(R9&lt;0,J9*(-1),IF(G9="買",(P9-H9)*10000,(H9-P9)*10000)))</f>
        <v>765.00000000000011</v>
      </c>
      <c r="U9" s="74"/>
    </row>
    <row r="10" spans="2:21" x14ac:dyDescent="0.15">
      <c r="B10" s="36">
        <v>2</v>
      </c>
      <c r="C10" s="71">
        <f t="shared" ref="C10:C73" si="1">IF(R9="","",C9+R9)</f>
        <v>131438.35616438356</v>
      </c>
      <c r="D10" s="71"/>
      <c r="E10" s="36">
        <v>2010</v>
      </c>
      <c r="F10" s="8">
        <v>42433</v>
      </c>
      <c r="G10" s="36" t="s">
        <v>3</v>
      </c>
      <c r="H10" s="72">
        <v>1.3623000000000001</v>
      </c>
      <c r="I10" s="72"/>
      <c r="J10" s="39">
        <v>71</v>
      </c>
      <c r="K10" s="71">
        <f t="shared" si="0"/>
        <v>3943.1506849315065</v>
      </c>
      <c r="L10" s="71"/>
      <c r="M10" s="6">
        <f t="shared" ref="M10:M73" si="2">IF(J10="","",(K10/J10)/1000)</f>
        <v>5.5537333590584596E-2</v>
      </c>
      <c r="N10" s="36">
        <v>2010</v>
      </c>
      <c r="O10" s="8">
        <v>42434</v>
      </c>
      <c r="P10" s="72">
        <v>1.3606</v>
      </c>
      <c r="Q10" s="72"/>
      <c r="R10" s="73">
        <f t="shared" ref="R10:R73" si="3">IF(O10="","",(IF(G10="売",H10-P10,P10-H10))*M10*10000000)</f>
        <v>944.13467103995742</v>
      </c>
      <c r="S10" s="73"/>
      <c r="T10" s="74">
        <f t="shared" ref="T10:T73" si="4">IF(O10="","",IF(R10&lt;0,J10*(-1),IF(G10="買",(P10-H10)*10000,(H10-P10)*10000)))</f>
        <v>17.000000000000348</v>
      </c>
      <c r="U10" s="74"/>
    </row>
    <row r="11" spans="2:21" x14ac:dyDescent="0.15">
      <c r="B11" s="36">
        <v>3</v>
      </c>
      <c r="C11" s="71">
        <f t="shared" si="1"/>
        <v>132382.49083542352</v>
      </c>
      <c r="D11" s="71"/>
      <c r="E11" s="36">
        <v>2010</v>
      </c>
      <c r="F11" s="8">
        <v>42437</v>
      </c>
      <c r="G11" s="36" t="s">
        <v>3</v>
      </c>
      <c r="H11" s="72">
        <v>1.3604000000000001</v>
      </c>
      <c r="I11" s="72"/>
      <c r="J11" s="39">
        <v>69</v>
      </c>
      <c r="K11" s="71">
        <f t="shared" si="0"/>
        <v>3971.4747250627056</v>
      </c>
      <c r="L11" s="71"/>
      <c r="M11" s="6">
        <f t="shared" si="2"/>
        <v>5.7557604711053707E-2</v>
      </c>
      <c r="N11" s="36">
        <v>2010</v>
      </c>
      <c r="O11" s="8">
        <v>42439</v>
      </c>
      <c r="P11" s="72">
        <v>1.3673999999999999</v>
      </c>
      <c r="Q11" s="72"/>
      <c r="R11" s="73">
        <f t="shared" si="3"/>
        <v>-4029.0323297736991</v>
      </c>
      <c r="S11" s="73"/>
      <c r="T11" s="74">
        <f t="shared" si="4"/>
        <v>-69</v>
      </c>
      <c r="U11" s="74"/>
    </row>
    <row r="12" spans="2:21" x14ac:dyDescent="0.15">
      <c r="B12" s="36">
        <v>4</v>
      </c>
      <c r="C12" s="71">
        <f t="shared" si="1"/>
        <v>128353.45850564982</v>
      </c>
      <c r="D12" s="71"/>
      <c r="E12" s="36">
        <v>2010</v>
      </c>
      <c r="F12" s="8">
        <v>42440</v>
      </c>
      <c r="G12" s="36" t="s">
        <v>4</v>
      </c>
      <c r="H12" s="72">
        <v>1.3668</v>
      </c>
      <c r="I12" s="72"/>
      <c r="J12" s="39">
        <v>49</v>
      </c>
      <c r="K12" s="71">
        <f t="shared" si="0"/>
        <v>3850.6037551694944</v>
      </c>
      <c r="L12" s="71"/>
      <c r="M12" s="6">
        <f t="shared" si="2"/>
        <v>7.8583750105499894E-2</v>
      </c>
      <c r="N12" s="36">
        <v>2010</v>
      </c>
      <c r="O12" s="8">
        <v>42447</v>
      </c>
      <c r="P12" s="72">
        <v>1.3638999999999999</v>
      </c>
      <c r="Q12" s="72"/>
      <c r="R12" s="73">
        <f t="shared" si="3"/>
        <v>-2278.9287530595948</v>
      </c>
      <c r="S12" s="73"/>
      <c r="T12" s="74">
        <f t="shared" si="4"/>
        <v>-49</v>
      </c>
      <c r="U12" s="74"/>
    </row>
    <row r="13" spans="2:21" x14ac:dyDescent="0.15">
      <c r="B13" s="36">
        <v>5</v>
      </c>
      <c r="C13" s="71">
        <f t="shared" si="1"/>
        <v>126074.52975259023</v>
      </c>
      <c r="D13" s="71"/>
      <c r="E13" s="36">
        <v>2010</v>
      </c>
      <c r="F13" s="8">
        <v>42467</v>
      </c>
      <c r="G13" s="36" t="s">
        <v>3</v>
      </c>
      <c r="H13" s="72">
        <v>1.3325</v>
      </c>
      <c r="I13" s="72"/>
      <c r="J13" s="39">
        <v>60</v>
      </c>
      <c r="K13" s="71">
        <f t="shared" si="0"/>
        <v>3782.2358925777066</v>
      </c>
      <c r="L13" s="71"/>
      <c r="M13" s="6">
        <f t="shared" si="2"/>
        <v>6.3037264876295115E-2</v>
      </c>
      <c r="N13" s="36">
        <v>2010</v>
      </c>
      <c r="O13" s="8">
        <v>42468</v>
      </c>
      <c r="P13" s="72">
        <v>1.3340000000000001</v>
      </c>
      <c r="Q13" s="72"/>
      <c r="R13" s="73">
        <f t="shared" si="3"/>
        <v>-945.55897314446258</v>
      </c>
      <c r="S13" s="73"/>
      <c r="T13" s="74">
        <f t="shared" si="4"/>
        <v>-60</v>
      </c>
      <c r="U13" s="74"/>
    </row>
    <row r="14" spans="2:21" x14ac:dyDescent="0.15">
      <c r="B14" s="36">
        <v>6</v>
      </c>
      <c r="C14" s="71">
        <f t="shared" si="1"/>
        <v>125128.97077944576</v>
      </c>
      <c r="D14" s="71"/>
      <c r="E14" s="36">
        <v>2010</v>
      </c>
      <c r="F14" s="8">
        <v>42469</v>
      </c>
      <c r="G14" s="36" t="s">
        <v>4</v>
      </c>
      <c r="H14" s="72">
        <v>1.3418000000000001</v>
      </c>
      <c r="I14" s="72"/>
      <c r="J14" s="39">
        <v>70</v>
      </c>
      <c r="K14" s="71">
        <f t="shared" si="0"/>
        <v>3753.8691233833729</v>
      </c>
      <c r="L14" s="71"/>
      <c r="M14" s="6">
        <f t="shared" si="2"/>
        <v>5.3626701762619612E-2</v>
      </c>
      <c r="N14" s="36">
        <v>2010</v>
      </c>
      <c r="O14" s="8">
        <v>42475</v>
      </c>
      <c r="P14" s="72">
        <v>1.3584000000000001</v>
      </c>
      <c r="Q14" s="72"/>
      <c r="R14" s="73">
        <f t="shared" si="3"/>
        <v>8902.032492594828</v>
      </c>
      <c r="S14" s="73"/>
      <c r="T14" s="74">
        <f t="shared" si="4"/>
        <v>165.99999999999949</v>
      </c>
      <c r="U14" s="74"/>
    </row>
    <row r="15" spans="2:21" x14ac:dyDescent="0.15">
      <c r="B15" s="36">
        <v>7</v>
      </c>
      <c r="C15" s="71">
        <f t="shared" si="1"/>
        <v>134031.0032720406</v>
      </c>
      <c r="D15" s="71"/>
      <c r="E15" s="36">
        <v>2010</v>
      </c>
      <c r="F15" s="8">
        <v>42482</v>
      </c>
      <c r="G15" s="36" t="s">
        <v>3</v>
      </c>
      <c r="H15" s="72">
        <v>1.3342000000000001</v>
      </c>
      <c r="I15" s="72"/>
      <c r="J15" s="39">
        <v>79</v>
      </c>
      <c r="K15" s="71">
        <f t="shared" si="0"/>
        <v>4020.9300981612178</v>
      </c>
      <c r="L15" s="71"/>
      <c r="M15" s="6">
        <f t="shared" si="2"/>
        <v>5.089784934381289E-2</v>
      </c>
      <c r="N15" s="36">
        <v>2010</v>
      </c>
      <c r="O15" s="8">
        <v>42500</v>
      </c>
      <c r="P15" s="72">
        <v>1.2855000000000001</v>
      </c>
      <c r="Q15" s="72"/>
      <c r="R15" s="73">
        <f t="shared" si="3"/>
        <v>24787.252630436858</v>
      </c>
      <c r="S15" s="73"/>
      <c r="T15" s="74">
        <f t="shared" si="4"/>
        <v>486.99999999999966</v>
      </c>
      <c r="U15" s="74"/>
    </row>
    <row r="16" spans="2:21" x14ac:dyDescent="0.15">
      <c r="B16" s="36">
        <v>8</v>
      </c>
      <c r="C16" s="71">
        <f t="shared" si="1"/>
        <v>158818.25590247745</v>
      </c>
      <c r="D16" s="71"/>
      <c r="E16" s="36">
        <v>2010</v>
      </c>
      <c r="F16" s="8">
        <v>42503</v>
      </c>
      <c r="G16" s="36" t="s">
        <v>3</v>
      </c>
      <c r="H16" s="72">
        <v>1.2561</v>
      </c>
      <c r="I16" s="72"/>
      <c r="J16" s="39">
        <v>122</v>
      </c>
      <c r="K16" s="71">
        <f t="shared" si="0"/>
        <v>4764.5476770743235</v>
      </c>
      <c r="L16" s="71"/>
      <c r="M16" s="6">
        <f t="shared" si="2"/>
        <v>3.9053669484215764E-2</v>
      </c>
      <c r="N16" s="36">
        <v>2010</v>
      </c>
      <c r="O16" s="8">
        <v>42510</v>
      </c>
      <c r="P16" s="72">
        <v>1.2444</v>
      </c>
      <c r="Q16" s="72"/>
      <c r="R16" s="73">
        <f t="shared" si="3"/>
        <v>4569.2793296532609</v>
      </c>
      <c r="S16" s="73"/>
      <c r="T16" s="74">
        <f t="shared" si="4"/>
        <v>117.00000000000044</v>
      </c>
      <c r="U16" s="74"/>
    </row>
    <row r="17" spans="2:21" x14ac:dyDescent="0.15">
      <c r="B17" s="36">
        <v>9</v>
      </c>
      <c r="C17" s="71">
        <f t="shared" si="1"/>
        <v>163387.5352321307</v>
      </c>
      <c r="D17" s="71"/>
      <c r="E17" s="36">
        <v>2010</v>
      </c>
      <c r="F17" s="8">
        <v>42516</v>
      </c>
      <c r="G17" s="36" t="s">
        <v>3</v>
      </c>
      <c r="H17" s="72">
        <v>1.2245999999999999</v>
      </c>
      <c r="I17" s="72"/>
      <c r="J17" s="39">
        <v>84</v>
      </c>
      <c r="K17" s="71">
        <f t="shared" si="0"/>
        <v>4901.6260569639207</v>
      </c>
      <c r="L17" s="71"/>
      <c r="M17" s="6">
        <f t="shared" si="2"/>
        <v>5.8352691154332392E-2</v>
      </c>
      <c r="N17" s="36">
        <v>2010</v>
      </c>
      <c r="O17" s="8">
        <v>42517</v>
      </c>
      <c r="P17" s="72">
        <v>1.2330000000000001</v>
      </c>
      <c r="Q17" s="72"/>
      <c r="R17" s="73">
        <f t="shared" si="3"/>
        <v>-4901.626056964029</v>
      </c>
      <c r="S17" s="73"/>
      <c r="T17" s="74">
        <f t="shared" si="4"/>
        <v>-84</v>
      </c>
      <c r="U17" s="74"/>
    </row>
    <row r="18" spans="2:21" x14ac:dyDescent="0.15">
      <c r="B18" s="36">
        <v>10</v>
      </c>
      <c r="C18" s="71">
        <f t="shared" si="1"/>
        <v>158485.90917516669</v>
      </c>
      <c r="D18" s="71"/>
      <c r="E18" s="36">
        <v>2010</v>
      </c>
      <c r="F18" s="8">
        <v>42522</v>
      </c>
      <c r="G18" s="36" t="s">
        <v>3</v>
      </c>
      <c r="H18" s="72">
        <v>1.22</v>
      </c>
      <c r="I18" s="72"/>
      <c r="J18" s="39">
        <v>88</v>
      </c>
      <c r="K18" s="71">
        <f t="shared" si="0"/>
        <v>4754.5772752550001</v>
      </c>
      <c r="L18" s="71"/>
      <c r="M18" s="6">
        <f t="shared" si="2"/>
        <v>5.4029287218806822E-2</v>
      </c>
      <c r="N18" s="36">
        <v>2010</v>
      </c>
      <c r="O18" s="8">
        <v>42524</v>
      </c>
      <c r="P18" s="72">
        <v>1.2306999999999999</v>
      </c>
      <c r="Q18" s="72"/>
      <c r="R18" s="73">
        <f t="shared" si="3"/>
        <v>-5781.1337324122924</v>
      </c>
      <c r="S18" s="73"/>
      <c r="T18" s="74">
        <f t="shared" si="4"/>
        <v>-88</v>
      </c>
      <c r="U18" s="74"/>
    </row>
    <row r="19" spans="2:21" x14ac:dyDescent="0.15">
      <c r="B19" s="36">
        <v>11</v>
      </c>
      <c r="C19" s="71">
        <f t="shared" si="1"/>
        <v>152704.77544275438</v>
      </c>
      <c r="D19" s="71"/>
      <c r="E19" s="36">
        <v>2010</v>
      </c>
      <c r="F19" s="8">
        <v>42531</v>
      </c>
      <c r="G19" s="36" t="s">
        <v>4</v>
      </c>
      <c r="H19" s="72">
        <v>1.2062999999999999</v>
      </c>
      <c r="I19" s="72"/>
      <c r="J19" s="39">
        <v>102</v>
      </c>
      <c r="K19" s="71">
        <f t="shared" si="0"/>
        <v>4581.1432632826318</v>
      </c>
      <c r="L19" s="71"/>
      <c r="M19" s="6">
        <f t="shared" si="2"/>
        <v>4.4913169247868936E-2</v>
      </c>
      <c r="N19" s="36">
        <v>2010</v>
      </c>
      <c r="O19" s="8">
        <v>42542</v>
      </c>
      <c r="P19" s="72">
        <v>1.2353000000000001</v>
      </c>
      <c r="Q19" s="72"/>
      <c r="R19" s="73">
        <f t="shared" si="3"/>
        <v>13024.819081882053</v>
      </c>
      <c r="S19" s="73"/>
      <c r="T19" s="74">
        <f t="shared" si="4"/>
        <v>290.00000000000136</v>
      </c>
      <c r="U19" s="74"/>
    </row>
    <row r="20" spans="2:21" x14ac:dyDescent="0.15">
      <c r="B20" s="36">
        <v>12</v>
      </c>
      <c r="C20" s="71">
        <f t="shared" si="1"/>
        <v>165729.59452463643</v>
      </c>
      <c r="D20" s="71"/>
      <c r="E20" s="36">
        <v>2010</v>
      </c>
      <c r="F20" s="8">
        <v>42544</v>
      </c>
      <c r="G20" s="36" t="s">
        <v>3</v>
      </c>
      <c r="H20" s="72">
        <v>1.2223999999999999</v>
      </c>
      <c r="I20" s="72"/>
      <c r="J20" s="39">
        <v>72</v>
      </c>
      <c r="K20" s="71">
        <f t="shared" si="0"/>
        <v>4971.8878357390922</v>
      </c>
      <c r="L20" s="71"/>
      <c r="M20" s="6">
        <f t="shared" si="2"/>
        <v>6.9053997718598506E-2</v>
      </c>
      <c r="N20" s="36">
        <v>2010</v>
      </c>
      <c r="O20" s="8">
        <v>42544</v>
      </c>
      <c r="P20" s="72">
        <v>1.2296</v>
      </c>
      <c r="Q20" s="72"/>
      <c r="R20" s="73">
        <f t="shared" si="3"/>
        <v>-4971.8878357391577</v>
      </c>
      <c r="S20" s="73"/>
      <c r="T20" s="74">
        <f t="shared" si="4"/>
        <v>-72</v>
      </c>
      <c r="U20" s="74"/>
    </row>
    <row r="21" spans="2:21" x14ac:dyDescent="0.15">
      <c r="B21" s="36">
        <v>13</v>
      </c>
      <c r="C21" s="71">
        <f t="shared" si="1"/>
        <v>160757.70668889728</v>
      </c>
      <c r="D21" s="71"/>
      <c r="E21" s="36">
        <v>2010</v>
      </c>
      <c r="F21" s="8">
        <v>42557</v>
      </c>
      <c r="G21" s="36" t="s">
        <v>4</v>
      </c>
      <c r="H21" s="72">
        <v>1.2557</v>
      </c>
      <c r="I21" s="72"/>
      <c r="J21" s="39">
        <v>58</v>
      </c>
      <c r="K21" s="71">
        <f t="shared" si="0"/>
        <v>4822.7312006669181</v>
      </c>
      <c r="L21" s="71"/>
      <c r="M21" s="6">
        <f t="shared" si="2"/>
        <v>8.3150537942533076E-2</v>
      </c>
      <c r="N21" s="36">
        <v>2010</v>
      </c>
      <c r="O21" s="8">
        <v>42560</v>
      </c>
      <c r="P21" s="72">
        <v>1.2652000000000001</v>
      </c>
      <c r="Q21" s="72"/>
      <c r="R21" s="73">
        <f t="shared" si="3"/>
        <v>7899.3011045406947</v>
      </c>
      <c r="S21" s="73"/>
      <c r="T21" s="74">
        <f t="shared" si="4"/>
        <v>95.000000000000639</v>
      </c>
      <c r="U21" s="74"/>
    </row>
    <row r="22" spans="2:21" x14ac:dyDescent="0.15">
      <c r="B22" s="36">
        <v>14</v>
      </c>
      <c r="C22" s="71">
        <f t="shared" si="1"/>
        <v>168657.00779343798</v>
      </c>
      <c r="D22" s="71"/>
      <c r="E22" s="36">
        <v>2010</v>
      </c>
      <c r="F22" s="8">
        <v>42571</v>
      </c>
      <c r="G22" s="36" t="s">
        <v>3</v>
      </c>
      <c r="H22" s="72">
        <v>1.3027</v>
      </c>
      <c r="I22" s="72"/>
      <c r="J22" s="39">
        <v>98</v>
      </c>
      <c r="K22" s="71">
        <f t="shared" si="0"/>
        <v>5059.7102338031391</v>
      </c>
      <c r="L22" s="71"/>
      <c r="M22" s="6">
        <f t="shared" si="2"/>
        <v>5.1629696263297338E-2</v>
      </c>
      <c r="N22" s="36">
        <v>2010</v>
      </c>
      <c r="O22" s="8">
        <v>42573</v>
      </c>
      <c r="P22" s="72">
        <v>1.2828999999999999</v>
      </c>
      <c r="Q22" s="72"/>
      <c r="R22" s="73">
        <f t="shared" si="3"/>
        <v>10222.679860132894</v>
      </c>
      <c r="S22" s="73"/>
      <c r="T22" s="74">
        <f t="shared" si="4"/>
        <v>198.0000000000004</v>
      </c>
      <c r="U22" s="74"/>
    </row>
    <row r="23" spans="2:21" x14ac:dyDescent="0.15">
      <c r="B23" s="36">
        <v>15</v>
      </c>
      <c r="C23" s="71">
        <f t="shared" si="1"/>
        <v>178879.68765357087</v>
      </c>
      <c r="D23" s="71"/>
      <c r="E23" s="36">
        <v>2010</v>
      </c>
      <c r="F23" s="8">
        <v>42574</v>
      </c>
      <c r="G23" s="36" t="s">
        <v>4</v>
      </c>
      <c r="H23" s="72">
        <v>1.2964</v>
      </c>
      <c r="I23" s="72"/>
      <c r="J23" s="39">
        <v>106</v>
      </c>
      <c r="K23" s="71">
        <f t="shared" si="0"/>
        <v>5366.3906296071264</v>
      </c>
      <c r="L23" s="71"/>
      <c r="M23" s="6">
        <f t="shared" si="2"/>
        <v>5.0626326694406851E-2</v>
      </c>
      <c r="N23" s="36">
        <v>2010</v>
      </c>
      <c r="O23" s="8">
        <v>42574</v>
      </c>
      <c r="P23" s="72">
        <v>1.2858000000000001</v>
      </c>
      <c r="Q23" s="72"/>
      <c r="R23" s="73">
        <f t="shared" si="3"/>
        <v>-5366.3906296070982</v>
      </c>
      <c r="S23" s="73"/>
      <c r="T23" s="74">
        <f t="shared" si="4"/>
        <v>-106</v>
      </c>
      <c r="U23" s="74"/>
    </row>
    <row r="24" spans="2:21" x14ac:dyDescent="0.15">
      <c r="B24" s="36">
        <v>16</v>
      </c>
      <c r="C24" s="71">
        <f t="shared" si="1"/>
        <v>173513.29702396377</v>
      </c>
      <c r="D24" s="71"/>
      <c r="E24" s="36">
        <v>2010</v>
      </c>
      <c r="F24" s="8">
        <v>42577</v>
      </c>
      <c r="G24" s="36" t="s">
        <v>4</v>
      </c>
      <c r="H24" s="72">
        <v>1.2948</v>
      </c>
      <c r="I24" s="72"/>
      <c r="J24" s="39">
        <v>58</v>
      </c>
      <c r="K24" s="71">
        <f t="shared" si="0"/>
        <v>5205.3989107189127</v>
      </c>
      <c r="L24" s="71"/>
      <c r="M24" s="6">
        <f t="shared" si="2"/>
        <v>8.9748257081360569E-2</v>
      </c>
      <c r="N24" s="36">
        <v>2010</v>
      </c>
      <c r="O24" s="8">
        <v>42586</v>
      </c>
      <c r="P24" s="72">
        <v>1.3150999999999999</v>
      </c>
      <c r="Q24" s="72"/>
      <c r="R24" s="73">
        <f t="shared" si="3"/>
        <v>18218.896187516184</v>
      </c>
      <c r="S24" s="73"/>
      <c r="T24" s="74">
        <f t="shared" si="4"/>
        <v>202.99999999999986</v>
      </c>
      <c r="U24" s="74"/>
    </row>
    <row r="25" spans="2:21" x14ac:dyDescent="0.15">
      <c r="B25" s="36">
        <v>17</v>
      </c>
      <c r="C25" s="71">
        <f t="shared" si="1"/>
        <v>191732.19321147996</v>
      </c>
      <c r="D25" s="71"/>
      <c r="E25" s="36">
        <v>2010</v>
      </c>
      <c r="F25" s="8">
        <v>42595</v>
      </c>
      <c r="G25" s="36" t="s">
        <v>3</v>
      </c>
      <c r="H25" s="72">
        <v>1.2822</v>
      </c>
      <c r="I25" s="72"/>
      <c r="J25" s="39">
        <v>84</v>
      </c>
      <c r="K25" s="71">
        <f t="shared" si="0"/>
        <v>5751.9657963443988</v>
      </c>
      <c r="L25" s="71"/>
      <c r="M25" s="6">
        <f t="shared" si="2"/>
        <v>6.8475783289814268E-2</v>
      </c>
      <c r="N25" s="36">
        <v>2010</v>
      </c>
      <c r="O25" s="8">
        <v>42599</v>
      </c>
      <c r="P25" s="72">
        <v>1.2905</v>
      </c>
      <c r="Q25" s="72"/>
      <c r="R25" s="73">
        <f t="shared" si="3"/>
        <v>-5683.4900130545666</v>
      </c>
      <c r="S25" s="73"/>
      <c r="T25" s="74">
        <f t="shared" si="4"/>
        <v>-84</v>
      </c>
      <c r="U25" s="74"/>
    </row>
    <row r="26" spans="2:21" x14ac:dyDescent="0.15">
      <c r="B26" s="36">
        <v>18</v>
      </c>
      <c r="C26" s="71">
        <f t="shared" si="1"/>
        <v>186048.70319842538</v>
      </c>
      <c r="D26" s="71"/>
      <c r="E26" s="36">
        <v>2010</v>
      </c>
      <c r="F26" s="8">
        <v>42601</v>
      </c>
      <c r="G26" s="36" t="s">
        <v>3</v>
      </c>
      <c r="H26" s="72">
        <v>1.2790999999999999</v>
      </c>
      <c r="I26" s="72"/>
      <c r="J26" s="39">
        <v>102</v>
      </c>
      <c r="K26" s="71">
        <f t="shared" si="0"/>
        <v>5581.4610959527618</v>
      </c>
      <c r="L26" s="71"/>
      <c r="M26" s="6">
        <f t="shared" si="2"/>
        <v>5.4720206823066289E-2</v>
      </c>
      <c r="N26" s="36">
        <v>2010</v>
      </c>
      <c r="O26" s="8">
        <v>42608</v>
      </c>
      <c r="P26" s="72">
        <v>1.2727999999999999</v>
      </c>
      <c r="Q26" s="72"/>
      <c r="R26" s="73">
        <f t="shared" si="3"/>
        <v>3447.3730298531609</v>
      </c>
      <c r="S26" s="73"/>
      <c r="T26" s="74">
        <f t="shared" si="4"/>
        <v>62.999999999999723</v>
      </c>
      <c r="U26" s="74"/>
    </row>
    <row r="27" spans="2:21" x14ac:dyDescent="0.15">
      <c r="B27" s="36">
        <v>19</v>
      </c>
      <c r="C27" s="71">
        <f t="shared" si="1"/>
        <v>189496.07622827854</v>
      </c>
      <c r="D27" s="71"/>
      <c r="E27" s="36">
        <v>2010</v>
      </c>
      <c r="F27" s="8">
        <v>42615</v>
      </c>
      <c r="G27" s="36" t="s">
        <v>4</v>
      </c>
      <c r="H27" s="72">
        <v>1.2830999999999999</v>
      </c>
      <c r="I27" s="72"/>
      <c r="J27" s="39">
        <v>29</v>
      </c>
      <c r="K27" s="71">
        <f t="shared" si="0"/>
        <v>5684.8822868483558</v>
      </c>
      <c r="L27" s="71"/>
      <c r="M27" s="6">
        <f t="shared" si="2"/>
        <v>0.19603042368442608</v>
      </c>
      <c r="N27" s="36">
        <v>2010</v>
      </c>
      <c r="O27" s="8">
        <v>42619</v>
      </c>
      <c r="P27" s="72">
        <v>1.2870999999999999</v>
      </c>
      <c r="Q27" s="72"/>
      <c r="R27" s="73">
        <f t="shared" si="3"/>
        <v>7841.21694737705</v>
      </c>
      <c r="S27" s="73"/>
      <c r="T27" s="74">
        <f t="shared" si="4"/>
        <v>40.000000000000036</v>
      </c>
      <c r="U27" s="74"/>
    </row>
    <row r="28" spans="2:21" x14ac:dyDescent="0.15">
      <c r="B28" s="36">
        <v>20</v>
      </c>
      <c r="C28" s="71">
        <f t="shared" si="1"/>
        <v>197337.29317565559</v>
      </c>
      <c r="D28" s="71"/>
      <c r="E28" s="36">
        <v>2010</v>
      </c>
      <c r="F28" s="8">
        <v>42623</v>
      </c>
      <c r="G28" s="36" t="s">
        <v>4</v>
      </c>
      <c r="H28" s="72">
        <v>1.2728999999999999</v>
      </c>
      <c r="I28" s="72"/>
      <c r="J28" s="39">
        <v>55</v>
      </c>
      <c r="K28" s="71">
        <f t="shared" si="0"/>
        <v>5920.1187952696673</v>
      </c>
      <c r="L28" s="71"/>
      <c r="M28" s="6">
        <f t="shared" si="2"/>
        <v>0.10763852355035759</v>
      </c>
      <c r="N28" s="36">
        <v>2010</v>
      </c>
      <c r="O28" s="8">
        <v>42650</v>
      </c>
      <c r="P28" s="72">
        <v>1.3897999999999999</v>
      </c>
      <c r="Q28" s="72"/>
      <c r="R28" s="73">
        <f t="shared" si="3"/>
        <v>125829.43403036802</v>
      </c>
      <c r="S28" s="73"/>
      <c r="T28" s="74">
        <f t="shared" si="4"/>
        <v>1169</v>
      </c>
      <c r="U28" s="74"/>
    </row>
    <row r="29" spans="2:21" x14ac:dyDescent="0.15">
      <c r="B29" s="36">
        <v>21</v>
      </c>
      <c r="C29" s="71">
        <f t="shared" si="1"/>
        <v>323166.72720602364</v>
      </c>
      <c r="D29" s="71"/>
      <c r="E29" s="36">
        <v>2010</v>
      </c>
      <c r="F29" s="8">
        <v>42661</v>
      </c>
      <c r="G29" s="36" t="s">
        <v>3</v>
      </c>
      <c r="H29" s="72">
        <v>1.3929</v>
      </c>
      <c r="I29" s="72"/>
      <c r="J29" s="39">
        <v>68</v>
      </c>
      <c r="K29" s="71">
        <f t="shared" si="0"/>
        <v>9695.0018161807093</v>
      </c>
      <c r="L29" s="71"/>
      <c r="M29" s="6">
        <f t="shared" si="2"/>
        <v>0.14257355612030453</v>
      </c>
      <c r="N29" s="36">
        <v>2010</v>
      </c>
      <c r="O29" s="8">
        <v>42663</v>
      </c>
      <c r="P29" s="72">
        <v>1.3955</v>
      </c>
      <c r="Q29" s="72"/>
      <c r="R29" s="73">
        <f t="shared" si="3"/>
        <v>-3706.9124591278264</v>
      </c>
      <c r="S29" s="73"/>
      <c r="T29" s="74">
        <f t="shared" si="4"/>
        <v>-68</v>
      </c>
      <c r="U29" s="74"/>
    </row>
    <row r="30" spans="2:21" x14ac:dyDescent="0.15">
      <c r="B30" s="36">
        <v>22</v>
      </c>
      <c r="C30" s="71">
        <f t="shared" si="1"/>
        <v>319459.81474689581</v>
      </c>
      <c r="D30" s="71"/>
      <c r="E30" s="36">
        <v>2010</v>
      </c>
      <c r="F30" s="8">
        <v>42672</v>
      </c>
      <c r="G30" s="36" t="s">
        <v>4</v>
      </c>
      <c r="H30" s="72">
        <v>1.3915999999999999</v>
      </c>
      <c r="I30" s="72"/>
      <c r="J30" s="39">
        <v>110</v>
      </c>
      <c r="K30" s="71">
        <f t="shared" si="0"/>
        <v>9583.7944424068737</v>
      </c>
      <c r="L30" s="71"/>
      <c r="M30" s="6">
        <f t="shared" si="2"/>
        <v>8.7125404021880667E-2</v>
      </c>
      <c r="N30" s="36">
        <v>2010</v>
      </c>
      <c r="O30" s="8">
        <v>42682</v>
      </c>
      <c r="P30" s="72">
        <v>1.3992</v>
      </c>
      <c r="Q30" s="72"/>
      <c r="R30" s="73">
        <f t="shared" si="3"/>
        <v>6621.5307056629754</v>
      </c>
      <c r="S30" s="73"/>
      <c r="T30" s="74">
        <f t="shared" si="4"/>
        <v>76.000000000000512</v>
      </c>
      <c r="U30" s="74"/>
    </row>
    <row r="31" spans="2:21" x14ac:dyDescent="0.15">
      <c r="B31" s="36">
        <v>23</v>
      </c>
      <c r="C31" s="71">
        <f t="shared" si="1"/>
        <v>326081.34545255877</v>
      </c>
      <c r="D31" s="71"/>
      <c r="E31" s="36">
        <v>2010</v>
      </c>
      <c r="F31" s="8">
        <v>42683</v>
      </c>
      <c r="G31" s="36" t="s">
        <v>3</v>
      </c>
      <c r="H31" s="72">
        <v>1.3812</v>
      </c>
      <c r="I31" s="72"/>
      <c r="J31" s="39">
        <v>141</v>
      </c>
      <c r="K31" s="71">
        <f t="shared" si="0"/>
        <v>9782.440363576763</v>
      </c>
      <c r="L31" s="71"/>
      <c r="M31" s="6">
        <f t="shared" si="2"/>
        <v>6.9379009670757191E-2</v>
      </c>
      <c r="N31" s="36">
        <v>2010</v>
      </c>
      <c r="O31" s="8">
        <v>42692</v>
      </c>
      <c r="P31" s="72">
        <v>1.3640000000000001</v>
      </c>
      <c r="Q31" s="72"/>
      <c r="R31" s="73">
        <f t="shared" si="3"/>
        <v>11933.189663370154</v>
      </c>
      <c r="S31" s="73"/>
      <c r="T31" s="74">
        <f t="shared" si="4"/>
        <v>171.99999999999881</v>
      </c>
      <c r="U31" s="74"/>
    </row>
    <row r="32" spans="2:21" x14ac:dyDescent="0.15">
      <c r="B32" s="36">
        <v>24</v>
      </c>
      <c r="C32" s="71">
        <f t="shared" si="1"/>
        <v>338014.53511592891</v>
      </c>
      <c r="D32" s="71"/>
      <c r="E32" s="36">
        <v>2010</v>
      </c>
      <c r="F32" s="8">
        <v>42703</v>
      </c>
      <c r="G32" s="36" t="s">
        <v>3</v>
      </c>
      <c r="H32" s="72">
        <v>1.3188</v>
      </c>
      <c r="I32" s="72"/>
      <c r="J32" s="39">
        <v>111</v>
      </c>
      <c r="K32" s="71">
        <f t="shared" si="0"/>
        <v>10140.436053477866</v>
      </c>
      <c r="L32" s="71"/>
      <c r="M32" s="6">
        <f t="shared" si="2"/>
        <v>9.135527976106185E-2</v>
      </c>
      <c r="N32" s="36">
        <v>2010</v>
      </c>
      <c r="O32" s="8">
        <v>42705</v>
      </c>
      <c r="P32" s="72">
        <v>1.3148</v>
      </c>
      <c r="Q32" s="72"/>
      <c r="R32" s="73">
        <f t="shared" si="3"/>
        <v>3654.2111904424769</v>
      </c>
      <c r="S32" s="73"/>
      <c r="T32" s="74">
        <f t="shared" si="4"/>
        <v>40.000000000000036</v>
      </c>
      <c r="U32" s="74"/>
    </row>
    <row r="33" spans="2:21" x14ac:dyDescent="0.15">
      <c r="B33" s="36">
        <v>25</v>
      </c>
      <c r="C33" s="71">
        <f t="shared" si="1"/>
        <v>341668.74630637141</v>
      </c>
      <c r="D33" s="71"/>
      <c r="E33" s="36">
        <v>2010</v>
      </c>
      <c r="F33" s="8">
        <v>42706</v>
      </c>
      <c r="G33" s="36" t="s">
        <v>4</v>
      </c>
      <c r="H33" s="72">
        <v>1.3146</v>
      </c>
      <c r="I33" s="72"/>
      <c r="J33" s="39">
        <v>59</v>
      </c>
      <c r="K33" s="71">
        <f t="shared" si="0"/>
        <v>10250.062389191142</v>
      </c>
      <c r="L33" s="71"/>
      <c r="M33" s="6">
        <f t="shared" si="2"/>
        <v>0.17372987100323967</v>
      </c>
      <c r="N33" s="36">
        <v>2010</v>
      </c>
      <c r="O33" s="8">
        <v>42706</v>
      </c>
      <c r="P33" s="72">
        <v>1.3087</v>
      </c>
      <c r="Q33" s="72"/>
      <c r="R33" s="73">
        <f t="shared" si="3"/>
        <v>-10250.062389191169</v>
      </c>
      <c r="S33" s="73"/>
      <c r="T33" s="74">
        <f t="shared" si="4"/>
        <v>-59</v>
      </c>
      <c r="U33" s="74"/>
    </row>
    <row r="34" spans="2:21" x14ac:dyDescent="0.15">
      <c r="B34" s="36">
        <v>26</v>
      </c>
      <c r="C34" s="71">
        <f t="shared" si="1"/>
        <v>331418.68391718023</v>
      </c>
      <c r="D34" s="71"/>
      <c r="E34" s="36">
        <v>2011</v>
      </c>
      <c r="F34" s="8">
        <v>42381</v>
      </c>
      <c r="G34" s="36" t="s">
        <v>4</v>
      </c>
      <c r="H34" s="72">
        <v>1.3047</v>
      </c>
      <c r="I34" s="72"/>
      <c r="J34" s="39">
        <v>86</v>
      </c>
      <c r="K34" s="71">
        <f t="shared" si="0"/>
        <v>9942.5605175154069</v>
      </c>
      <c r="L34" s="71"/>
      <c r="M34" s="6">
        <f t="shared" si="2"/>
        <v>0.11561116880831868</v>
      </c>
      <c r="N34" s="36">
        <v>2011</v>
      </c>
      <c r="O34" s="8">
        <v>42400</v>
      </c>
      <c r="P34" s="72">
        <v>1.3573</v>
      </c>
      <c r="Q34" s="72"/>
      <c r="R34" s="73">
        <f t="shared" si="3"/>
        <v>60811.474793175599</v>
      </c>
      <c r="S34" s="73"/>
      <c r="T34" s="74">
        <f t="shared" si="4"/>
        <v>525.99999999999977</v>
      </c>
      <c r="U34" s="74"/>
    </row>
    <row r="35" spans="2:21" x14ac:dyDescent="0.15">
      <c r="B35" s="36">
        <v>27</v>
      </c>
      <c r="C35" s="71">
        <f t="shared" si="1"/>
        <v>392230.15871035581</v>
      </c>
      <c r="D35" s="71"/>
      <c r="E35" s="36">
        <v>2011</v>
      </c>
      <c r="F35" s="8">
        <v>42416</v>
      </c>
      <c r="G35" s="36" t="s">
        <v>4</v>
      </c>
      <c r="H35" s="72">
        <v>1.3587</v>
      </c>
      <c r="I35" s="72"/>
      <c r="J35" s="39">
        <v>114</v>
      </c>
      <c r="K35" s="71">
        <f t="shared" si="0"/>
        <v>11766.904761310674</v>
      </c>
      <c r="L35" s="71"/>
      <c r="M35" s="6">
        <f t="shared" si="2"/>
        <v>0.10321846281851468</v>
      </c>
      <c r="N35" s="36">
        <v>2011</v>
      </c>
      <c r="O35" s="8">
        <v>42422</v>
      </c>
      <c r="P35" s="72">
        <v>1.3545</v>
      </c>
      <c r="Q35" s="72"/>
      <c r="R35" s="73">
        <f t="shared" si="3"/>
        <v>-4335.1754383775979</v>
      </c>
      <c r="S35" s="73"/>
      <c r="T35" s="74">
        <f t="shared" si="4"/>
        <v>-114</v>
      </c>
      <c r="U35" s="74"/>
    </row>
    <row r="36" spans="2:21" x14ac:dyDescent="0.15">
      <c r="B36" s="36">
        <v>28</v>
      </c>
      <c r="C36" s="71">
        <f t="shared" si="1"/>
        <v>387894.98327197821</v>
      </c>
      <c r="D36" s="71"/>
      <c r="E36" s="36">
        <v>2011</v>
      </c>
      <c r="F36" s="8">
        <v>42423</v>
      </c>
      <c r="G36" s="36" t="s">
        <v>4</v>
      </c>
      <c r="H36" s="72">
        <v>1.3712</v>
      </c>
      <c r="I36" s="72"/>
      <c r="J36" s="39">
        <v>59</v>
      </c>
      <c r="K36" s="71">
        <f t="shared" si="0"/>
        <v>11636.849498159347</v>
      </c>
      <c r="L36" s="71"/>
      <c r="M36" s="6">
        <f t="shared" si="2"/>
        <v>0.19723473725693808</v>
      </c>
      <c r="N36" s="36">
        <v>2011</v>
      </c>
      <c r="O36" s="8">
        <v>42437</v>
      </c>
      <c r="P36" s="72">
        <v>1.3955</v>
      </c>
      <c r="Q36" s="72"/>
      <c r="R36" s="73">
        <f t="shared" si="3"/>
        <v>47928.04115343593</v>
      </c>
      <c r="S36" s="73"/>
      <c r="T36" s="74">
        <f t="shared" si="4"/>
        <v>242.99999999999989</v>
      </c>
      <c r="U36" s="74"/>
    </row>
    <row r="37" spans="2:21" x14ac:dyDescent="0.15">
      <c r="B37" s="36">
        <v>29</v>
      </c>
      <c r="C37" s="71">
        <f t="shared" si="1"/>
        <v>435823.02442541416</v>
      </c>
      <c r="D37" s="71"/>
      <c r="E37" s="36">
        <v>2011</v>
      </c>
      <c r="F37" s="8">
        <v>42438</v>
      </c>
      <c r="G37" s="36" t="s">
        <v>3</v>
      </c>
      <c r="H37" s="72">
        <v>1.3939999999999999</v>
      </c>
      <c r="I37" s="72"/>
      <c r="J37" s="39">
        <v>60</v>
      </c>
      <c r="K37" s="71">
        <f t="shared" si="0"/>
        <v>13074.690732762425</v>
      </c>
      <c r="L37" s="71"/>
      <c r="M37" s="6">
        <f t="shared" si="2"/>
        <v>0.2179115122127071</v>
      </c>
      <c r="N37" s="36">
        <v>2011</v>
      </c>
      <c r="O37" s="8">
        <v>42440</v>
      </c>
      <c r="P37" s="72">
        <v>1.3831</v>
      </c>
      <c r="Q37" s="72"/>
      <c r="R37" s="73">
        <f t="shared" si="3"/>
        <v>23752.354831184879</v>
      </c>
      <c r="S37" s="73"/>
      <c r="T37" s="74">
        <f t="shared" si="4"/>
        <v>108.99999999999909</v>
      </c>
      <c r="U37" s="74"/>
    </row>
    <row r="38" spans="2:21" x14ac:dyDescent="0.15">
      <c r="B38" s="36">
        <v>30</v>
      </c>
      <c r="C38" s="71">
        <f t="shared" si="1"/>
        <v>459575.37925659906</v>
      </c>
      <c r="D38" s="71"/>
      <c r="E38" s="36">
        <v>2011</v>
      </c>
      <c r="F38" s="8">
        <v>42444</v>
      </c>
      <c r="G38" s="36" t="s">
        <v>4</v>
      </c>
      <c r="H38" s="72">
        <v>1.3966000000000001</v>
      </c>
      <c r="I38" s="72"/>
      <c r="J38" s="39">
        <v>102</v>
      </c>
      <c r="K38" s="71">
        <f t="shared" si="0"/>
        <v>13787.261377697971</v>
      </c>
      <c r="L38" s="71"/>
      <c r="M38" s="6">
        <f t="shared" si="2"/>
        <v>0.13516922919311736</v>
      </c>
      <c r="N38" s="36">
        <v>2011</v>
      </c>
      <c r="O38" s="8">
        <v>42451</v>
      </c>
      <c r="P38" s="72">
        <v>1.4228000000000001</v>
      </c>
      <c r="Q38" s="72"/>
      <c r="R38" s="73">
        <f t="shared" si="3"/>
        <v>35414.33804859675</v>
      </c>
      <c r="S38" s="73"/>
      <c r="T38" s="74">
        <f t="shared" si="4"/>
        <v>262</v>
      </c>
      <c r="U38" s="74"/>
    </row>
    <row r="39" spans="2:21" x14ac:dyDescent="0.15">
      <c r="B39" s="36">
        <v>31</v>
      </c>
      <c r="C39" s="71">
        <f t="shared" si="1"/>
        <v>494989.71730519581</v>
      </c>
      <c r="D39" s="71"/>
      <c r="E39" s="36">
        <v>2011</v>
      </c>
      <c r="F39" s="8">
        <v>42452</v>
      </c>
      <c r="G39" s="36" t="s">
        <v>3</v>
      </c>
      <c r="H39" s="72">
        <v>1.4103000000000001</v>
      </c>
      <c r="I39" s="72"/>
      <c r="J39" s="39">
        <v>93</v>
      </c>
      <c r="K39" s="71">
        <f t="shared" si="0"/>
        <v>14849.691519155873</v>
      </c>
      <c r="L39" s="71"/>
      <c r="M39" s="6">
        <f t="shared" si="2"/>
        <v>0.15967410235651477</v>
      </c>
      <c r="N39" s="36">
        <v>2011</v>
      </c>
      <c r="O39" s="8">
        <v>42453</v>
      </c>
      <c r="P39" s="72">
        <v>1.4196</v>
      </c>
      <c r="Q39" s="72"/>
      <c r="R39" s="73">
        <f t="shared" si="3"/>
        <v>-14849.691519155656</v>
      </c>
      <c r="S39" s="73"/>
      <c r="T39" s="74">
        <f t="shared" si="4"/>
        <v>-93</v>
      </c>
      <c r="U39" s="74"/>
    </row>
    <row r="40" spans="2:21" x14ac:dyDescent="0.15">
      <c r="B40" s="36">
        <v>32</v>
      </c>
      <c r="C40" s="71">
        <f t="shared" si="1"/>
        <v>480140.02578604018</v>
      </c>
      <c r="D40" s="71"/>
      <c r="E40" s="36">
        <v>2011</v>
      </c>
      <c r="F40" s="8">
        <v>42461</v>
      </c>
      <c r="G40" s="36" t="s">
        <v>4</v>
      </c>
      <c r="H40" s="72">
        <v>1.4225000000000001</v>
      </c>
      <c r="I40" s="72"/>
      <c r="J40" s="39">
        <v>164</v>
      </c>
      <c r="K40" s="71">
        <f t="shared" si="0"/>
        <v>14404.200773581204</v>
      </c>
      <c r="L40" s="71"/>
      <c r="M40" s="6">
        <f t="shared" si="2"/>
        <v>8.7830492521836598E-2</v>
      </c>
      <c r="N40" s="36">
        <v>2011</v>
      </c>
      <c r="O40" s="8">
        <v>42473</v>
      </c>
      <c r="P40" s="72">
        <v>1.4454</v>
      </c>
      <c r="Q40" s="72"/>
      <c r="R40" s="73">
        <f t="shared" si="3"/>
        <v>20113.182787500511</v>
      </c>
      <c r="S40" s="73"/>
      <c r="T40" s="74">
        <f t="shared" si="4"/>
        <v>228.9999999999992</v>
      </c>
      <c r="U40" s="74"/>
    </row>
    <row r="41" spans="2:21" x14ac:dyDescent="0.15">
      <c r="B41" s="36">
        <v>33</v>
      </c>
      <c r="C41" s="71">
        <f t="shared" si="1"/>
        <v>500253.20857354067</v>
      </c>
      <c r="D41" s="71"/>
      <c r="E41" s="36">
        <v>2011</v>
      </c>
      <c r="F41" s="8">
        <v>42486</v>
      </c>
      <c r="G41" s="36" t="s">
        <v>4</v>
      </c>
      <c r="H41" s="72">
        <v>1.4652099999999999</v>
      </c>
      <c r="I41" s="72"/>
      <c r="J41" s="39">
        <v>143.80000000000001</v>
      </c>
      <c r="K41" s="71">
        <f t="shared" si="0"/>
        <v>15007.59625720622</v>
      </c>
      <c r="L41" s="71"/>
      <c r="M41" s="6">
        <f t="shared" si="2"/>
        <v>0.10436436896527274</v>
      </c>
      <c r="N41" s="36">
        <v>2011</v>
      </c>
      <c r="O41" s="8">
        <v>42493</v>
      </c>
      <c r="P41" s="72">
        <v>1.4763200000000001</v>
      </c>
      <c r="Q41" s="72"/>
      <c r="R41" s="73">
        <f t="shared" si="3"/>
        <v>11594.881392041985</v>
      </c>
      <c r="S41" s="73"/>
      <c r="T41" s="74">
        <f t="shared" si="4"/>
        <v>111.10000000000176</v>
      </c>
      <c r="U41" s="74"/>
    </row>
    <row r="42" spans="2:21" x14ac:dyDescent="0.15">
      <c r="B42" s="36">
        <v>34</v>
      </c>
      <c r="C42" s="71">
        <f t="shared" si="1"/>
        <v>511848.08996558265</v>
      </c>
      <c r="D42" s="71"/>
      <c r="E42" s="36">
        <v>2011</v>
      </c>
      <c r="F42" s="8">
        <v>42494</v>
      </c>
      <c r="G42" s="36" t="s">
        <v>3</v>
      </c>
      <c r="H42" s="72">
        <v>1.48265</v>
      </c>
      <c r="I42" s="72"/>
      <c r="J42" s="39">
        <v>115</v>
      </c>
      <c r="K42" s="71">
        <f t="shared" si="0"/>
        <v>15355.442698967479</v>
      </c>
      <c r="L42" s="71"/>
      <c r="M42" s="6">
        <f t="shared" si="2"/>
        <v>0.13352558868667372</v>
      </c>
      <c r="N42" s="36">
        <v>2011</v>
      </c>
      <c r="O42" s="8">
        <v>42510</v>
      </c>
      <c r="P42" s="72">
        <v>1.43388</v>
      </c>
      <c r="Q42" s="72"/>
      <c r="R42" s="73">
        <f t="shared" si="3"/>
        <v>65120.429602490745</v>
      </c>
      <c r="S42" s="73"/>
      <c r="T42" s="74">
        <f t="shared" si="4"/>
        <v>487.69999999999982</v>
      </c>
      <c r="U42" s="74"/>
    </row>
    <row r="43" spans="2:21" x14ac:dyDescent="0.15">
      <c r="B43" s="36">
        <v>35</v>
      </c>
      <c r="C43" s="71">
        <f t="shared" si="1"/>
        <v>576968.51956807345</v>
      </c>
      <c r="D43" s="71"/>
      <c r="E43" s="36">
        <v>2011</v>
      </c>
      <c r="F43" s="8">
        <v>42523</v>
      </c>
      <c r="G43" s="36" t="s">
        <v>4</v>
      </c>
      <c r="H43" s="72">
        <v>1.45431</v>
      </c>
      <c r="I43" s="72"/>
      <c r="J43" s="39">
        <v>111.1</v>
      </c>
      <c r="K43" s="71">
        <f t="shared" si="0"/>
        <v>17309.055587042203</v>
      </c>
      <c r="L43" s="71"/>
      <c r="M43" s="6">
        <f t="shared" si="2"/>
        <v>0.15579707999137898</v>
      </c>
      <c r="N43" s="36">
        <v>2011</v>
      </c>
      <c r="O43" s="8">
        <v>42529</v>
      </c>
      <c r="P43" s="72">
        <v>1.4648399999999999</v>
      </c>
      <c r="Q43" s="72"/>
      <c r="R43" s="73">
        <f t="shared" si="3"/>
        <v>16405.432523092095</v>
      </c>
      <c r="S43" s="73"/>
      <c r="T43" s="74">
        <f t="shared" si="4"/>
        <v>105.29999999999929</v>
      </c>
      <c r="U43" s="74"/>
    </row>
    <row r="44" spans="2:21" x14ac:dyDescent="0.15">
      <c r="B44" s="36">
        <v>36</v>
      </c>
      <c r="C44" s="71">
        <f t="shared" si="1"/>
        <v>593373.95209116559</v>
      </c>
      <c r="D44" s="71"/>
      <c r="E44" s="36">
        <v>2011</v>
      </c>
      <c r="F44" s="8">
        <v>42550</v>
      </c>
      <c r="G44" s="36" t="s">
        <v>4</v>
      </c>
      <c r="H44" s="72">
        <v>1.4443600000000001</v>
      </c>
      <c r="I44" s="72"/>
      <c r="J44" s="39">
        <v>98.9</v>
      </c>
      <c r="K44" s="71">
        <f t="shared" si="0"/>
        <v>17801.218562734968</v>
      </c>
      <c r="L44" s="71"/>
      <c r="M44" s="6">
        <f t="shared" si="2"/>
        <v>0.17999209871319483</v>
      </c>
      <c r="N44" s="36">
        <v>2011</v>
      </c>
      <c r="O44" s="8">
        <v>42552</v>
      </c>
      <c r="P44" s="72">
        <v>1.44661</v>
      </c>
      <c r="Q44" s="72"/>
      <c r="R44" s="73">
        <f t="shared" si="3"/>
        <v>4049.8222210466374</v>
      </c>
      <c r="S44" s="73"/>
      <c r="T44" s="74">
        <f t="shared" si="4"/>
        <v>22.499999999998632</v>
      </c>
      <c r="U44" s="74"/>
    </row>
    <row r="45" spans="2:21" x14ac:dyDescent="0.15">
      <c r="B45" s="36">
        <v>37</v>
      </c>
      <c r="C45" s="71">
        <f t="shared" si="1"/>
        <v>597423.77431221225</v>
      </c>
      <c r="D45" s="71"/>
      <c r="E45" s="36">
        <v>2011</v>
      </c>
      <c r="F45" s="8">
        <v>42556</v>
      </c>
      <c r="G45" s="36" t="s">
        <v>3</v>
      </c>
      <c r="H45" s="72">
        <v>1.44015</v>
      </c>
      <c r="I45" s="72"/>
      <c r="J45" s="39">
        <v>86.3</v>
      </c>
      <c r="K45" s="71">
        <f t="shared" si="0"/>
        <v>17922.713229366367</v>
      </c>
      <c r="L45" s="71"/>
      <c r="M45" s="6">
        <f t="shared" si="2"/>
        <v>0.20767917994630783</v>
      </c>
      <c r="N45" s="36">
        <v>2011</v>
      </c>
      <c r="O45" s="8">
        <v>42564</v>
      </c>
      <c r="P45" s="72">
        <v>1.4060699999999999</v>
      </c>
      <c r="Q45" s="72"/>
      <c r="R45" s="73">
        <f t="shared" si="3"/>
        <v>70777.064525701935</v>
      </c>
      <c r="S45" s="73"/>
      <c r="T45" s="74">
        <f t="shared" si="4"/>
        <v>340.80000000000109</v>
      </c>
      <c r="U45" s="74"/>
    </row>
    <row r="46" spans="2:21" x14ac:dyDescent="0.15">
      <c r="B46" s="36">
        <v>38</v>
      </c>
      <c r="C46" s="71">
        <f t="shared" si="1"/>
        <v>668200.83883791417</v>
      </c>
      <c r="D46" s="71"/>
      <c r="E46" s="36">
        <v>2011</v>
      </c>
      <c r="F46" s="8">
        <v>42570</v>
      </c>
      <c r="G46" s="36" t="s">
        <v>4</v>
      </c>
      <c r="H46" s="72">
        <v>1.4217</v>
      </c>
      <c r="I46" s="72"/>
      <c r="J46" s="39">
        <v>147.30000000000001</v>
      </c>
      <c r="K46" s="71">
        <f t="shared" si="0"/>
        <v>20046.025165137424</v>
      </c>
      <c r="L46" s="71"/>
      <c r="M46" s="6">
        <f t="shared" si="2"/>
        <v>0.13608978387737555</v>
      </c>
      <c r="N46" s="36">
        <v>2011</v>
      </c>
      <c r="O46" s="8">
        <v>42578</v>
      </c>
      <c r="P46" s="72">
        <v>1.4455899999999999</v>
      </c>
      <c r="Q46" s="72"/>
      <c r="R46" s="73">
        <f t="shared" si="3"/>
        <v>32511.849368304975</v>
      </c>
      <c r="S46" s="73"/>
      <c r="T46" s="74">
        <f t="shared" si="4"/>
        <v>238.89999999999966</v>
      </c>
      <c r="U46" s="74"/>
    </row>
    <row r="47" spans="2:21" x14ac:dyDescent="0.15">
      <c r="B47" s="36">
        <v>39</v>
      </c>
      <c r="C47" s="71">
        <f t="shared" si="1"/>
        <v>700712.68820621911</v>
      </c>
      <c r="D47" s="71"/>
      <c r="E47" s="36">
        <v>2011</v>
      </c>
      <c r="F47" s="8">
        <v>42583</v>
      </c>
      <c r="G47" s="36" t="s">
        <v>3</v>
      </c>
      <c r="H47" s="72">
        <v>1.4339900000000001</v>
      </c>
      <c r="I47" s="72"/>
      <c r="J47" s="39">
        <v>69</v>
      </c>
      <c r="K47" s="71">
        <f t="shared" si="0"/>
        <v>21021.380646186572</v>
      </c>
      <c r="L47" s="71"/>
      <c r="M47" s="6">
        <f t="shared" si="2"/>
        <v>0.30465769052444308</v>
      </c>
      <c r="N47" s="36">
        <v>2011</v>
      </c>
      <c r="O47" s="8">
        <v>42584</v>
      </c>
      <c r="P47" s="72">
        <v>1.4281699999999999</v>
      </c>
      <c r="Q47" s="72"/>
      <c r="R47" s="73">
        <f t="shared" si="3"/>
        <v>17731.077588523072</v>
      </c>
      <c r="S47" s="73"/>
      <c r="T47" s="74">
        <f t="shared" si="4"/>
        <v>58.20000000000158</v>
      </c>
      <c r="U47" s="74"/>
    </row>
    <row r="48" spans="2:21" x14ac:dyDescent="0.15">
      <c r="B48" s="36">
        <v>40</v>
      </c>
      <c r="C48" s="71">
        <f t="shared" si="1"/>
        <v>718443.76579474215</v>
      </c>
      <c r="D48" s="71"/>
      <c r="E48" s="36">
        <v>2011</v>
      </c>
      <c r="F48" s="8">
        <v>42585</v>
      </c>
      <c r="G48" s="36" t="s">
        <v>4</v>
      </c>
      <c r="H48" s="72">
        <v>1.4222900000000001</v>
      </c>
      <c r="I48" s="72"/>
      <c r="J48" s="39">
        <v>49.5</v>
      </c>
      <c r="K48" s="71">
        <f t="shared" si="0"/>
        <v>21553.312973842265</v>
      </c>
      <c r="L48" s="71"/>
      <c r="M48" s="6">
        <f t="shared" si="2"/>
        <v>0.43542046411802554</v>
      </c>
      <c r="N48" s="36">
        <v>2011</v>
      </c>
      <c r="O48" s="8">
        <v>42586</v>
      </c>
      <c r="P48" s="72">
        <v>1.4258200000000001</v>
      </c>
      <c r="Q48" s="72"/>
      <c r="R48" s="73">
        <f t="shared" si="3"/>
        <v>15370.342383366446</v>
      </c>
      <c r="S48" s="73"/>
      <c r="T48" s="74">
        <f t="shared" si="4"/>
        <v>35.300000000000331</v>
      </c>
      <c r="U48" s="74"/>
    </row>
    <row r="49" spans="2:21" x14ac:dyDescent="0.15">
      <c r="B49" s="36">
        <v>41</v>
      </c>
      <c r="C49" s="71">
        <f t="shared" si="1"/>
        <v>733814.10817810858</v>
      </c>
      <c r="D49" s="71"/>
      <c r="E49" s="36">
        <v>2011</v>
      </c>
      <c r="F49" s="8">
        <v>42597</v>
      </c>
      <c r="G49" s="36" t="s">
        <v>4</v>
      </c>
      <c r="H49" s="72">
        <v>1.44391</v>
      </c>
      <c r="I49" s="72"/>
      <c r="J49" s="39">
        <v>176.6</v>
      </c>
      <c r="K49" s="71">
        <f t="shared" si="0"/>
        <v>22014.423245343256</v>
      </c>
      <c r="L49" s="71"/>
      <c r="M49" s="6">
        <f t="shared" si="2"/>
        <v>0.12465698326921436</v>
      </c>
      <c r="N49" s="36">
        <v>2011</v>
      </c>
      <c r="O49" s="8">
        <v>42600</v>
      </c>
      <c r="P49" s="72">
        <v>1.4325000000000001</v>
      </c>
      <c r="Q49" s="72"/>
      <c r="R49" s="73">
        <f t="shared" si="3"/>
        <v>-14223.361791017258</v>
      </c>
      <c r="S49" s="73"/>
      <c r="T49" s="74">
        <f t="shared" si="4"/>
        <v>-176.6</v>
      </c>
      <c r="U49" s="74"/>
    </row>
    <row r="50" spans="2:21" x14ac:dyDescent="0.15">
      <c r="B50" s="36">
        <v>42</v>
      </c>
      <c r="C50" s="71">
        <f t="shared" si="1"/>
        <v>719590.74638709135</v>
      </c>
      <c r="D50" s="71"/>
      <c r="E50" s="36">
        <v>2011</v>
      </c>
      <c r="F50" s="8">
        <v>42612</v>
      </c>
      <c r="G50" s="36" t="s">
        <v>3</v>
      </c>
      <c r="H50" s="72">
        <v>1.4429099999999999</v>
      </c>
      <c r="I50" s="72"/>
      <c r="J50" s="39">
        <v>36.799999999999997</v>
      </c>
      <c r="K50" s="71">
        <f t="shared" si="0"/>
        <v>21587.72239161274</v>
      </c>
      <c r="L50" s="71"/>
      <c r="M50" s="6">
        <f t="shared" si="2"/>
        <v>0.58662289107643328</v>
      </c>
      <c r="N50" s="36">
        <v>2011</v>
      </c>
      <c r="O50" s="8">
        <v>42625</v>
      </c>
      <c r="P50" s="72">
        <v>1.3622700000000001</v>
      </c>
      <c r="Q50" s="72"/>
      <c r="R50" s="73">
        <f t="shared" si="3"/>
        <v>473052.69936403481</v>
      </c>
      <c r="S50" s="73"/>
      <c r="T50" s="74">
        <f t="shared" si="4"/>
        <v>806.39999999999827</v>
      </c>
      <c r="U50" s="74"/>
    </row>
    <row r="51" spans="2:21" x14ac:dyDescent="0.15">
      <c r="B51" s="36">
        <v>43</v>
      </c>
      <c r="C51" s="71">
        <f t="shared" si="1"/>
        <v>1192643.4457511262</v>
      </c>
      <c r="D51" s="71"/>
      <c r="E51" s="36">
        <v>2011</v>
      </c>
      <c r="F51" s="8">
        <v>42627</v>
      </c>
      <c r="G51" s="36" t="s">
        <v>4</v>
      </c>
      <c r="H51" s="72">
        <v>1.36751</v>
      </c>
      <c r="I51" s="72"/>
      <c r="J51" s="39">
        <v>76.3</v>
      </c>
      <c r="K51" s="71">
        <f t="shared" si="0"/>
        <v>35779.303372533781</v>
      </c>
      <c r="L51" s="71"/>
      <c r="M51" s="6">
        <f t="shared" si="2"/>
        <v>0.46892927093753323</v>
      </c>
      <c r="N51" s="36">
        <v>2011</v>
      </c>
      <c r="O51" s="8">
        <v>42632</v>
      </c>
      <c r="P51" s="72">
        <v>1.3703099999999999</v>
      </c>
      <c r="Q51" s="72"/>
      <c r="R51" s="73">
        <f t="shared" si="3"/>
        <v>13130.019586250526</v>
      </c>
      <c r="S51" s="73"/>
      <c r="T51" s="74">
        <f t="shared" si="4"/>
        <v>27.999999999999137</v>
      </c>
      <c r="U51" s="74"/>
    </row>
    <row r="52" spans="2:21" x14ac:dyDescent="0.15">
      <c r="B52" s="36">
        <v>44</v>
      </c>
      <c r="C52" s="71">
        <f t="shared" si="1"/>
        <v>1205773.4653373766</v>
      </c>
      <c r="D52" s="71"/>
      <c r="E52" s="36">
        <v>2011</v>
      </c>
      <c r="F52" s="8">
        <v>42634</v>
      </c>
      <c r="G52" s="36" t="s">
        <v>3</v>
      </c>
      <c r="H52" s="72">
        <v>1.35568</v>
      </c>
      <c r="I52" s="72"/>
      <c r="J52" s="39">
        <v>239.5</v>
      </c>
      <c r="K52" s="71">
        <f t="shared" si="0"/>
        <v>36173.203960121296</v>
      </c>
      <c r="L52" s="71"/>
      <c r="M52" s="6">
        <f t="shared" si="2"/>
        <v>0.15103634221345011</v>
      </c>
      <c r="N52" s="36">
        <v>2011</v>
      </c>
      <c r="O52" s="8">
        <v>42640</v>
      </c>
      <c r="P52" s="72">
        <v>1.35663</v>
      </c>
      <c r="Q52" s="72"/>
      <c r="R52" s="73">
        <f t="shared" si="3"/>
        <v>-1434.8452510277857</v>
      </c>
      <c r="S52" s="73"/>
      <c r="T52" s="74">
        <f t="shared" si="4"/>
        <v>-239.5</v>
      </c>
      <c r="U52" s="74"/>
    </row>
    <row r="53" spans="2:21" x14ac:dyDescent="0.15">
      <c r="B53" s="36">
        <v>45</v>
      </c>
      <c r="C53" s="71">
        <f t="shared" si="1"/>
        <v>1204338.6200863488</v>
      </c>
      <c r="D53" s="71"/>
      <c r="E53" s="36">
        <v>2011</v>
      </c>
      <c r="F53" s="8">
        <v>42640</v>
      </c>
      <c r="G53" s="36" t="s">
        <v>4</v>
      </c>
      <c r="H53" s="72">
        <v>1.36467</v>
      </c>
      <c r="I53" s="72"/>
      <c r="J53" s="39">
        <v>155.6</v>
      </c>
      <c r="K53" s="71">
        <f t="shared" si="0"/>
        <v>36130.158602590462</v>
      </c>
      <c r="L53" s="71"/>
      <c r="M53" s="6">
        <f t="shared" si="2"/>
        <v>0.23219896274158394</v>
      </c>
      <c r="N53" s="36">
        <v>2011</v>
      </c>
      <c r="O53" s="8">
        <v>42641</v>
      </c>
      <c r="P53" s="72">
        <v>1.3541300000000001</v>
      </c>
      <c r="Q53" s="72"/>
      <c r="R53" s="73">
        <f t="shared" si="3"/>
        <v>-24473.770672962932</v>
      </c>
      <c r="S53" s="73"/>
      <c r="T53" s="74">
        <f t="shared" si="4"/>
        <v>-155.6</v>
      </c>
      <c r="U53" s="74"/>
    </row>
    <row r="54" spans="2:21" x14ac:dyDescent="0.15">
      <c r="B54" s="36">
        <v>46</v>
      </c>
      <c r="C54" s="71">
        <f t="shared" si="1"/>
        <v>1179864.8494133858</v>
      </c>
      <c r="D54" s="71"/>
      <c r="E54" s="36">
        <v>2011</v>
      </c>
      <c r="F54" s="8">
        <v>42643</v>
      </c>
      <c r="G54" s="36" t="s">
        <v>3</v>
      </c>
      <c r="H54" s="72">
        <v>1.35581</v>
      </c>
      <c r="I54" s="72"/>
      <c r="J54" s="39">
        <v>43</v>
      </c>
      <c r="K54" s="71">
        <f t="shared" si="0"/>
        <v>35395.945482401577</v>
      </c>
      <c r="L54" s="71"/>
      <c r="M54" s="6">
        <f t="shared" si="2"/>
        <v>0.82316152284654831</v>
      </c>
      <c r="N54" s="36">
        <v>2011</v>
      </c>
      <c r="O54" s="8">
        <v>42647</v>
      </c>
      <c r="P54" s="72">
        <v>1.3226</v>
      </c>
      <c r="Q54" s="72"/>
      <c r="R54" s="73">
        <f t="shared" si="3"/>
        <v>273371.94173733838</v>
      </c>
      <c r="S54" s="73"/>
      <c r="T54" s="74">
        <f t="shared" si="4"/>
        <v>332.09999999999962</v>
      </c>
      <c r="U54" s="74"/>
    </row>
    <row r="55" spans="2:21" x14ac:dyDescent="0.15">
      <c r="B55" s="36">
        <v>47</v>
      </c>
      <c r="C55" s="71">
        <f t="shared" si="1"/>
        <v>1453236.7911507243</v>
      </c>
      <c r="D55" s="71"/>
      <c r="E55" s="36">
        <v>2011</v>
      </c>
      <c r="F55" s="8">
        <v>42649</v>
      </c>
      <c r="G55" s="36" t="s">
        <v>4</v>
      </c>
      <c r="H55" s="72">
        <v>1.34337</v>
      </c>
      <c r="I55" s="72"/>
      <c r="J55" s="39">
        <v>113.7</v>
      </c>
      <c r="K55" s="71">
        <f t="shared" si="0"/>
        <v>43597.103734521726</v>
      </c>
      <c r="L55" s="71"/>
      <c r="M55" s="6">
        <f t="shared" si="2"/>
        <v>0.38343978658330452</v>
      </c>
      <c r="N55" s="36">
        <v>2011</v>
      </c>
      <c r="O55" s="8">
        <v>42660</v>
      </c>
      <c r="P55" s="72">
        <v>1.3828499999999999</v>
      </c>
      <c r="Q55" s="72"/>
      <c r="R55" s="73">
        <f t="shared" si="3"/>
        <v>151382.02774308846</v>
      </c>
      <c r="S55" s="73"/>
      <c r="T55" s="74">
        <f t="shared" si="4"/>
        <v>394.79999999999961</v>
      </c>
      <c r="U55" s="74"/>
    </row>
    <row r="56" spans="2:21" x14ac:dyDescent="0.15">
      <c r="B56" s="36">
        <v>48</v>
      </c>
      <c r="C56" s="71">
        <f t="shared" si="1"/>
        <v>1604618.8188938128</v>
      </c>
      <c r="D56" s="71"/>
      <c r="E56" s="36">
        <v>2011</v>
      </c>
      <c r="F56" s="8">
        <v>42664</v>
      </c>
      <c r="G56" s="36" t="s">
        <v>4</v>
      </c>
      <c r="H56" s="72">
        <v>1.37985</v>
      </c>
      <c r="I56" s="72"/>
      <c r="J56" s="39">
        <v>95.2</v>
      </c>
      <c r="K56" s="71">
        <f t="shared" si="0"/>
        <v>48138.564566814384</v>
      </c>
      <c r="L56" s="71"/>
      <c r="M56" s="6">
        <f t="shared" si="2"/>
        <v>0.50565719082788219</v>
      </c>
      <c r="N56" s="36">
        <v>2011</v>
      </c>
      <c r="O56" s="8">
        <v>42675</v>
      </c>
      <c r="P56" s="72">
        <v>1.3799699999999999</v>
      </c>
      <c r="Q56" s="72"/>
      <c r="R56" s="73">
        <f t="shared" si="3"/>
        <v>606.78862899294268</v>
      </c>
      <c r="S56" s="73"/>
      <c r="T56" s="74">
        <f t="shared" si="4"/>
        <v>1.1999999999989797</v>
      </c>
      <c r="U56" s="74"/>
    </row>
    <row r="57" spans="2:21" x14ac:dyDescent="0.15">
      <c r="B57" s="36">
        <v>49</v>
      </c>
      <c r="C57" s="71">
        <f t="shared" si="1"/>
        <v>1605225.6075228057</v>
      </c>
      <c r="D57" s="71"/>
      <c r="E57" s="36">
        <v>2011</v>
      </c>
      <c r="F57" s="8">
        <v>42677</v>
      </c>
      <c r="G57" s="36" t="s">
        <v>4</v>
      </c>
      <c r="H57" s="72">
        <v>1.38551</v>
      </c>
      <c r="I57" s="72"/>
      <c r="J57" s="39">
        <v>196</v>
      </c>
      <c r="K57" s="71">
        <f t="shared" si="0"/>
        <v>48156.768225684165</v>
      </c>
      <c r="L57" s="71"/>
      <c r="M57" s="6">
        <f t="shared" si="2"/>
        <v>0.24569779706981718</v>
      </c>
      <c r="N57" s="36">
        <v>2011</v>
      </c>
      <c r="O57" s="8">
        <v>42683</v>
      </c>
      <c r="P57" s="72">
        <v>1.36591</v>
      </c>
      <c r="Q57" s="72"/>
      <c r="R57" s="73">
        <f t="shared" si="3"/>
        <v>-48156.768225684311</v>
      </c>
      <c r="S57" s="73"/>
      <c r="T57" s="74">
        <f t="shared" si="4"/>
        <v>-196</v>
      </c>
      <c r="U57" s="74"/>
    </row>
    <row r="58" spans="2:21" x14ac:dyDescent="0.15">
      <c r="B58" s="36">
        <v>50</v>
      </c>
      <c r="C58" s="71">
        <f t="shared" si="1"/>
        <v>1557068.8392971214</v>
      </c>
      <c r="D58" s="71"/>
      <c r="E58" s="36">
        <v>2011</v>
      </c>
      <c r="F58" s="8">
        <v>42690</v>
      </c>
      <c r="G58" s="36" t="s">
        <v>3</v>
      </c>
      <c r="H58" s="72">
        <v>1.3446</v>
      </c>
      <c r="I58" s="72"/>
      <c r="J58" s="39">
        <v>94</v>
      </c>
      <c r="K58" s="71">
        <f t="shared" si="0"/>
        <v>46712.065178913639</v>
      </c>
      <c r="L58" s="71"/>
      <c r="M58" s="6">
        <f t="shared" si="2"/>
        <v>0.49693686360546424</v>
      </c>
      <c r="N58" s="36">
        <v>2011</v>
      </c>
      <c r="O58" s="8">
        <v>42691</v>
      </c>
      <c r="P58" s="72">
        <v>1.3540000000000001</v>
      </c>
      <c r="Q58" s="72"/>
      <c r="R58" s="73">
        <f t="shared" si="3"/>
        <v>-46712.065178914017</v>
      </c>
      <c r="S58" s="73"/>
      <c r="T58" s="74">
        <f t="shared" si="4"/>
        <v>-94</v>
      </c>
      <c r="U58" s="74"/>
    </row>
    <row r="59" spans="2:21" x14ac:dyDescent="0.15">
      <c r="B59" s="36">
        <v>51</v>
      </c>
      <c r="C59" s="71">
        <f t="shared" si="1"/>
        <v>1510356.7741182074</v>
      </c>
      <c r="D59" s="71"/>
      <c r="E59" s="36">
        <v>2011</v>
      </c>
      <c r="F59" s="8">
        <v>42709</v>
      </c>
      <c r="G59" s="36" t="s">
        <v>3</v>
      </c>
      <c r="H59" s="72">
        <v>1.3387</v>
      </c>
      <c r="I59" s="72"/>
      <c r="J59" s="39">
        <v>99.1</v>
      </c>
      <c r="K59" s="71">
        <f t="shared" si="0"/>
        <v>45310.703223546217</v>
      </c>
      <c r="L59" s="71"/>
      <c r="M59" s="6">
        <f t="shared" si="2"/>
        <v>0.45722203051005267</v>
      </c>
      <c r="N59" s="36">
        <v>2011</v>
      </c>
      <c r="O59" s="8">
        <v>42720</v>
      </c>
      <c r="P59" s="72">
        <v>1.3063499999999999</v>
      </c>
      <c r="Q59" s="72"/>
      <c r="R59" s="73">
        <f t="shared" si="3"/>
        <v>147911.32687000249</v>
      </c>
      <c r="S59" s="73"/>
      <c r="T59" s="74">
        <f t="shared" si="4"/>
        <v>323.50000000000102</v>
      </c>
      <c r="U59" s="74"/>
    </row>
    <row r="60" spans="2:21" x14ac:dyDescent="0.15">
      <c r="B60" s="36">
        <v>52</v>
      </c>
      <c r="C60" s="71">
        <f t="shared" si="1"/>
        <v>1658268.1009882099</v>
      </c>
      <c r="D60" s="71"/>
      <c r="E60" s="36">
        <v>2011</v>
      </c>
      <c r="F60" s="8">
        <v>42732</v>
      </c>
      <c r="G60" s="36" t="s">
        <v>3</v>
      </c>
      <c r="H60" s="72">
        <v>1.2968200000000001</v>
      </c>
      <c r="I60" s="72"/>
      <c r="J60" s="39">
        <v>107.3</v>
      </c>
      <c r="K60" s="71">
        <f t="shared" si="0"/>
        <v>49748.043029646295</v>
      </c>
      <c r="L60" s="71"/>
      <c r="M60" s="6">
        <f t="shared" si="2"/>
        <v>0.4636350701737772</v>
      </c>
      <c r="N60" s="36">
        <v>2012</v>
      </c>
      <c r="O60" s="8">
        <v>42372</v>
      </c>
      <c r="P60" s="72">
        <v>1.30755</v>
      </c>
      <c r="Q60" s="72"/>
      <c r="R60" s="73">
        <f t="shared" si="3"/>
        <v>-49748.043029645858</v>
      </c>
      <c r="S60" s="73"/>
      <c r="T60" s="74">
        <f t="shared" si="4"/>
        <v>-107.3</v>
      </c>
      <c r="U60" s="74"/>
    </row>
    <row r="61" spans="2:21" x14ac:dyDescent="0.15">
      <c r="B61" s="36">
        <v>53</v>
      </c>
      <c r="C61" s="71">
        <f t="shared" si="1"/>
        <v>1608520.057958564</v>
      </c>
      <c r="D61" s="71"/>
      <c r="E61" s="36">
        <v>2012</v>
      </c>
      <c r="F61" s="8">
        <v>42373</v>
      </c>
      <c r="G61" s="36" t="s">
        <v>3</v>
      </c>
      <c r="H61" s="72">
        <v>1.3003800000000001</v>
      </c>
      <c r="I61" s="72"/>
      <c r="J61" s="39">
        <v>69.099999999999994</v>
      </c>
      <c r="K61" s="71">
        <f t="shared" si="0"/>
        <v>48255.601738756915</v>
      </c>
      <c r="L61" s="71"/>
      <c r="M61" s="6">
        <f t="shared" si="2"/>
        <v>0.69834445352759655</v>
      </c>
      <c r="N61" s="36">
        <v>2012</v>
      </c>
      <c r="O61" s="8">
        <v>42379</v>
      </c>
      <c r="P61" s="72">
        <v>1.28111</v>
      </c>
      <c r="Q61" s="72"/>
      <c r="R61" s="73">
        <f t="shared" si="3"/>
        <v>134570.97619476871</v>
      </c>
      <c r="S61" s="73"/>
      <c r="T61" s="74">
        <f t="shared" si="4"/>
        <v>192.70000000000121</v>
      </c>
      <c r="U61" s="74"/>
    </row>
    <row r="62" spans="2:21" x14ac:dyDescent="0.15">
      <c r="B62" s="36">
        <v>54</v>
      </c>
      <c r="C62" s="71">
        <f t="shared" si="1"/>
        <v>1743091.0341533327</v>
      </c>
      <c r="D62" s="71"/>
      <c r="E62" s="36">
        <v>2012</v>
      </c>
      <c r="F62" s="8">
        <v>42387</v>
      </c>
      <c r="G62" s="36" t="s">
        <v>4</v>
      </c>
      <c r="H62" s="72">
        <v>1.2846</v>
      </c>
      <c r="I62" s="72"/>
      <c r="J62" s="39">
        <v>114</v>
      </c>
      <c r="K62" s="71">
        <f t="shared" si="0"/>
        <v>52292.731024599976</v>
      </c>
      <c r="L62" s="71"/>
      <c r="M62" s="6">
        <f t="shared" si="2"/>
        <v>0.45870816688245591</v>
      </c>
      <c r="N62" s="36">
        <v>2012</v>
      </c>
      <c r="O62" s="8">
        <v>42399</v>
      </c>
      <c r="P62" s="72">
        <v>1.3077000000000001</v>
      </c>
      <c r="Q62" s="72"/>
      <c r="R62" s="73">
        <f t="shared" si="3"/>
        <v>105961.58654984787</v>
      </c>
      <c r="S62" s="73"/>
      <c r="T62" s="74">
        <f t="shared" si="4"/>
        <v>231.00000000000119</v>
      </c>
      <c r="U62" s="74"/>
    </row>
    <row r="63" spans="2:21" x14ac:dyDescent="0.15">
      <c r="B63" s="36">
        <v>55</v>
      </c>
      <c r="C63" s="71">
        <f t="shared" si="1"/>
        <v>1849052.6207031806</v>
      </c>
      <c r="D63" s="71"/>
      <c r="E63" s="36">
        <v>2012</v>
      </c>
      <c r="F63" s="8">
        <v>42400</v>
      </c>
      <c r="G63" s="36" t="s">
        <v>3</v>
      </c>
      <c r="H63" s="72">
        <v>1.3129</v>
      </c>
      <c r="I63" s="72"/>
      <c r="J63" s="39">
        <v>77</v>
      </c>
      <c r="K63" s="71">
        <f t="shared" si="0"/>
        <v>55471.578621095417</v>
      </c>
      <c r="L63" s="71"/>
      <c r="M63" s="6">
        <f t="shared" si="2"/>
        <v>0.72041011196227811</v>
      </c>
      <c r="N63" s="36">
        <v>2012</v>
      </c>
      <c r="O63" s="8">
        <v>42401</v>
      </c>
      <c r="P63" s="72">
        <v>1.3091999999999999</v>
      </c>
      <c r="Q63" s="72"/>
      <c r="R63" s="73">
        <f t="shared" si="3"/>
        <v>26655.174142604556</v>
      </c>
      <c r="S63" s="73"/>
      <c r="T63" s="74">
        <f t="shared" si="4"/>
        <v>37.000000000000369</v>
      </c>
      <c r="U63" s="74"/>
    </row>
    <row r="64" spans="2:21" x14ac:dyDescent="0.15">
      <c r="B64" s="36">
        <v>56</v>
      </c>
      <c r="C64" s="71">
        <f t="shared" si="1"/>
        <v>1875707.794845785</v>
      </c>
      <c r="D64" s="71"/>
      <c r="E64" s="36">
        <v>2012</v>
      </c>
      <c r="F64" s="8">
        <v>42407</v>
      </c>
      <c r="G64" s="36" t="s">
        <v>4</v>
      </c>
      <c r="H64" s="72">
        <v>1.3168</v>
      </c>
      <c r="I64" s="72"/>
      <c r="J64" s="39">
        <v>66</v>
      </c>
      <c r="K64" s="71">
        <f t="shared" si="0"/>
        <v>56271.23384537355</v>
      </c>
      <c r="L64" s="71"/>
      <c r="M64" s="6">
        <f t="shared" si="2"/>
        <v>0.85259445220262953</v>
      </c>
      <c r="N64" s="36">
        <v>2012</v>
      </c>
      <c r="O64" s="8">
        <v>42410</v>
      </c>
      <c r="P64" s="72">
        <v>1.3321000000000001</v>
      </c>
      <c r="Q64" s="72"/>
      <c r="R64" s="73">
        <f t="shared" si="3"/>
        <v>130446.9511870031</v>
      </c>
      <c r="S64" s="73"/>
      <c r="T64" s="74">
        <f t="shared" si="4"/>
        <v>153.00000000000091</v>
      </c>
      <c r="U64" s="74"/>
    </row>
    <row r="65" spans="2:21" x14ac:dyDescent="0.15">
      <c r="B65" s="36">
        <v>57</v>
      </c>
      <c r="C65" s="71">
        <f t="shared" si="1"/>
        <v>2006154.7460327882</v>
      </c>
      <c r="D65" s="71"/>
      <c r="E65" s="36">
        <v>2012</v>
      </c>
      <c r="F65" s="8">
        <v>42413</v>
      </c>
      <c r="G65" s="36" t="s">
        <v>3</v>
      </c>
      <c r="H65" s="72">
        <v>1.3224</v>
      </c>
      <c r="I65" s="72"/>
      <c r="J65" s="39">
        <v>45</v>
      </c>
      <c r="K65" s="71">
        <f t="shared" si="0"/>
        <v>60184.642380983641</v>
      </c>
      <c r="L65" s="71"/>
      <c r="M65" s="6">
        <f t="shared" si="2"/>
        <v>1.337436497355192</v>
      </c>
      <c r="N65" s="36">
        <v>2012</v>
      </c>
      <c r="O65" s="8">
        <v>42417</v>
      </c>
      <c r="P65" s="72">
        <v>1.3190999999999999</v>
      </c>
      <c r="Q65" s="72"/>
      <c r="R65" s="73">
        <f t="shared" si="3"/>
        <v>44135.404412722412</v>
      </c>
      <c r="S65" s="73"/>
      <c r="T65" s="74">
        <f t="shared" si="4"/>
        <v>33.00000000000081</v>
      </c>
      <c r="U65" s="74"/>
    </row>
    <row r="66" spans="2:21" x14ac:dyDescent="0.15">
      <c r="B66" s="36">
        <v>58</v>
      </c>
      <c r="C66" s="71">
        <f t="shared" si="1"/>
        <v>2050290.1504455106</v>
      </c>
      <c r="D66" s="71"/>
      <c r="E66" s="36">
        <v>2012</v>
      </c>
      <c r="F66" s="8">
        <v>42422</v>
      </c>
      <c r="G66" s="36" t="s">
        <v>4</v>
      </c>
      <c r="H66" s="72">
        <v>1.3267</v>
      </c>
      <c r="I66" s="72"/>
      <c r="J66" s="39">
        <v>57</v>
      </c>
      <c r="K66" s="71">
        <f t="shared" si="0"/>
        <v>61508.704513365316</v>
      </c>
      <c r="L66" s="71"/>
      <c r="M66" s="6">
        <f t="shared" si="2"/>
        <v>1.0791000791818477</v>
      </c>
      <c r="N66" s="36">
        <v>2012</v>
      </c>
      <c r="O66" s="8">
        <v>42429</v>
      </c>
      <c r="P66" s="72">
        <v>1.3365</v>
      </c>
      <c r="Q66" s="72"/>
      <c r="R66" s="73">
        <f t="shared" si="3"/>
        <v>105751.80775982141</v>
      </c>
      <c r="S66" s="73"/>
      <c r="T66" s="74">
        <f t="shared" si="4"/>
        <v>98.000000000000313</v>
      </c>
      <c r="U66" s="74"/>
    </row>
    <row r="67" spans="2:21" x14ac:dyDescent="0.15">
      <c r="B67" s="36">
        <v>59</v>
      </c>
      <c r="C67" s="71">
        <f t="shared" si="1"/>
        <v>2156041.958205332</v>
      </c>
      <c r="D67" s="71"/>
      <c r="E67" s="36">
        <v>2012</v>
      </c>
      <c r="F67" s="8">
        <v>42431</v>
      </c>
      <c r="G67" s="36" t="s">
        <v>3</v>
      </c>
      <c r="H67" s="72">
        <v>1.3291999999999999</v>
      </c>
      <c r="I67" s="72"/>
      <c r="J67" s="39">
        <v>34.6</v>
      </c>
      <c r="K67" s="71">
        <f t="shared" si="0"/>
        <v>64681.258746159961</v>
      </c>
      <c r="L67" s="71"/>
      <c r="M67" s="6">
        <f t="shared" si="2"/>
        <v>1.8694005417965307</v>
      </c>
      <c r="N67" s="36">
        <v>2012</v>
      </c>
      <c r="O67" s="8">
        <v>42437</v>
      </c>
      <c r="P67" s="72">
        <v>1.3163100000000001</v>
      </c>
      <c r="Q67" s="72"/>
      <c r="R67" s="73">
        <f t="shared" si="3"/>
        <v>240965.72983756993</v>
      </c>
      <c r="S67" s="73"/>
      <c r="T67" s="74">
        <f t="shared" si="4"/>
        <v>128.89999999999847</v>
      </c>
      <c r="U67" s="74"/>
    </row>
    <row r="68" spans="2:21" x14ac:dyDescent="0.15">
      <c r="B68" s="36">
        <v>60</v>
      </c>
      <c r="C68" s="71">
        <f t="shared" si="1"/>
        <v>2397007.6880429019</v>
      </c>
      <c r="D68" s="71"/>
      <c r="E68" s="36">
        <v>2012</v>
      </c>
      <c r="F68" s="8">
        <v>42445</v>
      </c>
      <c r="G68" s="36" t="s">
        <v>4</v>
      </c>
      <c r="H68" s="72">
        <v>1.31687</v>
      </c>
      <c r="I68" s="72"/>
      <c r="J68" s="39">
        <v>121.7</v>
      </c>
      <c r="K68" s="71">
        <f t="shared" si="0"/>
        <v>71910.230641287053</v>
      </c>
      <c r="L68" s="71"/>
      <c r="M68" s="6">
        <f t="shared" si="2"/>
        <v>0.59088110633760926</v>
      </c>
      <c r="N68" s="36">
        <v>2012</v>
      </c>
      <c r="O68" s="8">
        <v>42451</v>
      </c>
      <c r="P68" s="72">
        <v>1.31717</v>
      </c>
      <c r="Q68" s="72"/>
      <c r="R68" s="73">
        <f t="shared" si="3"/>
        <v>1772.6433190126327</v>
      </c>
      <c r="S68" s="73"/>
      <c r="T68" s="74">
        <f t="shared" si="4"/>
        <v>2.9999999999996696</v>
      </c>
      <c r="U68" s="74"/>
    </row>
    <row r="69" spans="2:21" x14ac:dyDescent="0.15">
      <c r="B69" s="36">
        <v>61</v>
      </c>
      <c r="C69" s="71">
        <f t="shared" si="1"/>
        <v>2398780.3313619145</v>
      </c>
      <c r="D69" s="71"/>
      <c r="E69" s="36">
        <v>2012</v>
      </c>
      <c r="F69" s="8">
        <v>42455</v>
      </c>
      <c r="G69" s="36" t="s">
        <v>4</v>
      </c>
      <c r="H69" s="72">
        <v>1.3329800000000001</v>
      </c>
      <c r="I69" s="72"/>
      <c r="J69" s="39">
        <v>117.2</v>
      </c>
      <c r="K69" s="71">
        <f t="shared" si="0"/>
        <v>71963.409940857426</v>
      </c>
      <c r="L69" s="71"/>
      <c r="M69" s="6">
        <f t="shared" si="2"/>
        <v>0.61402226911994384</v>
      </c>
      <c r="N69" s="36">
        <v>2012</v>
      </c>
      <c r="O69" s="8">
        <v>42456</v>
      </c>
      <c r="P69" s="72">
        <v>1.33264</v>
      </c>
      <c r="Q69" s="72"/>
      <c r="R69" s="73">
        <f t="shared" si="3"/>
        <v>-2087.6757150078515</v>
      </c>
      <c r="S69" s="73"/>
      <c r="T69" s="74">
        <f t="shared" si="4"/>
        <v>-117.2</v>
      </c>
      <c r="U69" s="74"/>
    </row>
    <row r="70" spans="2:21" x14ac:dyDescent="0.15">
      <c r="B70" s="36">
        <v>62</v>
      </c>
      <c r="C70" s="71">
        <f t="shared" si="1"/>
        <v>2396692.6556469067</v>
      </c>
      <c r="D70" s="71"/>
      <c r="E70" s="36">
        <v>2012</v>
      </c>
      <c r="F70" s="8">
        <v>42463</v>
      </c>
      <c r="G70" s="36" t="s">
        <v>3</v>
      </c>
      <c r="H70" s="72">
        <v>1.32117</v>
      </c>
      <c r="I70" s="72"/>
      <c r="J70" s="39">
        <v>127.1</v>
      </c>
      <c r="K70" s="71">
        <f t="shared" si="0"/>
        <v>71900.779669407202</v>
      </c>
      <c r="L70" s="71"/>
      <c r="M70" s="6">
        <f t="shared" si="2"/>
        <v>0.5657024364233455</v>
      </c>
      <c r="N70" s="36">
        <v>2012</v>
      </c>
      <c r="O70" s="8">
        <v>42469</v>
      </c>
      <c r="P70" s="72">
        <v>1.3111600000000001</v>
      </c>
      <c r="Q70" s="72"/>
      <c r="R70" s="73">
        <f t="shared" si="3"/>
        <v>56626.813885976051</v>
      </c>
      <c r="S70" s="73"/>
      <c r="T70" s="74">
        <f t="shared" si="4"/>
        <v>100.09999999999852</v>
      </c>
      <c r="U70" s="74"/>
    </row>
    <row r="71" spans="2:21" x14ac:dyDescent="0.15">
      <c r="B71" s="36">
        <v>63</v>
      </c>
      <c r="C71" s="71">
        <f t="shared" si="1"/>
        <v>2453319.4695328828</v>
      </c>
      <c r="D71" s="71"/>
      <c r="E71" s="36">
        <v>2012</v>
      </c>
      <c r="F71" s="8">
        <v>42472</v>
      </c>
      <c r="G71" s="36" t="s">
        <v>4</v>
      </c>
      <c r="H71" s="72">
        <v>1.3184499999999999</v>
      </c>
      <c r="I71" s="72"/>
      <c r="J71" s="39">
        <v>73</v>
      </c>
      <c r="K71" s="71">
        <f t="shared" si="0"/>
        <v>73599.584085986484</v>
      </c>
      <c r="L71" s="71"/>
      <c r="M71" s="6">
        <f t="shared" si="2"/>
        <v>1.0082134806299519</v>
      </c>
      <c r="N71" s="36">
        <v>2012</v>
      </c>
      <c r="O71" s="8">
        <v>42473</v>
      </c>
      <c r="P71" s="72">
        <v>1.31125</v>
      </c>
      <c r="Q71" s="72"/>
      <c r="R71" s="73">
        <f t="shared" si="3"/>
        <v>-72591.37060535526</v>
      </c>
      <c r="S71" s="73"/>
      <c r="T71" s="74">
        <f t="shared" si="4"/>
        <v>-73</v>
      </c>
      <c r="U71" s="74"/>
    </row>
    <row r="72" spans="2:21" x14ac:dyDescent="0.15">
      <c r="B72" s="36">
        <v>64</v>
      </c>
      <c r="C72" s="71">
        <f t="shared" si="1"/>
        <v>2380728.0989275277</v>
      </c>
      <c r="D72" s="71"/>
      <c r="E72" s="36">
        <v>2012</v>
      </c>
      <c r="F72" s="8">
        <v>42479</v>
      </c>
      <c r="G72" s="36" t="s">
        <v>4</v>
      </c>
      <c r="H72" s="72">
        <v>1.3165100000000001</v>
      </c>
      <c r="I72" s="72"/>
      <c r="J72" s="39">
        <v>59.7</v>
      </c>
      <c r="K72" s="71">
        <f t="shared" si="0"/>
        <v>71421.842967825825</v>
      </c>
      <c r="L72" s="71"/>
      <c r="M72" s="6">
        <f t="shared" si="2"/>
        <v>1.1963457783555413</v>
      </c>
      <c r="N72" s="36">
        <v>2012</v>
      </c>
      <c r="O72" s="8">
        <v>42479</v>
      </c>
      <c r="P72" s="72">
        <v>1.31074</v>
      </c>
      <c r="Q72" s="72"/>
      <c r="R72" s="73">
        <f t="shared" si="3"/>
        <v>-69029.151411115366</v>
      </c>
      <c r="S72" s="73"/>
      <c r="T72" s="74">
        <f t="shared" si="4"/>
        <v>-59.7</v>
      </c>
      <c r="U72" s="74"/>
    </row>
    <row r="73" spans="2:21" x14ac:dyDescent="0.15">
      <c r="B73" s="36">
        <v>65</v>
      </c>
      <c r="C73" s="71">
        <f t="shared" si="1"/>
        <v>2311698.9475164125</v>
      </c>
      <c r="D73" s="71"/>
      <c r="E73" s="36">
        <v>2012</v>
      </c>
      <c r="F73" s="8">
        <v>42479</v>
      </c>
      <c r="G73" s="36" t="s">
        <v>4</v>
      </c>
      <c r="H73" s="72">
        <v>1.31392</v>
      </c>
      <c r="I73" s="72"/>
      <c r="J73" s="39">
        <v>22.8</v>
      </c>
      <c r="K73" s="71">
        <f t="shared" ref="K73:K108" si="5">IF(F73="","",C73*0.03)</f>
        <v>69350.968425492378</v>
      </c>
      <c r="L73" s="71"/>
      <c r="M73" s="6">
        <f t="shared" si="2"/>
        <v>3.0417091414689641</v>
      </c>
      <c r="N73" s="36">
        <v>2012</v>
      </c>
      <c r="O73" s="8">
        <v>42483</v>
      </c>
      <c r="P73" s="72">
        <v>1.3116399999999999</v>
      </c>
      <c r="Q73" s="72"/>
      <c r="R73" s="73">
        <f t="shared" si="3"/>
        <v>-69350.968425494197</v>
      </c>
      <c r="S73" s="73"/>
      <c r="T73" s="74">
        <f t="shared" si="4"/>
        <v>-22.8</v>
      </c>
      <c r="U73" s="74"/>
    </row>
    <row r="74" spans="2:21" x14ac:dyDescent="0.15">
      <c r="B74" s="36">
        <v>66</v>
      </c>
      <c r="C74" s="71">
        <f t="shared" ref="C74:C108" si="6">IF(R73="","",C73+R73)</f>
        <v>2242347.9790909183</v>
      </c>
      <c r="D74" s="71"/>
      <c r="E74" s="36">
        <v>2012</v>
      </c>
      <c r="F74" s="8">
        <v>42491</v>
      </c>
      <c r="G74" s="36" t="s">
        <v>3</v>
      </c>
      <c r="H74" s="72">
        <v>1.3202</v>
      </c>
      <c r="I74" s="72"/>
      <c r="J74" s="39">
        <v>75</v>
      </c>
      <c r="K74" s="71">
        <f t="shared" si="5"/>
        <v>67270.439372727546</v>
      </c>
      <c r="L74" s="71"/>
      <c r="M74" s="6">
        <f t="shared" ref="M74:M108" si="7">IF(J74="","",(K74/J74)/1000)</f>
        <v>0.89693919163636726</v>
      </c>
      <c r="N74" s="36">
        <v>2012</v>
      </c>
      <c r="O74" s="8">
        <v>42522</v>
      </c>
      <c r="P74" s="72">
        <v>1.2428999999999999</v>
      </c>
      <c r="Q74" s="72"/>
      <c r="R74" s="73">
        <f t="shared" ref="R74:R108" si="8">IF(O74="","",(IF(G74="売",H74-P74,P74-H74))*M74*10000000)</f>
        <v>693333.99513491325</v>
      </c>
      <c r="S74" s="73"/>
      <c r="T74" s="74">
        <f t="shared" ref="T74:T108" si="9">IF(O74="","",IF(R74&lt;0,J74*(-1),IF(G74="買",(P74-H74)*10000,(H74-P74)*10000)))</f>
        <v>773.00000000000148</v>
      </c>
      <c r="U74" s="74"/>
    </row>
    <row r="75" spans="2:21" x14ac:dyDescent="0.15">
      <c r="B75" s="36">
        <v>67</v>
      </c>
      <c r="C75" s="71">
        <f t="shared" si="6"/>
        <v>2935681.9742258317</v>
      </c>
      <c r="D75" s="71"/>
      <c r="E75" s="36">
        <v>2012</v>
      </c>
      <c r="F75" s="8">
        <v>42535</v>
      </c>
      <c r="G75" s="36" t="s">
        <v>4</v>
      </c>
      <c r="H75" s="72">
        <v>1.2600100000000001</v>
      </c>
      <c r="I75" s="72"/>
      <c r="J75" s="39">
        <v>52.1</v>
      </c>
      <c r="K75" s="71">
        <f t="shared" si="5"/>
        <v>88070.459226774954</v>
      </c>
      <c r="L75" s="71"/>
      <c r="M75" s="6">
        <f t="shared" si="7"/>
        <v>1.6904118853507668</v>
      </c>
      <c r="N75" s="36">
        <v>2012</v>
      </c>
      <c r="O75" s="8">
        <v>42539</v>
      </c>
      <c r="P75" s="72">
        <v>1.25908</v>
      </c>
      <c r="Q75" s="72"/>
      <c r="R75" s="73">
        <f t="shared" si="8"/>
        <v>-15720.830533763778</v>
      </c>
      <c r="S75" s="73"/>
      <c r="T75" s="74">
        <f t="shared" si="9"/>
        <v>-52.1</v>
      </c>
      <c r="U75" s="74"/>
    </row>
    <row r="76" spans="2:21" x14ac:dyDescent="0.15">
      <c r="B76" s="36">
        <v>68</v>
      </c>
      <c r="C76" s="71">
        <f t="shared" si="6"/>
        <v>2919961.1436920678</v>
      </c>
      <c r="D76" s="71"/>
      <c r="E76" s="36">
        <v>2012</v>
      </c>
      <c r="F76" s="8">
        <v>42553</v>
      </c>
      <c r="G76" s="36" t="s">
        <v>3</v>
      </c>
      <c r="H76" s="72">
        <v>1.25841</v>
      </c>
      <c r="I76" s="72"/>
      <c r="J76" s="39">
        <v>49.7</v>
      </c>
      <c r="K76" s="71">
        <f t="shared" si="5"/>
        <v>87598.834310762031</v>
      </c>
      <c r="L76" s="71"/>
      <c r="M76" s="6">
        <f t="shared" si="7"/>
        <v>1.7625519982044673</v>
      </c>
      <c r="N76" s="36">
        <v>2012</v>
      </c>
      <c r="O76" s="8">
        <v>42564</v>
      </c>
      <c r="P76" s="72">
        <v>1.22479</v>
      </c>
      <c r="Q76" s="72"/>
      <c r="R76" s="73">
        <f t="shared" si="8"/>
        <v>592569.9817963416</v>
      </c>
      <c r="S76" s="73"/>
      <c r="T76" s="74">
        <f t="shared" si="9"/>
        <v>336.19999999999982</v>
      </c>
      <c r="U76" s="74"/>
    </row>
    <row r="77" spans="2:21" x14ac:dyDescent="0.15">
      <c r="B77" s="36">
        <v>69</v>
      </c>
      <c r="C77" s="71">
        <f t="shared" si="6"/>
        <v>3512531.1254884093</v>
      </c>
      <c r="D77" s="71"/>
      <c r="E77" s="36">
        <v>2012</v>
      </c>
      <c r="F77" s="8">
        <v>42571</v>
      </c>
      <c r="G77" s="36" t="s">
        <v>3</v>
      </c>
      <c r="H77" s="72">
        <v>1.2235</v>
      </c>
      <c r="I77" s="72"/>
      <c r="J77" s="39">
        <v>44</v>
      </c>
      <c r="K77" s="71">
        <f t="shared" si="5"/>
        <v>105375.93376465228</v>
      </c>
      <c r="L77" s="71"/>
      <c r="M77" s="6">
        <f t="shared" si="7"/>
        <v>2.3949075855602793</v>
      </c>
      <c r="N77" s="36">
        <v>2012</v>
      </c>
      <c r="O77" s="8">
        <v>42576</v>
      </c>
      <c r="P77" s="72">
        <v>1.2143999999999999</v>
      </c>
      <c r="Q77" s="72"/>
      <c r="R77" s="73">
        <f t="shared" si="8"/>
        <v>217936.590285988</v>
      </c>
      <c r="S77" s="73"/>
      <c r="T77" s="74">
        <f t="shared" si="9"/>
        <v>91.00000000000108</v>
      </c>
      <c r="U77" s="74"/>
    </row>
    <row r="78" spans="2:21" x14ac:dyDescent="0.15">
      <c r="B78" s="36">
        <v>70</v>
      </c>
      <c r="C78" s="71">
        <f t="shared" si="6"/>
        <v>3730467.7157743974</v>
      </c>
      <c r="D78" s="71"/>
      <c r="E78" s="36">
        <v>2012</v>
      </c>
      <c r="F78" s="8">
        <v>42598</v>
      </c>
      <c r="G78" s="36" t="s">
        <v>4</v>
      </c>
      <c r="H78" s="72">
        <v>1.2343</v>
      </c>
      <c r="I78" s="72"/>
      <c r="J78" s="39">
        <v>81</v>
      </c>
      <c r="K78" s="71">
        <f t="shared" si="5"/>
        <v>111914.03147323192</v>
      </c>
      <c r="L78" s="71"/>
      <c r="M78" s="6">
        <f t="shared" si="7"/>
        <v>1.3816547095460729</v>
      </c>
      <c r="N78" s="36">
        <v>2012</v>
      </c>
      <c r="O78" s="8">
        <v>42631</v>
      </c>
      <c r="P78" s="72">
        <v>1.3082</v>
      </c>
      <c r="Q78" s="72"/>
      <c r="R78" s="73">
        <f t="shared" si="8"/>
        <v>1021042.8303545489</v>
      </c>
      <c r="S78" s="73"/>
      <c r="T78" s="74">
        <f t="shared" si="9"/>
        <v>739.0000000000008</v>
      </c>
      <c r="U78" s="74"/>
    </row>
    <row r="79" spans="2:21" x14ac:dyDescent="0.15">
      <c r="B79" s="36">
        <v>71</v>
      </c>
      <c r="C79" s="71">
        <f t="shared" si="6"/>
        <v>4751510.5461289464</v>
      </c>
      <c r="D79" s="71"/>
      <c r="E79" s="36">
        <v>2012</v>
      </c>
      <c r="F79" s="8">
        <v>42632</v>
      </c>
      <c r="G79" s="36" t="s">
        <v>3</v>
      </c>
      <c r="H79" s="72">
        <v>1.3007</v>
      </c>
      <c r="I79" s="72"/>
      <c r="J79" s="39">
        <v>75</v>
      </c>
      <c r="K79" s="71">
        <f t="shared" si="5"/>
        <v>142545.3163838684</v>
      </c>
      <c r="L79" s="71"/>
      <c r="M79" s="6">
        <f t="shared" si="7"/>
        <v>1.9006042184515786</v>
      </c>
      <c r="N79" s="36">
        <v>2012</v>
      </c>
      <c r="O79" s="8">
        <v>42645</v>
      </c>
      <c r="P79" s="72">
        <v>1.2959000000000001</v>
      </c>
      <c r="Q79" s="72"/>
      <c r="R79" s="73">
        <f t="shared" si="8"/>
        <v>91229.002485674166</v>
      </c>
      <c r="S79" s="73"/>
      <c r="T79" s="74">
        <f t="shared" si="9"/>
        <v>47.999999999999154</v>
      </c>
      <c r="U79" s="74"/>
    </row>
    <row r="80" spans="2:21" x14ac:dyDescent="0.15">
      <c r="B80" s="36">
        <v>72</v>
      </c>
      <c r="C80" s="71">
        <f t="shared" si="6"/>
        <v>4842739.5486146202</v>
      </c>
      <c r="D80" s="71"/>
      <c r="E80" s="36">
        <v>2012</v>
      </c>
      <c r="F80" s="8">
        <v>42652</v>
      </c>
      <c r="G80" s="36" t="s">
        <v>3</v>
      </c>
      <c r="H80" s="72">
        <v>1.2905</v>
      </c>
      <c r="I80" s="72"/>
      <c r="J80" s="39">
        <v>87</v>
      </c>
      <c r="K80" s="71">
        <f t="shared" si="5"/>
        <v>145282.18645843861</v>
      </c>
      <c r="L80" s="71"/>
      <c r="M80" s="6">
        <f t="shared" si="7"/>
        <v>1.6699101891774553</v>
      </c>
      <c r="N80" s="36">
        <v>2012</v>
      </c>
      <c r="O80" s="8">
        <v>42654</v>
      </c>
      <c r="P80" s="72">
        <v>1.2912999999999999</v>
      </c>
      <c r="Q80" s="72"/>
      <c r="R80" s="73">
        <f t="shared" si="8"/>
        <v>-13359.281513418171</v>
      </c>
      <c r="S80" s="73"/>
      <c r="T80" s="74">
        <f t="shared" si="9"/>
        <v>-87</v>
      </c>
      <c r="U80" s="74"/>
    </row>
    <row r="81" spans="2:21" x14ac:dyDescent="0.15">
      <c r="B81" s="36">
        <v>73</v>
      </c>
      <c r="C81" s="71">
        <f t="shared" si="6"/>
        <v>4829380.2671012022</v>
      </c>
      <c r="D81" s="71"/>
      <c r="E81" s="36">
        <v>2012</v>
      </c>
      <c r="F81" s="8">
        <v>42672</v>
      </c>
      <c r="G81" s="36" t="s">
        <v>3</v>
      </c>
      <c r="H81" s="72">
        <v>1.2912999999999999</v>
      </c>
      <c r="I81" s="72"/>
      <c r="J81" s="39">
        <v>31</v>
      </c>
      <c r="K81" s="71">
        <f t="shared" si="5"/>
        <v>144881.40801303607</v>
      </c>
      <c r="L81" s="71"/>
      <c r="M81" s="6">
        <f t="shared" si="7"/>
        <v>4.6735938068721312</v>
      </c>
      <c r="N81" s="36">
        <v>2012</v>
      </c>
      <c r="O81" s="8">
        <v>42673</v>
      </c>
      <c r="P81" s="72">
        <v>1.2943</v>
      </c>
      <c r="Q81" s="72"/>
      <c r="R81" s="73">
        <f t="shared" si="8"/>
        <v>-140207.81420616925</v>
      </c>
      <c r="S81" s="73"/>
      <c r="T81" s="74">
        <f t="shared" si="9"/>
        <v>-31</v>
      </c>
      <c r="U81" s="74"/>
    </row>
    <row r="82" spans="2:21" x14ac:dyDescent="0.15">
      <c r="B82" s="36">
        <v>74</v>
      </c>
      <c r="C82" s="71">
        <f t="shared" si="6"/>
        <v>4689172.4528950332</v>
      </c>
      <c r="D82" s="71"/>
      <c r="E82" s="36">
        <v>2012</v>
      </c>
      <c r="F82" s="8">
        <v>42675</v>
      </c>
      <c r="G82" s="36" t="s">
        <v>3</v>
      </c>
      <c r="H82" s="72">
        <v>1.2929999999999999</v>
      </c>
      <c r="I82" s="72"/>
      <c r="J82" s="39">
        <v>52</v>
      </c>
      <c r="K82" s="71">
        <f t="shared" si="5"/>
        <v>140675.17358685099</v>
      </c>
      <c r="L82" s="71"/>
      <c r="M82" s="6">
        <f t="shared" si="7"/>
        <v>2.7052917997471346</v>
      </c>
      <c r="N82" s="36">
        <v>2012</v>
      </c>
      <c r="O82" s="8">
        <v>42681</v>
      </c>
      <c r="P82" s="72">
        <v>1.2842</v>
      </c>
      <c r="Q82" s="72"/>
      <c r="R82" s="73">
        <f t="shared" si="8"/>
        <v>238065.67837774564</v>
      </c>
      <c r="S82" s="73"/>
      <c r="T82" s="74">
        <f t="shared" si="9"/>
        <v>87.99999999999919</v>
      </c>
      <c r="U82" s="74"/>
    </row>
    <row r="83" spans="2:21" x14ac:dyDescent="0.15">
      <c r="B83" s="36">
        <v>75</v>
      </c>
      <c r="C83" s="71">
        <f t="shared" si="6"/>
        <v>4927238.1312727788</v>
      </c>
      <c r="D83" s="71"/>
      <c r="E83" s="36">
        <v>2012</v>
      </c>
      <c r="F83" s="8">
        <v>42683</v>
      </c>
      <c r="G83" s="36" t="s">
        <v>3</v>
      </c>
      <c r="H83" s="72">
        <v>1.2726</v>
      </c>
      <c r="I83" s="72"/>
      <c r="J83" s="39">
        <v>57</v>
      </c>
      <c r="K83" s="71">
        <f t="shared" si="5"/>
        <v>147817.14393818335</v>
      </c>
      <c r="L83" s="71"/>
      <c r="M83" s="6">
        <f t="shared" si="7"/>
        <v>2.5932832269856725</v>
      </c>
      <c r="N83" s="36">
        <v>2012</v>
      </c>
      <c r="O83" s="8">
        <v>42688</v>
      </c>
      <c r="P83" s="72">
        <v>1.2739</v>
      </c>
      <c r="Q83" s="72"/>
      <c r="R83" s="73">
        <f t="shared" si="8"/>
        <v>-33712.681950815786</v>
      </c>
      <c r="S83" s="73"/>
      <c r="T83" s="74">
        <f t="shared" si="9"/>
        <v>-57</v>
      </c>
      <c r="U83" s="74"/>
    </row>
    <row r="84" spans="2:21" x14ac:dyDescent="0.15">
      <c r="B84" s="36">
        <v>76</v>
      </c>
      <c r="C84" s="71">
        <f t="shared" si="6"/>
        <v>4893525.4493219629</v>
      </c>
      <c r="D84" s="71"/>
      <c r="E84" s="36">
        <v>2012</v>
      </c>
      <c r="F84" s="8">
        <v>42702</v>
      </c>
      <c r="G84" s="36" t="s">
        <v>4</v>
      </c>
      <c r="H84" s="72">
        <v>1.2945</v>
      </c>
      <c r="I84" s="72"/>
      <c r="J84" s="39">
        <v>67</v>
      </c>
      <c r="K84" s="71">
        <f t="shared" si="5"/>
        <v>146805.76347965887</v>
      </c>
      <c r="L84" s="71"/>
      <c r="M84" s="6">
        <f t="shared" si="7"/>
        <v>2.1911307982038637</v>
      </c>
      <c r="N84" s="36">
        <v>2012</v>
      </c>
      <c r="O84" s="8">
        <v>42709</v>
      </c>
      <c r="P84" s="72">
        <v>1.3071999999999999</v>
      </c>
      <c r="Q84" s="72"/>
      <c r="R84" s="73">
        <f t="shared" si="8"/>
        <v>278273.61137188924</v>
      </c>
      <c r="S84" s="73"/>
      <c r="T84" s="74">
        <f t="shared" si="9"/>
        <v>126.99999999999933</v>
      </c>
      <c r="U84" s="74"/>
    </row>
    <row r="85" spans="2:21" x14ac:dyDescent="0.15">
      <c r="B85" s="36">
        <v>77</v>
      </c>
      <c r="C85" s="71">
        <f t="shared" si="6"/>
        <v>5171799.0606938526</v>
      </c>
      <c r="D85" s="71"/>
      <c r="E85" s="36">
        <v>2012</v>
      </c>
      <c r="F85" s="8">
        <v>42710</v>
      </c>
      <c r="G85" s="36" t="s">
        <v>3</v>
      </c>
      <c r="H85" s="72">
        <v>1.3024</v>
      </c>
      <c r="I85" s="72"/>
      <c r="J85" s="39">
        <v>63</v>
      </c>
      <c r="K85" s="71">
        <f t="shared" si="5"/>
        <v>155153.97182081558</v>
      </c>
      <c r="L85" s="71"/>
      <c r="M85" s="6">
        <f t="shared" si="7"/>
        <v>2.4627614574732632</v>
      </c>
      <c r="N85" s="36">
        <v>2012</v>
      </c>
      <c r="O85" s="8">
        <v>42715</v>
      </c>
      <c r="P85" s="72">
        <v>1.2972999999999999</v>
      </c>
      <c r="Q85" s="72"/>
      <c r="R85" s="73">
        <f t="shared" si="8"/>
        <v>125600.83433113901</v>
      </c>
      <c r="S85" s="73"/>
      <c r="T85" s="74">
        <f t="shared" si="9"/>
        <v>51.000000000001044</v>
      </c>
      <c r="U85" s="74"/>
    </row>
    <row r="86" spans="2:21" x14ac:dyDescent="0.15">
      <c r="B86" s="36">
        <v>78</v>
      </c>
      <c r="C86" s="71">
        <f t="shared" si="6"/>
        <v>5297399.8950249916</v>
      </c>
      <c r="D86" s="71"/>
      <c r="E86" s="36">
        <v>2012</v>
      </c>
      <c r="F86" s="8">
        <v>42718</v>
      </c>
      <c r="G86" s="36" t="s">
        <v>4</v>
      </c>
      <c r="H86" s="72">
        <v>1.3174999999999999</v>
      </c>
      <c r="I86" s="72"/>
      <c r="J86" s="39">
        <v>97</v>
      </c>
      <c r="K86" s="71">
        <f t="shared" si="5"/>
        <v>158921.99685074974</v>
      </c>
      <c r="L86" s="71"/>
      <c r="M86" s="6">
        <f t="shared" si="7"/>
        <v>1.6383711015541209</v>
      </c>
      <c r="N86" s="36">
        <v>2012</v>
      </c>
      <c r="O86" s="8">
        <v>42732</v>
      </c>
      <c r="P86" s="72">
        <v>1.3157000000000001</v>
      </c>
      <c r="Q86" s="72"/>
      <c r="R86" s="73">
        <f t="shared" si="8"/>
        <v>-29490.679827970929</v>
      </c>
      <c r="S86" s="73"/>
      <c r="T86" s="74">
        <f t="shared" si="9"/>
        <v>-97</v>
      </c>
      <c r="U86" s="74"/>
    </row>
    <row r="87" spans="2:21" x14ac:dyDescent="0.15">
      <c r="B87" s="36">
        <v>79</v>
      </c>
      <c r="C87" s="71">
        <f t="shared" si="6"/>
        <v>5267909.2151970202</v>
      </c>
      <c r="D87" s="71"/>
      <c r="E87" s="36">
        <v>2012</v>
      </c>
      <c r="F87" s="8">
        <v>42735</v>
      </c>
      <c r="G87" s="36" t="s">
        <v>3</v>
      </c>
      <c r="H87" s="72">
        <v>1.31721</v>
      </c>
      <c r="I87" s="72"/>
      <c r="J87" s="39">
        <v>56.4</v>
      </c>
      <c r="K87" s="71">
        <f t="shared" si="5"/>
        <v>158037.27645591061</v>
      </c>
      <c r="L87" s="71"/>
      <c r="M87" s="6">
        <f t="shared" si="7"/>
        <v>2.8020793697856492</v>
      </c>
      <c r="N87" s="36">
        <v>2013</v>
      </c>
      <c r="O87" s="8">
        <v>42377</v>
      </c>
      <c r="P87" s="72">
        <v>1.31202</v>
      </c>
      <c r="Q87" s="72"/>
      <c r="R87" s="73">
        <f t="shared" si="8"/>
        <v>145427.91929187597</v>
      </c>
      <c r="S87" s="73"/>
      <c r="T87" s="74">
        <f t="shared" si="9"/>
        <v>51.900000000000276</v>
      </c>
      <c r="U87" s="74"/>
    </row>
    <row r="88" spans="2:21" x14ac:dyDescent="0.15">
      <c r="B88" s="36">
        <v>80</v>
      </c>
      <c r="C88" s="71">
        <f t="shared" si="6"/>
        <v>5413337.1344888965</v>
      </c>
      <c r="D88" s="71"/>
      <c r="E88" s="36">
        <v>2013</v>
      </c>
      <c r="F88" s="8">
        <v>42407</v>
      </c>
      <c r="G88" s="36" t="s">
        <v>3</v>
      </c>
      <c r="H88" s="72">
        <v>1.34629</v>
      </c>
      <c r="I88" s="72"/>
      <c r="J88" s="39">
        <v>112.9</v>
      </c>
      <c r="K88" s="71">
        <f t="shared" si="5"/>
        <v>162400.11403466688</v>
      </c>
      <c r="L88" s="71"/>
      <c r="M88" s="6">
        <f t="shared" si="7"/>
        <v>1.4384421083672885</v>
      </c>
      <c r="N88" s="36">
        <v>2013</v>
      </c>
      <c r="O88" s="8">
        <v>42411</v>
      </c>
      <c r="P88" s="72">
        <v>1.3428199999999999</v>
      </c>
      <c r="Q88" s="72"/>
      <c r="R88" s="73">
        <f t="shared" si="8"/>
        <v>49913.941160346119</v>
      </c>
      <c r="S88" s="73"/>
      <c r="T88" s="74">
        <f t="shared" si="9"/>
        <v>34.700000000000841</v>
      </c>
      <c r="U88" s="74"/>
    </row>
    <row r="89" spans="2:21" x14ac:dyDescent="0.15">
      <c r="B89" s="36">
        <v>81</v>
      </c>
      <c r="C89" s="71">
        <f t="shared" si="6"/>
        <v>5463251.0756492428</v>
      </c>
      <c r="D89" s="71"/>
      <c r="E89" s="36">
        <v>2013</v>
      </c>
      <c r="F89" s="8">
        <v>42413</v>
      </c>
      <c r="G89" s="36" t="s">
        <v>3</v>
      </c>
      <c r="H89" s="72">
        <v>1.3427</v>
      </c>
      <c r="I89" s="72"/>
      <c r="J89" s="39">
        <v>60.3</v>
      </c>
      <c r="K89" s="71">
        <f t="shared" si="5"/>
        <v>163897.53226947729</v>
      </c>
      <c r="L89" s="71"/>
      <c r="M89" s="6">
        <f t="shared" si="7"/>
        <v>2.718035361019524</v>
      </c>
      <c r="N89" s="36">
        <v>2013</v>
      </c>
      <c r="O89" s="8">
        <v>42419</v>
      </c>
      <c r="P89" s="72">
        <v>1.3392999999999999</v>
      </c>
      <c r="Q89" s="72"/>
      <c r="R89" s="73">
        <f t="shared" si="8"/>
        <v>92413.202274665702</v>
      </c>
      <c r="S89" s="73"/>
      <c r="T89" s="74">
        <f t="shared" si="9"/>
        <v>34.000000000000696</v>
      </c>
      <c r="U89" s="74"/>
    </row>
    <row r="90" spans="2:21" x14ac:dyDescent="0.15">
      <c r="B90" s="36">
        <v>82</v>
      </c>
      <c r="C90" s="71">
        <f t="shared" si="6"/>
        <v>5555664.2779239081</v>
      </c>
      <c r="D90" s="71"/>
      <c r="E90" s="36">
        <v>2013</v>
      </c>
      <c r="F90" s="8">
        <v>42420</v>
      </c>
      <c r="G90" s="36" t="s">
        <v>3</v>
      </c>
      <c r="H90" s="72">
        <v>1.3360000000000001</v>
      </c>
      <c r="I90" s="72"/>
      <c r="J90" s="39">
        <v>62</v>
      </c>
      <c r="K90" s="71">
        <f t="shared" si="5"/>
        <v>166669.92833771723</v>
      </c>
      <c r="L90" s="71"/>
      <c r="M90" s="6">
        <f t="shared" si="7"/>
        <v>2.6882246506083423</v>
      </c>
      <c r="N90" s="36">
        <v>2013</v>
      </c>
      <c r="O90" s="8">
        <v>42425</v>
      </c>
      <c r="P90" s="72">
        <v>1.3245</v>
      </c>
      <c r="Q90" s="72"/>
      <c r="R90" s="73">
        <f t="shared" si="8"/>
        <v>309145.83481996111</v>
      </c>
      <c r="S90" s="73"/>
      <c r="T90" s="74">
        <f t="shared" si="9"/>
        <v>115.00000000000065</v>
      </c>
      <c r="U90" s="74"/>
    </row>
    <row r="91" spans="2:21" x14ac:dyDescent="0.15">
      <c r="B91" s="36">
        <v>83</v>
      </c>
      <c r="C91" s="71">
        <f t="shared" si="6"/>
        <v>5864810.1127438694</v>
      </c>
      <c r="D91" s="71"/>
      <c r="E91" s="36">
        <v>2013</v>
      </c>
      <c r="F91" s="8">
        <v>42425</v>
      </c>
      <c r="G91" s="36" t="s">
        <v>3</v>
      </c>
      <c r="H91" s="72">
        <v>1.3157000000000001</v>
      </c>
      <c r="I91" s="72"/>
      <c r="J91" s="39">
        <v>159</v>
      </c>
      <c r="K91" s="71">
        <f t="shared" si="5"/>
        <v>175944.30338231608</v>
      </c>
      <c r="L91" s="71"/>
      <c r="M91" s="6">
        <f t="shared" si="7"/>
        <v>1.10656794580073</v>
      </c>
      <c r="N91" s="36">
        <v>2013</v>
      </c>
      <c r="O91" s="8">
        <v>42436</v>
      </c>
      <c r="P91" s="72">
        <v>1.30745</v>
      </c>
      <c r="Q91" s="72"/>
      <c r="R91" s="73">
        <f t="shared" si="8"/>
        <v>91291.855528561238</v>
      </c>
      <c r="S91" s="73"/>
      <c r="T91" s="74">
        <f t="shared" si="9"/>
        <v>82.500000000000909</v>
      </c>
      <c r="U91" s="74"/>
    </row>
    <row r="92" spans="2:21" x14ac:dyDescent="0.15">
      <c r="B92" s="36">
        <v>84</v>
      </c>
      <c r="C92" s="71">
        <f t="shared" si="6"/>
        <v>5956101.9682724308</v>
      </c>
      <c r="D92" s="71"/>
      <c r="E92" s="36">
        <v>2013</v>
      </c>
      <c r="F92" s="8">
        <v>42437</v>
      </c>
      <c r="G92" s="36" t="s">
        <v>3</v>
      </c>
      <c r="H92" s="72">
        <v>1.2997000000000001</v>
      </c>
      <c r="I92" s="72"/>
      <c r="J92" s="39">
        <v>138</v>
      </c>
      <c r="K92" s="71">
        <f t="shared" si="5"/>
        <v>178683.05904817293</v>
      </c>
      <c r="L92" s="71"/>
      <c r="M92" s="6">
        <f t="shared" si="7"/>
        <v>1.2948047757113978</v>
      </c>
      <c r="N92" s="36">
        <v>2013</v>
      </c>
      <c r="O92" s="8">
        <v>42443</v>
      </c>
      <c r="P92" s="72">
        <v>1.29809</v>
      </c>
      <c r="Q92" s="72"/>
      <c r="R92" s="73">
        <f t="shared" si="8"/>
        <v>20846.356888954946</v>
      </c>
      <c r="S92" s="73"/>
      <c r="T92" s="74">
        <f t="shared" si="9"/>
        <v>16.100000000001113</v>
      </c>
      <c r="U92" s="74"/>
    </row>
    <row r="93" spans="2:21" x14ac:dyDescent="0.15">
      <c r="B93" s="36">
        <v>85</v>
      </c>
      <c r="C93" s="71">
        <f t="shared" si="6"/>
        <v>5976948.3251613853</v>
      </c>
      <c r="D93" s="71"/>
      <c r="E93" s="36">
        <v>2013</v>
      </c>
      <c r="F93" s="8">
        <v>42448</v>
      </c>
      <c r="G93" s="36" t="s">
        <v>3</v>
      </c>
      <c r="H93" s="72">
        <v>1.294</v>
      </c>
      <c r="I93" s="72"/>
      <c r="J93" s="39">
        <v>30</v>
      </c>
      <c r="K93" s="71">
        <f t="shared" si="5"/>
        <v>179308.44975484157</v>
      </c>
      <c r="L93" s="71"/>
      <c r="M93" s="6">
        <f t="shared" si="7"/>
        <v>5.976948325161386</v>
      </c>
      <c r="N93" s="36">
        <v>2013</v>
      </c>
      <c r="O93" s="8">
        <v>42449</v>
      </c>
      <c r="P93" s="72">
        <v>1.2961</v>
      </c>
      <c r="Q93" s="72"/>
      <c r="R93" s="73">
        <f t="shared" si="8"/>
        <v>-125515.91482838854</v>
      </c>
      <c r="S93" s="73"/>
      <c r="T93" s="74">
        <f t="shared" si="9"/>
        <v>-30</v>
      </c>
      <c r="U93" s="74"/>
    </row>
    <row r="94" spans="2:21" x14ac:dyDescent="0.15">
      <c r="B94" s="36">
        <v>86</v>
      </c>
      <c r="C94" s="71">
        <f t="shared" si="6"/>
        <v>5851432.4103329964</v>
      </c>
      <c r="D94" s="71"/>
      <c r="E94" s="36">
        <v>2013</v>
      </c>
      <c r="F94" s="8">
        <v>42456</v>
      </c>
      <c r="G94" s="36" t="s">
        <v>3</v>
      </c>
      <c r="H94" s="72">
        <v>1.2836000000000001</v>
      </c>
      <c r="I94" s="72"/>
      <c r="J94" s="39">
        <v>24</v>
      </c>
      <c r="K94" s="71">
        <f t="shared" si="5"/>
        <v>175542.97230998988</v>
      </c>
      <c r="L94" s="71"/>
      <c r="M94" s="6">
        <f t="shared" si="7"/>
        <v>7.3142905129162452</v>
      </c>
      <c r="N94" s="36">
        <v>2013</v>
      </c>
      <c r="O94" s="8">
        <v>42461</v>
      </c>
      <c r="P94" s="72">
        <v>1.2859</v>
      </c>
      <c r="Q94" s="72"/>
      <c r="R94" s="73">
        <f t="shared" si="8"/>
        <v>-168228.68179707136</v>
      </c>
      <c r="S94" s="73"/>
      <c r="T94" s="74">
        <f t="shared" si="9"/>
        <v>-24</v>
      </c>
      <c r="U94" s="74"/>
    </row>
    <row r="95" spans="2:21" x14ac:dyDescent="0.15">
      <c r="B95" s="36">
        <v>87</v>
      </c>
      <c r="C95" s="71">
        <f t="shared" si="6"/>
        <v>5683203.728535925</v>
      </c>
      <c r="D95" s="71"/>
      <c r="E95" s="36">
        <v>2013</v>
      </c>
      <c r="F95" s="8">
        <v>42464</v>
      </c>
      <c r="G95" s="36" t="s">
        <v>4</v>
      </c>
      <c r="H95" s="72">
        <v>1.2889600000000001</v>
      </c>
      <c r="I95" s="72"/>
      <c r="J95" s="39">
        <v>124.3</v>
      </c>
      <c r="K95" s="71">
        <f t="shared" si="5"/>
        <v>170496.11185607774</v>
      </c>
      <c r="L95" s="71"/>
      <c r="M95" s="6">
        <f t="shared" si="7"/>
        <v>1.3716501356080268</v>
      </c>
      <c r="N95" s="36">
        <v>2013</v>
      </c>
      <c r="O95" s="8">
        <v>42472</v>
      </c>
      <c r="P95" s="72">
        <v>1.3043100000000001</v>
      </c>
      <c r="Q95" s="72"/>
      <c r="R95" s="73">
        <f t="shared" si="8"/>
        <v>210548.29581583178</v>
      </c>
      <c r="S95" s="73"/>
      <c r="T95" s="74">
        <f t="shared" si="9"/>
        <v>153.49999999999974</v>
      </c>
      <c r="U95" s="74"/>
    </row>
    <row r="96" spans="2:21" x14ac:dyDescent="0.15">
      <c r="B96" s="36">
        <v>88</v>
      </c>
      <c r="C96" s="71">
        <f t="shared" si="6"/>
        <v>5893752.024351757</v>
      </c>
      <c r="D96" s="71"/>
      <c r="E96" s="36">
        <v>2013</v>
      </c>
      <c r="F96" s="8">
        <v>42478</v>
      </c>
      <c r="G96" s="36" t="s">
        <v>4</v>
      </c>
      <c r="H96" s="72">
        <v>1.3084899999999999</v>
      </c>
      <c r="I96" s="72"/>
      <c r="J96" s="39">
        <v>42.9</v>
      </c>
      <c r="K96" s="71">
        <f t="shared" si="5"/>
        <v>176812.56073055271</v>
      </c>
      <c r="L96" s="71"/>
      <c r="M96" s="6">
        <f t="shared" si="7"/>
        <v>4.1215049121340961</v>
      </c>
      <c r="N96" s="36">
        <v>2013</v>
      </c>
      <c r="O96" s="8">
        <v>42482</v>
      </c>
      <c r="P96" s="72">
        <v>1.3042</v>
      </c>
      <c r="Q96" s="72"/>
      <c r="R96" s="73">
        <f t="shared" si="8"/>
        <v>-176812.56073054881</v>
      </c>
      <c r="S96" s="73"/>
      <c r="T96" s="74">
        <f t="shared" si="9"/>
        <v>-42.9</v>
      </c>
      <c r="U96" s="74"/>
    </row>
    <row r="97" spans="2:21" x14ac:dyDescent="0.15">
      <c r="B97" s="36">
        <v>89</v>
      </c>
      <c r="C97" s="71">
        <f t="shared" si="6"/>
        <v>5716939.4636212084</v>
      </c>
      <c r="D97" s="71"/>
      <c r="E97" s="36">
        <v>2013</v>
      </c>
      <c r="F97" s="8">
        <v>42511</v>
      </c>
      <c r="G97" s="36" t="s">
        <v>4</v>
      </c>
      <c r="H97" s="72">
        <v>1.2896000000000001</v>
      </c>
      <c r="I97" s="72"/>
      <c r="J97" s="39">
        <v>35.1</v>
      </c>
      <c r="K97" s="71">
        <f t="shared" si="5"/>
        <v>171508.18390863625</v>
      </c>
      <c r="L97" s="71"/>
      <c r="M97" s="6">
        <f t="shared" si="7"/>
        <v>4.8862730458300918</v>
      </c>
      <c r="N97" s="36">
        <v>2013</v>
      </c>
      <c r="O97" s="8">
        <v>42511</v>
      </c>
      <c r="P97" s="72">
        <v>1.2853699999999999</v>
      </c>
      <c r="Q97" s="72"/>
      <c r="R97" s="73">
        <f t="shared" si="8"/>
        <v>-206689.34983862159</v>
      </c>
      <c r="S97" s="73"/>
      <c r="T97" s="74">
        <f t="shared" si="9"/>
        <v>-35.1</v>
      </c>
      <c r="U97" s="74"/>
    </row>
    <row r="98" spans="2:21" x14ac:dyDescent="0.15">
      <c r="B98" s="36">
        <v>90</v>
      </c>
      <c r="C98" s="71">
        <f t="shared" si="6"/>
        <v>5510250.1137825865</v>
      </c>
      <c r="D98" s="71"/>
      <c r="E98" s="36">
        <v>2013</v>
      </c>
      <c r="F98" s="8">
        <v>42524</v>
      </c>
      <c r="G98" s="36" t="s">
        <v>4</v>
      </c>
      <c r="H98" s="72">
        <v>1.31084</v>
      </c>
      <c r="I98" s="72"/>
      <c r="J98" s="39">
        <v>153.9</v>
      </c>
      <c r="K98" s="71">
        <f t="shared" si="5"/>
        <v>165307.50341347759</v>
      </c>
      <c r="L98" s="71"/>
      <c r="M98" s="6">
        <f t="shared" si="7"/>
        <v>1.0741228291973852</v>
      </c>
      <c r="N98" s="36">
        <v>2013</v>
      </c>
      <c r="O98" s="8">
        <v>42534</v>
      </c>
      <c r="P98" s="72">
        <v>1.33222</v>
      </c>
      <c r="Q98" s="72"/>
      <c r="R98" s="73">
        <f t="shared" si="8"/>
        <v>229647.46088240048</v>
      </c>
      <c r="S98" s="73"/>
      <c r="T98" s="74">
        <f t="shared" si="9"/>
        <v>213.79999999999956</v>
      </c>
      <c r="U98" s="74"/>
    </row>
    <row r="99" spans="2:21" x14ac:dyDescent="0.15">
      <c r="B99" s="36">
        <v>91</v>
      </c>
      <c r="C99" s="71">
        <f t="shared" si="6"/>
        <v>5739897.5746649867</v>
      </c>
      <c r="D99" s="71"/>
      <c r="E99" s="36">
        <v>2013</v>
      </c>
      <c r="F99" s="8">
        <v>42542</v>
      </c>
      <c r="G99" s="36" t="s">
        <v>3</v>
      </c>
      <c r="H99" s="72">
        <v>1.32091</v>
      </c>
      <c r="I99" s="72"/>
      <c r="J99" s="39">
        <v>41.4</v>
      </c>
      <c r="K99" s="71">
        <f t="shared" si="5"/>
        <v>172196.92723994958</v>
      </c>
      <c r="L99" s="71"/>
      <c r="M99" s="6">
        <f t="shared" si="7"/>
        <v>4.1593460685978165</v>
      </c>
      <c r="N99" s="36">
        <v>2013</v>
      </c>
      <c r="O99" s="8">
        <v>42561</v>
      </c>
      <c r="P99" s="72">
        <v>1.2898099999999999</v>
      </c>
      <c r="Q99" s="72"/>
      <c r="R99" s="73">
        <f t="shared" si="8"/>
        <v>1293556.6273339263</v>
      </c>
      <c r="S99" s="73"/>
      <c r="T99" s="74">
        <f t="shared" si="9"/>
        <v>311.00000000000125</v>
      </c>
      <c r="U99" s="74"/>
    </row>
    <row r="100" spans="2:21" x14ac:dyDescent="0.15">
      <c r="B100" s="36">
        <v>92</v>
      </c>
      <c r="C100" s="71">
        <f t="shared" si="6"/>
        <v>7033454.2019989127</v>
      </c>
      <c r="D100" s="71"/>
      <c r="E100" s="36">
        <v>2013</v>
      </c>
      <c r="F100" s="8">
        <v>42567</v>
      </c>
      <c r="G100" s="36" t="s">
        <v>4</v>
      </c>
      <c r="H100" s="72">
        <v>1.31385</v>
      </c>
      <c r="I100" s="72"/>
      <c r="J100" s="39">
        <v>86.1</v>
      </c>
      <c r="K100" s="71">
        <f t="shared" si="5"/>
        <v>211003.62605996738</v>
      </c>
      <c r="L100" s="71"/>
      <c r="M100" s="6">
        <f t="shared" si="7"/>
        <v>2.4506809066198301</v>
      </c>
      <c r="N100" s="36">
        <v>2013</v>
      </c>
      <c r="O100" s="8">
        <v>42583</v>
      </c>
      <c r="P100" s="72">
        <v>1.3213999999999999</v>
      </c>
      <c r="Q100" s="72"/>
      <c r="R100" s="73">
        <f t="shared" si="8"/>
        <v>185026.40844979582</v>
      </c>
      <c r="S100" s="73"/>
      <c r="T100" s="74">
        <f t="shared" si="9"/>
        <v>75.49999999999946</v>
      </c>
      <c r="U100" s="74"/>
    </row>
    <row r="101" spans="2:21" x14ac:dyDescent="0.15">
      <c r="B101" s="36">
        <v>93</v>
      </c>
      <c r="C101" s="71">
        <f t="shared" si="6"/>
        <v>7218480.6104487088</v>
      </c>
      <c r="D101" s="71"/>
      <c r="E101" s="36">
        <v>2013</v>
      </c>
      <c r="F101" s="8">
        <v>42589</v>
      </c>
      <c r="G101" s="36" t="s">
        <v>4</v>
      </c>
      <c r="H101" s="72">
        <v>1.3325499999999999</v>
      </c>
      <c r="I101" s="72"/>
      <c r="J101" s="39">
        <v>61</v>
      </c>
      <c r="K101" s="71">
        <f t="shared" si="5"/>
        <v>216554.41831346127</v>
      </c>
      <c r="L101" s="71"/>
      <c r="M101" s="6">
        <f t="shared" si="7"/>
        <v>3.5500724313682177</v>
      </c>
      <c r="N101" s="36">
        <v>2013</v>
      </c>
      <c r="O101" s="8">
        <v>42595</v>
      </c>
      <c r="P101" s="72">
        <v>1.3264499999999999</v>
      </c>
      <c r="Q101" s="72"/>
      <c r="R101" s="73">
        <f t="shared" si="8"/>
        <v>-216554.41831346106</v>
      </c>
      <c r="S101" s="73"/>
      <c r="T101" s="74">
        <f t="shared" si="9"/>
        <v>-61</v>
      </c>
      <c r="U101" s="74"/>
    </row>
    <row r="102" spans="2:21" x14ac:dyDescent="0.15">
      <c r="B102" s="36">
        <v>94</v>
      </c>
      <c r="C102" s="71">
        <f t="shared" si="6"/>
        <v>7001926.1921352474</v>
      </c>
      <c r="D102" s="71"/>
      <c r="E102" s="36">
        <v>2013</v>
      </c>
      <c r="F102" s="8">
        <v>42610</v>
      </c>
      <c r="G102" s="36" t="s">
        <v>3</v>
      </c>
      <c r="H102" s="72">
        <v>1.3304</v>
      </c>
      <c r="I102" s="72"/>
      <c r="J102" s="39">
        <v>69.8</v>
      </c>
      <c r="K102" s="71">
        <f t="shared" si="5"/>
        <v>210057.78576405742</v>
      </c>
      <c r="L102" s="71"/>
      <c r="M102" s="6">
        <f t="shared" si="7"/>
        <v>3.0094238648145764</v>
      </c>
      <c r="N102" s="36">
        <v>2013</v>
      </c>
      <c r="O102" s="8">
        <v>42622</v>
      </c>
      <c r="P102" s="72">
        <v>1.32226</v>
      </c>
      <c r="Q102" s="72"/>
      <c r="R102" s="73">
        <f t="shared" si="8"/>
        <v>244967.10259590761</v>
      </c>
      <c r="S102" s="73"/>
      <c r="T102" s="74">
        <f t="shared" si="9"/>
        <v>81.400000000000361</v>
      </c>
      <c r="U102" s="74"/>
    </row>
    <row r="103" spans="2:21" x14ac:dyDescent="0.15">
      <c r="B103" s="36">
        <v>95</v>
      </c>
      <c r="C103" s="71">
        <f t="shared" si="6"/>
        <v>7246893.294731155</v>
      </c>
      <c r="D103" s="71"/>
      <c r="E103" s="36">
        <v>2013</v>
      </c>
      <c r="F103" s="8">
        <v>42624</v>
      </c>
      <c r="G103" s="36" t="s">
        <v>4</v>
      </c>
      <c r="H103" s="72">
        <v>1.3314999999999999</v>
      </c>
      <c r="I103" s="72"/>
      <c r="J103" s="39">
        <v>54.8</v>
      </c>
      <c r="K103" s="71">
        <f t="shared" si="5"/>
        <v>217406.79884193465</v>
      </c>
      <c r="L103" s="71"/>
      <c r="M103" s="6">
        <f t="shared" si="7"/>
        <v>3.9672773511301944</v>
      </c>
      <c r="N103" s="36">
        <v>2013</v>
      </c>
      <c r="O103" s="8">
        <v>42626</v>
      </c>
      <c r="P103" s="72">
        <v>1.32612</v>
      </c>
      <c r="Q103" s="72"/>
      <c r="R103" s="73">
        <f t="shared" si="8"/>
        <v>-213439.52149080209</v>
      </c>
      <c r="S103" s="73"/>
      <c r="T103" s="74">
        <f t="shared" si="9"/>
        <v>-54.8</v>
      </c>
      <c r="U103" s="74"/>
    </row>
    <row r="104" spans="2:21" x14ac:dyDescent="0.15">
      <c r="B104" s="36">
        <v>96</v>
      </c>
      <c r="C104" s="71">
        <f t="shared" si="6"/>
        <v>7033453.773240353</v>
      </c>
      <c r="D104" s="71"/>
      <c r="E104" s="36">
        <v>2013</v>
      </c>
      <c r="F104" s="8">
        <v>42638</v>
      </c>
      <c r="G104" s="36" t="s">
        <v>4</v>
      </c>
      <c r="H104" s="72">
        <v>1.3498699999999999</v>
      </c>
      <c r="I104" s="72"/>
      <c r="J104" s="39">
        <v>33.4</v>
      </c>
      <c r="K104" s="71">
        <f t="shared" si="5"/>
        <v>211003.61319721059</v>
      </c>
      <c r="L104" s="71"/>
      <c r="M104" s="6">
        <f t="shared" si="7"/>
        <v>6.3174734490182818</v>
      </c>
      <c r="N104" s="36">
        <v>2013</v>
      </c>
      <c r="O104" s="8">
        <v>42647</v>
      </c>
      <c r="P104" s="72">
        <v>1.3586400000000001</v>
      </c>
      <c r="Q104" s="72"/>
      <c r="R104" s="73">
        <f t="shared" si="8"/>
        <v>554042.42147891386</v>
      </c>
      <c r="S104" s="73"/>
      <c r="T104" s="74">
        <f t="shared" si="9"/>
        <v>87.700000000001666</v>
      </c>
      <c r="U104" s="74"/>
    </row>
    <row r="105" spans="2:21" x14ac:dyDescent="0.15">
      <c r="B105" s="36">
        <v>97</v>
      </c>
      <c r="C105" s="71">
        <f t="shared" si="6"/>
        <v>7587496.1947192671</v>
      </c>
      <c r="D105" s="71"/>
      <c r="E105" s="36">
        <v>2013</v>
      </c>
      <c r="F105" s="8">
        <v>42647</v>
      </c>
      <c r="G105" s="36" t="s">
        <v>3</v>
      </c>
      <c r="H105" s="72">
        <v>1.3563400000000001</v>
      </c>
      <c r="I105" s="72"/>
      <c r="J105" s="39">
        <v>15.6</v>
      </c>
      <c r="K105" s="71">
        <f t="shared" si="5"/>
        <v>227624.88584157801</v>
      </c>
      <c r="L105" s="71"/>
      <c r="M105" s="6">
        <f t="shared" si="7"/>
        <v>14.591338835998592</v>
      </c>
      <c r="N105" s="36">
        <v>2013</v>
      </c>
      <c r="O105" s="8">
        <v>42654</v>
      </c>
      <c r="P105" s="72">
        <v>1.3579000000000001</v>
      </c>
      <c r="Q105" s="72"/>
      <c r="R105" s="73">
        <f t="shared" si="8"/>
        <v>-227624.88584157889</v>
      </c>
      <c r="S105" s="73"/>
      <c r="T105" s="74">
        <f t="shared" si="9"/>
        <v>-15.6</v>
      </c>
      <c r="U105" s="74"/>
    </row>
    <row r="106" spans="2:21" x14ac:dyDescent="0.15">
      <c r="B106" s="36">
        <v>98</v>
      </c>
      <c r="C106" s="71">
        <f t="shared" si="6"/>
        <v>7359871.3088776879</v>
      </c>
      <c r="D106" s="71"/>
      <c r="E106" s="36">
        <v>2013</v>
      </c>
      <c r="F106" s="8">
        <v>42673</v>
      </c>
      <c r="G106" s="36" t="s">
        <v>3</v>
      </c>
      <c r="H106" s="72">
        <v>1.36948</v>
      </c>
      <c r="I106" s="72"/>
      <c r="J106" s="39">
        <v>91.6</v>
      </c>
      <c r="K106" s="71">
        <f t="shared" si="5"/>
        <v>220796.13926633063</v>
      </c>
      <c r="L106" s="71"/>
      <c r="M106" s="6">
        <f t="shared" si="7"/>
        <v>2.4104382015974961</v>
      </c>
      <c r="N106" s="36">
        <v>2013</v>
      </c>
      <c r="O106" s="8">
        <v>42694</v>
      </c>
      <c r="P106" s="72">
        <v>1.3547499999999999</v>
      </c>
      <c r="Q106" s="72"/>
      <c r="R106" s="73">
        <f t="shared" si="8"/>
        <v>355057.54709531437</v>
      </c>
      <c r="S106" s="73"/>
      <c r="T106" s="74">
        <f t="shared" si="9"/>
        <v>147.30000000000132</v>
      </c>
      <c r="U106" s="74"/>
    </row>
    <row r="107" spans="2:21" x14ac:dyDescent="0.15">
      <c r="B107" s="36">
        <v>99</v>
      </c>
      <c r="C107" s="71">
        <f t="shared" si="6"/>
        <v>7714928.8559730025</v>
      </c>
      <c r="D107" s="71"/>
      <c r="E107" s="36">
        <v>2013</v>
      </c>
      <c r="F107" s="8">
        <v>42700</v>
      </c>
      <c r="G107" s="36" t="s">
        <v>4</v>
      </c>
      <c r="H107" s="72">
        <v>1.35724</v>
      </c>
      <c r="I107" s="72"/>
      <c r="J107" s="39">
        <v>45.8</v>
      </c>
      <c r="K107" s="71">
        <f t="shared" si="5"/>
        <v>231447.86567919006</v>
      </c>
      <c r="L107" s="71"/>
      <c r="M107" s="6">
        <f t="shared" si="7"/>
        <v>5.053446848890613</v>
      </c>
      <c r="N107" s="36">
        <v>2013</v>
      </c>
      <c r="O107" s="8">
        <v>42706</v>
      </c>
      <c r="P107" s="72">
        <v>1.3559099999999999</v>
      </c>
      <c r="Q107" s="72"/>
      <c r="R107" s="73">
        <f t="shared" si="8"/>
        <v>-67210.843090247858</v>
      </c>
      <c r="S107" s="73"/>
      <c r="T107" s="74">
        <f t="shared" si="9"/>
        <v>-45.8</v>
      </c>
      <c r="U107" s="74"/>
    </row>
    <row r="108" spans="2:21" x14ac:dyDescent="0.15">
      <c r="B108" s="36">
        <v>100</v>
      </c>
      <c r="C108" s="71">
        <f t="shared" si="6"/>
        <v>7647718.0128827542</v>
      </c>
      <c r="D108" s="71"/>
      <c r="E108" s="36">
        <v>2013</v>
      </c>
      <c r="F108" s="8">
        <v>42708</v>
      </c>
      <c r="G108" s="36" t="s">
        <v>4</v>
      </c>
      <c r="H108" s="72">
        <v>1.36063</v>
      </c>
      <c r="I108" s="72"/>
      <c r="J108" s="39">
        <v>79.3</v>
      </c>
      <c r="K108" s="71">
        <f t="shared" si="5"/>
        <v>229431.54038648261</v>
      </c>
      <c r="L108" s="71"/>
      <c r="M108" s="6">
        <f t="shared" si="7"/>
        <v>2.8932098409392513</v>
      </c>
      <c r="N108" s="36">
        <v>2013</v>
      </c>
      <c r="O108" s="8">
        <v>42717</v>
      </c>
      <c r="P108" s="72">
        <v>1.3739399999999999</v>
      </c>
      <c r="Q108" s="72"/>
      <c r="R108" s="73">
        <f t="shared" si="8"/>
        <v>385086.22982901242</v>
      </c>
      <c r="S108" s="73"/>
      <c r="T108" s="74">
        <f t="shared" si="9"/>
        <v>133.09999999999934</v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74" sqref="P174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/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5" t="s">
        <v>51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x14ac:dyDescent="0.1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x14ac:dyDescent="0.1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1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x14ac:dyDescent="0.1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x14ac:dyDescent="0.1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spans="1:10" x14ac:dyDescent="0.15">
      <c r="A11" t="s">
        <v>1</v>
      </c>
    </row>
    <row r="12" spans="1:10" x14ac:dyDescent="0.15">
      <c r="A12" s="77" t="s">
        <v>53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x14ac:dyDescent="0.1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x14ac:dyDescent="0.1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x14ac:dyDescent="0.1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x14ac:dyDescent="0.1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x14ac:dyDescent="0.1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x14ac:dyDescent="0.1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spans="1:10" x14ac:dyDescent="0.15">
      <c r="A21" t="s">
        <v>2</v>
      </c>
    </row>
    <row r="22" spans="1:10" x14ac:dyDescent="0.15">
      <c r="A22" s="79" t="s">
        <v>54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1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x14ac:dyDescent="0.1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x14ac:dyDescent="0.1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1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x14ac:dyDescent="0.1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x14ac:dyDescent="0.1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G6" sqref="G6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50</v>
      </c>
      <c r="D5" s="29">
        <v>47</v>
      </c>
      <c r="E5" s="33">
        <v>42486</v>
      </c>
      <c r="F5" s="29">
        <v>80</v>
      </c>
      <c r="G5" s="33">
        <v>42494</v>
      </c>
      <c r="H5" s="29">
        <v>100</v>
      </c>
      <c r="I5" s="33">
        <v>42499</v>
      </c>
    </row>
    <row r="6" spans="2:9" x14ac:dyDescent="0.15">
      <c r="B6" s="28" t="s">
        <v>52</v>
      </c>
      <c r="C6" s="29" t="s">
        <v>47</v>
      </c>
      <c r="D6" s="29">
        <v>49</v>
      </c>
      <c r="E6" s="33">
        <v>42502</v>
      </c>
      <c r="F6" s="29">
        <v>100</v>
      </c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M16" sqref="M16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/>
      <c r="E2" s="43"/>
      <c r="F2" s="40" t="s">
        <v>6</v>
      </c>
      <c r="G2" s="40"/>
      <c r="H2" s="43" t="s">
        <v>36</v>
      </c>
      <c r="I2" s="43"/>
      <c r="J2" s="40" t="s">
        <v>7</v>
      </c>
      <c r="K2" s="40"/>
      <c r="L2" s="44">
        <f>C9</f>
        <v>1000000</v>
      </c>
      <c r="M2" s="43"/>
      <c r="N2" s="40" t="s">
        <v>8</v>
      </c>
      <c r="O2" s="40"/>
      <c r="P2" s="44" t="e">
        <f>C108+R108</f>
        <v>#VALUE!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38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-29947.368421052488</v>
      </c>
      <c r="E4" s="41"/>
      <c r="F4" s="40" t="s">
        <v>12</v>
      </c>
      <c r="G4" s="40"/>
      <c r="H4" s="42">
        <f>SUM($T$9:$U$108)</f>
        <v>-57</v>
      </c>
      <c r="I4" s="43"/>
      <c r="J4" s="47" t="s">
        <v>13</v>
      </c>
      <c r="K4" s="47"/>
      <c r="L4" s="44">
        <f>MAX($C$9:$D$990)-C9</f>
        <v>0</v>
      </c>
      <c r="M4" s="44"/>
      <c r="N4" s="47" t="s">
        <v>14</v>
      </c>
      <c r="O4" s="47"/>
      <c r="P4" s="41">
        <f>MIN($C$9:$D$990)-C9</f>
        <v>-29947.368421052466</v>
      </c>
      <c r="Q4" s="41"/>
      <c r="R4" s="1"/>
      <c r="S4" s="1"/>
      <c r="T4" s="1"/>
    </row>
    <row r="5" spans="2:21" x14ac:dyDescent="0.1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20">
        <v>1</v>
      </c>
      <c r="C9" s="71">
        <v>1000000</v>
      </c>
      <c r="D9" s="71"/>
      <c r="E9" s="20">
        <v>2001</v>
      </c>
      <c r="F9" s="8">
        <v>42111</v>
      </c>
      <c r="G9" s="20" t="s">
        <v>4</v>
      </c>
      <c r="H9" s="80">
        <v>1.4382900000000001</v>
      </c>
      <c r="I9" s="80"/>
      <c r="J9" s="20">
        <v>57</v>
      </c>
      <c r="K9" s="71">
        <f t="shared" ref="K9:K72" si="0">IF(F9="","",C9*0.03)</f>
        <v>30000</v>
      </c>
      <c r="L9" s="71"/>
      <c r="M9" s="6">
        <f>IF(J9="","",(K9/J9)/1000)</f>
        <v>0.52631578947368418</v>
      </c>
      <c r="N9" s="20">
        <v>2001</v>
      </c>
      <c r="O9" s="8">
        <v>42111</v>
      </c>
      <c r="P9" s="80">
        <v>1.4326000000000001</v>
      </c>
      <c r="Q9" s="80"/>
      <c r="R9" s="73">
        <f>IF(O9="","",(IF(G9="売",H9-P9,P9-H9))*M9*10000000)</f>
        <v>-29947.368421052488</v>
      </c>
      <c r="S9" s="73"/>
      <c r="T9" s="74">
        <f>IF(O9="","",IF(R9&lt;0,J9*(-1),IF(G9="買",(P9-H9)*10000,(H9-P9)*10000)))</f>
        <v>-57</v>
      </c>
      <c r="U9" s="74"/>
    </row>
    <row r="10" spans="2:21" x14ac:dyDescent="0.15">
      <c r="B10" s="20">
        <v>2</v>
      </c>
      <c r="C10" s="71">
        <f t="shared" ref="C10:C73" si="1">IF(R9="","",C9+R9)</f>
        <v>970052.63157894753</v>
      </c>
      <c r="D10" s="71"/>
      <c r="E10" s="20"/>
      <c r="F10" s="8"/>
      <c r="G10" s="20" t="s">
        <v>4</v>
      </c>
      <c r="H10" s="80"/>
      <c r="I10" s="80"/>
      <c r="J10" s="20"/>
      <c r="K10" s="71" t="str">
        <f t="shared" si="0"/>
        <v/>
      </c>
      <c r="L10" s="71"/>
      <c r="M10" s="6" t="str">
        <f t="shared" ref="M10:M73" si="2">IF(J10="","",(K10/J10)/1000)</f>
        <v/>
      </c>
      <c r="N10" s="20"/>
      <c r="O10" s="8"/>
      <c r="P10" s="80"/>
      <c r="Q10" s="80"/>
      <c r="R10" s="73" t="str">
        <f t="shared" ref="R10:R73" si="3">IF(O10="","",(IF(G10="売",H10-P10,P10-H10))*M10*10000000)</f>
        <v/>
      </c>
      <c r="S10" s="73"/>
      <c r="T10" s="74" t="str">
        <f t="shared" ref="T10:T73" si="4">IF(O10="","",IF(R10&lt;0,J10*(-1),IF(G10="買",(P10-H10)*10000,(H10-P10)*10000)))</f>
        <v/>
      </c>
      <c r="U10" s="74"/>
    </row>
    <row r="11" spans="2:21" x14ac:dyDescent="0.15">
      <c r="B11" s="20">
        <v>3</v>
      </c>
      <c r="C11" s="71" t="str">
        <f t="shared" si="1"/>
        <v/>
      </c>
      <c r="D11" s="71"/>
      <c r="E11" s="20"/>
      <c r="F11" s="8"/>
      <c r="G11" s="20" t="s">
        <v>4</v>
      </c>
      <c r="H11" s="80"/>
      <c r="I11" s="80"/>
      <c r="J11" s="20"/>
      <c r="K11" s="71" t="str">
        <f t="shared" si="0"/>
        <v/>
      </c>
      <c r="L11" s="71"/>
      <c r="M11" s="6" t="str">
        <f t="shared" si="2"/>
        <v/>
      </c>
      <c r="N11" s="20"/>
      <c r="O11" s="8"/>
      <c r="P11" s="80"/>
      <c r="Q11" s="80"/>
      <c r="R11" s="73" t="str">
        <f t="shared" si="3"/>
        <v/>
      </c>
      <c r="S11" s="73"/>
      <c r="T11" s="74" t="str">
        <f t="shared" si="4"/>
        <v/>
      </c>
      <c r="U11" s="74"/>
    </row>
    <row r="12" spans="2:21" x14ac:dyDescent="0.15">
      <c r="B12" s="20">
        <v>4</v>
      </c>
      <c r="C12" s="71" t="str">
        <f t="shared" si="1"/>
        <v/>
      </c>
      <c r="D12" s="71"/>
      <c r="E12" s="20"/>
      <c r="F12" s="8"/>
      <c r="G12" s="20" t="s">
        <v>3</v>
      </c>
      <c r="H12" s="80"/>
      <c r="I12" s="80"/>
      <c r="J12" s="20"/>
      <c r="K12" s="71" t="str">
        <f t="shared" si="0"/>
        <v/>
      </c>
      <c r="L12" s="71"/>
      <c r="M12" s="6" t="str">
        <f t="shared" si="2"/>
        <v/>
      </c>
      <c r="N12" s="20"/>
      <c r="O12" s="8"/>
      <c r="P12" s="80"/>
      <c r="Q12" s="80"/>
      <c r="R12" s="73" t="str">
        <f t="shared" si="3"/>
        <v/>
      </c>
      <c r="S12" s="73"/>
      <c r="T12" s="74" t="str">
        <f t="shared" si="4"/>
        <v/>
      </c>
      <c r="U12" s="74"/>
    </row>
    <row r="13" spans="2:21" x14ac:dyDescent="0.15">
      <c r="B13" s="20">
        <v>5</v>
      </c>
      <c r="C13" s="71" t="str">
        <f t="shared" si="1"/>
        <v/>
      </c>
      <c r="D13" s="71"/>
      <c r="E13" s="20"/>
      <c r="F13" s="8"/>
      <c r="G13" s="20" t="s">
        <v>3</v>
      </c>
      <c r="H13" s="80"/>
      <c r="I13" s="80"/>
      <c r="J13" s="20"/>
      <c r="K13" s="71" t="str">
        <f t="shared" si="0"/>
        <v/>
      </c>
      <c r="L13" s="71"/>
      <c r="M13" s="6" t="str">
        <f t="shared" si="2"/>
        <v/>
      </c>
      <c r="N13" s="20"/>
      <c r="O13" s="8"/>
      <c r="P13" s="80"/>
      <c r="Q13" s="80"/>
      <c r="R13" s="73" t="str">
        <f t="shared" si="3"/>
        <v/>
      </c>
      <c r="S13" s="73"/>
      <c r="T13" s="74" t="str">
        <f t="shared" si="4"/>
        <v/>
      </c>
      <c r="U13" s="74"/>
    </row>
    <row r="14" spans="2:21" x14ac:dyDescent="0.15">
      <c r="B14" s="20">
        <v>6</v>
      </c>
      <c r="C14" s="71" t="str">
        <f t="shared" si="1"/>
        <v/>
      </c>
      <c r="D14" s="71"/>
      <c r="E14" s="20"/>
      <c r="F14" s="8"/>
      <c r="G14" s="20" t="s">
        <v>4</v>
      </c>
      <c r="H14" s="80"/>
      <c r="I14" s="80"/>
      <c r="J14" s="20"/>
      <c r="K14" s="71" t="str">
        <f t="shared" si="0"/>
        <v/>
      </c>
      <c r="L14" s="71"/>
      <c r="M14" s="6" t="str">
        <f t="shared" si="2"/>
        <v/>
      </c>
      <c r="N14" s="20"/>
      <c r="O14" s="8"/>
      <c r="P14" s="80"/>
      <c r="Q14" s="80"/>
      <c r="R14" s="73" t="str">
        <f t="shared" si="3"/>
        <v/>
      </c>
      <c r="S14" s="73"/>
      <c r="T14" s="74" t="str">
        <f t="shared" si="4"/>
        <v/>
      </c>
      <c r="U14" s="74"/>
    </row>
    <row r="15" spans="2:21" x14ac:dyDescent="0.15">
      <c r="B15" s="20">
        <v>7</v>
      </c>
      <c r="C15" s="71" t="str">
        <f t="shared" si="1"/>
        <v/>
      </c>
      <c r="D15" s="71"/>
      <c r="E15" s="20"/>
      <c r="F15" s="8"/>
      <c r="G15" s="20" t="s">
        <v>4</v>
      </c>
      <c r="H15" s="80"/>
      <c r="I15" s="80"/>
      <c r="J15" s="20"/>
      <c r="K15" s="71" t="str">
        <f t="shared" si="0"/>
        <v/>
      </c>
      <c r="L15" s="71"/>
      <c r="M15" s="6" t="str">
        <f t="shared" si="2"/>
        <v/>
      </c>
      <c r="N15" s="20"/>
      <c r="O15" s="8"/>
      <c r="P15" s="80"/>
      <c r="Q15" s="80"/>
      <c r="R15" s="73" t="str">
        <f t="shared" si="3"/>
        <v/>
      </c>
      <c r="S15" s="73"/>
      <c r="T15" s="74" t="str">
        <f t="shared" si="4"/>
        <v/>
      </c>
      <c r="U15" s="74"/>
    </row>
    <row r="16" spans="2:21" x14ac:dyDescent="0.15">
      <c r="B16" s="20">
        <v>8</v>
      </c>
      <c r="C16" s="71" t="str">
        <f t="shared" si="1"/>
        <v/>
      </c>
      <c r="D16" s="71"/>
      <c r="E16" s="20"/>
      <c r="F16" s="8"/>
      <c r="G16" s="20" t="s">
        <v>4</v>
      </c>
      <c r="H16" s="80"/>
      <c r="I16" s="80"/>
      <c r="J16" s="20"/>
      <c r="K16" s="71" t="str">
        <f t="shared" si="0"/>
        <v/>
      </c>
      <c r="L16" s="71"/>
      <c r="M16" s="6" t="str">
        <f t="shared" si="2"/>
        <v/>
      </c>
      <c r="N16" s="20"/>
      <c r="O16" s="8"/>
      <c r="P16" s="80"/>
      <c r="Q16" s="80"/>
      <c r="R16" s="73" t="str">
        <f t="shared" si="3"/>
        <v/>
      </c>
      <c r="S16" s="73"/>
      <c r="T16" s="74" t="str">
        <f t="shared" si="4"/>
        <v/>
      </c>
      <c r="U16" s="74"/>
    </row>
    <row r="17" spans="2:21" x14ac:dyDescent="0.15">
      <c r="B17" s="20">
        <v>9</v>
      </c>
      <c r="C17" s="71" t="str">
        <f t="shared" si="1"/>
        <v/>
      </c>
      <c r="D17" s="71"/>
      <c r="E17" s="20"/>
      <c r="F17" s="8"/>
      <c r="G17" s="20" t="s">
        <v>4</v>
      </c>
      <c r="H17" s="80"/>
      <c r="I17" s="80"/>
      <c r="J17" s="20"/>
      <c r="K17" s="71" t="str">
        <f t="shared" si="0"/>
        <v/>
      </c>
      <c r="L17" s="71"/>
      <c r="M17" s="6" t="str">
        <f t="shared" si="2"/>
        <v/>
      </c>
      <c r="N17" s="20"/>
      <c r="O17" s="8"/>
      <c r="P17" s="80"/>
      <c r="Q17" s="80"/>
      <c r="R17" s="73" t="str">
        <f t="shared" si="3"/>
        <v/>
      </c>
      <c r="S17" s="73"/>
      <c r="T17" s="74" t="str">
        <f t="shared" si="4"/>
        <v/>
      </c>
      <c r="U17" s="74"/>
    </row>
    <row r="18" spans="2:21" x14ac:dyDescent="0.15">
      <c r="B18" s="20">
        <v>10</v>
      </c>
      <c r="C18" s="71" t="str">
        <f t="shared" si="1"/>
        <v/>
      </c>
      <c r="D18" s="71"/>
      <c r="E18" s="20"/>
      <c r="F18" s="8"/>
      <c r="G18" s="20" t="s">
        <v>4</v>
      </c>
      <c r="H18" s="80"/>
      <c r="I18" s="80"/>
      <c r="J18" s="20"/>
      <c r="K18" s="71" t="str">
        <f t="shared" si="0"/>
        <v/>
      </c>
      <c r="L18" s="71"/>
      <c r="M18" s="6" t="str">
        <f t="shared" si="2"/>
        <v/>
      </c>
      <c r="N18" s="20"/>
      <c r="O18" s="8"/>
      <c r="P18" s="80"/>
      <c r="Q18" s="80"/>
      <c r="R18" s="73" t="str">
        <f t="shared" si="3"/>
        <v/>
      </c>
      <c r="S18" s="73"/>
      <c r="T18" s="74" t="str">
        <f t="shared" si="4"/>
        <v/>
      </c>
      <c r="U18" s="74"/>
    </row>
    <row r="19" spans="2:21" x14ac:dyDescent="0.15">
      <c r="B19" s="20">
        <v>11</v>
      </c>
      <c r="C19" s="71" t="str">
        <f t="shared" si="1"/>
        <v/>
      </c>
      <c r="D19" s="71"/>
      <c r="E19" s="20"/>
      <c r="F19" s="8"/>
      <c r="G19" s="20" t="s">
        <v>4</v>
      </c>
      <c r="H19" s="80"/>
      <c r="I19" s="80"/>
      <c r="J19" s="20"/>
      <c r="K19" s="71" t="str">
        <f t="shared" si="0"/>
        <v/>
      </c>
      <c r="L19" s="71"/>
      <c r="M19" s="6" t="str">
        <f t="shared" si="2"/>
        <v/>
      </c>
      <c r="N19" s="20"/>
      <c r="O19" s="8"/>
      <c r="P19" s="80"/>
      <c r="Q19" s="80"/>
      <c r="R19" s="73" t="str">
        <f t="shared" si="3"/>
        <v/>
      </c>
      <c r="S19" s="73"/>
      <c r="T19" s="74" t="str">
        <f t="shared" si="4"/>
        <v/>
      </c>
      <c r="U19" s="74"/>
    </row>
    <row r="20" spans="2:21" x14ac:dyDescent="0.15">
      <c r="B20" s="20">
        <v>12</v>
      </c>
      <c r="C20" s="71" t="str">
        <f t="shared" si="1"/>
        <v/>
      </c>
      <c r="D20" s="71"/>
      <c r="E20" s="20"/>
      <c r="F20" s="8"/>
      <c r="G20" s="20" t="s">
        <v>4</v>
      </c>
      <c r="H20" s="80"/>
      <c r="I20" s="80"/>
      <c r="J20" s="20"/>
      <c r="K20" s="71" t="str">
        <f t="shared" si="0"/>
        <v/>
      </c>
      <c r="L20" s="71"/>
      <c r="M20" s="6" t="str">
        <f t="shared" si="2"/>
        <v/>
      </c>
      <c r="N20" s="20"/>
      <c r="O20" s="8"/>
      <c r="P20" s="80"/>
      <c r="Q20" s="80"/>
      <c r="R20" s="73" t="str">
        <f t="shared" si="3"/>
        <v/>
      </c>
      <c r="S20" s="73"/>
      <c r="T20" s="74" t="str">
        <f t="shared" si="4"/>
        <v/>
      </c>
      <c r="U20" s="74"/>
    </row>
    <row r="21" spans="2:21" x14ac:dyDescent="0.15">
      <c r="B21" s="20">
        <v>13</v>
      </c>
      <c r="C21" s="71" t="str">
        <f t="shared" si="1"/>
        <v/>
      </c>
      <c r="D21" s="71"/>
      <c r="E21" s="20"/>
      <c r="F21" s="8"/>
      <c r="G21" s="20" t="s">
        <v>4</v>
      </c>
      <c r="H21" s="80"/>
      <c r="I21" s="80"/>
      <c r="J21" s="20"/>
      <c r="K21" s="71" t="str">
        <f t="shared" si="0"/>
        <v/>
      </c>
      <c r="L21" s="71"/>
      <c r="M21" s="6" t="str">
        <f t="shared" si="2"/>
        <v/>
      </c>
      <c r="N21" s="20"/>
      <c r="O21" s="8"/>
      <c r="P21" s="80"/>
      <c r="Q21" s="80"/>
      <c r="R21" s="73" t="str">
        <f t="shared" si="3"/>
        <v/>
      </c>
      <c r="S21" s="73"/>
      <c r="T21" s="74" t="str">
        <f t="shared" si="4"/>
        <v/>
      </c>
      <c r="U21" s="74"/>
    </row>
    <row r="22" spans="2:21" x14ac:dyDescent="0.15">
      <c r="B22" s="20">
        <v>14</v>
      </c>
      <c r="C22" s="71" t="str">
        <f t="shared" si="1"/>
        <v/>
      </c>
      <c r="D22" s="71"/>
      <c r="E22" s="20"/>
      <c r="F22" s="8"/>
      <c r="G22" s="20" t="s">
        <v>3</v>
      </c>
      <c r="H22" s="80"/>
      <c r="I22" s="80"/>
      <c r="J22" s="20"/>
      <c r="K22" s="71" t="str">
        <f t="shared" si="0"/>
        <v/>
      </c>
      <c r="L22" s="71"/>
      <c r="M22" s="6" t="str">
        <f t="shared" si="2"/>
        <v/>
      </c>
      <c r="N22" s="20"/>
      <c r="O22" s="8"/>
      <c r="P22" s="80"/>
      <c r="Q22" s="80"/>
      <c r="R22" s="73" t="str">
        <f t="shared" si="3"/>
        <v/>
      </c>
      <c r="S22" s="73"/>
      <c r="T22" s="74" t="str">
        <f t="shared" si="4"/>
        <v/>
      </c>
      <c r="U22" s="74"/>
    </row>
    <row r="23" spans="2:21" x14ac:dyDescent="0.15">
      <c r="B23" s="20">
        <v>15</v>
      </c>
      <c r="C23" s="71" t="str">
        <f t="shared" si="1"/>
        <v/>
      </c>
      <c r="D23" s="71"/>
      <c r="E23" s="20"/>
      <c r="F23" s="8"/>
      <c r="G23" s="20" t="s">
        <v>4</v>
      </c>
      <c r="H23" s="80"/>
      <c r="I23" s="80"/>
      <c r="J23" s="20"/>
      <c r="K23" s="71" t="str">
        <f t="shared" si="0"/>
        <v/>
      </c>
      <c r="L23" s="71"/>
      <c r="M23" s="6" t="str">
        <f t="shared" si="2"/>
        <v/>
      </c>
      <c r="N23" s="20"/>
      <c r="O23" s="8"/>
      <c r="P23" s="80"/>
      <c r="Q23" s="80"/>
      <c r="R23" s="73" t="str">
        <f t="shared" si="3"/>
        <v/>
      </c>
      <c r="S23" s="73"/>
      <c r="T23" s="74" t="str">
        <f t="shared" si="4"/>
        <v/>
      </c>
      <c r="U23" s="74"/>
    </row>
    <row r="24" spans="2:21" x14ac:dyDescent="0.15">
      <c r="B24" s="20">
        <v>16</v>
      </c>
      <c r="C24" s="71" t="str">
        <f t="shared" si="1"/>
        <v/>
      </c>
      <c r="D24" s="71"/>
      <c r="E24" s="20"/>
      <c r="F24" s="8"/>
      <c r="G24" s="20" t="s">
        <v>4</v>
      </c>
      <c r="H24" s="80"/>
      <c r="I24" s="80"/>
      <c r="J24" s="20"/>
      <c r="K24" s="71" t="str">
        <f t="shared" si="0"/>
        <v/>
      </c>
      <c r="L24" s="71"/>
      <c r="M24" s="6" t="str">
        <f t="shared" si="2"/>
        <v/>
      </c>
      <c r="N24" s="20"/>
      <c r="O24" s="8"/>
      <c r="P24" s="80"/>
      <c r="Q24" s="80"/>
      <c r="R24" s="73" t="str">
        <f t="shared" si="3"/>
        <v/>
      </c>
      <c r="S24" s="73"/>
      <c r="T24" s="74" t="str">
        <f t="shared" si="4"/>
        <v/>
      </c>
      <c r="U24" s="74"/>
    </row>
    <row r="25" spans="2:21" x14ac:dyDescent="0.15">
      <c r="B25" s="20">
        <v>17</v>
      </c>
      <c r="C25" s="71" t="str">
        <f t="shared" si="1"/>
        <v/>
      </c>
      <c r="D25" s="71"/>
      <c r="E25" s="20"/>
      <c r="F25" s="8"/>
      <c r="G25" s="20" t="s">
        <v>4</v>
      </c>
      <c r="H25" s="80"/>
      <c r="I25" s="80"/>
      <c r="J25" s="20"/>
      <c r="K25" s="71" t="str">
        <f t="shared" si="0"/>
        <v/>
      </c>
      <c r="L25" s="71"/>
      <c r="M25" s="6" t="str">
        <f t="shared" si="2"/>
        <v/>
      </c>
      <c r="N25" s="20"/>
      <c r="O25" s="8"/>
      <c r="P25" s="80"/>
      <c r="Q25" s="80"/>
      <c r="R25" s="73" t="str">
        <f t="shared" si="3"/>
        <v/>
      </c>
      <c r="S25" s="73"/>
      <c r="T25" s="74" t="str">
        <f t="shared" si="4"/>
        <v/>
      </c>
      <c r="U25" s="74"/>
    </row>
    <row r="26" spans="2:21" x14ac:dyDescent="0.15">
      <c r="B26" s="20">
        <v>18</v>
      </c>
      <c r="C26" s="71" t="str">
        <f t="shared" si="1"/>
        <v/>
      </c>
      <c r="D26" s="71"/>
      <c r="E26" s="20"/>
      <c r="F26" s="8"/>
      <c r="G26" s="20" t="s">
        <v>4</v>
      </c>
      <c r="H26" s="80"/>
      <c r="I26" s="80"/>
      <c r="J26" s="20"/>
      <c r="K26" s="71" t="str">
        <f t="shared" si="0"/>
        <v/>
      </c>
      <c r="L26" s="71"/>
      <c r="M26" s="6" t="str">
        <f t="shared" si="2"/>
        <v/>
      </c>
      <c r="N26" s="20"/>
      <c r="O26" s="8"/>
      <c r="P26" s="80"/>
      <c r="Q26" s="80"/>
      <c r="R26" s="73" t="str">
        <f t="shared" si="3"/>
        <v/>
      </c>
      <c r="S26" s="73"/>
      <c r="T26" s="74" t="str">
        <f t="shared" si="4"/>
        <v/>
      </c>
      <c r="U26" s="74"/>
    </row>
    <row r="27" spans="2:21" x14ac:dyDescent="0.15">
      <c r="B27" s="20">
        <v>19</v>
      </c>
      <c r="C27" s="71" t="str">
        <f t="shared" si="1"/>
        <v/>
      </c>
      <c r="D27" s="71"/>
      <c r="E27" s="20"/>
      <c r="F27" s="8"/>
      <c r="G27" s="20" t="s">
        <v>3</v>
      </c>
      <c r="H27" s="80"/>
      <c r="I27" s="80"/>
      <c r="J27" s="20"/>
      <c r="K27" s="71" t="str">
        <f t="shared" si="0"/>
        <v/>
      </c>
      <c r="L27" s="71"/>
      <c r="M27" s="6" t="str">
        <f t="shared" si="2"/>
        <v/>
      </c>
      <c r="N27" s="20"/>
      <c r="O27" s="8"/>
      <c r="P27" s="80"/>
      <c r="Q27" s="80"/>
      <c r="R27" s="73" t="str">
        <f t="shared" si="3"/>
        <v/>
      </c>
      <c r="S27" s="73"/>
      <c r="T27" s="74" t="str">
        <f t="shared" si="4"/>
        <v/>
      </c>
      <c r="U27" s="74"/>
    </row>
    <row r="28" spans="2:21" x14ac:dyDescent="0.15">
      <c r="B28" s="20">
        <v>20</v>
      </c>
      <c r="C28" s="71" t="str">
        <f t="shared" si="1"/>
        <v/>
      </c>
      <c r="D28" s="71"/>
      <c r="E28" s="20"/>
      <c r="F28" s="8"/>
      <c r="G28" s="20" t="s">
        <v>4</v>
      </c>
      <c r="H28" s="80"/>
      <c r="I28" s="80"/>
      <c r="J28" s="20"/>
      <c r="K28" s="71" t="str">
        <f t="shared" si="0"/>
        <v/>
      </c>
      <c r="L28" s="71"/>
      <c r="M28" s="6" t="str">
        <f t="shared" si="2"/>
        <v/>
      </c>
      <c r="N28" s="20"/>
      <c r="O28" s="8"/>
      <c r="P28" s="80"/>
      <c r="Q28" s="80"/>
      <c r="R28" s="73" t="str">
        <f t="shared" si="3"/>
        <v/>
      </c>
      <c r="S28" s="73"/>
      <c r="T28" s="74" t="str">
        <f t="shared" si="4"/>
        <v/>
      </c>
      <c r="U28" s="74"/>
    </row>
    <row r="29" spans="2:21" x14ac:dyDescent="0.15">
      <c r="B29" s="20">
        <v>21</v>
      </c>
      <c r="C29" s="71" t="str">
        <f t="shared" si="1"/>
        <v/>
      </c>
      <c r="D29" s="71"/>
      <c r="E29" s="20"/>
      <c r="F29" s="8"/>
      <c r="G29" s="20" t="s">
        <v>3</v>
      </c>
      <c r="H29" s="80"/>
      <c r="I29" s="80"/>
      <c r="J29" s="20"/>
      <c r="K29" s="71" t="str">
        <f t="shared" si="0"/>
        <v/>
      </c>
      <c r="L29" s="71"/>
      <c r="M29" s="6" t="str">
        <f t="shared" si="2"/>
        <v/>
      </c>
      <c r="N29" s="20"/>
      <c r="O29" s="8"/>
      <c r="P29" s="80"/>
      <c r="Q29" s="80"/>
      <c r="R29" s="73" t="str">
        <f t="shared" si="3"/>
        <v/>
      </c>
      <c r="S29" s="73"/>
      <c r="T29" s="74" t="str">
        <f t="shared" si="4"/>
        <v/>
      </c>
      <c r="U29" s="74"/>
    </row>
    <row r="30" spans="2:21" x14ac:dyDescent="0.15">
      <c r="B30" s="20">
        <v>22</v>
      </c>
      <c r="C30" s="71" t="str">
        <f t="shared" si="1"/>
        <v/>
      </c>
      <c r="D30" s="71"/>
      <c r="E30" s="20"/>
      <c r="F30" s="8"/>
      <c r="G30" s="20" t="s">
        <v>3</v>
      </c>
      <c r="H30" s="80"/>
      <c r="I30" s="80"/>
      <c r="J30" s="20"/>
      <c r="K30" s="71" t="str">
        <f t="shared" si="0"/>
        <v/>
      </c>
      <c r="L30" s="71"/>
      <c r="M30" s="6" t="str">
        <f t="shared" si="2"/>
        <v/>
      </c>
      <c r="N30" s="20"/>
      <c r="O30" s="8"/>
      <c r="P30" s="80"/>
      <c r="Q30" s="80"/>
      <c r="R30" s="73" t="str">
        <f t="shared" si="3"/>
        <v/>
      </c>
      <c r="S30" s="73"/>
      <c r="T30" s="74" t="str">
        <f t="shared" si="4"/>
        <v/>
      </c>
      <c r="U30" s="74"/>
    </row>
    <row r="31" spans="2:21" x14ac:dyDescent="0.15">
      <c r="B31" s="20">
        <v>23</v>
      </c>
      <c r="C31" s="71" t="str">
        <f t="shared" si="1"/>
        <v/>
      </c>
      <c r="D31" s="71"/>
      <c r="E31" s="20"/>
      <c r="F31" s="8"/>
      <c r="G31" s="20" t="s">
        <v>3</v>
      </c>
      <c r="H31" s="80"/>
      <c r="I31" s="80"/>
      <c r="J31" s="20"/>
      <c r="K31" s="71" t="str">
        <f t="shared" si="0"/>
        <v/>
      </c>
      <c r="L31" s="71"/>
      <c r="M31" s="6" t="str">
        <f t="shared" si="2"/>
        <v/>
      </c>
      <c r="N31" s="20"/>
      <c r="O31" s="8"/>
      <c r="P31" s="80"/>
      <c r="Q31" s="80"/>
      <c r="R31" s="73" t="str">
        <f t="shared" si="3"/>
        <v/>
      </c>
      <c r="S31" s="73"/>
      <c r="T31" s="74" t="str">
        <f t="shared" si="4"/>
        <v/>
      </c>
      <c r="U31" s="74"/>
    </row>
    <row r="32" spans="2:21" x14ac:dyDescent="0.15">
      <c r="B32" s="20">
        <v>24</v>
      </c>
      <c r="C32" s="71" t="str">
        <f t="shared" si="1"/>
        <v/>
      </c>
      <c r="D32" s="71"/>
      <c r="E32" s="20"/>
      <c r="F32" s="8"/>
      <c r="G32" s="20" t="s">
        <v>3</v>
      </c>
      <c r="H32" s="80"/>
      <c r="I32" s="80"/>
      <c r="J32" s="20"/>
      <c r="K32" s="71" t="str">
        <f t="shared" si="0"/>
        <v/>
      </c>
      <c r="L32" s="71"/>
      <c r="M32" s="6" t="str">
        <f t="shared" si="2"/>
        <v/>
      </c>
      <c r="N32" s="20"/>
      <c r="O32" s="8"/>
      <c r="P32" s="80"/>
      <c r="Q32" s="80"/>
      <c r="R32" s="73" t="str">
        <f t="shared" si="3"/>
        <v/>
      </c>
      <c r="S32" s="73"/>
      <c r="T32" s="74" t="str">
        <f t="shared" si="4"/>
        <v/>
      </c>
      <c r="U32" s="74"/>
    </row>
    <row r="33" spans="2:21" x14ac:dyDescent="0.15">
      <c r="B33" s="20">
        <v>25</v>
      </c>
      <c r="C33" s="71" t="str">
        <f t="shared" si="1"/>
        <v/>
      </c>
      <c r="D33" s="71"/>
      <c r="E33" s="20"/>
      <c r="F33" s="8"/>
      <c r="G33" s="20" t="s">
        <v>4</v>
      </c>
      <c r="H33" s="80"/>
      <c r="I33" s="80"/>
      <c r="J33" s="20"/>
      <c r="K33" s="71" t="str">
        <f t="shared" si="0"/>
        <v/>
      </c>
      <c r="L33" s="71"/>
      <c r="M33" s="6" t="str">
        <f t="shared" si="2"/>
        <v/>
      </c>
      <c r="N33" s="20"/>
      <c r="O33" s="8"/>
      <c r="P33" s="80"/>
      <c r="Q33" s="80"/>
      <c r="R33" s="73" t="str">
        <f t="shared" si="3"/>
        <v/>
      </c>
      <c r="S33" s="73"/>
      <c r="T33" s="74" t="str">
        <f t="shared" si="4"/>
        <v/>
      </c>
      <c r="U33" s="74"/>
    </row>
    <row r="34" spans="2:21" x14ac:dyDescent="0.15">
      <c r="B34" s="20">
        <v>26</v>
      </c>
      <c r="C34" s="71" t="str">
        <f t="shared" si="1"/>
        <v/>
      </c>
      <c r="D34" s="71"/>
      <c r="E34" s="20"/>
      <c r="F34" s="8"/>
      <c r="G34" s="20" t="s">
        <v>3</v>
      </c>
      <c r="H34" s="80"/>
      <c r="I34" s="80"/>
      <c r="J34" s="20"/>
      <c r="K34" s="71" t="str">
        <f t="shared" si="0"/>
        <v/>
      </c>
      <c r="L34" s="71"/>
      <c r="M34" s="6" t="str">
        <f t="shared" si="2"/>
        <v/>
      </c>
      <c r="N34" s="20"/>
      <c r="O34" s="8"/>
      <c r="P34" s="80"/>
      <c r="Q34" s="80"/>
      <c r="R34" s="73" t="str">
        <f t="shared" si="3"/>
        <v/>
      </c>
      <c r="S34" s="73"/>
      <c r="T34" s="74" t="str">
        <f t="shared" si="4"/>
        <v/>
      </c>
      <c r="U34" s="74"/>
    </row>
    <row r="35" spans="2:21" x14ac:dyDescent="0.15">
      <c r="B35" s="20">
        <v>27</v>
      </c>
      <c r="C35" s="71" t="str">
        <f t="shared" si="1"/>
        <v/>
      </c>
      <c r="D35" s="71"/>
      <c r="E35" s="20"/>
      <c r="F35" s="8"/>
      <c r="G35" s="20" t="s">
        <v>3</v>
      </c>
      <c r="H35" s="80"/>
      <c r="I35" s="80"/>
      <c r="J35" s="20"/>
      <c r="K35" s="71" t="str">
        <f t="shared" si="0"/>
        <v/>
      </c>
      <c r="L35" s="71"/>
      <c r="M35" s="6" t="str">
        <f t="shared" si="2"/>
        <v/>
      </c>
      <c r="N35" s="20"/>
      <c r="O35" s="8"/>
      <c r="P35" s="80"/>
      <c r="Q35" s="80"/>
      <c r="R35" s="73" t="str">
        <f t="shared" si="3"/>
        <v/>
      </c>
      <c r="S35" s="73"/>
      <c r="T35" s="74" t="str">
        <f t="shared" si="4"/>
        <v/>
      </c>
      <c r="U35" s="74"/>
    </row>
    <row r="36" spans="2:21" x14ac:dyDescent="0.15">
      <c r="B36" s="20">
        <v>28</v>
      </c>
      <c r="C36" s="71" t="str">
        <f t="shared" si="1"/>
        <v/>
      </c>
      <c r="D36" s="71"/>
      <c r="E36" s="20"/>
      <c r="F36" s="8"/>
      <c r="G36" s="20" t="s">
        <v>3</v>
      </c>
      <c r="H36" s="80"/>
      <c r="I36" s="80"/>
      <c r="J36" s="20"/>
      <c r="K36" s="71" t="str">
        <f t="shared" si="0"/>
        <v/>
      </c>
      <c r="L36" s="71"/>
      <c r="M36" s="6" t="str">
        <f t="shared" si="2"/>
        <v/>
      </c>
      <c r="N36" s="20"/>
      <c r="O36" s="8"/>
      <c r="P36" s="80"/>
      <c r="Q36" s="80"/>
      <c r="R36" s="73" t="str">
        <f t="shared" si="3"/>
        <v/>
      </c>
      <c r="S36" s="73"/>
      <c r="T36" s="74" t="str">
        <f t="shared" si="4"/>
        <v/>
      </c>
      <c r="U36" s="74"/>
    </row>
    <row r="37" spans="2:21" x14ac:dyDescent="0.15">
      <c r="B37" s="20">
        <v>29</v>
      </c>
      <c r="C37" s="71" t="str">
        <f t="shared" si="1"/>
        <v/>
      </c>
      <c r="D37" s="71"/>
      <c r="E37" s="20"/>
      <c r="F37" s="8"/>
      <c r="G37" s="20" t="s">
        <v>3</v>
      </c>
      <c r="H37" s="80"/>
      <c r="I37" s="80"/>
      <c r="J37" s="20"/>
      <c r="K37" s="71" t="str">
        <f t="shared" si="0"/>
        <v/>
      </c>
      <c r="L37" s="71"/>
      <c r="M37" s="6" t="str">
        <f t="shared" si="2"/>
        <v/>
      </c>
      <c r="N37" s="20"/>
      <c r="O37" s="8"/>
      <c r="P37" s="80"/>
      <c r="Q37" s="80"/>
      <c r="R37" s="73" t="str">
        <f t="shared" si="3"/>
        <v/>
      </c>
      <c r="S37" s="73"/>
      <c r="T37" s="74" t="str">
        <f t="shared" si="4"/>
        <v/>
      </c>
      <c r="U37" s="74"/>
    </row>
    <row r="38" spans="2:21" x14ac:dyDescent="0.15">
      <c r="B38" s="20">
        <v>30</v>
      </c>
      <c r="C38" s="71" t="str">
        <f t="shared" si="1"/>
        <v/>
      </c>
      <c r="D38" s="71"/>
      <c r="E38" s="20"/>
      <c r="F38" s="8"/>
      <c r="G38" s="20" t="s">
        <v>4</v>
      </c>
      <c r="H38" s="80"/>
      <c r="I38" s="80"/>
      <c r="J38" s="20"/>
      <c r="K38" s="71" t="str">
        <f t="shared" si="0"/>
        <v/>
      </c>
      <c r="L38" s="71"/>
      <c r="M38" s="6" t="str">
        <f t="shared" si="2"/>
        <v/>
      </c>
      <c r="N38" s="20"/>
      <c r="O38" s="8"/>
      <c r="P38" s="80"/>
      <c r="Q38" s="80"/>
      <c r="R38" s="73" t="str">
        <f t="shared" si="3"/>
        <v/>
      </c>
      <c r="S38" s="73"/>
      <c r="T38" s="74" t="str">
        <f t="shared" si="4"/>
        <v/>
      </c>
      <c r="U38" s="74"/>
    </row>
    <row r="39" spans="2:21" x14ac:dyDescent="0.15">
      <c r="B39" s="20">
        <v>31</v>
      </c>
      <c r="C39" s="71" t="str">
        <f t="shared" si="1"/>
        <v/>
      </c>
      <c r="D39" s="71"/>
      <c r="E39" s="20"/>
      <c r="F39" s="8"/>
      <c r="G39" s="20" t="s">
        <v>4</v>
      </c>
      <c r="H39" s="80"/>
      <c r="I39" s="80"/>
      <c r="J39" s="20"/>
      <c r="K39" s="71" t="str">
        <f t="shared" si="0"/>
        <v/>
      </c>
      <c r="L39" s="71"/>
      <c r="M39" s="6" t="str">
        <f t="shared" si="2"/>
        <v/>
      </c>
      <c r="N39" s="20"/>
      <c r="O39" s="8"/>
      <c r="P39" s="80"/>
      <c r="Q39" s="80"/>
      <c r="R39" s="73" t="str">
        <f t="shared" si="3"/>
        <v/>
      </c>
      <c r="S39" s="73"/>
      <c r="T39" s="74" t="str">
        <f t="shared" si="4"/>
        <v/>
      </c>
      <c r="U39" s="74"/>
    </row>
    <row r="40" spans="2:21" x14ac:dyDescent="0.15">
      <c r="B40" s="20">
        <v>32</v>
      </c>
      <c r="C40" s="71" t="str">
        <f t="shared" si="1"/>
        <v/>
      </c>
      <c r="D40" s="71"/>
      <c r="E40" s="20"/>
      <c r="F40" s="8"/>
      <c r="G40" s="20" t="s">
        <v>4</v>
      </c>
      <c r="H40" s="80"/>
      <c r="I40" s="80"/>
      <c r="J40" s="20"/>
      <c r="K40" s="71" t="str">
        <f t="shared" si="0"/>
        <v/>
      </c>
      <c r="L40" s="71"/>
      <c r="M40" s="6" t="str">
        <f t="shared" si="2"/>
        <v/>
      </c>
      <c r="N40" s="20"/>
      <c r="O40" s="8"/>
      <c r="P40" s="80"/>
      <c r="Q40" s="80"/>
      <c r="R40" s="73" t="str">
        <f t="shared" si="3"/>
        <v/>
      </c>
      <c r="S40" s="73"/>
      <c r="T40" s="74" t="str">
        <f t="shared" si="4"/>
        <v/>
      </c>
      <c r="U40" s="74"/>
    </row>
    <row r="41" spans="2:21" x14ac:dyDescent="0.15">
      <c r="B41" s="20">
        <v>33</v>
      </c>
      <c r="C41" s="71" t="str">
        <f t="shared" si="1"/>
        <v/>
      </c>
      <c r="D41" s="71"/>
      <c r="E41" s="20"/>
      <c r="F41" s="8"/>
      <c r="G41" s="20" t="s">
        <v>3</v>
      </c>
      <c r="H41" s="80"/>
      <c r="I41" s="80"/>
      <c r="J41" s="20"/>
      <c r="K41" s="71" t="str">
        <f t="shared" si="0"/>
        <v/>
      </c>
      <c r="L41" s="71"/>
      <c r="M41" s="6" t="str">
        <f t="shared" si="2"/>
        <v/>
      </c>
      <c r="N41" s="20"/>
      <c r="O41" s="8"/>
      <c r="P41" s="80"/>
      <c r="Q41" s="80"/>
      <c r="R41" s="73" t="str">
        <f t="shared" si="3"/>
        <v/>
      </c>
      <c r="S41" s="73"/>
      <c r="T41" s="74" t="str">
        <f t="shared" si="4"/>
        <v/>
      </c>
      <c r="U41" s="74"/>
    </row>
    <row r="42" spans="2:21" x14ac:dyDescent="0.15">
      <c r="B42" s="20">
        <v>34</v>
      </c>
      <c r="C42" s="71" t="str">
        <f t="shared" si="1"/>
        <v/>
      </c>
      <c r="D42" s="71"/>
      <c r="E42" s="20"/>
      <c r="F42" s="8"/>
      <c r="G42" s="20" t="s">
        <v>4</v>
      </c>
      <c r="H42" s="80"/>
      <c r="I42" s="80"/>
      <c r="J42" s="20"/>
      <c r="K42" s="71" t="str">
        <f t="shared" si="0"/>
        <v/>
      </c>
      <c r="L42" s="71"/>
      <c r="M42" s="6" t="str">
        <f t="shared" si="2"/>
        <v/>
      </c>
      <c r="N42" s="20"/>
      <c r="O42" s="8"/>
      <c r="P42" s="80"/>
      <c r="Q42" s="80"/>
      <c r="R42" s="73" t="str">
        <f t="shared" si="3"/>
        <v/>
      </c>
      <c r="S42" s="73"/>
      <c r="T42" s="74" t="str">
        <f t="shared" si="4"/>
        <v/>
      </c>
      <c r="U42" s="74"/>
    </row>
    <row r="43" spans="2:21" x14ac:dyDescent="0.15">
      <c r="B43" s="20">
        <v>35</v>
      </c>
      <c r="C43" s="71" t="str">
        <f t="shared" si="1"/>
        <v/>
      </c>
      <c r="D43" s="71"/>
      <c r="E43" s="20"/>
      <c r="F43" s="8"/>
      <c r="G43" s="20" t="s">
        <v>3</v>
      </c>
      <c r="H43" s="80"/>
      <c r="I43" s="80"/>
      <c r="J43" s="20"/>
      <c r="K43" s="71" t="str">
        <f t="shared" si="0"/>
        <v/>
      </c>
      <c r="L43" s="71"/>
      <c r="M43" s="6" t="str">
        <f t="shared" si="2"/>
        <v/>
      </c>
      <c r="N43" s="20"/>
      <c r="O43" s="8"/>
      <c r="P43" s="80"/>
      <c r="Q43" s="80"/>
      <c r="R43" s="73" t="str">
        <f t="shared" si="3"/>
        <v/>
      </c>
      <c r="S43" s="73"/>
      <c r="T43" s="74" t="str">
        <f t="shared" si="4"/>
        <v/>
      </c>
      <c r="U43" s="74"/>
    </row>
    <row r="44" spans="2:21" x14ac:dyDescent="0.15">
      <c r="B44" s="20">
        <v>36</v>
      </c>
      <c r="C44" s="71" t="str">
        <f t="shared" si="1"/>
        <v/>
      </c>
      <c r="D44" s="71"/>
      <c r="E44" s="20"/>
      <c r="F44" s="8"/>
      <c r="G44" s="20" t="s">
        <v>4</v>
      </c>
      <c r="H44" s="80"/>
      <c r="I44" s="80"/>
      <c r="J44" s="20"/>
      <c r="K44" s="71" t="str">
        <f t="shared" si="0"/>
        <v/>
      </c>
      <c r="L44" s="71"/>
      <c r="M44" s="6" t="str">
        <f t="shared" si="2"/>
        <v/>
      </c>
      <c r="N44" s="20"/>
      <c r="O44" s="8"/>
      <c r="P44" s="80"/>
      <c r="Q44" s="80"/>
      <c r="R44" s="73" t="str">
        <f t="shared" si="3"/>
        <v/>
      </c>
      <c r="S44" s="73"/>
      <c r="T44" s="74" t="str">
        <f t="shared" si="4"/>
        <v/>
      </c>
      <c r="U44" s="74"/>
    </row>
    <row r="45" spans="2:21" x14ac:dyDescent="0.15">
      <c r="B45" s="20">
        <v>37</v>
      </c>
      <c r="C45" s="71" t="str">
        <f t="shared" si="1"/>
        <v/>
      </c>
      <c r="D45" s="71"/>
      <c r="E45" s="20"/>
      <c r="F45" s="8"/>
      <c r="G45" s="20" t="s">
        <v>3</v>
      </c>
      <c r="H45" s="80"/>
      <c r="I45" s="80"/>
      <c r="J45" s="20"/>
      <c r="K45" s="71" t="str">
        <f t="shared" si="0"/>
        <v/>
      </c>
      <c r="L45" s="71"/>
      <c r="M45" s="6" t="str">
        <f t="shared" si="2"/>
        <v/>
      </c>
      <c r="N45" s="20"/>
      <c r="O45" s="8"/>
      <c r="P45" s="80"/>
      <c r="Q45" s="80"/>
      <c r="R45" s="73" t="str">
        <f t="shared" si="3"/>
        <v/>
      </c>
      <c r="S45" s="73"/>
      <c r="T45" s="74" t="str">
        <f t="shared" si="4"/>
        <v/>
      </c>
      <c r="U45" s="74"/>
    </row>
    <row r="46" spans="2:21" x14ac:dyDescent="0.15">
      <c r="B46" s="20">
        <v>38</v>
      </c>
      <c r="C46" s="71" t="str">
        <f t="shared" si="1"/>
        <v/>
      </c>
      <c r="D46" s="71"/>
      <c r="E46" s="20"/>
      <c r="F46" s="8"/>
      <c r="G46" s="20" t="s">
        <v>4</v>
      </c>
      <c r="H46" s="80"/>
      <c r="I46" s="80"/>
      <c r="J46" s="20"/>
      <c r="K46" s="71" t="str">
        <f t="shared" si="0"/>
        <v/>
      </c>
      <c r="L46" s="71"/>
      <c r="M46" s="6" t="str">
        <f t="shared" si="2"/>
        <v/>
      </c>
      <c r="N46" s="20"/>
      <c r="O46" s="8"/>
      <c r="P46" s="80"/>
      <c r="Q46" s="80"/>
      <c r="R46" s="73" t="str">
        <f t="shared" si="3"/>
        <v/>
      </c>
      <c r="S46" s="73"/>
      <c r="T46" s="74" t="str">
        <f t="shared" si="4"/>
        <v/>
      </c>
      <c r="U46" s="74"/>
    </row>
    <row r="47" spans="2:21" x14ac:dyDescent="0.15">
      <c r="B47" s="20">
        <v>39</v>
      </c>
      <c r="C47" s="71" t="str">
        <f t="shared" si="1"/>
        <v/>
      </c>
      <c r="D47" s="71"/>
      <c r="E47" s="20"/>
      <c r="F47" s="8"/>
      <c r="G47" s="20" t="s">
        <v>4</v>
      </c>
      <c r="H47" s="80"/>
      <c r="I47" s="80"/>
      <c r="J47" s="20"/>
      <c r="K47" s="71" t="str">
        <f t="shared" si="0"/>
        <v/>
      </c>
      <c r="L47" s="71"/>
      <c r="M47" s="6" t="str">
        <f t="shared" si="2"/>
        <v/>
      </c>
      <c r="N47" s="20"/>
      <c r="O47" s="8"/>
      <c r="P47" s="80"/>
      <c r="Q47" s="80"/>
      <c r="R47" s="73" t="str">
        <f t="shared" si="3"/>
        <v/>
      </c>
      <c r="S47" s="73"/>
      <c r="T47" s="74" t="str">
        <f t="shared" si="4"/>
        <v/>
      </c>
      <c r="U47" s="74"/>
    </row>
    <row r="48" spans="2:21" x14ac:dyDescent="0.15">
      <c r="B48" s="20">
        <v>40</v>
      </c>
      <c r="C48" s="71" t="str">
        <f t="shared" si="1"/>
        <v/>
      </c>
      <c r="D48" s="71"/>
      <c r="E48" s="20"/>
      <c r="F48" s="8"/>
      <c r="G48" s="20" t="s">
        <v>37</v>
      </c>
      <c r="H48" s="80"/>
      <c r="I48" s="80"/>
      <c r="J48" s="20"/>
      <c r="K48" s="71" t="str">
        <f t="shared" si="0"/>
        <v/>
      </c>
      <c r="L48" s="71"/>
      <c r="M48" s="6" t="str">
        <f t="shared" si="2"/>
        <v/>
      </c>
      <c r="N48" s="20"/>
      <c r="O48" s="8"/>
      <c r="P48" s="80"/>
      <c r="Q48" s="80"/>
      <c r="R48" s="73" t="str">
        <f t="shared" si="3"/>
        <v/>
      </c>
      <c r="S48" s="73"/>
      <c r="T48" s="74" t="str">
        <f t="shared" si="4"/>
        <v/>
      </c>
      <c r="U48" s="74"/>
    </row>
    <row r="49" spans="2:21" x14ac:dyDescent="0.15">
      <c r="B49" s="20">
        <v>41</v>
      </c>
      <c r="C49" s="71" t="str">
        <f t="shared" si="1"/>
        <v/>
      </c>
      <c r="D49" s="71"/>
      <c r="E49" s="20"/>
      <c r="F49" s="8"/>
      <c r="G49" s="20" t="s">
        <v>4</v>
      </c>
      <c r="H49" s="80"/>
      <c r="I49" s="80"/>
      <c r="J49" s="20"/>
      <c r="K49" s="71" t="str">
        <f t="shared" si="0"/>
        <v/>
      </c>
      <c r="L49" s="71"/>
      <c r="M49" s="6" t="str">
        <f t="shared" si="2"/>
        <v/>
      </c>
      <c r="N49" s="20"/>
      <c r="O49" s="8"/>
      <c r="P49" s="80"/>
      <c r="Q49" s="80"/>
      <c r="R49" s="73" t="str">
        <f t="shared" si="3"/>
        <v/>
      </c>
      <c r="S49" s="73"/>
      <c r="T49" s="74" t="str">
        <f t="shared" si="4"/>
        <v/>
      </c>
      <c r="U49" s="74"/>
    </row>
    <row r="50" spans="2:21" x14ac:dyDescent="0.15">
      <c r="B50" s="20">
        <v>42</v>
      </c>
      <c r="C50" s="71" t="str">
        <f t="shared" si="1"/>
        <v/>
      </c>
      <c r="D50" s="71"/>
      <c r="E50" s="20"/>
      <c r="F50" s="8"/>
      <c r="G50" s="20" t="s">
        <v>4</v>
      </c>
      <c r="H50" s="80"/>
      <c r="I50" s="80"/>
      <c r="J50" s="20"/>
      <c r="K50" s="71" t="str">
        <f t="shared" si="0"/>
        <v/>
      </c>
      <c r="L50" s="71"/>
      <c r="M50" s="6" t="str">
        <f t="shared" si="2"/>
        <v/>
      </c>
      <c r="N50" s="20"/>
      <c r="O50" s="8"/>
      <c r="P50" s="80"/>
      <c r="Q50" s="80"/>
      <c r="R50" s="73" t="str">
        <f t="shared" si="3"/>
        <v/>
      </c>
      <c r="S50" s="73"/>
      <c r="T50" s="74" t="str">
        <f t="shared" si="4"/>
        <v/>
      </c>
      <c r="U50" s="74"/>
    </row>
    <row r="51" spans="2:21" x14ac:dyDescent="0.15">
      <c r="B51" s="20">
        <v>43</v>
      </c>
      <c r="C51" s="71" t="str">
        <f t="shared" si="1"/>
        <v/>
      </c>
      <c r="D51" s="71"/>
      <c r="E51" s="20"/>
      <c r="F51" s="8"/>
      <c r="G51" s="20" t="s">
        <v>3</v>
      </c>
      <c r="H51" s="80"/>
      <c r="I51" s="80"/>
      <c r="J51" s="20"/>
      <c r="K51" s="71" t="str">
        <f t="shared" si="0"/>
        <v/>
      </c>
      <c r="L51" s="71"/>
      <c r="M51" s="6" t="str">
        <f t="shared" si="2"/>
        <v/>
      </c>
      <c r="N51" s="20"/>
      <c r="O51" s="8"/>
      <c r="P51" s="80"/>
      <c r="Q51" s="80"/>
      <c r="R51" s="73" t="str">
        <f t="shared" si="3"/>
        <v/>
      </c>
      <c r="S51" s="73"/>
      <c r="T51" s="74" t="str">
        <f t="shared" si="4"/>
        <v/>
      </c>
      <c r="U51" s="74"/>
    </row>
    <row r="52" spans="2:21" x14ac:dyDescent="0.15">
      <c r="B52" s="20">
        <v>44</v>
      </c>
      <c r="C52" s="71" t="str">
        <f t="shared" si="1"/>
        <v/>
      </c>
      <c r="D52" s="71"/>
      <c r="E52" s="20"/>
      <c r="F52" s="8"/>
      <c r="G52" s="20" t="s">
        <v>3</v>
      </c>
      <c r="H52" s="80"/>
      <c r="I52" s="80"/>
      <c r="J52" s="20"/>
      <c r="K52" s="71" t="str">
        <f t="shared" si="0"/>
        <v/>
      </c>
      <c r="L52" s="71"/>
      <c r="M52" s="6" t="str">
        <f t="shared" si="2"/>
        <v/>
      </c>
      <c r="N52" s="20"/>
      <c r="O52" s="8"/>
      <c r="P52" s="80"/>
      <c r="Q52" s="80"/>
      <c r="R52" s="73" t="str">
        <f t="shared" si="3"/>
        <v/>
      </c>
      <c r="S52" s="73"/>
      <c r="T52" s="74" t="str">
        <f t="shared" si="4"/>
        <v/>
      </c>
      <c r="U52" s="74"/>
    </row>
    <row r="53" spans="2:21" x14ac:dyDescent="0.15">
      <c r="B53" s="20">
        <v>45</v>
      </c>
      <c r="C53" s="71" t="str">
        <f t="shared" si="1"/>
        <v/>
      </c>
      <c r="D53" s="71"/>
      <c r="E53" s="20"/>
      <c r="F53" s="8"/>
      <c r="G53" s="20" t="s">
        <v>4</v>
      </c>
      <c r="H53" s="80"/>
      <c r="I53" s="80"/>
      <c r="J53" s="20"/>
      <c r="K53" s="71" t="str">
        <f t="shared" si="0"/>
        <v/>
      </c>
      <c r="L53" s="71"/>
      <c r="M53" s="6" t="str">
        <f t="shared" si="2"/>
        <v/>
      </c>
      <c r="N53" s="20"/>
      <c r="O53" s="8"/>
      <c r="P53" s="80"/>
      <c r="Q53" s="80"/>
      <c r="R53" s="73" t="str">
        <f t="shared" si="3"/>
        <v/>
      </c>
      <c r="S53" s="73"/>
      <c r="T53" s="74" t="str">
        <f t="shared" si="4"/>
        <v/>
      </c>
      <c r="U53" s="74"/>
    </row>
    <row r="54" spans="2:21" x14ac:dyDescent="0.15">
      <c r="B54" s="20">
        <v>46</v>
      </c>
      <c r="C54" s="71" t="str">
        <f t="shared" si="1"/>
        <v/>
      </c>
      <c r="D54" s="71"/>
      <c r="E54" s="20"/>
      <c r="F54" s="8"/>
      <c r="G54" s="20" t="s">
        <v>4</v>
      </c>
      <c r="H54" s="80"/>
      <c r="I54" s="80"/>
      <c r="J54" s="20"/>
      <c r="K54" s="71" t="str">
        <f t="shared" si="0"/>
        <v/>
      </c>
      <c r="L54" s="71"/>
      <c r="M54" s="6" t="str">
        <f t="shared" si="2"/>
        <v/>
      </c>
      <c r="N54" s="20"/>
      <c r="O54" s="8"/>
      <c r="P54" s="80"/>
      <c r="Q54" s="80"/>
      <c r="R54" s="73" t="str">
        <f t="shared" si="3"/>
        <v/>
      </c>
      <c r="S54" s="73"/>
      <c r="T54" s="74" t="str">
        <f t="shared" si="4"/>
        <v/>
      </c>
      <c r="U54" s="74"/>
    </row>
    <row r="55" spans="2:21" x14ac:dyDescent="0.15">
      <c r="B55" s="20">
        <v>47</v>
      </c>
      <c r="C55" s="71" t="str">
        <f t="shared" si="1"/>
        <v/>
      </c>
      <c r="D55" s="71"/>
      <c r="E55" s="20"/>
      <c r="F55" s="8"/>
      <c r="G55" s="20" t="s">
        <v>3</v>
      </c>
      <c r="H55" s="80"/>
      <c r="I55" s="80"/>
      <c r="J55" s="20"/>
      <c r="K55" s="71" t="str">
        <f t="shared" si="0"/>
        <v/>
      </c>
      <c r="L55" s="71"/>
      <c r="M55" s="6" t="str">
        <f t="shared" si="2"/>
        <v/>
      </c>
      <c r="N55" s="20"/>
      <c r="O55" s="8"/>
      <c r="P55" s="80"/>
      <c r="Q55" s="80"/>
      <c r="R55" s="73" t="str">
        <f t="shared" si="3"/>
        <v/>
      </c>
      <c r="S55" s="73"/>
      <c r="T55" s="74" t="str">
        <f t="shared" si="4"/>
        <v/>
      </c>
      <c r="U55" s="74"/>
    </row>
    <row r="56" spans="2:21" x14ac:dyDescent="0.15">
      <c r="B56" s="20">
        <v>48</v>
      </c>
      <c r="C56" s="71" t="str">
        <f t="shared" si="1"/>
        <v/>
      </c>
      <c r="D56" s="71"/>
      <c r="E56" s="20"/>
      <c r="F56" s="8"/>
      <c r="G56" s="20" t="s">
        <v>3</v>
      </c>
      <c r="H56" s="80"/>
      <c r="I56" s="80"/>
      <c r="J56" s="20"/>
      <c r="K56" s="71" t="str">
        <f t="shared" si="0"/>
        <v/>
      </c>
      <c r="L56" s="71"/>
      <c r="M56" s="6" t="str">
        <f t="shared" si="2"/>
        <v/>
      </c>
      <c r="N56" s="20"/>
      <c r="O56" s="8"/>
      <c r="P56" s="80"/>
      <c r="Q56" s="80"/>
      <c r="R56" s="73" t="str">
        <f t="shared" si="3"/>
        <v/>
      </c>
      <c r="S56" s="73"/>
      <c r="T56" s="74" t="str">
        <f t="shared" si="4"/>
        <v/>
      </c>
      <c r="U56" s="74"/>
    </row>
    <row r="57" spans="2:21" x14ac:dyDescent="0.15">
      <c r="B57" s="20">
        <v>49</v>
      </c>
      <c r="C57" s="71" t="str">
        <f t="shared" si="1"/>
        <v/>
      </c>
      <c r="D57" s="71"/>
      <c r="E57" s="20"/>
      <c r="F57" s="8"/>
      <c r="G57" s="20" t="s">
        <v>3</v>
      </c>
      <c r="H57" s="80"/>
      <c r="I57" s="80"/>
      <c r="J57" s="20"/>
      <c r="K57" s="71" t="str">
        <f t="shared" si="0"/>
        <v/>
      </c>
      <c r="L57" s="71"/>
      <c r="M57" s="6" t="str">
        <f t="shared" si="2"/>
        <v/>
      </c>
      <c r="N57" s="20"/>
      <c r="O57" s="8"/>
      <c r="P57" s="80"/>
      <c r="Q57" s="80"/>
      <c r="R57" s="73" t="str">
        <f t="shared" si="3"/>
        <v/>
      </c>
      <c r="S57" s="73"/>
      <c r="T57" s="74" t="str">
        <f t="shared" si="4"/>
        <v/>
      </c>
      <c r="U57" s="74"/>
    </row>
    <row r="58" spans="2:21" x14ac:dyDescent="0.15">
      <c r="B58" s="20">
        <v>50</v>
      </c>
      <c r="C58" s="71" t="str">
        <f t="shared" si="1"/>
        <v/>
      </c>
      <c r="D58" s="71"/>
      <c r="E58" s="20"/>
      <c r="F58" s="8"/>
      <c r="G58" s="20" t="s">
        <v>3</v>
      </c>
      <c r="H58" s="80"/>
      <c r="I58" s="80"/>
      <c r="J58" s="20"/>
      <c r="K58" s="71" t="str">
        <f t="shared" si="0"/>
        <v/>
      </c>
      <c r="L58" s="71"/>
      <c r="M58" s="6" t="str">
        <f t="shared" si="2"/>
        <v/>
      </c>
      <c r="N58" s="20"/>
      <c r="O58" s="8"/>
      <c r="P58" s="80"/>
      <c r="Q58" s="80"/>
      <c r="R58" s="73" t="str">
        <f t="shared" si="3"/>
        <v/>
      </c>
      <c r="S58" s="73"/>
      <c r="T58" s="74" t="str">
        <f t="shared" si="4"/>
        <v/>
      </c>
      <c r="U58" s="74"/>
    </row>
    <row r="59" spans="2:21" x14ac:dyDescent="0.15">
      <c r="B59" s="20">
        <v>51</v>
      </c>
      <c r="C59" s="71" t="str">
        <f t="shared" si="1"/>
        <v/>
      </c>
      <c r="D59" s="71"/>
      <c r="E59" s="20"/>
      <c r="F59" s="8"/>
      <c r="G59" s="20" t="s">
        <v>3</v>
      </c>
      <c r="H59" s="80"/>
      <c r="I59" s="80"/>
      <c r="J59" s="20"/>
      <c r="K59" s="71" t="str">
        <f t="shared" si="0"/>
        <v/>
      </c>
      <c r="L59" s="71"/>
      <c r="M59" s="6" t="str">
        <f t="shared" si="2"/>
        <v/>
      </c>
      <c r="N59" s="20"/>
      <c r="O59" s="8"/>
      <c r="P59" s="80"/>
      <c r="Q59" s="80"/>
      <c r="R59" s="73" t="str">
        <f t="shared" si="3"/>
        <v/>
      </c>
      <c r="S59" s="73"/>
      <c r="T59" s="74" t="str">
        <f t="shared" si="4"/>
        <v/>
      </c>
      <c r="U59" s="74"/>
    </row>
    <row r="60" spans="2:21" x14ac:dyDescent="0.15">
      <c r="B60" s="20">
        <v>52</v>
      </c>
      <c r="C60" s="71" t="str">
        <f t="shared" si="1"/>
        <v/>
      </c>
      <c r="D60" s="71"/>
      <c r="E60" s="20"/>
      <c r="F60" s="8"/>
      <c r="G60" s="20" t="s">
        <v>3</v>
      </c>
      <c r="H60" s="80"/>
      <c r="I60" s="80"/>
      <c r="J60" s="20"/>
      <c r="K60" s="71" t="str">
        <f t="shared" si="0"/>
        <v/>
      </c>
      <c r="L60" s="71"/>
      <c r="M60" s="6" t="str">
        <f t="shared" si="2"/>
        <v/>
      </c>
      <c r="N60" s="20"/>
      <c r="O60" s="8"/>
      <c r="P60" s="80"/>
      <c r="Q60" s="80"/>
      <c r="R60" s="73" t="str">
        <f t="shared" si="3"/>
        <v/>
      </c>
      <c r="S60" s="73"/>
      <c r="T60" s="74" t="str">
        <f t="shared" si="4"/>
        <v/>
      </c>
      <c r="U60" s="74"/>
    </row>
    <row r="61" spans="2:21" x14ac:dyDescent="0.15">
      <c r="B61" s="20">
        <v>53</v>
      </c>
      <c r="C61" s="71" t="str">
        <f t="shared" si="1"/>
        <v/>
      </c>
      <c r="D61" s="71"/>
      <c r="E61" s="20"/>
      <c r="F61" s="8"/>
      <c r="G61" s="20" t="s">
        <v>3</v>
      </c>
      <c r="H61" s="80"/>
      <c r="I61" s="80"/>
      <c r="J61" s="20"/>
      <c r="K61" s="71" t="str">
        <f t="shared" si="0"/>
        <v/>
      </c>
      <c r="L61" s="71"/>
      <c r="M61" s="6" t="str">
        <f t="shared" si="2"/>
        <v/>
      </c>
      <c r="N61" s="20"/>
      <c r="O61" s="8"/>
      <c r="P61" s="80"/>
      <c r="Q61" s="80"/>
      <c r="R61" s="73" t="str">
        <f t="shared" si="3"/>
        <v/>
      </c>
      <c r="S61" s="73"/>
      <c r="T61" s="74" t="str">
        <f t="shared" si="4"/>
        <v/>
      </c>
      <c r="U61" s="74"/>
    </row>
    <row r="62" spans="2:21" x14ac:dyDescent="0.15">
      <c r="B62" s="20">
        <v>54</v>
      </c>
      <c r="C62" s="71" t="str">
        <f t="shared" si="1"/>
        <v/>
      </c>
      <c r="D62" s="71"/>
      <c r="E62" s="20"/>
      <c r="F62" s="8"/>
      <c r="G62" s="20" t="s">
        <v>3</v>
      </c>
      <c r="H62" s="80"/>
      <c r="I62" s="80"/>
      <c r="J62" s="20"/>
      <c r="K62" s="71" t="str">
        <f t="shared" si="0"/>
        <v/>
      </c>
      <c r="L62" s="71"/>
      <c r="M62" s="6" t="str">
        <f t="shared" si="2"/>
        <v/>
      </c>
      <c r="N62" s="20"/>
      <c r="O62" s="8"/>
      <c r="P62" s="80"/>
      <c r="Q62" s="80"/>
      <c r="R62" s="73" t="str">
        <f t="shared" si="3"/>
        <v/>
      </c>
      <c r="S62" s="73"/>
      <c r="T62" s="74" t="str">
        <f t="shared" si="4"/>
        <v/>
      </c>
      <c r="U62" s="74"/>
    </row>
    <row r="63" spans="2:21" x14ac:dyDescent="0.15">
      <c r="B63" s="20">
        <v>55</v>
      </c>
      <c r="C63" s="71" t="str">
        <f t="shared" si="1"/>
        <v/>
      </c>
      <c r="D63" s="71"/>
      <c r="E63" s="20"/>
      <c r="F63" s="8"/>
      <c r="G63" s="20" t="s">
        <v>4</v>
      </c>
      <c r="H63" s="80"/>
      <c r="I63" s="80"/>
      <c r="J63" s="20"/>
      <c r="K63" s="71" t="str">
        <f t="shared" si="0"/>
        <v/>
      </c>
      <c r="L63" s="71"/>
      <c r="M63" s="6" t="str">
        <f t="shared" si="2"/>
        <v/>
      </c>
      <c r="N63" s="20"/>
      <c r="O63" s="8"/>
      <c r="P63" s="80"/>
      <c r="Q63" s="80"/>
      <c r="R63" s="73" t="str">
        <f t="shared" si="3"/>
        <v/>
      </c>
      <c r="S63" s="73"/>
      <c r="T63" s="74" t="str">
        <f t="shared" si="4"/>
        <v/>
      </c>
      <c r="U63" s="74"/>
    </row>
    <row r="64" spans="2:21" x14ac:dyDescent="0.15">
      <c r="B64" s="20">
        <v>56</v>
      </c>
      <c r="C64" s="71" t="str">
        <f t="shared" si="1"/>
        <v/>
      </c>
      <c r="D64" s="71"/>
      <c r="E64" s="20"/>
      <c r="F64" s="8"/>
      <c r="G64" s="20" t="s">
        <v>3</v>
      </c>
      <c r="H64" s="80"/>
      <c r="I64" s="80"/>
      <c r="J64" s="20"/>
      <c r="K64" s="71" t="str">
        <f t="shared" si="0"/>
        <v/>
      </c>
      <c r="L64" s="71"/>
      <c r="M64" s="6" t="str">
        <f t="shared" si="2"/>
        <v/>
      </c>
      <c r="N64" s="20"/>
      <c r="O64" s="8"/>
      <c r="P64" s="80"/>
      <c r="Q64" s="80"/>
      <c r="R64" s="73" t="str">
        <f t="shared" si="3"/>
        <v/>
      </c>
      <c r="S64" s="73"/>
      <c r="T64" s="74" t="str">
        <f t="shared" si="4"/>
        <v/>
      </c>
      <c r="U64" s="74"/>
    </row>
    <row r="65" spans="2:21" x14ac:dyDescent="0.15">
      <c r="B65" s="20">
        <v>57</v>
      </c>
      <c r="C65" s="71" t="str">
        <f t="shared" si="1"/>
        <v/>
      </c>
      <c r="D65" s="71"/>
      <c r="E65" s="20"/>
      <c r="F65" s="8"/>
      <c r="G65" s="20" t="s">
        <v>3</v>
      </c>
      <c r="H65" s="80"/>
      <c r="I65" s="80"/>
      <c r="J65" s="20"/>
      <c r="K65" s="71" t="str">
        <f t="shared" si="0"/>
        <v/>
      </c>
      <c r="L65" s="71"/>
      <c r="M65" s="6" t="str">
        <f t="shared" si="2"/>
        <v/>
      </c>
      <c r="N65" s="20"/>
      <c r="O65" s="8"/>
      <c r="P65" s="80"/>
      <c r="Q65" s="80"/>
      <c r="R65" s="73" t="str">
        <f t="shared" si="3"/>
        <v/>
      </c>
      <c r="S65" s="73"/>
      <c r="T65" s="74" t="str">
        <f t="shared" si="4"/>
        <v/>
      </c>
      <c r="U65" s="74"/>
    </row>
    <row r="66" spans="2:21" x14ac:dyDescent="0.15">
      <c r="B66" s="20">
        <v>58</v>
      </c>
      <c r="C66" s="71" t="str">
        <f t="shared" si="1"/>
        <v/>
      </c>
      <c r="D66" s="71"/>
      <c r="E66" s="20"/>
      <c r="F66" s="8"/>
      <c r="G66" s="20" t="s">
        <v>3</v>
      </c>
      <c r="H66" s="80"/>
      <c r="I66" s="80"/>
      <c r="J66" s="20"/>
      <c r="K66" s="71" t="str">
        <f t="shared" si="0"/>
        <v/>
      </c>
      <c r="L66" s="71"/>
      <c r="M66" s="6" t="str">
        <f t="shared" si="2"/>
        <v/>
      </c>
      <c r="N66" s="20"/>
      <c r="O66" s="8"/>
      <c r="P66" s="80"/>
      <c r="Q66" s="80"/>
      <c r="R66" s="73" t="str">
        <f t="shared" si="3"/>
        <v/>
      </c>
      <c r="S66" s="73"/>
      <c r="T66" s="74" t="str">
        <f t="shared" si="4"/>
        <v/>
      </c>
      <c r="U66" s="74"/>
    </row>
    <row r="67" spans="2:21" x14ac:dyDescent="0.15">
      <c r="B67" s="20">
        <v>59</v>
      </c>
      <c r="C67" s="71" t="str">
        <f t="shared" si="1"/>
        <v/>
      </c>
      <c r="D67" s="71"/>
      <c r="E67" s="20"/>
      <c r="F67" s="8"/>
      <c r="G67" s="20" t="s">
        <v>3</v>
      </c>
      <c r="H67" s="80"/>
      <c r="I67" s="80"/>
      <c r="J67" s="20"/>
      <c r="K67" s="71" t="str">
        <f t="shared" si="0"/>
        <v/>
      </c>
      <c r="L67" s="71"/>
      <c r="M67" s="6" t="str">
        <f t="shared" si="2"/>
        <v/>
      </c>
      <c r="N67" s="20"/>
      <c r="O67" s="8"/>
      <c r="P67" s="80"/>
      <c r="Q67" s="80"/>
      <c r="R67" s="73" t="str">
        <f t="shared" si="3"/>
        <v/>
      </c>
      <c r="S67" s="73"/>
      <c r="T67" s="74" t="str">
        <f t="shared" si="4"/>
        <v/>
      </c>
      <c r="U67" s="74"/>
    </row>
    <row r="68" spans="2:21" x14ac:dyDescent="0.15">
      <c r="B68" s="20">
        <v>60</v>
      </c>
      <c r="C68" s="71" t="str">
        <f t="shared" si="1"/>
        <v/>
      </c>
      <c r="D68" s="71"/>
      <c r="E68" s="20"/>
      <c r="F68" s="8"/>
      <c r="G68" s="20" t="s">
        <v>4</v>
      </c>
      <c r="H68" s="80"/>
      <c r="I68" s="80"/>
      <c r="J68" s="20"/>
      <c r="K68" s="71" t="str">
        <f t="shared" si="0"/>
        <v/>
      </c>
      <c r="L68" s="71"/>
      <c r="M68" s="6" t="str">
        <f t="shared" si="2"/>
        <v/>
      </c>
      <c r="N68" s="20"/>
      <c r="O68" s="8"/>
      <c r="P68" s="80"/>
      <c r="Q68" s="80"/>
      <c r="R68" s="73" t="str">
        <f t="shared" si="3"/>
        <v/>
      </c>
      <c r="S68" s="73"/>
      <c r="T68" s="74" t="str">
        <f t="shared" si="4"/>
        <v/>
      </c>
      <c r="U68" s="74"/>
    </row>
    <row r="69" spans="2:21" x14ac:dyDescent="0.15">
      <c r="B69" s="20">
        <v>61</v>
      </c>
      <c r="C69" s="71" t="str">
        <f t="shared" si="1"/>
        <v/>
      </c>
      <c r="D69" s="71"/>
      <c r="E69" s="20"/>
      <c r="F69" s="8"/>
      <c r="G69" s="20" t="s">
        <v>4</v>
      </c>
      <c r="H69" s="80"/>
      <c r="I69" s="80"/>
      <c r="J69" s="20"/>
      <c r="K69" s="71" t="str">
        <f t="shared" si="0"/>
        <v/>
      </c>
      <c r="L69" s="71"/>
      <c r="M69" s="6" t="str">
        <f t="shared" si="2"/>
        <v/>
      </c>
      <c r="N69" s="20"/>
      <c r="O69" s="8"/>
      <c r="P69" s="80"/>
      <c r="Q69" s="80"/>
      <c r="R69" s="73" t="str">
        <f t="shared" si="3"/>
        <v/>
      </c>
      <c r="S69" s="73"/>
      <c r="T69" s="74" t="str">
        <f t="shared" si="4"/>
        <v/>
      </c>
      <c r="U69" s="74"/>
    </row>
    <row r="70" spans="2:21" x14ac:dyDescent="0.15">
      <c r="B70" s="20">
        <v>62</v>
      </c>
      <c r="C70" s="71" t="str">
        <f t="shared" si="1"/>
        <v/>
      </c>
      <c r="D70" s="71"/>
      <c r="E70" s="20"/>
      <c r="F70" s="8"/>
      <c r="G70" s="20" t="s">
        <v>3</v>
      </c>
      <c r="H70" s="80"/>
      <c r="I70" s="80"/>
      <c r="J70" s="20"/>
      <c r="K70" s="71" t="str">
        <f t="shared" si="0"/>
        <v/>
      </c>
      <c r="L70" s="71"/>
      <c r="M70" s="6" t="str">
        <f t="shared" si="2"/>
        <v/>
      </c>
      <c r="N70" s="20"/>
      <c r="O70" s="8"/>
      <c r="P70" s="80"/>
      <c r="Q70" s="80"/>
      <c r="R70" s="73" t="str">
        <f t="shared" si="3"/>
        <v/>
      </c>
      <c r="S70" s="73"/>
      <c r="T70" s="74" t="str">
        <f t="shared" si="4"/>
        <v/>
      </c>
      <c r="U70" s="74"/>
    </row>
    <row r="71" spans="2:21" x14ac:dyDescent="0.15">
      <c r="B71" s="20">
        <v>63</v>
      </c>
      <c r="C71" s="71" t="str">
        <f t="shared" si="1"/>
        <v/>
      </c>
      <c r="D71" s="71"/>
      <c r="E71" s="20"/>
      <c r="F71" s="8"/>
      <c r="G71" s="20" t="s">
        <v>4</v>
      </c>
      <c r="H71" s="80"/>
      <c r="I71" s="80"/>
      <c r="J71" s="20"/>
      <c r="K71" s="71" t="str">
        <f t="shared" si="0"/>
        <v/>
      </c>
      <c r="L71" s="71"/>
      <c r="M71" s="6" t="str">
        <f t="shared" si="2"/>
        <v/>
      </c>
      <c r="N71" s="20"/>
      <c r="O71" s="8"/>
      <c r="P71" s="80"/>
      <c r="Q71" s="80"/>
      <c r="R71" s="73" t="str">
        <f t="shared" si="3"/>
        <v/>
      </c>
      <c r="S71" s="73"/>
      <c r="T71" s="74" t="str">
        <f t="shared" si="4"/>
        <v/>
      </c>
      <c r="U71" s="74"/>
    </row>
    <row r="72" spans="2:21" x14ac:dyDescent="0.15">
      <c r="B72" s="20">
        <v>64</v>
      </c>
      <c r="C72" s="71" t="str">
        <f t="shared" si="1"/>
        <v/>
      </c>
      <c r="D72" s="71"/>
      <c r="E72" s="20"/>
      <c r="F72" s="8"/>
      <c r="G72" s="20" t="s">
        <v>3</v>
      </c>
      <c r="H72" s="80"/>
      <c r="I72" s="80"/>
      <c r="J72" s="20"/>
      <c r="K72" s="71" t="str">
        <f t="shared" si="0"/>
        <v/>
      </c>
      <c r="L72" s="71"/>
      <c r="M72" s="6" t="str">
        <f t="shared" si="2"/>
        <v/>
      </c>
      <c r="N72" s="20"/>
      <c r="O72" s="8"/>
      <c r="P72" s="80"/>
      <c r="Q72" s="80"/>
      <c r="R72" s="73" t="str">
        <f t="shared" si="3"/>
        <v/>
      </c>
      <c r="S72" s="73"/>
      <c r="T72" s="74" t="str">
        <f t="shared" si="4"/>
        <v/>
      </c>
      <c r="U72" s="74"/>
    </row>
    <row r="73" spans="2:21" x14ac:dyDescent="0.15">
      <c r="B73" s="20">
        <v>65</v>
      </c>
      <c r="C73" s="71" t="str">
        <f t="shared" si="1"/>
        <v/>
      </c>
      <c r="D73" s="71"/>
      <c r="E73" s="20"/>
      <c r="F73" s="8"/>
      <c r="G73" s="20" t="s">
        <v>4</v>
      </c>
      <c r="H73" s="80"/>
      <c r="I73" s="80"/>
      <c r="J73" s="20"/>
      <c r="K73" s="71" t="str">
        <f t="shared" ref="K73:K108" si="5">IF(F73="","",C73*0.03)</f>
        <v/>
      </c>
      <c r="L73" s="71"/>
      <c r="M73" s="6" t="str">
        <f t="shared" si="2"/>
        <v/>
      </c>
      <c r="N73" s="20"/>
      <c r="O73" s="8"/>
      <c r="P73" s="80"/>
      <c r="Q73" s="80"/>
      <c r="R73" s="73" t="str">
        <f t="shared" si="3"/>
        <v/>
      </c>
      <c r="S73" s="73"/>
      <c r="T73" s="74" t="str">
        <f t="shared" si="4"/>
        <v/>
      </c>
      <c r="U73" s="74"/>
    </row>
    <row r="74" spans="2:21" x14ac:dyDescent="0.15">
      <c r="B74" s="20">
        <v>66</v>
      </c>
      <c r="C74" s="71" t="str">
        <f t="shared" ref="C74:C108" si="6">IF(R73="","",C73+R73)</f>
        <v/>
      </c>
      <c r="D74" s="71"/>
      <c r="E74" s="20"/>
      <c r="F74" s="8"/>
      <c r="G74" s="20" t="s">
        <v>4</v>
      </c>
      <c r="H74" s="80"/>
      <c r="I74" s="80"/>
      <c r="J74" s="20"/>
      <c r="K74" s="71" t="str">
        <f t="shared" si="5"/>
        <v/>
      </c>
      <c r="L74" s="71"/>
      <c r="M74" s="6" t="str">
        <f t="shared" ref="M74:M108" si="7">IF(J74="","",(K74/J74)/1000)</f>
        <v/>
      </c>
      <c r="N74" s="20"/>
      <c r="O74" s="8"/>
      <c r="P74" s="80"/>
      <c r="Q74" s="80"/>
      <c r="R74" s="73" t="str">
        <f t="shared" ref="R74:R108" si="8">IF(O74="","",(IF(G74="売",H74-P74,P74-H74))*M74*10000000)</f>
        <v/>
      </c>
      <c r="S74" s="73"/>
      <c r="T74" s="74" t="str">
        <f t="shared" ref="T74:T108" si="9">IF(O74="","",IF(R74&lt;0,J74*(-1),IF(G74="買",(P74-H74)*10000,(H74-P74)*10000)))</f>
        <v/>
      </c>
      <c r="U74" s="74"/>
    </row>
    <row r="75" spans="2:21" x14ac:dyDescent="0.15">
      <c r="B75" s="20">
        <v>67</v>
      </c>
      <c r="C75" s="71" t="str">
        <f t="shared" si="6"/>
        <v/>
      </c>
      <c r="D75" s="71"/>
      <c r="E75" s="20"/>
      <c r="F75" s="8"/>
      <c r="G75" s="20" t="s">
        <v>3</v>
      </c>
      <c r="H75" s="80"/>
      <c r="I75" s="80"/>
      <c r="J75" s="20"/>
      <c r="K75" s="71" t="str">
        <f t="shared" si="5"/>
        <v/>
      </c>
      <c r="L75" s="71"/>
      <c r="M75" s="6" t="str">
        <f t="shared" si="7"/>
        <v/>
      </c>
      <c r="N75" s="20"/>
      <c r="O75" s="8"/>
      <c r="P75" s="80"/>
      <c r="Q75" s="80"/>
      <c r="R75" s="73" t="str">
        <f t="shared" si="8"/>
        <v/>
      </c>
      <c r="S75" s="73"/>
      <c r="T75" s="74" t="str">
        <f t="shared" si="9"/>
        <v/>
      </c>
      <c r="U75" s="74"/>
    </row>
    <row r="76" spans="2:21" x14ac:dyDescent="0.15">
      <c r="B76" s="20">
        <v>68</v>
      </c>
      <c r="C76" s="71" t="str">
        <f t="shared" si="6"/>
        <v/>
      </c>
      <c r="D76" s="71"/>
      <c r="E76" s="20"/>
      <c r="F76" s="8"/>
      <c r="G76" s="20" t="s">
        <v>3</v>
      </c>
      <c r="H76" s="80"/>
      <c r="I76" s="80"/>
      <c r="J76" s="20"/>
      <c r="K76" s="71" t="str">
        <f t="shared" si="5"/>
        <v/>
      </c>
      <c r="L76" s="71"/>
      <c r="M76" s="6" t="str">
        <f t="shared" si="7"/>
        <v/>
      </c>
      <c r="N76" s="20"/>
      <c r="O76" s="8"/>
      <c r="P76" s="80"/>
      <c r="Q76" s="80"/>
      <c r="R76" s="73" t="str">
        <f t="shared" si="8"/>
        <v/>
      </c>
      <c r="S76" s="73"/>
      <c r="T76" s="74" t="str">
        <f t="shared" si="9"/>
        <v/>
      </c>
      <c r="U76" s="74"/>
    </row>
    <row r="77" spans="2:21" x14ac:dyDescent="0.15">
      <c r="B77" s="20">
        <v>69</v>
      </c>
      <c r="C77" s="71" t="str">
        <f t="shared" si="6"/>
        <v/>
      </c>
      <c r="D77" s="71"/>
      <c r="E77" s="20"/>
      <c r="F77" s="8"/>
      <c r="G77" s="20" t="s">
        <v>3</v>
      </c>
      <c r="H77" s="80"/>
      <c r="I77" s="80"/>
      <c r="J77" s="20"/>
      <c r="K77" s="71" t="str">
        <f t="shared" si="5"/>
        <v/>
      </c>
      <c r="L77" s="71"/>
      <c r="M77" s="6" t="str">
        <f t="shared" si="7"/>
        <v/>
      </c>
      <c r="N77" s="20"/>
      <c r="O77" s="8"/>
      <c r="P77" s="80"/>
      <c r="Q77" s="80"/>
      <c r="R77" s="73" t="str">
        <f t="shared" si="8"/>
        <v/>
      </c>
      <c r="S77" s="73"/>
      <c r="T77" s="74" t="str">
        <f t="shared" si="9"/>
        <v/>
      </c>
      <c r="U77" s="74"/>
    </row>
    <row r="78" spans="2:21" x14ac:dyDescent="0.15">
      <c r="B78" s="20">
        <v>70</v>
      </c>
      <c r="C78" s="71" t="str">
        <f t="shared" si="6"/>
        <v/>
      </c>
      <c r="D78" s="71"/>
      <c r="E78" s="20"/>
      <c r="F78" s="8"/>
      <c r="G78" s="20" t="s">
        <v>4</v>
      </c>
      <c r="H78" s="80"/>
      <c r="I78" s="80"/>
      <c r="J78" s="20"/>
      <c r="K78" s="71" t="str">
        <f t="shared" si="5"/>
        <v/>
      </c>
      <c r="L78" s="71"/>
      <c r="M78" s="6" t="str">
        <f t="shared" si="7"/>
        <v/>
      </c>
      <c r="N78" s="20"/>
      <c r="O78" s="8"/>
      <c r="P78" s="80"/>
      <c r="Q78" s="80"/>
      <c r="R78" s="73" t="str">
        <f t="shared" si="8"/>
        <v/>
      </c>
      <c r="S78" s="73"/>
      <c r="T78" s="74" t="str">
        <f t="shared" si="9"/>
        <v/>
      </c>
      <c r="U78" s="74"/>
    </row>
    <row r="79" spans="2:21" x14ac:dyDescent="0.15">
      <c r="B79" s="20">
        <v>71</v>
      </c>
      <c r="C79" s="71" t="str">
        <f t="shared" si="6"/>
        <v/>
      </c>
      <c r="D79" s="71"/>
      <c r="E79" s="20"/>
      <c r="F79" s="8"/>
      <c r="G79" s="20" t="s">
        <v>3</v>
      </c>
      <c r="H79" s="80"/>
      <c r="I79" s="80"/>
      <c r="J79" s="20"/>
      <c r="K79" s="71" t="str">
        <f t="shared" si="5"/>
        <v/>
      </c>
      <c r="L79" s="71"/>
      <c r="M79" s="6" t="str">
        <f t="shared" si="7"/>
        <v/>
      </c>
      <c r="N79" s="20"/>
      <c r="O79" s="8"/>
      <c r="P79" s="80"/>
      <c r="Q79" s="80"/>
      <c r="R79" s="73" t="str">
        <f t="shared" si="8"/>
        <v/>
      </c>
      <c r="S79" s="73"/>
      <c r="T79" s="74" t="str">
        <f t="shared" si="9"/>
        <v/>
      </c>
      <c r="U79" s="74"/>
    </row>
    <row r="80" spans="2:21" x14ac:dyDescent="0.15">
      <c r="B80" s="20">
        <v>72</v>
      </c>
      <c r="C80" s="71" t="str">
        <f t="shared" si="6"/>
        <v/>
      </c>
      <c r="D80" s="71"/>
      <c r="E80" s="20"/>
      <c r="F80" s="8"/>
      <c r="G80" s="20" t="s">
        <v>4</v>
      </c>
      <c r="H80" s="80"/>
      <c r="I80" s="80"/>
      <c r="J80" s="20"/>
      <c r="K80" s="71" t="str">
        <f t="shared" si="5"/>
        <v/>
      </c>
      <c r="L80" s="71"/>
      <c r="M80" s="6" t="str">
        <f t="shared" si="7"/>
        <v/>
      </c>
      <c r="N80" s="20"/>
      <c r="O80" s="8"/>
      <c r="P80" s="80"/>
      <c r="Q80" s="80"/>
      <c r="R80" s="73" t="str">
        <f t="shared" si="8"/>
        <v/>
      </c>
      <c r="S80" s="73"/>
      <c r="T80" s="74" t="str">
        <f t="shared" si="9"/>
        <v/>
      </c>
      <c r="U80" s="74"/>
    </row>
    <row r="81" spans="2:21" x14ac:dyDescent="0.15">
      <c r="B81" s="20">
        <v>73</v>
      </c>
      <c r="C81" s="71" t="str">
        <f t="shared" si="6"/>
        <v/>
      </c>
      <c r="D81" s="71"/>
      <c r="E81" s="20"/>
      <c r="F81" s="8"/>
      <c r="G81" s="20" t="s">
        <v>3</v>
      </c>
      <c r="H81" s="80"/>
      <c r="I81" s="80"/>
      <c r="J81" s="20"/>
      <c r="K81" s="71" t="str">
        <f t="shared" si="5"/>
        <v/>
      </c>
      <c r="L81" s="71"/>
      <c r="M81" s="6" t="str">
        <f t="shared" si="7"/>
        <v/>
      </c>
      <c r="N81" s="20"/>
      <c r="O81" s="8"/>
      <c r="P81" s="80"/>
      <c r="Q81" s="80"/>
      <c r="R81" s="73" t="str">
        <f t="shared" si="8"/>
        <v/>
      </c>
      <c r="S81" s="73"/>
      <c r="T81" s="74" t="str">
        <f t="shared" si="9"/>
        <v/>
      </c>
      <c r="U81" s="74"/>
    </row>
    <row r="82" spans="2:21" x14ac:dyDescent="0.15">
      <c r="B82" s="20">
        <v>74</v>
      </c>
      <c r="C82" s="71" t="str">
        <f t="shared" si="6"/>
        <v/>
      </c>
      <c r="D82" s="71"/>
      <c r="E82" s="20"/>
      <c r="F82" s="8"/>
      <c r="G82" s="20" t="s">
        <v>3</v>
      </c>
      <c r="H82" s="80"/>
      <c r="I82" s="80"/>
      <c r="J82" s="20"/>
      <c r="K82" s="71" t="str">
        <f t="shared" si="5"/>
        <v/>
      </c>
      <c r="L82" s="71"/>
      <c r="M82" s="6" t="str">
        <f t="shared" si="7"/>
        <v/>
      </c>
      <c r="N82" s="20"/>
      <c r="O82" s="8"/>
      <c r="P82" s="80"/>
      <c r="Q82" s="80"/>
      <c r="R82" s="73" t="str">
        <f t="shared" si="8"/>
        <v/>
      </c>
      <c r="S82" s="73"/>
      <c r="T82" s="74" t="str">
        <f t="shared" si="9"/>
        <v/>
      </c>
      <c r="U82" s="74"/>
    </row>
    <row r="83" spans="2:21" x14ac:dyDescent="0.15">
      <c r="B83" s="20">
        <v>75</v>
      </c>
      <c r="C83" s="71" t="str">
        <f t="shared" si="6"/>
        <v/>
      </c>
      <c r="D83" s="71"/>
      <c r="E83" s="20"/>
      <c r="F83" s="8"/>
      <c r="G83" s="20" t="s">
        <v>3</v>
      </c>
      <c r="H83" s="80"/>
      <c r="I83" s="80"/>
      <c r="J83" s="20"/>
      <c r="K83" s="71" t="str">
        <f t="shared" si="5"/>
        <v/>
      </c>
      <c r="L83" s="71"/>
      <c r="M83" s="6" t="str">
        <f t="shared" si="7"/>
        <v/>
      </c>
      <c r="N83" s="20"/>
      <c r="O83" s="8"/>
      <c r="P83" s="80"/>
      <c r="Q83" s="80"/>
      <c r="R83" s="73" t="str">
        <f t="shared" si="8"/>
        <v/>
      </c>
      <c r="S83" s="73"/>
      <c r="T83" s="74" t="str">
        <f t="shared" si="9"/>
        <v/>
      </c>
      <c r="U83" s="74"/>
    </row>
    <row r="84" spans="2:21" x14ac:dyDescent="0.15">
      <c r="B84" s="20">
        <v>76</v>
      </c>
      <c r="C84" s="71" t="str">
        <f t="shared" si="6"/>
        <v/>
      </c>
      <c r="D84" s="71"/>
      <c r="E84" s="20"/>
      <c r="F84" s="8"/>
      <c r="G84" s="20" t="s">
        <v>3</v>
      </c>
      <c r="H84" s="80"/>
      <c r="I84" s="80"/>
      <c r="J84" s="20"/>
      <c r="K84" s="71" t="str">
        <f t="shared" si="5"/>
        <v/>
      </c>
      <c r="L84" s="71"/>
      <c r="M84" s="6" t="str">
        <f t="shared" si="7"/>
        <v/>
      </c>
      <c r="N84" s="20"/>
      <c r="O84" s="8"/>
      <c r="P84" s="80"/>
      <c r="Q84" s="80"/>
      <c r="R84" s="73" t="str">
        <f t="shared" si="8"/>
        <v/>
      </c>
      <c r="S84" s="73"/>
      <c r="T84" s="74" t="str">
        <f t="shared" si="9"/>
        <v/>
      </c>
      <c r="U84" s="74"/>
    </row>
    <row r="85" spans="2:21" x14ac:dyDescent="0.15">
      <c r="B85" s="20">
        <v>77</v>
      </c>
      <c r="C85" s="71" t="str">
        <f t="shared" si="6"/>
        <v/>
      </c>
      <c r="D85" s="71"/>
      <c r="E85" s="20"/>
      <c r="F85" s="8"/>
      <c r="G85" s="20" t="s">
        <v>4</v>
      </c>
      <c r="H85" s="80"/>
      <c r="I85" s="80"/>
      <c r="J85" s="20"/>
      <c r="K85" s="71" t="str">
        <f t="shared" si="5"/>
        <v/>
      </c>
      <c r="L85" s="71"/>
      <c r="M85" s="6" t="str">
        <f t="shared" si="7"/>
        <v/>
      </c>
      <c r="N85" s="20"/>
      <c r="O85" s="8"/>
      <c r="P85" s="80"/>
      <c r="Q85" s="80"/>
      <c r="R85" s="73" t="str">
        <f t="shared" si="8"/>
        <v/>
      </c>
      <c r="S85" s="73"/>
      <c r="T85" s="74" t="str">
        <f t="shared" si="9"/>
        <v/>
      </c>
      <c r="U85" s="74"/>
    </row>
    <row r="86" spans="2:21" x14ac:dyDescent="0.15">
      <c r="B86" s="20">
        <v>78</v>
      </c>
      <c r="C86" s="71" t="str">
        <f t="shared" si="6"/>
        <v/>
      </c>
      <c r="D86" s="71"/>
      <c r="E86" s="20"/>
      <c r="F86" s="8"/>
      <c r="G86" s="20" t="s">
        <v>3</v>
      </c>
      <c r="H86" s="80"/>
      <c r="I86" s="80"/>
      <c r="J86" s="20"/>
      <c r="K86" s="71" t="str">
        <f t="shared" si="5"/>
        <v/>
      </c>
      <c r="L86" s="71"/>
      <c r="M86" s="6" t="str">
        <f t="shared" si="7"/>
        <v/>
      </c>
      <c r="N86" s="20"/>
      <c r="O86" s="8"/>
      <c r="P86" s="80"/>
      <c r="Q86" s="80"/>
      <c r="R86" s="73" t="str">
        <f t="shared" si="8"/>
        <v/>
      </c>
      <c r="S86" s="73"/>
      <c r="T86" s="74" t="str">
        <f t="shared" si="9"/>
        <v/>
      </c>
      <c r="U86" s="74"/>
    </row>
    <row r="87" spans="2:21" x14ac:dyDescent="0.15">
      <c r="B87" s="20">
        <v>79</v>
      </c>
      <c r="C87" s="71" t="str">
        <f t="shared" si="6"/>
        <v/>
      </c>
      <c r="D87" s="71"/>
      <c r="E87" s="20"/>
      <c r="F87" s="8"/>
      <c r="G87" s="20" t="s">
        <v>4</v>
      </c>
      <c r="H87" s="80"/>
      <c r="I87" s="80"/>
      <c r="J87" s="20"/>
      <c r="K87" s="71" t="str">
        <f t="shared" si="5"/>
        <v/>
      </c>
      <c r="L87" s="71"/>
      <c r="M87" s="6" t="str">
        <f t="shared" si="7"/>
        <v/>
      </c>
      <c r="N87" s="20"/>
      <c r="O87" s="8"/>
      <c r="P87" s="80"/>
      <c r="Q87" s="80"/>
      <c r="R87" s="73" t="str">
        <f t="shared" si="8"/>
        <v/>
      </c>
      <c r="S87" s="73"/>
      <c r="T87" s="74" t="str">
        <f t="shared" si="9"/>
        <v/>
      </c>
      <c r="U87" s="74"/>
    </row>
    <row r="88" spans="2:21" x14ac:dyDescent="0.15">
      <c r="B88" s="20">
        <v>80</v>
      </c>
      <c r="C88" s="71" t="str">
        <f t="shared" si="6"/>
        <v/>
      </c>
      <c r="D88" s="71"/>
      <c r="E88" s="20"/>
      <c r="F88" s="8"/>
      <c r="G88" s="20" t="s">
        <v>4</v>
      </c>
      <c r="H88" s="80"/>
      <c r="I88" s="80"/>
      <c r="J88" s="20"/>
      <c r="K88" s="71" t="str">
        <f t="shared" si="5"/>
        <v/>
      </c>
      <c r="L88" s="71"/>
      <c r="M88" s="6" t="str">
        <f t="shared" si="7"/>
        <v/>
      </c>
      <c r="N88" s="20"/>
      <c r="O88" s="8"/>
      <c r="P88" s="80"/>
      <c r="Q88" s="80"/>
      <c r="R88" s="73" t="str">
        <f t="shared" si="8"/>
        <v/>
      </c>
      <c r="S88" s="73"/>
      <c r="T88" s="74" t="str">
        <f t="shared" si="9"/>
        <v/>
      </c>
      <c r="U88" s="74"/>
    </row>
    <row r="89" spans="2:21" x14ac:dyDescent="0.15">
      <c r="B89" s="20">
        <v>81</v>
      </c>
      <c r="C89" s="71" t="str">
        <f t="shared" si="6"/>
        <v/>
      </c>
      <c r="D89" s="71"/>
      <c r="E89" s="20"/>
      <c r="F89" s="8"/>
      <c r="G89" s="20" t="s">
        <v>4</v>
      </c>
      <c r="H89" s="80"/>
      <c r="I89" s="80"/>
      <c r="J89" s="20"/>
      <c r="K89" s="71" t="str">
        <f t="shared" si="5"/>
        <v/>
      </c>
      <c r="L89" s="71"/>
      <c r="M89" s="6" t="str">
        <f t="shared" si="7"/>
        <v/>
      </c>
      <c r="N89" s="20"/>
      <c r="O89" s="8"/>
      <c r="P89" s="80"/>
      <c r="Q89" s="80"/>
      <c r="R89" s="73" t="str">
        <f t="shared" si="8"/>
        <v/>
      </c>
      <c r="S89" s="73"/>
      <c r="T89" s="74" t="str">
        <f t="shared" si="9"/>
        <v/>
      </c>
      <c r="U89" s="74"/>
    </row>
    <row r="90" spans="2:21" x14ac:dyDescent="0.15">
      <c r="B90" s="20">
        <v>82</v>
      </c>
      <c r="C90" s="71" t="str">
        <f t="shared" si="6"/>
        <v/>
      </c>
      <c r="D90" s="71"/>
      <c r="E90" s="20"/>
      <c r="F90" s="8"/>
      <c r="G90" s="20" t="s">
        <v>4</v>
      </c>
      <c r="H90" s="80"/>
      <c r="I90" s="80"/>
      <c r="J90" s="20"/>
      <c r="K90" s="71" t="str">
        <f t="shared" si="5"/>
        <v/>
      </c>
      <c r="L90" s="71"/>
      <c r="M90" s="6" t="str">
        <f t="shared" si="7"/>
        <v/>
      </c>
      <c r="N90" s="20"/>
      <c r="O90" s="8"/>
      <c r="P90" s="80"/>
      <c r="Q90" s="80"/>
      <c r="R90" s="73" t="str">
        <f t="shared" si="8"/>
        <v/>
      </c>
      <c r="S90" s="73"/>
      <c r="T90" s="74" t="str">
        <f t="shared" si="9"/>
        <v/>
      </c>
      <c r="U90" s="74"/>
    </row>
    <row r="91" spans="2:21" x14ac:dyDescent="0.15">
      <c r="B91" s="20">
        <v>83</v>
      </c>
      <c r="C91" s="71" t="str">
        <f t="shared" si="6"/>
        <v/>
      </c>
      <c r="D91" s="71"/>
      <c r="E91" s="20"/>
      <c r="F91" s="8"/>
      <c r="G91" s="20" t="s">
        <v>4</v>
      </c>
      <c r="H91" s="80"/>
      <c r="I91" s="80"/>
      <c r="J91" s="20"/>
      <c r="K91" s="71" t="str">
        <f t="shared" si="5"/>
        <v/>
      </c>
      <c r="L91" s="71"/>
      <c r="M91" s="6" t="str">
        <f t="shared" si="7"/>
        <v/>
      </c>
      <c r="N91" s="20"/>
      <c r="O91" s="8"/>
      <c r="P91" s="80"/>
      <c r="Q91" s="80"/>
      <c r="R91" s="73" t="str">
        <f t="shared" si="8"/>
        <v/>
      </c>
      <c r="S91" s="73"/>
      <c r="T91" s="74" t="str">
        <f t="shared" si="9"/>
        <v/>
      </c>
      <c r="U91" s="74"/>
    </row>
    <row r="92" spans="2:21" x14ac:dyDescent="0.15">
      <c r="B92" s="20">
        <v>84</v>
      </c>
      <c r="C92" s="71" t="str">
        <f t="shared" si="6"/>
        <v/>
      </c>
      <c r="D92" s="71"/>
      <c r="E92" s="20"/>
      <c r="F92" s="8"/>
      <c r="G92" s="20" t="s">
        <v>3</v>
      </c>
      <c r="H92" s="80"/>
      <c r="I92" s="80"/>
      <c r="J92" s="20"/>
      <c r="K92" s="71" t="str">
        <f t="shared" si="5"/>
        <v/>
      </c>
      <c r="L92" s="71"/>
      <c r="M92" s="6" t="str">
        <f t="shared" si="7"/>
        <v/>
      </c>
      <c r="N92" s="20"/>
      <c r="O92" s="8"/>
      <c r="P92" s="80"/>
      <c r="Q92" s="80"/>
      <c r="R92" s="73" t="str">
        <f t="shared" si="8"/>
        <v/>
      </c>
      <c r="S92" s="73"/>
      <c r="T92" s="74" t="str">
        <f t="shared" si="9"/>
        <v/>
      </c>
      <c r="U92" s="74"/>
    </row>
    <row r="93" spans="2:21" x14ac:dyDescent="0.15">
      <c r="B93" s="20">
        <v>85</v>
      </c>
      <c r="C93" s="71" t="str">
        <f t="shared" si="6"/>
        <v/>
      </c>
      <c r="D93" s="71"/>
      <c r="E93" s="20"/>
      <c r="F93" s="8"/>
      <c r="G93" s="20" t="s">
        <v>4</v>
      </c>
      <c r="H93" s="80"/>
      <c r="I93" s="80"/>
      <c r="J93" s="20"/>
      <c r="K93" s="71" t="str">
        <f t="shared" si="5"/>
        <v/>
      </c>
      <c r="L93" s="71"/>
      <c r="M93" s="6" t="str">
        <f t="shared" si="7"/>
        <v/>
      </c>
      <c r="N93" s="20"/>
      <c r="O93" s="8"/>
      <c r="P93" s="80"/>
      <c r="Q93" s="80"/>
      <c r="R93" s="73" t="str">
        <f t="shared" si="8"/>
        <v/>
      </c>
      <c r="S93" s="73"/>
      <c r="T93" s="74" t="str">
        <f t="shared" si="9"/>
        <v/>
      </c>
      <c r="U93" s="74"/>
    </row>
    <row r="94" spans="2:21" x14ac:dyDescent="0.15">
      <c r="B94" s="20">
        <v>86</v>
      </c>
      <c r="C94" s="71" t="str">
        <f t="shared" si="6"/>
        <v/>
      </c>
      <c r="D94" s="71"/>
      <c r="E94" s="20"/>
      <c r="F94" s="8"/>
      <c r="G94" s="20" t="s">
        <v>3</v>
      </c>
      <c r="H94" s="80"/>
      <c r="I94" s="80"/>
      <c r="J94" s="20"/>
      <c r="K94" s="71" t="str">
        <f t="shared" si="5"/>
        <v/>
      </c>
      <c r="L94" s="71"/>
      <c r="M94" s="6" t="str">
        <f t="shared" si="7"/>
        <v/>
      </c>
      <c r="N94" s="20"/>
      <c r="O94" s="8"/>
      <c r="P94" s="80"/>
      <c r="Q94" s="80"/>
      <c r="R94" s="73" t="str">
        <f t="shared" si="8"/>
        <v/>
      </c>
      <c r="S94" s="73"/>
      <c r="T94" s="74" t="str">
        <f t="shared" si="9"/>
        <v/>
      </c>
      <c r="U94" s="74"/>
    </row>
    <row r="95" spans="2:21" x14ac:dyDescent="0.15">
      <c r="B95" s="20">
        <v>87</v>
      </c>
      <c r="C95" s="71" t="str">
        <f t="shared" si="6"/>
        <v/>
      </c>
      <c r="D95" s="71"/>
      <c r="E95" s="20"/>
      <c r="F95" s="8"/>
      <c r="G95" s="20" t="s">
        <v>4</v>
      </c>
      <c r="H95" s="80"/>
      <c r="I95" s="80"/>
      <c r="J95" s="20"/>
      <c r="K95" s="71" t="str">
        <f t="shared" si="5"/>
        <v/>
      </c>
      <c r="L95" s="71"/>
      <c r="M95" s="6" t="str">
        <f t="shared" si="7"/>
        <v/>
      </c>
      <c r="N95" s="20"/>
      <c r="O95" s="8"/>
      <c r="P95" s="80"/>
      <c r="Q95" s="80"/>
      <c r="R95" s="73" t="str">
        <f t="shared" si="8"/>
        <v/>
      </c>
      <c r="S95" s="73"/>
      <c r="T95" s="74" t="str">
        <f t="shared" si="9"/>
        <v/>
      </c>
      <c r="U95" s="74"/>
    </row>
    <row r="96" spans="2:21" x14ac:dyDescent="0.15">
      <c r="B96" s="20">
        <v>88</v>
      </c>
      <c r="C96" s="71" t="str">
        <f t="shared" si="6"/>
        <v/>
      </c>
      <c r="D96" s="71"/>
      <c r="E96" s="20"/>
      <c r="F96" s="8"/>
      <c r="G96" s="20" t="s">
        <v>3</v>
      </c>
      <c r="H96" s="80"/>
      <c r="I96" s="80"/>
      <c r="J96" s="20"/>
      <c r="K96" s="71" t="str">
        <f t="shared" si="5"/>
        <v/>
      </c>
      <c r="L96" s="71"/>
      <c r="M96" s="6" t="str">
        <f t="shared" si="7"/>
        <v/>
      </c>
      <c r="N96" s="20"/>
      <c r="O96" s="8"/>
      <c r="P96" s="80"/>
      <c r="Q96" s="80"/>
      <c r="R96" s="73" t="str">
        <f t="shared" si="8"/>
        <v/>
      </c>
      <c r="S96" s="73"/>
      <c r="T96" s="74" t="str">
        <f t="shared" si="9"/>
        <v/>
      </c>
      <c r="U96" s="74"/>
    </row>
    <row r="97" spans="2:21" x14ac:dyDescent="0.15">
      <c r="B97" s="20">
        <v>89</v>
      </c>
      <c r="C97" s="71" t="str">
        <f t="shared" si="6"/>
        <v/>
      </c>
      <c r="D97" s="71"/>
      <c r="E97" s="20"/>
      <c r="F97" s="8"/>
      <c r="G97" s="20" t="s">
        <v>4</v>
      </c>
      <c r="H97" s="80"/>
      <c r="I97" s="80"/>
      <c r="J97" s="20"/>
      <c r="K97" s="71" t="str">
        <f t="shared" si="5"/>
        <v/>
      </c>
      <c r="L97" s="71"/>
      <c r="M97" s="6" t="str">
        <f t="shared" si="7"/>
        <v/>
      </c>
      <c r="N97" s="20"/>
      <c r="O97" s="8"/>
      <c r="P97" s="80"/>
      <c r="Q97" s="80"/>
      <c r="R97" s="73" t="str">
        <f t="shared" si="8"/>
        <v/>
      </c>
      <c r="S97" s="73"/>
      <c r="T97" s="74" t="str">
        <f t="shared" si="9"/>
        <v/>
      </c>
      <c r="U97" s="74"/>
    </row>
    <row r="98" spans="2:21" x14ac:dyDescent="0.15">
      <c r="B98" s="20">
        <v>90</v>
      </c>
      <c r="C98" s="71" t="str">
        <f t="shared" si="6"/>
        <v/>
      </c>
      <c r="D98" s="71"/>
      <c r="E98" s="20"/>
      <c r="F98" s="8"/>
      <c r="G98" s="20" t="s">
        <v>3</v>
      </c>
      <c r="H98" s="80"/>
      <c r="I98" s="80"/>
      <c r="J98" s="20"/>
      <c r="K98" s="71" t="str">
        <f t="shared" si="5"/>
        <v/>
      </c>
      <c r="L98" s="71"/>
      <c r="M98" s="6" t="str">
        <f t="shared" si="7"/>
        <v/>
      </c>
      <c r="N98" s="20"/>
      <c r="O98" s="8"/>
      <c r="P98" s="80"/>
      <c r="Q98" s="80"/>
      <c r="R98" s="73" t="str">
        <f t="shared" si="8"/>
        <v/>
      </c>
      <c r="S98" s="73"/>
      <c r="T98" s="74" t="str">
        <f t="shared" si="9"/>
        <v/>
      </c>
      <c r="U98" s="74"/>
    </row>
    <row r="99" spans="2:21" x14ac:dyDescent="0.15">
      <c r="B99" s="20">
        <v>91</v>
      </c>
      <c r="C99" s="71" t="str">
        <f t="shared" si="6"/>
        <v/>
      </c>
      <c r="D99" s="71"/>
      <c r="E99" s="20"/>
      <c r="F99" s="8"/>
      <c r="G99" s="20" t="s">
        <v>4</v>
      </c>
      <c r="H99" s="80"/>
      <c r="I99" s="80"/>
      <c r="J99" s="20"/>
      <c r="K99" s="71" t="str">
        <f t="shared" si="5"/>
        <v/>
      </c>
      <c r="L99" s="71"/>
      <c r="M99" s="6" t="str">
        <f t="shared" si="7"/>
        <v/>
      </c>
      <c r="N99" s="20"/>
      <c r="O99" s="8"/>
      <c r="P99" s="80"/>
      <c r="Q99" s="80"/>
      <c r="R99" s="73" t="str">
        <f t="shared" si="8"/>
        <v/>
      </c>
      <c r="S99" s="73"/>
      <c r="T99" s="74" t="str">
        <f t="shared" si="9"/>
        <v/>
      </c>
      <c r="U99" s="74"/>
    </row>
    <row r="100" spans="2:21" x14ac:dyDescent="0.15">
      <c r="B100" s="20">
        <v>92</v>
      </c>
      <c r="C100" s="71" t="str">
        <f t="shared" si="6"/>
        <v/>
      </c>
      <c r="D100" s="71"/>
      <c r="E100" s="20"/>
      <c r="F100" s="8"/>
      <c r="G100" s="20" t="s">
        <v>4</v>
      </c>
      <c r="H100" s="80"/>
      <c r="I100" s="80"/>
      <c r="J100" s="20"/>
      <c r="K100" s="71" t="str">
        <f t="shared" si="5"/>
        <v/>
      </c>
      <c r="L100" s="71"/>
      <c r="M100" s="6" t="str">
        <f t="shared" si="7"/>
        <v/>
      </c>
      <c r="N100" s="20"/>
      <c r="O100" s="8"/>
      <c r="P100" s="80"/>
      <c r="Q100" s="80"/>
      <c r="R100" s="73" t="str">
        <f t="shared" si="8"/>
        <v/>
      </c>
      <c r="S100" s="73"/>
      <c r="T100" s="74" t="str">
        <f t="shared" si="9"/>
        <v/>
      </c>
      <c r="U100" s="74"/>
    </row>
    <row r="101" spans="2:21" x14ac:dyDescent="0.15">
      <c r="B101" s="20">
        <v>93</v>
      </c>
      <c r="C101" s="71" t="str">
        <f t="shared" si="6"/>
        <v/>
      </c>
      <c r="D101" s="71"/>
      <c r="E101" s="20"/>
      <c r="F101" s="8"/>
      <c r="G101" s="20" t="s">
        <v>3</v>
      </c>
      <c r="H101" s="80"/>
      <c r="I101" s="80"/>
      <c r="J101" s="20"/>
      <c r="K101" s="71" t="str">
        <f t="shared" si="5"/>
        <v/>
      </c>
      <c r="L101" s="71"/>
      <c r="M101" s="6" t="str">
        <f t="shared" si="7"/>
        <v/>
      </c>
      <c r="N101" s="20"/>
      <c r="O101" s="8"/>
      <c r="P101" s="80"/>
      <c r="Q101" s="80"/>
      <c r="R101" s="73" t="str">
        <f t="shared" si="8"/>
        <v/>
      </c>
      <c r="S101" s="73"/>
      <c r="T101" s="74" t="str">
        <f t="shared" si="9"/>
        <v/>
      </c>
      <c r="U101" s="74"/>
    </row>
    <row r="102" spans="2:21" x14ac:dyDescent="0.15">
      <c r="B102" s="20">
        <v>94</v>
      </c>
      <c r="C102" s="71" t="str">
        <f t="shared" si="6"/>
        <v/>
      </c>
      <c r="D102" s="71"/>
      <c r="E102" s="20"/>
      <c r="F102" s="8"/>
      <c r="G102" s="20" t="s">
        <v>3</v>
      </c>
      <c r="H102" s="80"/>
      <c r="I102" s="80"/>
      <c r="J102" s="20"/>
      <c r="K102" s="71" t="str">
        <f t="shared" si="5"/>
        <v/>
      </c>
      <c r="L102" s="71"/>
      <c r="M102" s="6" t="str">
        <f t="shared" si="7"/>
        <v/>
      </c>
      <c r="N102" s="20"/>
      <c r="O102" s="8"/>
      <c r="P102" s="80"/>
      <c r="Q102" s="80"/>
      <c r="R102" s="73" t="str">
        <f t="shared" si="8"/>
        <v/>
      </c>
      <c r="S102" s="73"/>
      <c r="T102" s="74" t="str">
        <f t="shared" si="9"/>
        <v/>
      </c>
      <c r="U102" s="74"/>
    </row>
    <row r="103" spans="2:21" x14ac:dyDescent="0.15">
      <c r="B103" s="20">
        <v>95</v>
      </c>
      <c r="C103" s="71" t="str">
        <f t="shared" si="6"/>
        <v/>
      </c>
      <c r="D103" s="71"/>
      <c r="E103" s="20"/>
      <c r="F103" s="8"/>
      <c r="G103" s="20" t="s">
        <v>3</v>
      </c>
      <c r="H103" s="80"/>
      <c r="I103" s="80"/>
      <c r="J103" s="20"/>
      <c r="K103" s="71" t="str">
        <f t="shared" si="5"/>
        <v/>
      </c>
      <c r="L103" s="71"/>
      <c r="M103" s="6" t="str">
        <f t="shared" si="7"/>
        <v/>
      </c>
      <c r="N103" s="20"/>
      <c r="O103" s="8"/>
      <c r="P103" s="80"/>
      <c r="Q103" s="80"/>
      <c r="R103" s="73" t="str">
        <f t="shared" si="8"/>
        <v/>
      </c>
      <c r="S103" s="73"/>
      <c r="T103" s="74" t="str">
        <f t="shared" si="9"/>
        <v/>
      </c>
      <c r="U103" s="74"/>
    </row>
    <row r="104" spans="2:21" x14ac:dyDescent="0.15">
      <c r="B104" s="20">
        <v>96</v>
      </c>
      <c r="C104" s="71" t="str">
        <f t="shared" si="6"/>
        <v/>
      </c>
      <c r="D104" s="71"/>
      <c r="E104" s="20"/>
      <c r="F104" s="8"/>
      <c r="G104" s="20" t="s">
        <v>4</v>
      </c>
      <c r="H104" s="80"/>
      <c r="I104" s="80"/>
      <c r="J104" s="20"/>
      <c r="K104" s="71" t="str">
        <f t="shared" si="5"/>
        <v/>
      </c>
      <c r="L104" s="71"/>
      <c r="M104" s="6" t="str">
        <f t="shared" si="7"/>
        <v/>
      </c>
      <c r="N104" s="20"/>
      <c r="O104" s="8"/>
      <c r="P104" s="80"/>
      <c r="Q104" s="80"/>
      <c r="R104" s="73" t="str">
        <f t="shared" si="8"/>
        <v/>
      </c>
      <c r="S104" s="73"/>
      <c r="T104" s="74" t="str">
        <f t="shared" si="9"/>
        <v/>
      </c>
      <c r="U104" s="74"/>
    </row>
    <row r="105" spans="2:21" x14ac:dyDescent="0.15">
      <c r="B105" s="20">
        <v>97</v>
      </c>
      <c r="C105" s="71" t="str">
        <f t="shared" si="6"/>
        <v/>
      </c>
      <c r="D105" s="71"/>
      <c r="E105" s="20"/>
      <c r="F105" s="8"/>
      <c r="G105" s="20" t="s">
        <v>3</v>
      </c>
      <c r="H105" s="80"/>
      <c r="I105" s="80"/>
      <c r="J105" s="20"/>
      <c r="K105" s="71" t="str">
        <f t="shared" si="5"/>
        <v/>
      </c>
      <c r="L105" s="71"/>
      <c r="M105" s="6" t="str">
        <f t="shared" si="7"/>
        <v/>
      </c>
      <c r="N105" s="20"/>
      <c r="O105" s="8"/>
      <c r="P105" s="80"/>
      <c r="Q105" s="80"/>
      <c r="R105" s="73" t="str">
        <f t="shared" si="8"/>
        <v/>
      </c>
      <c r="S105" s="73"/>
      <c r="T105" s="74" t="str">
        <f t="shared" si="9"/>
        <v/>
      </c>
      <c r="U105" s="74"/>
    </row>
    <row r="106" spans="2:21" x14ac:dyDescent="0.15">
      <c r="B106" s="20">
        <v>98</v>
      </c>
      <c r="C106" s="71" t="str">
        <f t="shared" si="6"/>
        <v/>
      </c>
      <c r="D106" s="71"/>
      <c r="E106" s="20"/>
      <c r="F106" s="8"/>
      <c r="G106" s="20" t="s">
        <v>4</v>
      </c>
      <c r="H106" s="80"/>
      <c r="I106" s="80"/>
      <c r="J106" s="20"/>
      <c r="K106" s="71" t="str">
        <f t="shared" si="5"/>
        <v/>
      </c>
      <c r="L106" s="71"/>
      <c r="M106" s="6" t="str">
        <f t="shared" si="7"/>
        <v/>
      </c>
      <c r="N106" s="20"/>
      <c r="O106" s="8"/>
      <c r="P106" s="80"/>
      <c r="Q106" s="80"/>
      <c r="R106" s="73" t="str">
        <f t="shared" si="8"/>
        <v/>
      </c>
      <c r="S106" s="73"/>
      <c r="T106" s="74" t="str">
        <f t="shared" si="9"/>
        <v/>
      </c>
      <c r="U106" s="74"/>
    </row>
    <row r="107" spans="2:21" x14ac:dyDescent="0.15">
      <c r="B107" s="20">
        <v>99</v>
      </c>
      <c r="C107" s="71" t="str">
        <f t="shared" si="6"/>
        <v/>
      </c>
      <c r="D107" s="71"/>
      <c r="E107" s="20"/>
      <c r="F107" s="8"/>
      <c r="G107" s="20" t="s">
        <v>4</v>
      </c>
      <c r="H107" s="80"/>
      <c r="I107" s="80"/>
      <c r="J107" s="20"/>
      <c r="K107" s="71" t="str">
        <f t="shared" si="5"/>
        <v/>
      </c>
      <c r="L107" s="71"/>
      <c r="M107" s="6" t="str">
        <f t="shared" si="7"/>
        <v/>
      </c>
      <c r="N107" s="20"/>
      <c r="O107" s="8"/>
      <c r="P107" s="80"/>
      <c r="Q107" s="80"/>
      <c r="R107" s="73" t="str">
        <f t="shared" si="8"/>
        <v/>
      </c>
      <c r="S107" s="73"/>
      <c r="T107" s="74" t="str">
        <f t="shared" si="9"/>
        <v/>
      </c>
      <c r="U107" s="74"/>
    </row>
    <row r="108" spans="2:21" x14ac:dyDescent="0.15">
      <c r="B108" s="20">
        <v>100</v>
      </c>
      <c r="C108" s="71" t="str">
        <f t="shared" si="6"/>
        <v/>
      </c>
      <c r="D108" s="71"/>
      <c r="E108" s="20"/>
      <c r="F108" s="8"/>
      <c r="G108" s="20" t="s">
        <v>3</v>
      </c>
      <c r="H108" s="80"/>
      <c r="I108" s="80"/>
      <c r="J108" s="20"/>
      <c r="K108" s="71" t="str">
        <f t="shared" si="5"/>
        <v/>
      </c>
      <c r="L108" s="71"/>
      <c r="M108" s="6" t="str">
        <f t="shared" si="7"/>
        <v/>
      </c>
      <c r="N108" s="20"/>
      <c r="O108" s="8"/>
      <c r="P108" s="80"/>
      <c r="Q108" s="80"/>
      <c r="R108" s="73" t="str">
        <f t="shared" si="8"/>
        <v/>
      </c>
      <c r="S108" s="73"/>
      <c r="T108" s="74" t="str">
        <f t="shared" si="9"/>
        <v/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検証（EURUSD４H）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2016-05-19T12:02:19Z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