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EURUSD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9" i="17" l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T9" i="17"/>
  <c r="M9" i="17"/>
  <c r="R11" i="28"/>
  <c r="T11" i="28" s="1"/>
  <c r="R12" i="28"/>
  <c r="C13" i="28" s="1"/>
  <c r="R13" i="28"/>
  <c r="C14" i="28" s="1"/>
  <c r="R14" i="28"/>
  <c r="T14" i="28" s="1"/>
  <c r="R15" i="28"/>
  <c r="T15" i="28" s="1"/>
  <c r="R16" i="28"/>
  <c r="T16" i="28" s="1"/>
  <c r="R17" i="28"/>
  <c r="C18" i="28" s="1"/>
  <c r="R18" i="28"/>
  <c r="C19" i="28" s="1"/>
  <c r="R19" i="28"/>
  <c r="T19" i="28" s="1"/>
  <c r="R20" i="28"/>
  <c r="C21" i="28" s="1"/>
  <c r="R21" i="28"/>
  <c r="C22" i="28" s="1"/>
  <c r="R22" i="28"/>
  <c r="C23" i="28" s="1"/>
  <c r="R23" i="28"/>
  <c r="T23" i="28" s="1"/>
  <c r="R24" i="28"/>
  <c r="T24" i="28" s="1"/>
  <c r="R25" i="28"/>
  <c r="C26" i="28" s="1"/>
  <c r="R26" i="28"/>
  <c r="C27" i="28" s="1"/>
  <c r="R27" i="28"/>
  <c r="C28" i="28" s="1"/>
  <c r="R28" i="28"/>
  <c r="C29" i="28" s="1"/>
  <c r="R29" i="28"/>
  <c r="C30" i="28" s="1"/>
  <c r="R30" i="28"/>
  <c r="C31" i="28" s="1"/>
  <c r="R31" i="28"/>
  <c r="T31" i="28" s="1"/>
  <c r="R32" i="28"/>
  <c r="T32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C39" i="28" s="1"/>
  <c r="R39" i="28"/>
  <c r="C40" i="28" s="1"/>
  <c r="R40" i="28"/>
  <c r="T40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T48" i="28" s="1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M51" i="28" s="1"/>
  <c r="K50" i="28"/>
  <c r="K49" i="28"/>
  <c r="C49" i="28"/>
  <c r="K48" i="28"/>
  <c r="K47" i="28"/>
  <c r="K46" i="28"/>
  <c r="K45" i="28"/>
  <c r="K44" i="28"/>
  <c r="K43" i="28"/>
  <c r="K42" i="28"/>
  <c r="K41" i="28"/>
  <c r="C41" i="28"/>
  <c r="K40" i="28"/>
  <c r="K39" i="28"/>
  <c r="K38" i="28"/>
  <c r="K37" i="28"/>
  <c r="K36" i="28"/>
  <c r="K35" i="28"/>
  <c r="K34" i="28"/>
  <c r="K33" i="28"/>
  <c r="C33" i="28"/>
  <c r="K32" i="28"/>
  <c r="C32" i="28"/>
  <c r="K31" i="28"/>
  <c r="K30" i="28"/>
  <c r="K29" i="28"/>
  <c r="K28" i="28"/>
  <c r="K27" i="28"/>
  <c r="K26" i="28"/>
  <c r="K25" i="28"/>
  <c r="C25" i="28"/>
  <c r="K24" i="28"/>
  <c r="C24" i="28"/>
  <c r="K23" i="28"/>
  <c r="K22" i="28"/>
  <c r="K21" i="28"/>
  <c r="K20" i="28"/>
  <c r="C20" i="28"/>
  <c r="K19" i="28"/>
  <c r="K18" i="28"/>
  <c r="K17" i="28"/>
  <c r="C17" i="28"/>
  <c r="K16" i="28"/>
  <c r="C16" i="28"/>
  <c r="K15" i="28"/>
  <c r="C15" i="28"/>
  <c r="K14" i="28"/>
  <c r="K13" i="28"/>
  <c r="K12" i="28"/>
  <c r="C12" i="28"/>
  <c r="K11" i="28"/>
  <c r="K10" i="28"/>
  <c r="M10" i="28"/>
  <c r="R10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T10" i="28"/>
  <c r="C11" i="28"/>
  <c r="G5" i="17"/>
  <c r="C10" i="17"/>
  <c r="D4" i="17"/>
  <c r="E5" i="17"/>
  <c r="I5" i="17"/>
  <c r="H4" i="17"/>
  <c r="C5" i="17"/>
  <c r="P4" i="17"/>
  <c r="L4" i="17"/>
  <c r="T57" i="28" l="1"/>
  <c r="T56" i="28"/>
  <c r="T55" i="28"/>
  <c r="T54" i="28"/>
  <c r="T53" i="28"/>
  <c r="T52" i="28"/>
  <c r="T51" i="28"/>
  <c r="T50" i="28"/>
  <c r="T49" i="28"/>
  <c r="T47" i="28"/>
  <c r="T46" i="28"/>
  <c r="T45" i="28"/>
  <c r="T44" i="28"/>
  <c r="T43" i="28"/>
  <c r="T42" i="28"/>
  <c r="T41" i="28"/>
  <c r="T39" i="28"/>
  <c r="T38" i="28"/>
  <c r="T37" i="28"/>
  <c r="T36" i="28"/>
  <c r="T35" i="28"/>
  <c r="T34" i="28"/>
  <c r="T33" i="28"/>
  <c r="T30" i="28"/>
  <c r="T29" i="28"/>
  <c r="T28" i="28"/>
  <c r="T27" i="28"/>
  <c r="T26" i="28"/>
  <c r="T25" i="28"/>
  <c r="T22" i="28"/>
  <c r="T21" i="28"/>
  <c r="T20" i="28"/>
  <c r="T18" i="28"/>
  <c r="T17" i="28"/>
  <c r="T13" i="28"/>
  <c r="T12" i="28"/>
  <c r="P2" i="28"/>
  <c r="T9" i="28"/>
  <c r="D4" i="28"/>
  <c r="G5" i="28"/>
  <c r="E5" i="28"/>
  <c r="C10" i="28"/>
  <c r="C5" i="28"/>
  <c r="H4" i="28" l="1"/>
  <c r="I5" i="28"/>
  <c r="L4" i="28"/>
  <c r="P4" i="28"/>
</calcChain>
</file>

<file path=xl/sharedStrings.xml><?xml version="1.0" encoding="utf-8"?>
<sst xmlns="http://schemas.openxmlformats.org/spreadsheetml/2006/main" count="302" uniqueCount="56">
  <si>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</si>
  <si>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</si>
  <si>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</si>
  <si>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</si>
  <si>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</si>
  <si>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</si>
  <si>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</si>
  <si>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</si>
  <si>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</si>
  <si>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</si>
  <si>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</si>
  <si>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</si>
  <si>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</si>
  <si>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</si>
  <si>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</si>
  <si>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</si>
  <si>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</si>
  <si>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</si>
  <si>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</si>
  <si>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</si>
  <si>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</si>
  <si>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</si>
  <si>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</si>
  <si>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</si>
  <si>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</si>
  <si>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</si>
  <si>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</si>
  <si>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</si>
  <si>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</si>
  <si>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</si>
  <si>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</si>
  <si>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</si>
  <si>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</si>
  <si>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</si>
  <si>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</si>
  <si>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</si>
  <si>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</si>
  <si>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</si>
  <si>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</si>
  <si>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</si>
  <si>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</si>
  <si>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</si>
  <si>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</si>
  <si>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</si>
  <si>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</si>
  <si>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</si>
  <si>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</si>
  <si>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</si>
  <si>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EUR/USD</t>
    <phoneticPr fontId="2"/>
  </si>
  <si>
    <t>USD/JPY</t>
    <phoneticPr fontId="2"/>
  </si>
  <si>
    <t>10MA・20MAの両方の上側にキャンドルがあれば買い方向、下側なら売り方向。MAに触れてEB出現でエントリー待ち、EBのエントリールール成立でエントリー。</t>
    <rPh sb="69" eb="71">
      <t>セイリツ</t>
    </rPh>
    <phoneticPr fontId="3"/>
  </si>
  <si>
    <t>EBの考え違いなど問題なければ、4時間足検証に行きます。</t>
    <rPh sb="3" eb="4">
      <t>カンガ</t>
    </rPh>
    <rPh sb="5" eb="6">
      <t>チガ</t>
    </rPh>
    <rPh sb="9" eb="11">
      <t>モンダイ</t>
    </rPh>
    <rPh sb="17" eb="19">
      <t>ジカン</t>
    </rPh>
    <rPh sb="19" eb="20">
      <t>アシ</t>
    </rPh>
    <rPh sb="20" eb="22">
      <t>ケンショウ</t>
    </rPh>
    <rPh sb="23" eb="24">
      <t>イ</t>
    </rPh>
    <phoneticPr fontId="2"/>
  </si>
  <si>
    <t>できるのなら、決済が青矢印になります。</t>
    <rPh sb="7" eb="9">
      <t>ケッサイ</t>
    </rPh>
    <rPh sb="10" eb="11">
      <t>アオ</t>
    </rPh>
    <rPh sb="11" eb="13">
      <t>ヤジルシ</t>
    </rPh>
    <phoneticPr fontId="2"/>
  </si>
  <si>
    <t>この場合、青三角までトレーディングストップを上げることはできるでしょうか？</t>
    <rPh sb="2" eb="4">
      <t>バアイ</t>
    </rPh>
    <rPh sb="5" eb="6">
      <t>アオ</t>
    </rPh>
    <rPh sb="6" eb="8">
      <t>サンカク</t>
    </rPh>
    <rPh sb="22" eb="23">
      <t>ア</t>
    </rPh>
    <phoneticPr fontId="2"/>
  </si>
  <si>
    <t>EBの1回目ということで、あまり考えずにEBに慣れることをﾒｲﾝに検証しました。今回は、EBの左右どちらかが、10MA、20MAにｻﾎﾟｰﾄされているという条件で行いました。
質問1.今回はEBの左右どちらかがｻﾎﾟｰﾄされているという条件で、検証を行いましたが、①EB右側②EB左側③EB左右両方④EBどちらか片方、どれが正しいのでしょうか？
質問2.ﾛｳｿｸ足、10MA、20MAの順番なら、左陰線、右陽線のＥＢ，20MA、10MA、ﾛｳｿｸ足の順番なら、左陽線、右陰線のEBを探していたような感じがしますが、気にしなくてもよかったでしょうか？
質問3.pips計算方法について。前回は、USD/JPYだったので、（ﾛｰｿｸ足高値-安値）×100で計算していましたが、EUR/USDは、（ﾛｰｿｸ足高値-安値）×10,000で正しいでしょうか？</t>
    <rPh sb="4" eb="6">
      <t>カイメ</t>
    </rPh>
    <rPh sb="16" eb="17">
      <t>カンガ</t>
    </rPh>
    <rPh sb="23" eb="24">
      <t>ナ</t>
    </rPh>
    <rPh sb="33" eb="35">
      <t>ケンショウ</t>
    </rPh>
    <rPh sb="40" eb="42">
      <t>コンカイ</t>
    </rPh>
    <rPh sb="47" eb="49">
      <t>サユウ</t>
    </rPh>
    <rPh sb="78" eb="80">
      <t>ジョウケン</t>
    </rPh>
    <rPh sb="81" eb="82">
      <t>オコナ</t>
    </rPh>
    <rPh sb="88" eb="90">
      <t>シツモン</t>
    </rPh>
    <rPh sb="92" eb="94">
      <t>コンカイ</t>
    </rPh>
    <rPh sb="98" eb="100">
      <t>サユウ</t>
    </rPh>
    <rPh sb="118" eb="120">
      <t>ジョウケン</t>
    </rPh>
    <rPh sb="122" eb="124">
      <t>ケンショウ</t>
    </rPh>
    <rPh sb="125" eb="126">
      <t>オコナ</t>
    </rPh>
    <rPh sb="135" eb="137">
      <t>ミギガワ</t>
    </rPh>
    <rPh sb="140" eb="141">
      <t>ヒダリ</t>
    </rPh>
    <rPh sb="145" eb="147">
      <t>サユウ</t>
    </rPh>
    <rPh sb="147" eb="149">
      <t>リョウホウ</t>
    </rPh>
    <rPh sb="156" eb="158">
      <t>カタホウ</t>
    </rPh>
    <rPh sb="162" eb="163">
      <t>タダ</t>
    </rPh>
    <rPh sb="173" eb="175">
      <t>シツモン</t>
    </rPh>
    <rPh sb="181" eb="182">
      <t>アシ</t>
    </rPh>
    <rPh sb="193" eb="195">
      <t>ジュンバン</t>
    </rPh>
    <rPh sb="198" eb="199">
      <t>ヒダリ</t>
    </rPh>
    <rPh sb="199" eb="201">
      <t>インセン</t>
    </rPh>
    <rPh sb="202" eb="203">
      <t>ミギ</t>
    </rPh>
    <rPh sb="203" eb="205">
      <t>ヨウセン</t>
    </rPh>
    <rPh sb="223" eb="224">
      <t>アシ</t>
    </rPh>
    <rPh sb="225" eb="227">
      <t>ジュンバン</t>
    </rPh>
    <rPh sb="230" eb="231">
      <t>ヒダリ</t>
    </rPh>
    <rPh sb="231" eb="233">
      <t>ヨウセン</t>
    </rPh>
    <rPh sb="234" eb="235">
      <t>ミギ</t>
    </rPh>
    <rPh sb="235" eb="237">
      <t>インセン</t>
    </rPh>
    <rPh sb="241" eb="242">
      <t>サガ</t>
    </rPh>
    <rPh sb="249" eb="250">
      <t>カン</t>
    </rPh>
    <rPh sb="257" eb="258">
      <t>キ</t>
    </rPh>
    <rPh sb="275" eb="277">
      <t>シツモン</t>
    </rPh>
    <rPh sb="283" eb="285">
      <t>ケイサン</t>
    </rPh>
    <rPh sb="285" eb="287">
      <t>ホウホウ</t>
    </rPh>
    <rPh sb="292" eb="294">
      <t>ゼンカイ</t>
    </rPh>
    <rPh sb="314" eb="315">
      <t>アシ</t>
    </rPh>
    <rPh sb="315" eb="317">
      <t>タカネ</t>
    </rPh>
    <rPh sb="318" eb="320">
      <t>ヤスネ</t>
    </rPh>
    <rPh sb="326" eb="328">
      <t>ケイサン</t>
    </rPh>
    <rPh sb="365" eb="366">
      <t>タダ</t>
    </rPh>
    <phoneticPr fontId="2"/>
  </si>
  <si>
    <t>通貨ﾍﾟｱが違うので一概には言えませんが、PBよりｴﾝﾄﾘｰが少ないように感じましたが、PB 47回、EB 49回と違いはそんなにありませんでした。
EBが抱き線、包み線のため、ﾛｳｿｸ足の高値と安値の差が大きいので、ｴﾝﾄﾘｰﾛｯﾄ数が小さいので、利益が少なそうでしたが、検証①のUSD/JPYのよりは良かったです。
ﾛｳｿｸ足が小さければ、さらに利益が伸びたと思います。</t>
    <rPh sb="0" eb="2">
      <t>ツウカ</t>
    </rPh>
    <rPh sb="6" eb="7">
      <t>チガ</t>
    </rPh>
    <rPh sb="10" eb="12">
      <t>イチガイ</t>
    </rPh>
    <rPh sb="14" eb="15">
      <t>イ</t>
    </rPh>
    <rPh sb="31" eb="32">
      <t>スク</t>
    </rPh>
    <rPh sb="37" eb="38">
      <t>カン</t>
    </rPh>
    <rPh sb="49" eb="50">
      <t>カイ</t>
    </rPh>
    <rPh sb="56" eb="57">
      <t>カイ</t>
    </rPh>
    <rPh sb="58" eb="59">
      <t>チガ</t>
    </rPh>
    <rPh sb="78" eb="79">
      <t>ダ</t>
    </rPh>
    <rPh sb="80" eb="81">
      <t>セン</t>
    </rPh>
    <rPh sb="82" eb="83">
      <t>ツツ</t>
    </rPh>
    <rPh sb="84" eb="85">
      <t>セン</t>
    </rPh>
    <rPh sb="93" eb="94">
      <t>アシ</t>
    </rPh>
    <rPh sb="95" eb="97">
      <t>タカネ</t>
    </rPh>
    <rPh sb="98" eb="100">
      <t>ヤスネ</t>
    </rPh>
    <rPh sb="101" eb="102">
      <t>サ</t>
    </rPh>
    <rPh sb="103" eb="104">
      <t>オオ</t>
    </rPh>
    <rPh sb="117" eb="118">
      <t>スウ</t>
    </rPh>
    <rPh sb="119" eb="120">
      <t>チイ</t>
    </rPh>
    <rPh sb="125" eb="127">
      <t>リエキ</t>
    </rPh>
    <rPh sb="128" eb="129">
      <t>スク</t>
    </rPh>
    <rPh sb="137" eb="139">
      <t>ケンショウ</t>
    </rPh>
    <rPh sb="152" eb="153">
      <t>ヨ</t>
    </rPh>
    <rPh sb="164" eb="165">
      <t>アシ</t>
    </rPh>
    <rPh sb="166" eb="167">
      <t>チイ</t>
    </rPh>
    <rPh sb="175" eb="177">
      <t>リエキ</t>
    </rPh>
    <rPh sb="178" eb="179">
      <t>ノ</t>
    </rPh>
    <rPh sb="182" eb="183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</si>
</sst>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0_ "/>
    <numFmt numFmtId="183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28575</xdr:colOff>
      <xdr:row>26</xdr:row>
      <xdr:rowOff>631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6019800" cy="4525006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17</xdr:row>
      <xdr:rowOff>171450</xdr:rowOff>
    </xdr:from>
    <xdr:to>
      <xdr:col>3</xdr:col>
      <xdr:colOff>85725</xdr:colOff>
      <xdr:row>17</xdr:row>
      <xdr:rowOff>171450</xdr:rowOff>
    </xdr:to>
    <xdr:cxnSp macro="">
      <xdr:nvCxnSpPr>
        <xdr:cNvPr id="6" name="直線コネクタ 5"/>
        <xdr:cNvCxnSpPr/>
      </xdr:nvCxnSpPr>
      <xdr:spPr>
        <a:xfrm>
          <a:off x="1819275" y="32480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18</xdr:row>
      <xdr:rowOff>85725</xdr:rowOff>
    </xdr:from>
    <xdr:to>
      <xdr:col>2</xdr:col>
      <xdr:colOff>57150</xdr:colOff>
      <xdr:row>18</xdr:row>
      <xdr:rowOff>85725</xdr:rowOff>
    </xdr:to>
    <xdr:cxnSp macro="">
      <xdr:nvCxnSpPr>
        <xdr:cNvPr id="9" name="直線コネクタ 8"/>
        <xdr:cNvCxnSpPr/>
      </xdr:nvCxnSpPr>
      <xdr:spPr>
        <a:xfrm>
          <a:off x="1104900" y="33432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9</xdr:row>
      <xdr:rowOff>38100</xdr:rowOff>
    </xdr:from>
    <xdr:to>
      <xdr:col>4</xdr:col>
      <xdr:colOff>409575</xdr:colOff>
      <xdr:row>9</xdr:row>
      <xdr:rowOff>38100</xdr:rowOff>
    </xdr:to>
    <xdr:cxnSp macro="">
      <xdr:nvCxnSpPr>
        <xdr:cNvPr id="11" name="直線コネクタ 10"/>
        <xdr:cNvCxnSpPr/>
      </xdr:nvCxnSpPr>
      <xdr:spPr>
        <a:xfrm>
          <a:off x="2828925" y="16668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8</xdr:row>
      <xdr:rowOff>19050</xdr:rowOff>
    </xdr:from>
    <xdr:to>
      <xdr:col>4</xdr:col>
      <xdr:colOff>600075</xdr:colOff>
      <xdr:row>8</xdr:row>
      <xdr:rowOff>19050</xdr:rowOff>
    </xdr:to>
    <xdr:cxnSp macro="">
      <xdr:nvCxnSpPr>
        <xdr:cNvPr id="12" name="直線コネクタ 11"/>
        <xdr:cNvCxnSpPr/>
      </xdr:nvCxnSpPr>
      <xdr:spPr>
        <a:xfrm>
          <a:off x="3019425" y="14668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8</xdr:row>
      <xdr:rowOff>0</xdr:rowOff>
    </xdr:from>
    <xdr:to>
      <xdr:col>6</xdr:col>
      <xdr:colOff>238125</xdr:colOff>
      <xdr:row>8</xdr:row>
      <xdr:rowOff>0</xdr:rowOff>
    </xdr:to>
    <xdr:cxnSp macro="">
      <xdr:nvCxnSpPr>
        <xdr:cNvPr id="13" name="直線コネクタ 12"/>
        <xdr:cNvCxnSpPr/>
      </xdr:nvCxnSpPr>
      <xdr:spPr>
        <a:xfrm>
          <a:off x="4029075" y="14478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27</xdr:row>
      <xdr:rowOff>9525</xdr:rowOff>
    </xdr:from>
    <xdr:to>
      <xdr:col>12</xdr:col>
      <xdr:colOff>77334</xdr:colOff>
      <xdr:row>51</xdr:row>
      <xdr:rowOff>114921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95850"/>
          <a:ext cx="8125959" cy="4448796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45</xdr:row>
      <xdr:rowOff>28575</xdr:rowOff>
    </xdr:from>
    <xdr:to>
      <xdr:col>2</xdr:col>
      <xdr:colOff>495300</xdr:colOff>
      <xdr:row>45</xdr:row>
      <xdr:rowOff>28575</xdr:rowOff>
    </xdr:to>
    <xdr:cxnSp macro="">
      <xdr:nvCxnSpPr>
        <xdr:cNvPr id="15" name="直線コネクタ 14"/>
        <xdr:cNvCxnSpPr/>
      </xdr:nvCxnSpPr>
      <xdr:spPr>
        <a:xfrm>
          <a:off x="1543050" y="81724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37</xdr:row>
      <xdr:rowOff>123825</xdr:rowOff>
    </xdr:from>
    <xdr:to>
      <xdr:col>6</xdr:col>
      <xdr:colOff>247650</xdr:colOff>
      <xdr:row>37</xdr:row>
      <xdr:rowOff>123825</xdr:rowOff>
    </xdr:to>
    <xdr:cxnSp macro="">
      <xdr:nvCxnSpPr>
        <xdr:cNvPr id="16" name="直線コネクタ 15"/>
        <xdr:cNvCxnSpPr/>
      </xdr:nvCxnSpPr>
      <xdr:spPr>
        <a:xfrm>
          <a:off x="4038600" y="68199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31</xdr:row>
      <xdr:rowOff>142875</xdr:rowOff>
    </xdr:from>
    <xdr:to>
      <xdr:col>7</xdr:col>
      <xdr:colOff>419100</xdr:colOff>
      <xdr:row>31</xdr:row>
      <xdr:rowOff>142875</xdr:rowOff>
    </xdr:to>
    <xdr:cxnSp macro="">
      <xdr:nvCxnSpPr>
        <xdr:cNvPr id="17" name="直線コネクタ 16"/>
        <xdr:cNvCxnSpPr/>
      </xdr:nvCxnSpPr>
      <xdr:spPr>
        <a:xfrm>
          <a:off x="4895850" y="57531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32</xdr:row>
      <xdr:rowOff>57150</xdr:rowOff>
    </xdr:from>
    <xdr:to>
      <xdr:col>7</xdr:col>
      <xdr:colOff>38100</xdr:colOff>
      <xdr:row>32</xdr:row>
      <xdr:rowOff>57150</xdr:rowOff>
    </xdr:to>
    <xdr:cxnSp macro="">
      <xdr:nvCxnSpPr>
        <xdr:cNvPr id="18" name="直線コネクタ 17"/>
        <xdr:cNvCxnSpPr/>
      </xdr:nvCxnSpPr>
      <xdr:spPr>
        <a:xfrm>
          <a:off x="4514850" y="58483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45</xdr:row>
      <xdr:rowOff>28575</xdr:rowOff>
    </xdr:from>
    <xdr:to>
      <xdr:col>1</xdr:col>
      <xdr:colOff>504825</xdr:colOff>
      <xdr:row>45</xdr:row>
      <xdr:rowOff>28575</xdr:rowOff>
    </xdr:to>
    <xdr:cxnSp macro="">
      <xdr:nvCxnSpPr>
        <xdr:cNvPr id="19" name="直線コネクタ 18"/>
        <xdr:cNvCxnSpPr/>
      </xdr:nvCxnSpPr>
      <xdr:spPr>
        <a:xfrm>
          <a:off x="933450" y="81724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30</xdr:row>
      <xdr:rowOff>76200</xdr:rowOff>
    </xdr:from>
    <xdr:to>
      <xdr:col>7</xdr:col>
      <xdr:colOff>647700</xdr:colOff>
      <xdr:row>30</xdr:row>
      <xdr:rowOff>76200</xdr:rowOff>
    </xdr:to>
    <xdr:cxnSp macro="">
      <xdr:nvCxnSpPr>
        <xdr:cNvPr id="21" name="直線コネクタ 20"/>
        <xdr:cNvCxnSpPr/>
      </xdr:nvCxnSpPr>
      <xdr:spPr>
        <a:xfrm>
          <a:off x="5124450" y="55054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30</xdr:row>
      <xdr:rowOff>85725</xdr:rowOff>
    </xdr:from>
    <xdr:to>
      <xdr:col>8</xdr:col>
      <xdr:colOff>409575</xdr:colOff>
      <xdr:row>30</xdr:row>
      <xdr:rowOff>85725</xdr:rowOff>
    </xdr:to>
    <xdr:cxnSp macro="">
      <xdr:nvCxnSpPr>
        <xdr:cNvPr id="22" name="直線コネクタ 21"/>
        <xdr:cNvCxnSpPr/>
      </xdr:nvCxnSpPr>
      <xdr:spPr>
        <a:xfrm>
          <a:off x="5572125" y="55149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29</xdr:row>
      <xdr:rowOff>95250</xdr:rowOff>
    </xdr:from>
    <xdr:to>
      <xdr:col>9</xdr:col>
      <xdr:colOff>657225</xdr:colOff>
      <xdr:row>29</xdr:row>
      <xdr:rowOff>95250</xdr:rowOff>
    </xdr:to>
    <xdr:cxnSp macro="">
      <xdr:nvCxnSpPr>
        <xdr:cNvPr id="23" name="直線コネクタ 22"/>
        <xdr:cNvCxnSpPr/>
      </xdr:nvCxnSpPr>
      <xdr:spPr>
        <a:xfrm>
          <a:off x="6505575" y="53435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29</xdr:row>
      <xdr:rowOff>38100</xdr:rowOff>
    </xdr:from>
    <xdr:to>
      <xdr:col>9</xdr:col>
      <xdr:colOff>123825</xdr:colOff>
      <xdr:row>29</xdr:row>
      <xdr:rowOff>38100</xdr:rowOff>
    </xdr:to>
    <xdr:cxnSp macro="">
      <xdr:nvCxnSpPr>
        <xdr:cNvPr id="24" name="直線コネクタ 23"/>
        <xdr:cNvCxnSpPr/>
      </xdr:nvCxnSpPr>
      <xdr:spPr>
        <a:xfrm>
          <a:off x="5972175" y="52863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32</xdr:row>
      <xdr:rowOff>0</xdr:rowOff>
    </xdr:from>
    <xdr:to>
      <xdr:col>10</xdr:col>
      <xdr:colOff>266700</xdr:colOff>
      <xdr:row>32</xdr:row>
      <xdr:rowOff>0</xdr:rowOff>
    </xdr:to>
    <xdr:cxnSp macro="">
      <xdr:nvCxnSpPr>
        <xdr:cNvPr id="26" name="直線コネクタ 25"/>
        <xdr:cNvCxnSpPr/>
      </xdr:nvCxnSpPr>
      <xdr:spPr>
        <a:xfrm>
          <a:off x="6800850" y="57912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32</xdr:row>
      <xdr:rowOff>152400</xdr:rowOff>
    </xdr:from>
    <xdr:to>
      <xdr:col>10</xdr:col>
      <xdr:colOff>419100</xdr:colOff>
      <xdr:row>32</xdr:row>
      <xdr:rowOff>152400</xdr:rowOff>
    </xdr:to>
    <xdr:cxnSp macro="">
      <xdr:nvCxnSpPr>
        <xdr:cNvPr id="27" name="直線コネクタ 26"/>
        <xdr:cNvCxnSpPr/>
      </xdr:nvCxnSpPr>
      <xdr:spPr>
        <a:xfrm>
          <a:off x="6953250" y="59436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32</xdr:row>
      <xdr:rowOff>142875</xdr:rowOff>
    </xdr:from>
    <xdr:to>
      <xdr:col>11</xdr:col>
      <xdr:colOff>190500</xdr:colOff>
      <xdr:row>32</xdr:row>
      <xdr:rowOff>142875</xdr:rowOff>
    </xdr:to>
    <xdr:cxnSp macro="">
      <xdr:nvCxnSpPr>
        <xdr:cNvPr id="28" name="直線コネクタ 27"/>
        <xdr:cNvCxnSpPr/>
      </xdr:nvCxnSpPr>
      <xdr:spPr>
        <a:xfrm>
          <a:off x="7410450" y="59340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53</xdr:row>
      <xdr:rowOff>0</xdr:rowOff>
    </xdr:from>
    <xdr:to>
      <xdr:col>12</xdr:col>
      <xdr:colOff>38100</xdr:colOff>
      <xdr:row>76</xdr:row>
      <xdr:rowOff>114897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91675"/>
          <a:ext cx="8086725" cy="4277322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73</xdr:row>
      <xdr:rowOff>38100</xdr:rowOff>
    </xdr:from>
    <xdr:to>
      <xdr:col>1</xdr:col>
      <xdr:colOff>66675</xdr:colOff>
      <xdr:row>73</xdr:row>
      <xdr:rowOff>38100</xdr:rowOff>
    </xdr:to>
    <xdr:cxnSp macro="">
      <xdr:nvCxnSpPr>
        <xdr:cNvPr id="30" name="直線コネクタ 29"/>
        <xdr:cNvCxnSpPr/>
      </xdr:nvCxnSpPr>
      <xdr:spPr>
        <a:xfrm>
          <a:off x="495300" y="132492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70</xdr:row>
      <xdr:rowOff>28575</xdr:rowOff>
    </xdr:from>
    <xdr:to>
      <xdr:col>2</xdr:col>
      <xdr:colOff>0</xdr:colOff>
      <xdr:row>70</xdr:row>
      <xdr:rowOff>28575</xdr:rowOff>
    </xdr:to>
    <xdr:cxnSp macro="">
      <xdr:nvCxnSpPr>
        <xdr:cNvPr id="31" name="直線コネクタ 30"/>
        <xdr:cNvCxnSpPr/>
      </xdr:nvCxnSpPr>
      <xdr:spPr>
        <a:xfrm>
          <a:off x="1047750" y="126968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66</xdr:row>
      <xdr:rowOff>9525</xdr:rowOff>
    </xdr:from>
    <xdr:to>
      <xdr:col>3</xdr:col>
      <xdr:colOff>123825</xdr:colOff>
      <xdr:row>66</xdr:row>
      <xdr:rowOff>9525</xdr:rowOff>
    </xdr:to>
    <xdr:cxnSp macro="">
      <xdr:nvCxnSpPr>
        <xdr:cNvPr id="32" name="直線コネクタ 31"/>
        <xdr:cNvCxnSpPr/>
      </xdr:nvCxnSpPr>
      <xdr:spPr>
        <a:xfrm>
          <a:off x="1857375" y="119538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66</xdr:row>
      <xdr:rowOff>19050</xdr:rowOff>
    </xdr:from>
    <xdr:to>
      <xdr:col>3</xdr:col>
      <xdr:colOff>600075</xdr:colOff>
      <xdr:row>66</xdr:row>
      <xdr:rowOff>19050</xdr:rowOff>
    </xdr:to>
    <xdr:cxnSp macro="">
      <xdr:nvCxnSpPr>
        <xdr:cNvPr id="34" name="直線コネクタ 33"/>
        <xdr:cNvCxnSpPr/>
      </xdr:nvCxnSpPr>
      <xdr:spPr>
        <a:xfrm>
          <a:off x="2333625" y="119634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70</xdr:row>
      <xdr:rowOff>19050</xdr:rowOff>
    </xdr:from>
    <xdr:to>
      <xdr:col>8</xdr:col>
      <xdr:colOff>142875</xdr:colOff>
      <xdr:row>70</xdr:row>
      <xdr:rowOff>19050</xdr:rowOff>
    </xdr:to>
    <xdr:cxnSp macro="">
      <xdr:nvCxnSpPr>
        <xdr:cNvPr id="35" name="直線コネクタ 34"/>
        <xdr:cNvCxnSpPr/>
      </xdr:nvCxnSpPr>
      <xdr:spPr>
        <a:xfrm>
          <a:off x="5305425" y="126873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64</xdr:row>
      <xdr:rowOff>76200</xdr:rowOff>
    </xdr:from>
    <xdr:to>
      <xdr:col>9</xdr:col>
      <xdr:colOff>361950</xdr:colOff>
      <xdr:row>64</xdr:row>
      <xdr:rowOff>76200</xdr:rowOff>
    </xdr:to>
    <xdr:cxnSp macro="">
      <xdr:nvCxnSpPr>
        <xdr:cNvPr id="37" name="直線コネクタ 36"/>
        <xdr:cNvCxnSpPr/>
      </xdr:nvCxnSpPr>
      <xdr:spPr>
        <a:xfrm>
          <a:off x="6210300" y="116586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62</xdr:row>
      <xdr:rowOff>0</xdr:rowOff>
    </xdr:from>
    <xdr:to>
      <xdr:col>9</xdr:col>
      <xdr:colOff>438150</xdr:colOff>
      <xdr:row>62</xdr:row>
      <xdr:rowOff>0</xdr:rowOff>
    </xdr:to>
    <xdr:cxnSp macro="">
      <xdr:nvCxnSpPr>
        <xdr:cNvPr id="38" name="直線コネクタ 37"/>
        <xdr:cNvCxnSpPr/>
      </xdr:nvCxnSpPr>
      <xdr:spPr>
        <a:xfrm>
          <a:off x="6286500" y="112204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59</xdr:row>
      <xdr:rowOff>123825</xdr:rowOff>
    </xdr:from>
    <xdr:to>
      <xdr:col>9</xdr:col>
      <xdr:colOff>600075</xdr:colOff>
      <xdr:row>59</xdr:row>
      <xdr:rowOff>123825</xdr:rowOff>
    </xdr:to>
    <xdr:cxnSp macro="">
      <xdr:nvCxnSpPr>
        <xdr:cNvPr id="39" name="直線コネクタ 38"/>
        <xdr:cNvCxnSpPr/>
      </xdr:nvCxnSpPr>
      <xdr:spPr>
        <a:xfrm>
          <a:off x="6448425" y="108013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59</xdr:row>
      <xdr:rowOff>123825</xdr:rowOff>
    </xdr:from>
    <xdr:to>
      <xdr:col>11</xdr:col>
      <xdr:colOff>190500</xdr:colOff>
      <xdr:row>59</xdr:row>
      <xdr:rowOff>123825</xdr:rowOff>
    </xdr:to>
    <xdr:cxnSp macro="">
      <xdr:nvCxnSpPr>
        <xdr:cNvPr id="41" name="直線コネクタ 40"/>
        <xdr:cNvCxnSpPr/>
      </xdr:nvCxnSpPr>
      <xdr:spPr>
        <a:xfrm>
          <a:off x="7410450" y="108013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78</xdr:row>
      <xdr:rowOff>0</xdr:rowOff>
    </xdr:from>
    <xdr:to>
      <xdr:col>9</xdr:col>
      <xdr:colOff>9525</xdr:colOff>
      <xdr:row>101</xdr:row>
      <xdr:rowOff>105371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16050"/>
          <a:ext cx="6000750" cy="4267796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91</xdr:row>
      <xdr:rowOff>28575</xdr:rowOff>
    </xdr:from>
    <xdr:to>
      <xdr:col>2</xdr:col>
      <xdr:colOff>342900</xdr:colOff>
      <xdr:row>91</xdr:row>
      <xdr:rowOff>28575</xdr:rowOff>
    </xdr:to>
    <xdr:cxnSp macro="">
      <xdr:nvCxnSpPr>
        <xdr:cNvPr id="44" name="直線コネクタ 43"/>
        <xdr:cNvCxnSpPr/>
      </xdr:nvCxnSpPr>
      <xdr:spPr>
        <a:xfrm>
          <a:off x="1390650" y="164973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89</xdr:row>
      <xdr:rowOff>133350</xdr:rowOff>
    </xdr:from>
    <xdr:to>
      <xdr:col>3</xdr:col>
      <xdr:colOff>285750</xdr:colOff>
      <xdr:row>89</xdr:row>
      <xdr:rowOff>133350</xdr:rowOff>
    </xdr:to>
    <xdr:cxnSp macro="">
      <xdr:nvCxnSpPr>
        <xdr:cNvPr id="46" name="直線コネクタ 45"/>
        <xdr:cNvCxnSpPr/>
      </xdr:nvCxnSpPr>
      <xdr:spPr>
        <a:xfrm>
          <a:off x="2019300" y="162401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89</xdr:row>
      <xdr:rowOff>142875</xdr:rowOff>
    </xdr:from>
    <xdr:to>
      <xdr:col>7</xdr:col>
      <xdr:colOff>504825</xdr:colOff>
      <xdr:row>89</xdr:row>
      <xdr:rowOff>142875</xdr:rowOff>
    </xdr:to>
    <xdr:cxnSp macro="">
      <xdr:nvCxnSpPr>
        <xdr:cNvPr id="47" name="直線コネクタ 46"/>
        <xdr:cNvCxnSpPr/>
      </xdr:nvCxnSpPr>
      <xdr:spPr>
        <a:xfrm>
          <a:off x="4981575" y="162496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78</xdr:row>
      <xdr:rowOff>152400</xdr:rowOff>
    </xdr:from>
    <xdr:to>
      <xdr:col>5</xdr:col>
      <xdr:colOff>361950</xdr:colOff>
      <xdr:row>80</xdr:row>
      <xdr:rowOff>161925</xdr:rowOff>
    </xdr:to>
    <xdr:sp macro="" textlink="">
      <xdr:nvSpPr>
        <xdr:cNvPr id="50" name="下矢印 49"/>
        <xdr:cNvSpPr/>
      </xdr:nvSpPr>
      <xdr:spPr>
        <a:xfrm>
          <a:off x="3543300" y="14268450"/>
          <a:ext cx="66675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323850</xdr:colOff>
      <xdr:row>83</xdr:row>
      <xdr:rowOff>104775</xdr:rowOff>
    </xdr:from>
    <xdr:to>
      <xdr:col>4</xdr:col>
      <xdr:colOff>419100</xdr:colOff>
      <xdr:row>84</xdr:row>
      <xdr:rowOff>66675</xdr:rowOff>
    </xdr:to>
    <xdr:sp macro="" textlink="">
      <xdr:nvSpPr>
        <xdr:cNvPr id="52" name="二等辺三角形 51"/>
        <xdr:cNvSpPr/>
      </xdr:nvSpPr>
      <xdr:spPr>
        <a:xfrm>
          <a:off x="2886075" y="15125700"/>
          <a:ext cx="95250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9525</xdr:colOff>
      <xdr:row>103</xdr:row>
      <xdr:rowOff>0</xdr:rowOff>
    </xdr:from>
    <xdr:to>
      <xdr:col>12</xdr:col>
      <xdr:colOff>563175</xdr:colOff>
      <xdr:row>127</xdr:row>
      <xdr:rowOff>57764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640425"/>
          <a:ext cx="8602275" cy="4401164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122</xdr:row>
      <xdr:rowOff>161925</xdr:rowOff>
    </xdr:from>
    <xdr:to>
      <xdr:col>1</xdr:col>
      <xdr:colOff>266700</xdr:colOff>
      <xdr:row>122</xdr:row>
      <xdr:rowOff>161925</xdr:rowOff>
    </xdr:to>
    <xdr:cxnSp macro="">
      <xdr:nvCxnSpPr>
        <xdr:cNvPr id="54" name="直線コネクタ 53"/>
        <xdr:cNvCxnSpPr/>
      </xdr:nvCxnSpPr>
      <xdr:spPr>
        <a:xfrm>
          <a:off x="695325" y="222408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122</xdr:row>
      <xdr:rowOff>171450</xdr:rowOff>
    </xdr:from>
    <xdr:to>
      <xdr:col>2</xdr:col>
      <xdr:colOff>38100</xdr:colOff>
      <xdr:row>122</xdr:row>
      <xdr:rowOff>171450</xdr:rowOff>
    </xdr:to>
    <xdr:cxnSp macro="">
      <xdr:nvCxnSpPr>
        <xdr:cNvPr id="55" name="直線コネクタ 54"/>
        <xdr:cNvCxnSpPr/>
      </xdr:nvCxnSpPr>
      <xdr:spPr>
        <a:xfrm>
          <a:off x="1085850" y="222504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122</xdr:row>
      <xdr:rowOff>19050</xdr:rowOff>
    </xdr:from>
    <xdr:to>
      <xdr:col>5</xdr:col>
      <xdr:colOff>361950</xdr:colOff>
      <xdr:row>122</xdr:row>
      <xdr:rowOff>19050</xdr:rowOff>
    </xdr:to>
    <xdr:cxnSp macro="">
      <xdr:nvCxnSpPr>
        <xdr:cNvPr id="56" name="直線コネクタ 55"/>
        <xdr:cNvCxnSpPr/>
      </xdr:nvCxnSpPr>
      <xdr:spPr>
        <a:xfrm>
          <a:off x="3467100" y="220980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113</xdr:row>
      <xdr:rowOff>152400</xdr:rowOff>
    </xdr:from>
    <xdr:to>
      <xdr:col>7</xdr:col>
      <xdr:colOff>276225</xdr:colOff>
      <xdr:row>113</xdr:row>
      <xdr:rowOff>152400</xdr:rowOff>
    </xdr:to>
    <xdr:cxnSp macro="">
      <xdr:nvCxnSpPr>
        <xdr:cNvPr id="57" name="直線コネクタ 56"/>
        <xdr:cNvCxnSpPr/>
      </xdr:nvCxnSpPr>
      <xdr:spPr>
        <a:xfrm>
          <a:off x="4752975" y="206025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107</xdr:row>
      <xdr:rowOff>161925</xdr:rowOff>
    </xdr:from>
    <xdr:to>
      <xdr:col>11</xdr:col>
      <xdr:colOff>57150</xdr:colOff>
      <xdr:row>107</xdr:row>
      <xdr:rowOff>161925</xdr:rowOff>
    </xdr:to>
    <xdr:cxnSp macro="">
      <xdr:nvCxnSpPr>
        <xdr:cNvPr id="58" name="直線コネクタ 57"/>
        <xdr:cNvCxnSpPr/>
      </xdr:nvCxnSpPr>
      <xdr:spPr>
        <a:xfrm>
          <a:off x="7277100" y="195262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107</xdr:row>
      <xdr:rowOff>161925</xdr:rowOff>
    </xdr:from>
    <xdr:to>
      <xdr:col>11</xdr:col>
      <xdr:colOff>428625</xdr:colOff>
      <xdr:row>107</xdr:row>
      <xdr:rowOff>161925</xdr:rowOff>
    </xdr:to>
    <xdr:cxnSp macro="">
      <xdr:nvCxnSpPr>
        <xdr:cNvPr id="60" name="直線コネクタ 59"/>
        <xdr:cNvCxnSpPr/>
      </xdr:nvCxnSpPr>
      <xdr:spPr>
        <a:xfrm>
          <a:off x="7648575" y="195262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113</xdr:row>
      <xdr:rowOff>9525</xdr:rowOff>
    </xdr:from>
    <xdr:to>
      <xdr:col>8</xdr:col>
      <xdr:colOff>438150</xdr:colOff>
      <xdr:row>113</xdr:row>
      <xdr:rowOff>9525</xdr:rowOff>
    </xdr:to>
    <xdr:cxnSp macro="">
      <xdr:nvCxnSpPr>
        <xdr:cNvPr id="61" name="直線コネクタ 60"/>
        <xdr:cNvCxnSpPr/>
      </xdr:nvCxnSpPr>
      <xdr:spPr>
        <a:xfrm>
          <a:off x="5600700" y="204597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108</xdr:row>
      <xdr:rowOff>142875</xdr:rowOff>
    </xdr:from>
    <xdr:to>
      <xdr:col>10</xdr:col>
      <xdr:colOff>361950</xdr:colOff>
      <xdr:row>108</xdr:row>
      <xdr:rowOff>142875</xdr:rowOff>
    </xdr:to>
    <xdr:cxnSp macro="">
      <xdr:nvCxnSpPr>
        <xdr:cNvPr id="63" name="直線コネクタ 62"/>
        <xdr:cNvCxnSpPr/>
      </xdr:nvCxnSpPr>
      <xdr:spPr>
        <a:xfrm>
          <a:off x="6896100" y="196881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135</xdr:row>
      <xdr:rowOff>76200</xdr:rowOff>
    </xdr:from>
    <xdr:to>
      <xdr:col>1</xdr:col>
      <xdr:colOff>19050</xdr:colOff>
      <xdr:row>135</xdr:row>
      <xdr:rowOff>76200</xdr:rowOff>
    </xdr:to>
    <xdr:cxnSp macro="">
      <xdr:nvCxnSpPr>
        <xdr:cNvPr id="65" name="直線コネクタ 64"/>
        <xdr:cNvCxnSpPr/>
      </xdr:nvCxnSpPr>
      <xdr:spPr>
        <a:xfrm>
          <a:off x="447675" y="245078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137</xdr:row>
      <xdr:rowOff>104775</xdr:rowOff>
    </xdr:from>
    <xdr:to>
      <xdr:col>1</xdr:col>
      <xdr:colOff>409575</xdr:colOff>
      <xdr:row>137</xdr:row>
      <xdr:rowOff>104775</xdr:rowOff>
    </xdr:to>
    <xdr:cxnSp macro="">
      <xdr:nvCxnSpPr>
        <xdr:cNvPr id="66" name="直線コネクタ 65"/>
        <xdr:cNvCxnSpPr/>
      </xdr:nvCxnSpPr>
      <xdr:spPr>
        <a:xfrm>
          <a:off x="838200" y="248983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138</xdr:row>
      <xdr:rowOff>76200</xdr:rowOff>
    </xdr:from>
    <xdr:to>
      <xdr:col>2</xdr:col>
      <xdr:colOff>533400</xdr:colOff>
      <xdr:row>138</xdr:row>
      <xdr:rowOff>76200</xdr:rowOff>
    </xdr:to>
    <xdr:cxnSp macro="">
      <xdr:nvCxnSpPr>
        <xdr:cNvPr id="67" name="直線コネクタ 66"/>
        <xdr:cNvCxnSpPr/>
      </xdr:nvCxnSpPr>
      <xdr:spPr>
        <a:xfrm>
          <a:off x="1581150" y="250507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128</xdr:row>
      <xdr:rowOff>0</xdr:rowOff>
    </xdr:from>
    <xdr:to>
      <xdr:col>12</xdr:col>
      <xdr:colOff>506019</xdr:colOff>
      <xdr:row>152</xdr:row>
      <xdr:rowOff>86343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64800"/>
          <a:ext cx="8554644" cy="4429743"/>
        </a:xfrm>
        <a:prstGeom prst="rect">
          <a:avLst/>
        </a:prstGeom>
      </xdr:spPr>
    </xdr:pic>
    <xdr:clientData/>
  </xdr:twoCellAnchor>
  <xdr:twoCellAnchor>
    <xdr:from>
      <xdr:col>0</xdr:col>
      <xdr:colOff>476250</xdr:colOff>
      <xdr:row>134</xdr:row>
      <xdr:rowOff>57150</xdr:rowOff>
    </xdr:from>
    <xdr:to>
      <xdr:col>1</xdr:col>
      <xdr:colOff>47625</xdr:colOff>
      <xdr:row>134</xdr:row>
      <xdr:rowOff>57150</xdr:rowOff>
    </xdr:to>
    <xdr:cxnSp macro="">
      <xdr:nvCxnSpPr>
        <xdr:cNvPr id="69" name="直線コネクタ 68"/>
        <xdr:cNvCxnSpPr/>
      </xdr:nvCxnSpPr>
      <xdr:spPr>
        <a:xfrm>
          <a:off x="476250" y="243078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134</xdr:row>
      <xdr:rowOff>66675</xdr:rowOff>
    </xdr:from>
    <xdr:to>
      <xdr:col>2</xdr:col>
      <xdr:colOff>9525</xdr:colOff>
      <xdr:row>134</xdr:row>
      <xdr:rowOff>66675</xdr:rowOff>
    </xdr:to>
    <xdr:cxnSp macro="">
      <xdr:nvCxnSpPr>
        <xdr:cNvPr id="70" name="直線コネクタ 69"/>
        <xdr:cNvCxnSpPr/>
      </xdr:nvCxnSpPr>
      <xdr:spPr>
        <a:xfrm>
          <a:off x="1057275" y="243173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131</xdr:row>
      <xdr:rowOff>76200</xdr:rowOff>
    </xdr:from>
    <xdr:to>
      <xdr:col>7</xdr:col>
      <xdr:colOff>647700</xdr:colOff>
      <xdr:row>131</xdr:row>
      <xdr:rowOff>76200</xdr:rowOff>
    </xdr:to>
    <xdr:cxnSp macro="">
      <xdr:nvCxnSpPr>
        <xdr:cNvPr id="72" name="直線コネクタ 71"/>
        <xdr:cNvCxnSpPr/>
      </xdr:nvCxnSpPr>
      <xdr:spPr>
        <a:xfrm>
          <a:off x="5124450" y="237839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638175</xdr:colOff>
      <xdr:row>140</xdr:row>
      <xdr:rowOff>152400</xdr:rowOff>
    </xdr:from>
    <xdr:to>
      <xdr:col>10</xdr:col>
      <xdr:colOff>95250</xdr:colOff>
      <xdr:row>140</xdr:row>
      <xdr:rowOff>152400</xdr:rowOff>
    </xdr:to>
    <xdr:cxnSp macro="">
      <xdr:nvCxnSpPr>
        <xdr:cNvPr id="73" name="直線コネクタ 72"/>
        <xdr:cNvCxnSpPr/>
      </xdr:nvCxnSpPr>
      <xdr:spPr>
        <a:xfrm>
          <a:off x="6629400" y="254889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146</xdr:row>
      <xdr:rowOff>9525</xdr:rowOff>
    </xdr:from>
    <xdr:to>
      <xdr:col>11</xdr:col>
      <xdr:colOff>476250</xdr:colOff>
      <xdr:row>146</xdr:row>
      <xdr:rowOff>9525</xdr:rowOff>
    </xdr:to>
    <xdr:cxnSp macro="">
      <xdr:nvCxnSpPr>
        <xdr:cNvPr id="74" name="直線コネクタ 73"/>
        <xdr:cNvCxnSpPr/>
      </xdr:nvCxnSpPr>
      <xdr:spPr>
        <a:xfrm>
          <a:off x="7696200" y="2643187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148</xdr:row>
      <xdr:rowOff>95250</xdr:rowOff>
    </xdr:from>
    <xdr:to>
      <xdr:col>11</xdr:col>
      <xdr:colOff>628650</xdr:colOff>
      <xdr:row>148</xdr:row>
      <xdr:rowOff>95250</xdr:rowOff>
    </xdr:to>
    <xdr:cxnSp macro="">
      <xdr:nvCxnSpPr>
        <xdr:cNvPr id="76" name="直線コネクタ 75"/>
        <xdr:cNvCxnSpPr/>
      </xdr:nvCxnSpPr>
      <xdr:spPr>
        <a:xfrm>
          <a:off x="7848600" y="268795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148</xdr:row>
      <xdr:rowOff>95250</xdr:rowOff>
    </xdr:from>
    <xdr:to>
      <xdr:col>12</xdr:col>
      <xdr:colOff>161925</xdr:colOff>
      <xdr:row>148</xdr:row>
      <xdr:rowOff>95250</xdr:rowOff>
    </xdr:to>
    <xdr:cxnSp macro="">
      <xdr:nvCxnSpPr>
        <xdr:cNvPr id="78" name="直線コネクタ 77"/>
        <xdr:cNvCxnSpPr/>
      </xdr:nvCxnSpPr>
      <xdr:spPr>
        <a:xfrm>
          <a:off x="8067675" y="268795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153</xdr:row>
      <xdr:rowOff>0</xdr:rowOff>
    </xdr:from>
    <xdr:to>
      <xdr:col>10</xdr:col>
      <xdr:colOff>676275</xdr:colOff>
      <xdr:row>174</xdr:row>
      <xdr:rowOff>95794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89175"/>
          <a:ext cx="7353300" cy="3896269"/>
        </a:xfrm>
        <a:prstGeom prst="rect">
          <a:avLst/>
        </a:prstGeom>
      </xdr:spPr>
    </xdr:pic>
    <xdr:clientData/>
  </xdr:twoCellAnchor>
  <xdr:twoCellAnchor>
    <xdr:from>
      <xdr:col>1</xdr:col>
      <xdr:colOff>590550</xdr:colOff>
      <xdr:row>160</xdr:row>
      <xdr:rowOff>152400</xdr:rowOff>
    </xdr:from>
    <xdr:to>
      <xdr:col>2</xdr:col>
      <xdr:colOff>114300</xdr:colOff>
      <xdr:row>160</xdr:row>
      <xdr:rowOff>152400</xdr:rowOff>
    </xdr:to>
    <xdr:cxnSp macro="">
      <xdr:nvCxnSpPr>
        <xdr:cNvPr id="81" name="直線コネクタ 80"/>
        <xdr:cNvCxnSpPr/>
      </xdr:nvCxnSpPr>
      <xdr:spPr>
        <a:xfrm>
          <a:off x="1162050" y="291084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164</xdr:row>
      <xdr:rowOff>95250</xdr:rowOff>
    </xdr:from>
    <xdr:to>
      <xdr:col>3</xdr:col>
      <xdr:colOff>57150</xdr:colOff>
      <xdr:row>164</xdr:row>
      <xdr:rowOff>95250</xdr:rowOff>
    </xdr:to>
    <xdr:cxnSp macro="">
      <xdr:nvCxnSpPr>
        <xdr:cNvPr id="83" name="直線コネクタ 82"/>
        <xdr:cNvCxnSpPr/>
      </xdr:nvCxnSpPr>
      <xdr:spPr>
        <a:xfrm>
          <a:off x="1790700" y="297751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165</xdr:row>
      <xdr:rowOff>9525</xdr:rowOff>
    </xdr:from>
    <xdr:to>
      <xdr:col>4</xdr:col>
      <xdr:colOff>200025</xdr:colOff>
      <xdr:row>165</xdr:row>
      <xdr:rowOff>9525</xdr:rowOff>
    </xdr:to>
    <xdr:cxnSp macro="">
      <xdr:nvCxnSpPr>
        <xdr:cNvPr id="84" name="直線コネクタ 83"/>
        <xdr:cNvCxnSpPr/>
      </xdr:nvCxnSpPr>
      <xdr:spPr>
        <a:xfrm>
          <a:off x="2619375" y="298704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167</xdr:row>
      <xdr:rowOff>104775</xdr:rowOff>
    </xdr:from>
    <xdr:to>
      <xdr:col>5</xdr:col>
      <xdr:colOff>419100</xdr:colOff>
      <xdr:row>167</xdr:row>
      <xdr:rowOff>104775</xdr:rowOff>
    </xdr:to>
    <xdr:cxnSp macro="">
      <xdr:nvCxnSpPr>
        <xdr:cNvPr id="85" name="直線コネクタ 84"/>
        <xdr:cNvCxnSpPr/>
      </xdr:nvCxnSpPr>
      <xdr:spPr>
        <a:xfrm>
          <a:off x="3524250" y="303276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168</xdr:row>
      <xdr:rowOff>123825</xdr:rowOff>
    </xdr:from>
    <xdr:to>
      <xdr:col>7</xdr:col>
      <xdr:colOff>142875</xdr:colOff>
      <xdr:row>168</xdr:row>
      <xdr:rowOff>123825</xdr:rowOff>
    </xdr:to>
    <xdr:cxnSp macro="">
      <xdr:nvCxnSpPr>
        <xdr:cNvPr id="87" name="直線コネクタ 86"/>
        <xdr:cNvCxnSpPr/>
      </xdr:nvCxnSpPr>
      <xdr:spPr>
        <a:xfrm>
          <a:off x="4619625" y="305276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168</xdr:row>
      <xdr:rowOff>133350</xdr:rowOff>
    </xdr:from>
    <xdr:to>
      <xdr:col>9</xdr:col>
      <xdr:colOff>495300</xdr:colOff>
      <xdr:row>168</xdr:row>
      <xdr:rowOff>133350</xdr:rowOff>
    </xdr:to>
    <xdr:cxnSp macro="">
      <xdr:nvCxnSpPr>
        <xdr:cNvPr id="88" name="直線コネクタ 87"/>
        <xdr:cNvCxnSpPr/>
      </xdr:nvCxnSpPr>
      <xdr:spPr>
        <a:xfrm>
          <a:off x="6343650" y="305371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176</xdr:row>
      <xdr:rowOff>0</xdr:rowOff>
    </xdr:from>
    <xdr:to>
      <xdr:col>9</xdr:col>
      <xdr:colOff>9525</xdr:colOff>
      <xdr:row>199</xdr:row>
      <xdr:rowOff>19634</xdr:rowOff>
    </xdr:to>
    <xdr:pic>
      <xdr:nvPicPr>
        <xdr:cNvPr id="89" name="図 8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51600"/>
          <a:ext cx="6000750" cy="4182059"/>
        </a:xfrm>
        <a:prstGeom prst="rect">
          <a:avLst/>
        </a:prstGeom>
      </xdr:spPr>
    </xdr:pic>
    <xdr:clientData/>
  </xdr:twoCellAnchor>
  <xdr:twoCellAnchor>
    <xdr:from>
      <xdr:col>2</xdr:col>
      <xdr:colOff>219075</xdr:colOff>
      <xdr:row>190</xdr:row>
      <xdr:rowOff>57150</xdr:rowOff>
    </xdr:from>
    <xdr:to>
      <xdr:col>2</xdr:col>
      <xdr:colOff>361950</xdr:colOff>
      <xdr:row>190</xdr:row>
      <xdr:rowOff>57150</xdr:rowOff>
    </xdr:to>
    <xdr:cxnSp macro="">
      <xdr:nvCxnSpPr>
        <xdr:cNvPr id="90" name="直線コネクタ 89"/>
        <xdr:cNvCxnSpPr/>
      </xdr:nvCxnSpPr>
      <xdr:spPr>
        <a:xfrm>
          <a:off x="1409700" y="344424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193</xdr:row>
      <xdr:rowOff>28575</xdr:rowOff>
    </xdr:from>
    <xdr:to>
      <xdr:col>1</xdr:col>
      <xdr:colOff>171450</xdr:colOff>
      <xdr:row>193</xdr:row>
      <xdr:rowOff>28575</xdr:rowOff>
    </xdr:to>
    <xdr:cxnSp macro="">
      <xdr:nvCxnSpPr>
        <xdr:cNvPr id="91" name="直線コネクタ 90"/>
        <xdr:cNvCxnSpPr/>
      </xdr:nvCxnSpPr>
      <xdr:spPr>
        <a:xfrm>
          <a:off x="600075" y="349567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184</xdr:row>
      <xdr:rowOff>171450</xdr:rowOff>
    </xdr:from>
    <xdr:to>
      <xdr:col>3</xdr:col>
      <xdr:colOff>466725</xdr:colOff>
      <xdr:row>184</xdr:row>
      <xdr:rowOff>171450</xdr:rowOff>
    </xdr:to>
    <xdr:cxnSp macro="">
      <xdr:nvCxnSpPr>
        <xdr:cNvPr id="94" name="直線コネクタ 93"/>
        <xdr:cNvCxnSpPr/>
      </xdr:nvCxnSpPr>
      <xdr:spPr>
        <a:xfrm>
          <a:off x="2200275" y="334708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184</xdr:row>
      <xdr:rowOff>171450</xdr:rowOff>
    </xdr:from>
    <xdr:to>
      <xdr:col>5</xdr:col>
      <xdr:colOff>304800</xdr:colOff>
      <xdr:row>184</xdr:row>
      <xdr:rowOff>171450</xdr:rowOff>
    </xdr:to>
    <xdr:cxnSp macro="">
      <xdr:nvCxnSpPr>
        <xdr:cNvPr id="96" name="直線コネクタ 95"/>
        <xdr:cNvCxnSpPr/>
      </xdr:nvCxnSpPr>
      <xdr:spPr>
        <a:xfrm>
          <a:off x="3409950" y="334708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200</xdr:row>
      <xdr:rowOff>0</xdr:rowOff>
    </xdr:from>
    <xdr:to>
      <xdr:col>9</xdr:col>
      <xdr:colOff>38099</xdr:colOff>
      <xdr:row>223</xdr:row>
      <xdr:rowOff>124423</xdr:rowOff>
    </xdr:to>
    <xdr:pic>
      <xdr:nvPicPr>
        <xdr:cNvPr id="92" name="図 9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0"/>
          <a:ext cx="6029324" cy="4286848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210</xdr:row>
      <xdr:rowOff>142875</xdr:rowOff>
    </xdr:from>
    <xdr:to>
      <xdr:col>2</xdr:col>
      <xdr:colOff>28575</xdr:colOff>
      <xdr:row>210</xdr:row>
      <xdr:rowOff>142875</xdr:rowOff>
    </xdr:to>
    <xdr:cxnSp macro="">
      <xdr:nvCxnSpPr>
        <xdr:cNvPr id="99" name="直線コネクタ 98"/>
        <xdr:cNvCxnSpPr/>
      </xdr:nvCxnSpPr>
      <xdr:spPr>
        <a:xfrm>
          <a:off x="1076325" y="38147625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207</xdr:row>
      <xdr:rowOff>85725</xdr:rowOff>
    </xdr:from>
    <xdr:to>
      <xdr:col>2</xdr:col>
      <xdr:colOff>428625</xdr:colOff>
      <xdr:row>207</xdr:row>
      <xdr:rowOff>85725</xdr:rowOff>
    </xdr:to>
    <xdr:cxnSp macro="">
      <xdr:nvCxnSpPr>
        <xdr:cNvPr id="100" name="直線コネクタ 99"/>
        <xdr:cNvCxnSpPr/>
      </xdr:nvCxnSpPr>
      <xdr:spPr>
        <a:xfrm>
          <a:off x="1476375" y="375475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206</xdr:row>
      <xdr:rowOff>57150</xdr:rowOff>
    </xdr:from>
    <xdr:to>
      <xdr:col>2</xdr:col>
      <xdr:colOff>590550</xdr:colOff>
      <xdr:row>206</xdr:row>
      <xdr:rowOff>57150</xdr:rowOff>
    </xdr:to>
    <xdr:cxnSp macro="">
      <xdr:nvCxnSpPr>
        <xdr:cNvPr id="102" name="直線コネクタ 101"/>
        <xdr:cNvCxnSpPr/>
      </xdr:nvCxnSpPr>
      <xdr:spPr>
        <a:xfrm>
          <a:off x="1638300" y="373380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206</xdr:row>
      <xdr:rowOff>57150</xdr:rowOff>
    </xdr:from>
    <xdr:to>
      <xdr:col>3</xdr:col>
      <xdr:colOff>295275</xdr:colOff>
      <xdr:row>206</xdr:row>
      <xdr:rowOff>57150</xdr:rowOff>
    </xdr:to>
    <xdr:cxnSp macro="">
      <xdr:nvCxnSpPr>
        <xdr:cNvPr id="104" name="直線コネクタ 103"/>
        <xdr:cNvCxnSpPr/>
      </xdr:nvCxnSpPr>
      <xdr:spPr>
        <a:xfrm>
          <a:off x="2028825" y="373380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204</xdr:row>
      <xdr:rowOff>76200</xdr:rowOff>
    </xdr:from>
    <xdr:to>
      <xdr:col>7</xdr:col>
      <xdr:colOff>57150</xdr:colOff>
      <xdr:row>204</xdr:row>
      <xdr:rowOff>76200</xdr:rowOff>
    </xdr:to>
    <xdr:cxnSp macro="">
      <xdr:nvCxnSpPr>
        <xdr:cNvPr id="106" name="直線コネクタ 105"/>
        <xdr:cNvCxnSpPr/>
      </xdr:nvCxnSpPr>
      <xdr:spPr>
        <a:xfrm>
          <a:off x="4533900" y="369951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204</xdr:row>
      <xdr:rowOff>76200</xdr:rowOff>
    </xdr:from>
    <xdr:to>
      <xdr:col>7</xdr:col>
      <xdr:colOff>304800</xdr:colOff>
      <xdr:row>204</xdr:row>
      <xdr:rowOff>76200</xdr:rowOff>
    </xdr:to>
    <xdr:cxnSp macro="">
      <xdr:nvCxnSpPr>
        <xdr:cNvPr id="108" name="直線コネクタ 107"/>
        <xdr:cNvCxnSpPr/>
      </xdr:nvCxnSpPr>
      <xdr:spPr>
        <a:xfrm>
          <a:off x="4781550" y="3699510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235</xdr:row>
      <xdr:rowOff>85725</xdr:rowOff>
    </xdr:from>
    <xdr:to>
      <xdr:col>2</xdr:col>
      <xdr:colOff>600075</xdr:colOff>
      <xdr:row>235</xdr:row>
      <xdr:rowOff>85725</xdr:rowOff>
    </xdr:to>
    <xdr:cxnSp macro="">
      <xdr:nvCxnSpPr>
        <xdr:cNvPr id="110" name="直線コネクタ 109"/>
        <xdr:cNvCxnSpPr/>
      </xdr:nvCxnSpPr>
      <xdr:spPr>
        <a:xfrm>
          <a:off x="1647825" y="426148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241</xdr:row>
      <xdr:rowOff>104775</xdr:rowOff>
    </xdr:from>
    <xdr:to>
      <xdr:col>4</xdr:col>
      <xdr:colOff>676275</xdr:colOff>
      <xdr:row>241</xdr:row>
      <xdr:rowOff>104775</xdr:rowOff>
    </xdr:to>
    <xdr:cxnSp macro="">
      <xdr:nvCxnSpPr>
        <xdr:cNvPr id="111" name="直線コネクタ 110"/>
        <xdr:cNvCxnSpPr/>
      </xdr:nvCxnSpPr>
      <xdr:spPr>
        <a:xfrm>
          <a:off x="3095625" y="43719750"/>
          <a:ext cx="1428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225</xdr:row>
      <xdr:rowOff>0</xdr:rowOff>
    </xdr:from>
    <xdr:to>
      <xdr:col>11</xdr:col>
      <xdr:colOff>563081</xdr:colOff>
      <xdr:row>249</xdr:row>
      <xdr:rowOff>67291</xdr:rowOff>
    </xdr:to>
    <xdr:pic>
      <xdr:nvPicPr>
        <xdr:cNvPr id="2048" name="図 204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719375"/>
          <a:ext cx="7925906" cy="4410691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236</xdr:row>
      <xdr:rowOff>171450</xdr:rowOff>
    </xdr:from>
    <xdr:to>
      <xdr:col>5</xdr:col>
      <xdr:colOff>638175</xdr:colOff>
      <xdr:row>236</xdr:row>
      <xdr:rowOff>171450</xdr:rowOff>
    </xdr:to>
    <xdr:cxnSp macro="">
      <xdr:nvCxnSpPr>
        <xdr:cNvPr id="2055" name="直線コネクタ 2054"/>
        <xdr:cNvCxnSpPr/>
      </xdr:nvCxnSpPr>
      <xdr:spPr>
        <a:xfrm>
          <a:off x="3695700" y="42881550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227</xdr:row>
      <xdr:rowOff>47625</xdr:rowOff>
    </xdr:from>
    <xdr:to>
      <xdr:col>1</xdr:col>
      <xdr:colOff>266700</xdr:colOff>
      <xdr:row>227</xdr:row>
      <xdr:rowOff>47625</xdr:rowOff>
    </xdr:to>
    <xdr:cxnSp macro="">
      <xdr:nvCxnSpPr>
        <xdr:cNvPr id="121" name="直線コネクタ 120"/>
        <xdr:cNvCxnSpPr/>
      </xdr:nvCxnSpPr>
      <xdr:spPr>
        <a:xfrm>
          <a:off x="647700" y="41128950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241</xdr:row>
      <xdr:rowOff>66675</xdr:rowOff>
    </xdr:from>
    <xdr:to>
      <xdr:col>8</xdr:col>
      <xdr:colOff>257175</xdr:colOff>
      <xdr:row>241</xdr:row>
      <xdr:rowOff>66675</xdr:rowOff>
    </xdr:to>
    <xdr:cxnSp macro="">
      <xdr:nvCxnSpPr>
        <xdr:cNvPr id="123" name="直線コネクタ 122"/>
        <xdr:cNvCxnSpPr/>
      </xdr:nvCxnSpPr>
      <xdr:spPr>
        <a:xfrm>
          <a:off x="5372100" y="43681650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242</xdr:row>
      <xdr:rowOff>85725</xdr:rowOff>
    </xdr:from>
    <xdr:to>
      <xdr:col>9</xdr:col>
      <xdr:colOff>28575</xdr:colOff>
      <xdr:row>242</xdr:row>
      <xdr:rowOff>85725</xdr:rowOff>
    </xdr:to>
    <xdr:cxnSp macro="">
      <xdr:nvCxnSpPr>
        <xdr:cNvPr id="124" name="直線コネクタ 123"/>
        <xdr:cNvCxnSpPr/>
      </xdr:nvCxnSpPr>
      <xdr:spPr>
        <a:xfrm>
          <a:off x="5829300" y="43881675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244</xdr:row>
      <xdr:rowOff>152400</xdr:rowOff>
    </xdr:from>
    <xdr:to>
      <xdr:col>9</xdr:col>
      <xdr:colOff>323850</xdr:colOff>
      <xdr:row>244</xdr:row>
      <xdr:rowOff>152400</xdr:rowOff>
    </xdr:to>
    <xdr:cxnSp macro="">
      <xdr:nvCxnSpPr>
        <xdr:cNvPr id="126" name="直線コネクタ 125"/>
        <xdr:cNvCxnSpPr/>
      </xdr:nvCxnSpPr>
      <xdr:spPr>
        <a:xfrm>
          <a:off x="6124575" y="44310300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244</xdr:row>
      <xdr:rowOff>171450</xdr:rowOff>
    </xdr:from>
    <xdr:to>
      <xdr:col>10</xdr:col>
      <xdr:colOff>95250</xdr:colOff>
      <xdr:row>244</xdr:row>
      <xdr:rowOff>171450</xdr:rowOff>
    </xdr:to>
    <xdr:cxnSp macro="">
      <xdr:nvCxnSpPr>
        <xdr:cNvPr id="127" name="直線コネクタ 126"/>
        <xdr:cNvCxnSpPr/>
      </xdr:nvCxnSpPr>
      <xdr:spPr>
        <a:xfrm>
          <a:off x="6581775" y="44329350"/>
          <a:ext cx="1905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1" t="s">
        <v>5</v>
      </c>
      <c r="C2" s="41"/>
      <c r="D2" s="43" t="s">
        <v>48</v>
      </c>
      <c r="E2" s="43"/>
      <c r="F2" s="41" t="s">
        <v>6</v>
      </c>
      <c r="G2" s="41"/>
      <c r="H2" s="43" t="s">
        <v>36</v>
      </c>
      <c r="I2" s="43"/>
      <c r="J2" s="41" t="s">
        <v>7</v>
      </c>
      <c r="K2" s="41"/>
      <c r="L2" s="42">
        <f>C9</f>
        <v>100000</v>
      </c>
      <c r="M2" s="43"/>
      <c r="N2" s="41" t="s">
        <v>8</v>
      </c>
      <c r="O2" s="41"/>
      <c r="P2" s="42" t="e">
        <f>C108+R108</f>
        <v>#VALUE!</v>
      </c>
      <c r="Q2" s="43"/>
      <c r="R2" s="1"/>
      <c r="S2" s="1"/>
      <c r="T2" s="1"/>
    </row>
    <row r="3" spans="2:21" ht="57" customHeight="1" x14ac:dyDescent="0.15">
      <c r="B3" s="41" t="s">
        <v>9</v>
      </c>
      <c r="C3" s="41"/>
      <c r="D3" s="44" t="s">
        <v>50</v>
      </c>
      <c r="E3" s="44"/>
      <c r="F3" s="44"/>
      <c r="G3" s="44"/>
      <c r="H3" s="44"/>
      <c r="I3" s="44"/>
      <c r="J3" s="41" t="s">
        <v>10</v>
      </c>
      <c r="K3" s="41"/>
      <c r="L3" s="44" t="s">
        <v>35</v>
      </c>
      <c r="M3" s="45"/>
      <c r="N3" s="45"/>
      <c r="O3" s="45"/>
      <c r="P3" s="45"/>
      <c r="Q3" s="45"/>
      <c r="R3" s="1"/>
      <c r="S3" s="1"/>
    </row>
    <row r="4" spans="2:21" x14ac:dyDescent="0.15">
      <c r="B4" s="41" t="s">
        <v>11</v>
      </c>
      <c r="C4" s="41"/>
      <c r="D4" s="46">
        <f>SUM($R$9:$S$993)</f>
        <v>871017.49467540509</v>
      </c>
      <c r="E4" s="46"/>
      <c r="F4" s="41" t="s">
        <v>12</v>
      </c>
      <c r="G4" s="41"/>
      <c r="H4" s="47">
        <f>SUM($T$9:$U$108)</f>
        <v>11518.000000000004</v>
      </c>
      <c r="I4" s="43"/>
      <c r="J4" s="48" t="s">
        <v>13</v>
      </c>
      <c r="K4" s="48"/>
      <c r="L4" s="42">
        <f>MAX($C$9:$D$990)-C9</f>
        <v>900480.39546184172</v>
      </c>
      <c r="M4" s="42"/>
      <c r="N4" s="48" t="s">
        <v>14</v>
      </c>
      <c r="O4" s="48"/>
      <c r="P4" s="46">
        <f>MIN($C$9:$D$990)-C9</f>
        <v>-3000.0000000000146</v>
      </c>
      <c r="Q4" s="46"/>
      <c r="R4" s="1"/>
      <c r="S4" s="1"/>
      <c r="T4" s="1"/>
    </row>
    <row r="5" spans="2:21" x14ac:dyDescent="0.15">
      <c r="B5" s="37" t="s">
        <v>15</v>
      </c>
      <c r="C5" s="2">
        <f>COUNTIF($R$9:$R$990,"&gt;0")</f>
        <v>32</v>
      </c>
      <c r="D5" s="38" t="s">
        <v>16</v>
      </c>
      <c r="E5" s="16">
        <f>COUNTIF($R$9:$R$990,"&lt;0")</f>
        <v>17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0.65306122448979587</v>
      </c>
      <c r="J5" s="49" t="s">
        <v>19</v>
      </c>
      <c r="K5" s="41"/>
      <c r="L5" s="50"/>
      <c r="M5" s="51"/>
      <c r="N5" s="18" t="s">
        <v>20</v>
      </c>
      <c r="O5" s="9"/>
      <c r="P5" s="50"/>
      <c r="Q5" s="51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 t="s">
        <v>24</v>
      </c>
      <c r="K7" s="62"/>
      <c r="L7" s="63"/>
      <c r="M7" s="64" t="s">
        <v>25</v>
      </c>
      <c r="N7" s="65" t="s">
        <v>26</v>
      </c>
      <c r="O7" s="66"/>
      <c r="P7" s="66"/>
      <c r="Q7" s="67"/>
      <c r="R7" s="68" t="s">
        <v>27</v>
      </c>
      <c r="S7" s="68"/>
      <c r="T7" s="68"/>
      <c r="U7" s="68"/>
    </row>
    <row r="8" spans="2:21" x14ac:dyDescent="0.15">
      <c r="B8" s="53"/>
      <c r="C8" s="56"/>
      <c r="D8" s="57"/>
      <c r="E8" s="19" t="s">
        <v>28</v>
      </c>
      <c r="F8" s="19" t="s">
        <v>29</v>
      </c>
      <c r="G8" s="19" t="s">
        <v>30</v>
      </c>
      <c r="H8" s="69" t="s">
        <v>31</v>
      </c>
      <c r="I8" s="60"/>
      <c r="J8" s="4" t="s">
        <v>32</v>
      </c>
      <c r="K8" s="70" t="s">
        <v>33</v>
      </c>
      <c r="L8" s="63"/>
      <c r="M8" s="64"/>
      <c r="N8" s="5" t="s">
        <v>28</v>
      </c>
      <c r="O8" s="5" t="s">
        <v>29</v>
      </c>
      <c r="P8" s="71" t="s">
        <v>31</v>
      </c>
      <c r="Q8" s="67"/>
      <c r="R8" s="68" t="s">
        <v>34</v>
      </c>
      <c r="S8" s="68"/>
      <c r="T8" s="68" t="s">
        <v>32</v>
      </c>
      <c r="U8" s="68"/>
    </row>
    <row r="9" spans="2:21" x14ac:dyDescent="0.15">
      <c r="B9" s="36">
        <v>1</v>
      </c>
      <c r="C9" s="72">
        <v>100000</v>
      </c>
      <c r="D9" s="72"/>
      <c r="E9" s="36">
        <v>2006</v>
      </c>
      <c r="F9" s="8">
        <v>42628</v>
      </c>
      <c r="G9" s="36" t="s">
        <v>3</v>
      </c>
      <c r="H9" s="73">
        <v>1.26322</v>
      </c>
      <c r="I9" s="73"/>
      <c r="J9" s="36">
        <v>103.1</v>
      </c>
      <c r="K9" s="72">
        <f t="shared" ref="K9:K72" si="0">IF(F9="","",C9*0.03)</f>
        <v>3000</v>
      </c>
      <c r="L9" s="72"/>
      <c r="M9" s="6">
        <f>IF(J9="","",(K9/J9)/1000)</f>
        <v>2.9097963142580022E-2</v>
      </c>
      <c r="N9" s="36">
        <v>2006</v>
      </c>
      <c r="O9" s="8">
        <v>42634</v>
      </c>
      <c r="P9" s="73">
        <v>1.2735300000000001</v>
      </c>
      <c r="Q9" s="73"/>
      <c r="R9" s="74">
        <f>IF(O9="","",(IF(G9="売",H9-P9,P9-H9))*M9*10000000)</f>
        <v>-3000.0000000000123</v>
      </c>
      <c r="S9" s="74"/>
      <c r="T9" s="75">
        <f>IF(O9="","",IF(R9&lt;0,J9*(-1),IF(G9="買",(P9-H9)*10000,(H9-P9)*10000)))</f>
        <v>-103.1</v>
      </c>
      <c r="U9" s="75"/>
    </row>
    <row r="10" spans="2:21" x14ac:dyDescent="0.15">
      <c r="B10" s="36">
        <v>2</v>
      </c>
      <c r="C10" s="72">
        <f t="shared" ref="C10:C73" si="1">IF(R9="","",C9+R9)</f>
        <v>96999.999999999985</v>
      </c>
      <c r="D10" s="72"/>
      <c r="E10" s="39">
        <v>2006</v>
      </c>
      <c r="F10" s="8">
        <v>42683</v>
      </c>
      <c r="G10" s="36" t="s">
        <v>4</v>
      </c>
      <c r="H10" s="73">
        <v>1.28481</v>
      </c>
      <c r="I10" s="73"/>
      <c r="J10" s="36">
        <v>98.9</v>
      </c>
      <c r="K10" s="72">
        <f t="shared" si="0"/>
        <v>2909.9999999999995</v>
      </c>
      <c r="L10" s="72"/>
      <c r="M10" s="6">
        <f t="shared" ref="M10:M73" si="2">IF(J10="","",(K10/J10)/1000)</f>
        <v>2.9423660262891803E-2</v>
      </c>
      <c r="N10" s="39">
        <v>2006</v>
      </c>
      <c r="O10" s="8">
        <v>42709</v>
      </c>
      <c r="P10" s="73">
        <v>1.3327100000000001</v>
      </c>
      <c r="Q10" s="73"/>
      <c r="R10" s="74">
        <f t="shared" ref="R10:R73" si="3">IF(O10="","",(IF(G10="売",H10-P10,P10-H10))*M10*10000000)</f>
        <v>14093.93326592519</v>
      </c>
      <c r="S10" s="74"/>
      <c r="T10" s="75">
        <f t="shared" ref="T10:T73" si="4">IF(O10="","",IF(R10&lt;0,J10*(-1),IF(G10="買",(P10-H10)*10000,(H10-P10)*10000)))</f>
        <v>479.00000000000051</v>
      </c>
      <c r="U10" s="75"/>
    </row>
    <row r="11" spans="2:21" x14ac:dyDescent="0.15">
      <c r="B11" s="36">
        <v>3</v>
      </c>
      <c r="C11" s="72">
        <f t="shared" si="1"/>
        <v>111093.93326592518</v>
      </c>
      <c r="D11" s="72"/>
      <c r="E11" s="39">
        <v>2007</v>
      </c>
      <c r="F11" s="8">
        <v>42423</v>
      </c>
      <c r="G11" s="36" t="s">
        <v>4</v>
      </c>
      <c r="H11" s="73">
        <v>1.31881</v>
      </c>
      <c r="I11" s="73"/>
      <c r="J11" s="36">
        <v>86.5</v>
      </c>
      <c r="K11" s="72">
        <f t="shared" si="0"/>
        <v>3332.8179979777551</v>
      </c>
      <c r="L11" s="72"/>
      <c r="M11" s="6">
        <f t="shared" si="2"/>
        <v>3.8529687837893123E-2</v>
      </c>
      <c r="N11" s="39">
        <v>2006</v>
      </c>
      <c r="O11" s="8">
        <v>42434</v>
      </c>
      <c r="P11" s="73">
        <v>1.31016</v>
      </c>
      <c r="Q11" s="73"/>
      <c r="R11" s="74">
        <f t="shared" si="3"/>
        <v>-3332.8179979777733</v>
      </c>
      <c r="S11" s="74"/>
      <c r="T11" s="75">
        <f t="shared" si="4"/>
        <v>-86.5</v>
      </c>
      <c r="U11" s="75"/>
    </row>
    <row r="12" spans="2:21" x14ac:dyDescent="0.15">
      <c r="B12" s="36">
        <v>4</v>
      </c>
      <c r="C12" s="72">
        <f t="shared" si="1"/>
        <v>107761.1152679474</v>
      </c>
      <c r="D12" s="72"/>
      <c r="E12" s="39">
        <v>2007</v>
      </c>
      <c r="F12" s="8">
        <v>42470</v>
      </c>
      <c r="G12" s="36" t="s">
        <v>4</v>
      </c>
      <c r="H12" s="73">
        <v>1.34554</v>
      </c>
      <c r="I12" s="73"/>
      <c r="J12" s="40">
        <v>105.3</v>
      </c>
      <c r="K12" s="72">
        <f t="shared" si="0"/>
        <v>3232.8334580384221</v>
      </c>
      <c r="L12" s="72"/>
      <c r="M12" s="6">
        <f t="shared" si="2"/>
        <v>3.0701172441010657E-2</v>
      </c>
      <c r="N12" s="39">
        <v>2007</v>
      </c>
      <c r="O12" s="8">
        <v>42492</v>
      </c>
      <c r="P12" s="73">
        <v>1.35846</v>
      </c>
      <c r="Q12" s="73"/>
      <c r="R12" s="74">
        <f t="shared" si="3"/>
        <v>3966.5914793785901</v>
      </c>
      <c r="S12" s="74"/>
      <c r="T12" s="75">
        <f t="shared" si="4"/>
        <v>129.20000000000041</v>
      </c>
      <c r="U12" s="75"/>
    </row>
    <row r="13" spans="2:21" x14ac:dyDescent="0.15">
      <c r="B13" s="36">
        <v>5</v>
      </c>
      <c r="C13" s="72">
        <f t="shared" si="1"/>
        <v>111727.706747326</v>
      </c>
      <c r="D13" s="72"/>
      <c r="E13" s="39">
        <v>2007</v>
      </c>
      <c r="F13" s="8">
        <v>42498</v>
      </c>
      <c r="G13" s="36" t="s">
        <v>3</v>
      </c>
      <c r="H13" s="73">
        <v>1.3622099999999999</v>
      </c>
      <c r="I13" s="73"/>
      <c r="J13" s="40">
        <v>106.9</v>
      </c>
      <c r="K13" s="72">
        <f t="shared" si="0"/>
        <v>3351.8312024197799</v>
      </c>
      <c r="L13" s="72"/>
      <c r="M13" s="6">
        <f t="shared" si="2"/>
        <v>3.135482883460973E-2</v>
      </c>
      <c r="N13" s="39">
        <v>2007</v>
      </c>
      <c r="O13" s="8">
        <v>42519</v>
      </c>
      <c r="P13" s="73">
        <v>1.3501000000000001</v>
      </c>
      <c r="Q13" s="73"/>
      <c r="R13" s="74">
        <f t="shared" si="3"/>
        <v>3797.0697718711895</v>
      </c>
      <c r="S13" s="74"/>
      <c r="T13" s="75">
        <f t="shared" si="4"/>
        <v>121.09999999999843</v>
      </c>
      <c r="U13" s="75"/>
    </row>
    <row r="14" spans="2:21" x14ac:dyDescent="0.15">
      <c r="B14" s="36">
        <v>6</v>
      </c>
      <c r="C14" s="72">
        <f t="shared" si="1"/>
        <v>115524.77651919718</v>
      </c>
      <c r="D14" s="72"/>
      <c r="E14" s="39">
        <v>2007</v>
      </c>
      <c r="F14" s="8">
        <v>42550</v>
      </c>
      <c r="G14" s="36" t="s">
        <v>4</v>
      </c>
      <c r="H14" s="73">
        <v>1.35408</v>
      </c>
      <c r="I14" s="73"/>
      <c r="J14" s="40">
        <v>111.2</v>
      </c>
      <c r="K14" s="72">
        <f t="shared" si="0"/>
        <v>3465.7432955759155</v>
      </c>
      <c r="L14" s="72"/>
      <c r="M14" s="6">
        <f t="shared" si="2"/>
        <v>3.1166756255179093E-2</v>
      </c>
      <c r="N14" s="39">
        <v>2007</v>
      </c>
      <c r="O14" s="8">
        <v>42576</v>
      </c>
      <c r="P14" s="73">
        <v>1.37524</v>
      </c>
      <c r="Q14" s="73"/>
      <c r="R14" s="74">
        <f t="shared" si="3"/>
        <v>6594.8856235959165</v>
      </c>
      <c r="S14" s="74"/>
      <c r="T14" s="75">
        <f t="shared" si="4"/>
        <v>211.60000000000068</v>
      </c>
      <c r="U14" s="75"/>
    </row>
    <row r="15" spans="2:21" x14ac:dyDescent="0.15">
      <c r="B15" s="36">
        <v>7</v>
      </c>
      <c r="C15" s="72">
        <f t="shared" si="1"/>
        <v>122119.66214279309</v>
      </c>
      <c r="D15" s="72"/>
      <c r="E15" s="39">
        <v>2007</v>
      </c>
      <c r="F15" s="8">
        <v>42618</v>
      </c>
      <c r="G15" s="36" t="s">
        <v>4</v>
      </c>
      <c r="H15" s="73">
        <v>1.3671800000000001</v>
      </c>
      <c r="I15" s="73"/>
      <c r="J15" s="40">
        <v>103.4</v>
      </c>
      <c r="K15" s="72">
        <f t="shared" si="0"/>
        <v>3663.5898642837928</v>
      </c>
      <c r="L15" s="72"/>
      <c r="M15" s="6">
        <f t="shared" si="2"/>
        <v>3.5431236598489291E-2</v>
      </c>
      <c r="N15" s="39">
        <v>2007</v>
      </c>
      <c r="O15" s="8">
        <v>42648</v>
      </c>
      <c r="P15" s="73">
        <v>1.4111</v>
      </c>
      <c r="Q15" s="73"/>
      <c r="R15" s="74">
        <f t="shared" si="3"/>
        <v>15561.399114056483</v>
      </c>
      <c r="S15" s="74"/>
      <c r="T15" s="75">
        <f t="shared" si="4"/>
        <v>439.19999999999959</v>
      </c>
      <c r="U15" s="75"/>
    </row>
    <row r="16" spans="2:21" x14ac:dyDescent="0.15">
      <c r="B16" s="36">
        <v>8</v>
      </c>
      <c r="C16" s="72">
        <f t="shared" si="1"/>
        <v>137681.06125684959</v>
      </c>
      <c r="D16" s="72"/>
      <c r="E16" s="39">
        <v>2007</v>
      </c>
      <c r="F16" s="8">
        <v>42680</v>
      </c>
      <c r="G16" s="36" t="s">
        <v>4</v>
      </c>
      <c r="H16" s="73">
        <v>1.4571099999999999</v>
      </c>
      <c r="I16" s="73"/>
      <c r="J16" s="40">
        <v>106.3</v>
      </c>
      <c r="K16" s="72">
        <f t="shared" si="0"/>
        <v>4130.4318377054879</v>
      </c>
      <c r="L16" s="72"/>
      <c r="M16" s="6">
        <f t="shared" si="2"/>
        <v>3.8856367240879472E-2</v>
      </c>
      <c r="N16" s="39">
        <v>2007</v>
      </c>
      <c r="O16" s="8">
        <v>42718</v>
      </c>
      <c r="P16" s="73">
        <v>1.45201</v>
      </c>
      <c r="Q16" s="73"/>
      <c r="R16" s="74">
        <f t="shared" si="3"/>
        <v>-1981.6747292848074</v>
      </c>
      <c r="S16" s="74"/>
      <c r="T16" s="75">
        <f t="shared" si="4"/>
        <v>-106.3</v>
      </c>
      <c r="U16" s="75"/>
    </row>
    <row r="17" spans="2:21" x14ac:dyDescent="0.15">
      <c r="B17" s="36">
        <v>9</v>
      </c>
      <c r="C17" s="72">
        <f t="shared" si="1"/>
        <v>135699.38652756478</v>
      </c>
      <c r="D17" s="72"/>
      <c r="E17" s="39">
        <v>2008</v>
      </c>
      <c r="F17" s="8">
        <v>42379</v>
      </c>
      <c r="G17" s="36" t="s">
        <v>4</v>
      </c>
      <c r="H17" s="73">
        <v>1.4814000000000001</v>
      </c>
      <c r="I17" s="73"/>
      <c r="J17" s="40">
        <v>174.1</v>
      </c>
      <c r="K17" s="72">
        <f t="shared" si="0"/>
        <v>4070.9815958269432</v>
      </c>
      <c r="L17" s="72"/>
      <c r="M17" s="6">
        <f t="shared" si="2"/>
        <v>2.3383007443003694E-2</v>
      </c>
      <c r="N17" s="39">
        <v>2008</v>
      </c>
      <c r="O17" s="8">
        <v>42385</v>
      </c>
      <c r="P17" s="73">
        <v>1.4639899999999999</v>
      </c>
      <c r="Q17" s="73"/>
      <c r="R17" s="74">
        <f t="shared" si="3"/>
        <v>-4070.9815958269774</v>
      </c>
      <c r="S17" s="74"/>
      <c r="T17" s="75">
        <f t="shared" si="4"/>
        <v>-174.1</v>
      </c>
      <c r="U17" s="75"/>
    </row>
    <row r="18" spans="2:21" x14ac:dyDescent="0.15">
      <c r="B18" s="36">
        <v>10</v>
      </c>
      <c r="C18" s="72">
        <f t="shared" si="1"/>
        <v>131628.40493173781</v>
      </c>
      <c r="D18" s="72"/>
      <c r="E18" s="39">
        <v>2008</v>
      </c>
      <c r="F18" s="8">
        <v>42421</v>
      </c>
      <c r="G18" s="36" t="s">
        <v>4</v>
      </c>
      <c r="H18" s="73">
        <v>1.4838199999999999</v>
      </c>
      <c r="I18" s="73"/>
      <c r="J18" s="40">
        <v>137</v>
      </c>
      <c r="K18" s="72">
        <f t="shared" si="0"/>
        <v>3948.8521479521341</v>
      </c>
      <c r="L18" s="72"/>
      <c r="M18" s="6">
        <f t="shared" si="2"/>
        <v>2.8823738306219957E-2</v>
      </c>
      <c r="N18" s="39">
        <v>2008</v>
      </c>
      <c r="O18" s="8">
        <v>42484</v>
      </c>
      <c r="P18" s="73">
        <v>1.5710500000000001</v>
      </c>
      <c r="Q18" s="73"/>
      <c r="R18" s="74">
        <f t="shared" si="3"/>
        <v>25142.946924515709</v>
      </c>
      <c r="S18" s="74"/>
      <c r="T18" s="75">
        <f t="shared" si="4"/>
        <v>872.30000000000143</v>
      </c>
      <c r="U18" s="75"/>
    </row>
    <row r="19" spans="2:21" x14ac:dyDescent="0.15">
      <c r="B19" s="36">
        <v>11</v>
      </c>
      <c r="C19" s="72">
        <f t="shared" si="1"/>
        <v>156771.35185625352</v>
      </c>
      <c r="D19" s="72"/>
      <c r="E19" s="36">
        <v>2008</v>
      </c>
      <c r="F19" s="8">
        <v>42510</v>
      </c>
      <c r="G19" s="36" t="s">
        <v>4</v>
      </c>
      <c r="H19" s="73">
        <v>1.56874</v>
      </c>
      <c r="I19" s="73"/>
      <c r="J19" s="40">
        <v>182.7</v>
      </c>
      <c r="K19" s="72">
        <f t="shared" si="0"/>
        <v>4703.1405556876052</v>
      </c>
      <c r="L19" s="72"/>
      <c r="M19" s="6">
        <f t="shared" si="2"/>
        <v>2.5742422308087605E-2</v>
      </c>
      <c r="N19" s="39">
        <v>2008</v>
      </c>
      <c r="O19" s="8">
        <v>42517</v>
      </c>
      <c r="P19" s="73">
        <v>1.5692999999999999</v>
      </c>
      <c r="Q19" s="73"/>
      <c r="R19" s="74">
        <f t="shared" si="3"/>
        <v>144.15756492526327</v>
      </c>
      <c r="S19" s="74"/>
      <c r="T19" s="75">
        <f t="shared" si="4"/>
        <v>5.5999999999989392</v>
      </c>
      <c r="U19" s="75"/>
    </row>
    <row r="20" spans="2:21" x14ac:dyDescent="0.15">
      <c r="B20" s="36">
        <v>12</v>
      </c>
      <c r="C20" s="72">
        <f t="shared" si="1"/>
        <v>156915.50942117878</v>
      </c>
      <c r="D20" s="72"/>
      <c r="E20" s="36">
        <v>2008</v>
      </c>
      <c r="F20" s="8">
        <v>42580</v>
      </c>
      <c r="G20" s="36" t="s">
        <v>3</v>
      </c>
      <c r="H20" s="73">
        <v>1.5758799999999999</v>
      </c>
      <c r="I20" s="73"/>
      <c r="J20" s="40">
        <v>206.3</v>
      </c>
      <c r="K20" s="72">
        <f t="shared" si="0"/>
        <v>4707.4652826353631</v>
      </c>
      <c r="L20" s="72"/>
      <c r="M20" s="6">
        <f t="shared" si="2"/>
        <v>2.2818542329788478E-2</v>
      </c>
      <c r="N20" s="36">
        <v>2008</v>
      </c>
      <c r="O20" s="8">
        <v>42625</v>
      </c>
      <c r="P20" s="73">
        <v>1.4226099999999999</v>
      </c>
      <c r="Q20" s="73"/>
      <c r="R20" s="74">
        <f t="shared" si="3"/>
        <v>34973.97982886681</v>
      </c>
      <c r="S20" s="74"/>
      <c r="T20" s="75">
        <f t="shared" si="4"/>
        <v>1532.7000000000003</v>
      </c>
      <c r="U20" s="75"/>
    </row>
    <row r="21" spans="2:21" x14ac:dyDescent="0.15">
      <c r="B21" s="36">
        <v>13</v>
      </c>
      <c r="C21" s="72">
        <f t="shared" si="1"/>
        <v>191889.48925004559</v>
      </c>
      <c r="D21" s="72"/>
      <c r="E21" s="36">
        <v>2008</v>
      </c>
      <c r="F21" s="8">
        <v>42652</v>
      </c>
      <c r="G21" s="36" t="s">
        <v>3</v>
      </c>
      <c r="H21" s="73">
        <v>1.3541000000000001</v>
      </c>
      <c r="I21" s="73"/>
      <c r="J21" s="40">
        <v>244.3</v>
      </c>
      <c r="K21" s="72">
        <f t="shared" si="0"/>
        <v>5756.6846775013673</v>
      </c>
      <c r="L21" s="72"/>
      <c r="M21" s="6">
        <f t="shared" si="2"/>
        <v>2.3563997861241779E-2</v>
      </c>
      <c r="N21" s="36">
        <v>2008</v>
      </c>
      <c r="O21" s="8">
        <v>42678</v>
      </c>
      <c r="P21" s="73">
        <v>1.28671</v>
      </c>
      <c r="Q21" s="73"/>
      <c r="R21" s="74">
        <f t="shared" si="3"/>
        <v>15879.77815869085</v>
      </c>
      <c r="S21" s="74"/>
      <c r="T21" s="75">
        <f t="shared" si="4"/>
        <v>673.90000000000066</v>
      </c>
      <c r="U21" s="75"/>
    </row>
    <row r="22" spans="2:21" x14ac:dyDescent="0.15">
      <c r="B22" s="36">
        <v>14</v>
      </c>
      <c r="C22" s="72">
        <f t="shared" si="1"/>
        <v>207769.26740873643</v>
      </c>
      <c r="D22" s="72"/>
      <c r="E22" s="36">
        <v>2009</v>
      </c>
      <c r="F22" s="8">
        <v>42378</v>
      </c>
      <c r="G22" s="36" t="s">
        <v>3</v>
      </c>
      <c r="H22" s="73">
        <v>1.3413200000000001</v>
      </c>
      <c r="I22" s="73"/>
      <c r="J22" s="40">
        <v>337.5</v>
      </c>
      <c r="K22" s="72">
        <f t="shared" si="0"/>
        <v>6233.0780222620924</v>
      </c>
      <c r="L22" s="72"/>
      <c r="M22" s="6">
        <f t="shared" si="2"/>
        <v>1.8468379325221017E-2</v>
      </c>
      <c r="N22" s="36">
        <v>2009</v>
      </c>
      <c r="O22" s="8">
        <v>42445</v>
      </c>
      <c r="P22" s="73">
        <v>1.2991600000000001</v>
      </c>
      <c r="Q22" s="73"/>
      <c r="R22" s="74">
        <f t="shared" si="3"/>
        <v>7786.2687235131762</v>
      </c>
      <c r="S22" s="74"/>
      <c r="T22" s="75">
        <f t="shared" si="4"/>
        <v>421.59999999999974</v>
      </c>
      <c r="U22" s="75"/>
    </row>
    <row r="23" spans="2:21" x14ac:dyDescent="0.15">
      <c r="B23" s="36">
        <v>15</v>
      </c>
      <c r="C23" s="72">
        <f t="shared" si="1"/>
        <v>215555.5361322496</v>
      </c>
      <c r="D23" s="72"/>
      <c r="E23" s="36">
        <v>2009</v>
      </c>
      <c r="F23" s="8">
        <v>42495</v>
      </c>
      <c r="G23" s="36" t="s">
        <v>4</v>
      </c>
      <c r="H23" s="73">
        <v>1.34365</v>
      </c>
      <c r="I23" s="73"/>
      <c r="J23" s="40">
        <v>191.9</v>
      </c>
      <c r="K23" s="72">
        <f t="shared" si="0"/>
        <v>6466.6660839674878</v>
      </c>
      <c r="L23" s="72"/>
      <c r="M23" s="6">
        <f t="shared" si="2"/>
        <v>3.3698103616297485E-2</v>
      </c>
      <c r="N23" s="36">
        <v>2009</v>
      </c>
      <c r="O23" s="8">
        <v>42536</v>
      </c>
      <c r="P23" s="73">
        <v>1.3792500000000001</v>
      </c>
      <c r="Q23" s="73"/>
      <c r="R23" s="74">
        <f t="shared" si="3"/>
        <v>11996.524887401931</v>
      </c>
      <c r="S23" s="74"/>
      <c r="T23" s="75">
        <f t="shared" si="4"/>
        <v>356.00000000000074</v>
      </c>
      <c r="U23" s="75"/>
    </row>
    <row r="24" spans="2:21" x14ac:dyDescent="0.15">
      <c r="B24" s="36">
        <v>16</v>
      </c>
      <c r="C24" s="72">
        <f t="shared" si="1"/>
        <v>227552.06101965153</v>
      </c>
      <c r="D24" s="72"/>
      <c r="E24" s="36">
        <v>2009</v>
      </c>
      <c r="F24" s="8">
        <v>42655</v>
      </c>
      <c r="G24" s="36" t="s">
        <v>4</v>
      </c>
      <c r="H24" s="73">
        <v>1.4813499999999999</v>
      </c>
      <c r="I24" s="73"/>
      <c r="J24" s="40">
        <v>133.4</v>
      </c>
      <c r="K24" s="72">
        <f t="shared" si="0"/>
        <v>6826.5618305895459</v>
      </c>
      <c r="L24" s="72"/>
      <c r="M24" s="6">
        <f t="shared" si="2"/>
        <v>5.117362691596361E-2</v>
      </c>
      <c r="N24" s="36">
        <v>2009</v>
      </c>
      <c r="O24" s="8">
        <v>42669</v>
      </c>
      <c r="P24" s="73">
        <v>1.4984599999999999</v>
      </c>
      <c r="Q24" s="73"/>
      <c r="R24" s="74">
        <f t="shared" si="3"/>
        <v>8755.8075653213527</v>
      </c>
      <c r="S24" s="74"/>
      <c r="T24" s="75">
        <f t="shared" si="4"/>
        <v>171.0999999999996</v>
      </c>
      <c r="U24" s="75"/>
    </row>
    <row r="25" spans="2:21" x14ac:dyDescent="0.15">
      <c r="B25" s="36">
        <v>17</v>
      </c>
      <c r="C25" s="72">
        <f t="shared" si="1"/>
        <v>236307.86858497289</v>
      </c>
      <c r="D25" s="72"/>
      <c r="E25" s="36">
        <v>2009</v>
      </c>
      <c r="F25" s="8">
        <v>42705</v>
      </c>
      <c r="G25" s="36" t="s">
        <v>4</v>
      </c>
      <c r="H25" s="73">
        <v>1.51176</v>
      </c>
      <c r="I25" s="73"/>
      <c r="J25" s="40">
        <v>147.5</v>
      </c>
      <c r="K25" s="72">
        <f t="shared" si="0"/>
        <v>7089.2360575491866</v>
      </c>
      <c r="L25" s="72"/>
      <c r="M25" s="6">
        <f t="shared" si="2"/>
        <v>4.8062617339316514E-2</v>
      </c>
      <c r="N25" s="36">
        <v>2010</v>
      </c>
      <c r="O25" s="8">
        <v>42708</v>
      </c>
      <c r="P25" s="73">
        <v>1.4972099999999999</v>
      </c>
      <c r="Q25" s="73"/>
      <c r="R25" s="74">
        <f t="shared" si="3"/>
        <v>-6993.1108228705834</v>
      </c>
      <c r="S25" s="74"/>
      <c r="T25" s="75">
        <f t="shared" si="4"/>
        <v>-147.5</v>
      </c>
      <c r="U25" s="75"/>
    </row>
    <row r="26" spans="2:21" x14ac:dyDescent="0.15">
      <c r="B26" s="36">
        <v>18</v>
      </c>
      <c r="C26" s="72">
        <f t="shared" si="1"/>
        <v>229314.75776210232</v>
      </c>
      <c r="D26" s="72"/>
      <c r="E26" s="36">
        <v>2010</v>
      </c>
      <c r="F26" s="8">
        <v>42383</v>
      </c>
      <c r="G26" s="36" t="s">
        <v>3</v>
      </c>
      <c r="H26" s="73">
        <v>1.45564</v>
      </c>
      <c r="I26" s="73"/>
      <c r="J26" s="40">
        <v>152.19999999999999</v>
      </c>
      <c r="K26" s="72">
        <f t="shared" si="0"/>
        <v>6879.4427328630691</v>
      </c>
      <c r="L26" s="72"/>
      <c r="M26" s="6">
        <f t="shared" si="2"/>
        <v>4.5200017955736325E-2</v>
      </c>
      <c r="N26" s="36">
        <v>2010</v>
      </c>
      <c r="O26" s="8">
        <v>42441</v>
      </c>
      <c r="P26" s="73">
        <v>1.3788899999999999</v>
      </c>
      <c r="Q26" s="73"/>
      <c r="R26" s="74">
        <f t="shared" si="3"/>
        <v>34691.013781027672</v>
      </c>
      <c r="S26" s="74"/>
      <c r="T26" s="75">
        <f t="shared" si="4"/>
        <v>767.50000000000091</v>
      </c>
      <c r="U26" s="75"/>
    </row>
    <row r="27" spans="2:21" x14ac:dyDescent="0.15">
      <c r="B27" s="36">
        <v>19</v>
      </c>
      <c r="C27" s="72">
        <f t="shared" si="1"/>
        <v>264005.77154312999</v>
      </c>
      <c r="D27" s="72"/>
      <c r="E27" s="36">
        <v>2010</v>
      </c>
      <c r="F27" s="8">
        <v>42480</v>
      </c>
      <c r="G27" s="36" t="s">
        <v>3</v>
      </c>
      <c r="H27" s="73">
        <v>1.3403700000000001</v>
      </c>
      <c r="I27" s="73"/>
      <c r="J27" s="40">
        <v>122.3</v>
      </c>
      <c r="K27" s="72">
        <f t="shared" si="0"/>
        <v>7920.1731462938997</v>
      </c>
      <c r="L27" s="72"/>
      <c r="M27" s="6">
        <f t="shared" si="2"/>
        <v>6.4760205611560914E-2</v>
      </c>
      <c r="N27" s="36">
        <v>2010</v>
      </c>
      <c r="O27" s="8">
        <v>42536</v>
      </c>
      <c r="P27" s="73">
        <v>1.2307399999999999</v>
      </c>
      <c r="Q27" s="73"/>
      <c r="R27" s="74">
        <f t="shared" si="3"/>
        <v>70996.613411954313</v>
      </c>
      <c r="S27" s="74"/>
      <c r="T27" s="75">
        <f t="shared" si="4"/>
        <v>1096.3000000000011</v>
      </c>
      <c r="U27" s="75"/>
    </row>
    <row r="28" spans="2:21" x14ac:dyDescent="0.15">
      <c r="B28" s="36">
        <v>20</v>
      </c>
      <c r="C28" s="72">
        <f t="shared" si="1"/>
        <v>335002.3849550843</v>
      </c>
      <c r="D28" s="72"/>
      <c r="E28" s="36">
        <v>2010</v>
      </c>
      <c r="F28" s="8">
        <v>42564</v>
      </c>
      <c r="G28" s="36" t="s">
        <v>4</v>
      </c>
      <c r="H28" s="73">
        <v>1.2739499999999999</v>
      </c>
      <c r="I28" s="73"/>
      <c r="J28" s="40">
        <v>218.2</v>
      </c>
      <c r="K28" s="72">
        <f t="shared" si="0"/>
        <v>10050.071548652528</v>
      </c>
      <c r="L28" s="72"/>
      <c r="M28" s="6">
        <f t="shared" si="2"/>
        <v>4.6058989682183908E-2</v>
      </c>
      <c r="N28" s="36">
        <v>2010</v>
      </c>
      <c r="O28" s="8">
        <v>42592</v>
      </c>
      <c r="P28" s="73">
        <v>1.31192</v>
      </c>
      <c r="Q28" s="73"/>
      <c r="R28" s="74">
        <f t="shared" si="3"/>
        <v>17488.598382325257</v>
      </c>
      <c r="S28" s="74"/>
      <c r="T28" s="75">
        <f t="shared" si="4"/>
        <v>379.70000000000061</v>
      </c>
      <c r="U28" s="75"/>
    </row>
    <row r="29" spans="2:21" x14ac:dyDescent="0.15">
      <c r="B29" s="36">
        <v>21</v>
      </c>
      <c r="C29" s="72">
        <f t="shared" si="1"/>
        <v>352490.98333740956</v>
      </c>
      <c r="D29" s="72"/>
      <c r="E29" s="36">
        <v>2010</v>
      </c>
      <c r="F29" s="8">
        <v>42602</v>
      </c>
      <c r="G29" s="36" t="s">
        <v>3</v>
      </c>
      <c r="H29" s="73">
        <v>1.2662</v>
      </c>
      <c r="I29" s="73"/>
      <c r="J29" s="40">
        <v>171.7</v>
      </c>
      <c r="K29" s="72">
        <f t="shared" si="0"/>
        <v>10574.729500122286</v>
      </c>
      <c r="L29" s="72"/>
      <c r="M29" s="6">
        <f t="shared" si="2"/>
        <v>6.1588407106128631E-2</v>
      </c>
      <c r="N29" s="36">
        <v>2010</v>
      </c>
      <c r="O29" s="8">
        <v>42614</v>
      </c>
      <c r="P29" s="73">
        <v>1.2832699999999999</v>
      </c>
      <c r="Q29" s="73"/>
      <c r="R29" s="74">
        <f t="shared" si="3"/>
        <v>-10513.141093016107</v>
      </c>
      <c r="S29" s="74"/>
      <c r="T29" s="75">
        <f t="shared" si="4"/>
        <v>-171.7</v>
      </c>
      <c r="U29" s="75"/>
    </row>
    <row r="30" spans="2:21" x14ac:dyDescent="0.15">
      <c r="B30" s="36">
        <v>22</v>
      </c>
      <c r="C30" s="72">
        <f t="shared" si="1"/>
        <v>341977.84224439343</v>
      </c>
      <c r="D30" s="72"/>
      <c r="E30" s="36">
        <v>2010</v>
      </c>
      <c r="F30" s="8">
        <v>42648</v>
      </c>
      <c r="G30" s="36" t="s">
        <v>4</v>
      </c>
      <c r="H30" s="73">
        <v>1.3859699999999999</v>
      </c>
      <c r="I30" s="73"/>
      <c r="J30" s="40">
        <v>216.5</v>
      </c>
      <c r="K30" s="72">
        <f t="shared" si="0"/>
        <v>10259.335267331802</v>
      </c>
      <c r="L30" s="72"/>
      <c r="M30" s="6">
        <f t="shared" si="2"/>
        <v>4.738722987220232E-2</v>
      </c>
      <c r="N30" s="36">
        <v>2010</v>
      </c>
      <c r="O30" s="8">
        <v>42662</v>
      </c>
      <c r="P30" s="73">
        <v>1.37751</v>
      </c>
      <c r="Q30" s="73"/>
      <c r="R30" s="74">
        <f t="shared" si="3"/>
        <v>-4008.9596471882746</v>
      </c>
      <c r="S30" s="74"/>
      <c r="T30" s="75">
        <f t="shared" si="4"/>
        <v>-216.5</v>
      </c>
      <c r="U30" s="75"/>
    </row>
    <row r="31" spans="2:21" x14ac:dyDescent="0.15">
      <c r="B31" s="36">
        <v>23</v>
      </c>
      <c r="C31" s="72">
        <f t="shared" si="1"/>
        <v>337968.88259720517</v>
      </c>
      <c r="D31" s="72"/>
      <c r="E31" s="36">
        <v>2010</v>
      </c>
      <c r="F31" s="8">
        <v>42676</v>
      </c>
      <c r="G31" s="36" t="s">
        <v>4</v>
      </c>
      <c r="H31" s="73">
        <v>1.40588</v>
      </c>
      <c r="I31" s="73"/>
      <c r="J31" s="40">
        <v>150.80000000000001</v>
      </c>
      <c r="K31" s="72">
        <f t="shared" si="0"/>
        <v>10139.066477916154</v>
      </c>
      <c r="L31" s="72"/>
      <c r="M31" s="6">
        <f t="shared" si="2"/>
        <v>6.7235188845597829E-2</v>
      </c>
      <c r="N31" s="36">
        <v>2010</v>
      </c>
      <c r="O31" s="8">
        <v>42682</v>
      </c>
      <c r="P31" s="73">
        <v>1.3908</v>
      </c>
      <c r="Q31" s="73"/>
      <c r="R31" s="74">
        <f t="shared" si="3"/>
        <v>-10139.066477916142</v>
      </c>
      <c r="S31" s="74"/>
      <c r="T31" s="75">
        <f t="shared" si="4"/>
        <v>-150.80000000000001</v>
      </c>
      <c r="U31" s="75"/>
    </row>
    <row r="32" spans="2:21" x14ac:dyDescent="0.15">
      <c r="B32" s="36">
        <v>24</v>
      </c>
      <c r="C32" s="72">
        <f t="shared" si="1"/>
        <v>327829.81611928903</v>
      </c>
      <c r="D32" s="72"/>
      <c r="E32" s="36">
        <v>2011</v>
      </c>
      <c r="F32" s="8">
        <v>42422</v>
      </c>
      <c r="G32" s="36" t="s">
        <v>4</v>
      </c>
      <c r="H32" s="73">
        <v>1.3713200000000001</v>
      </c>
      <c r="I32" s="73"/>
      <c r="J32" s="40">
        <v>188.8</v>
      </c>
      <c r="K32" s="72">
        <f t="shared" si="0"/>
        <v>9834.8944835786697</v>
      </c>
      <c r="L32" s="72"/>
      <c r="M32" s="6">
        <f t="shared" si="2"/>
        <v>5.2091602137598884E-2</v>
      </c>
      <c r="N32" s="36">
        <v>2011</v>
      </c>
      <c r="O32" s="8">
        <v>42495</v>
      </c>
      <c r="P32" s="73">
        <v>1.4754100000000001</v>
      </c>
      <c r="Q32" s="73"/>
      <c r="R32" s="74">
        <f t="shared" si="3"/>
        <v>54222.148665026689</v>
      </c>
      <c r="S32" s="74"/>
      <c r="T32" s="75">
        <f t="shared" si="4"/>
        <v>1040.9000000000001</v>
      </c>
      <c r="U32" s="75"/>
    </row>
    <row r="33" spans="2:21" x14ac:dyDescent="0.15">
      <c r="B33" s="36">
        <v>25</v>
      </c>
      <c r="C33" s="72">
        <f t="shared" si="1"/>
        <v>382051.96478431573</v>
      </c>
      <c r="D33" s="72"/>
      <c r="E33" s="36">
        <v>2011</v>
      </c>
      <c r="F33" s="8">
        <v>42634</v>
      </c>
      <c r="G33" s="36" t="s">
        <v>3</v>
      </c>
      <c r="H33" s="73">
        <v>1.3530899999999999</v>
      </c>
      <c r="I33" s="73"/>
      <c r="J33" s="40">
        <v>263.7</v>
      </c>
      <c r="K33" s="72">
        <f t="shared" si="0"/>
        <v>11461.558943529471</v>
      </c>
      <c r="L33" s="72"/>
      <c r="M33" s="6">
        <f t="shared" si="2"/>
        <v>4.3464387347476194E-2</v>
      </c>
      <c r="N33" s="36">
        <v>2011</v>
      </c>
      <c r="O33" s="8">
        <v>42653</v>
      </c>
      <c r="P33" s="73">
        <v>1.36897</v>
      </c>
      <c r="Q33" s="73"/>
      <c r="R33" s="74">
        <f t="shared" si="3"/>
        <v>-6902.1447107792701</v>
      </c>
      <c r="S33" s="74"/>
      <c r="T33" s="75">
        <f t="shared" si="4"/>
        <v>-263.7</v>
      </c>
      <c r="U33" s="75"/>
    </row>
    <row r="34" spans="2:21" x14ac:dyDescent="0.15">
      <c r="B34" s="36">
        <v>26</v>
      </c>
      <c r="C34" s="72">
        <f t="shared" si="1"/>
        <v>375149.82007353648</v>
      </c>
      <c r="D34" s="72"/>
      <c r="E34" s="36">
        <v>2011</v>
      </c>
      <c r="F34" s="8">
        <v>42683</v>
      </c>
      <c r="G34" s="36" t="s">
        <v>3</v>
      </c>
      <c r="H34" s="73">
        <v>1.3513299999999999</v>
      </c>
      <c r="I34" s="73"/>
      <c r="J34" s="40">
        <v>325.7</v>
      </c>
      <c r="K34" s="72">
        <f t="shared" si="0"/>
        <v>11254.494602206094</v>
      </c>
      <c r="L34" s="72"/>
      <c r="M34" s="6">
        <f t="shared" si="2"/>
        <v>3.4554788462407414E-2</v>
      </c>
      <c r="N34" s="36">
        <v>2012</v>
      </c>
      <c r="O34" s="8">
        <v>42381</v>
      </c>
      <c r="P34" s="73">
        <v>1.2816700000000001</v>
      </c>
      <c r="Q34" s="73"/>
      <c r="R34" s="74">
        <f t="shared" si="3"/>
        <v>24070.865642912948</v>
      </c>
      <c r="S34" s="74"/>
      <c r="T34" s="75">
        <f t="shared" si="4"/>
        <v>696.59999999999832</v>
      </c>
      <c r="U34" s="75"/>
    </row>
    <row r="35" spans="2:21" x14ac:dyDescent="0.15">
      <c r="B35" s="36">
        <v>27</v>
      </c>
      <c r="C35" s="72">
        <f t="shared" si="1"/>
        <v>399220.6857164494</v>
      </c>
      <c r="D35" s="72"/>
      <c r="E35" s="36">
        <v>2012</v>
      </c>
      <c r="F35" s="8">
        <v>42438</v>
      </c>
      <c r="G35" s="36" t="s">
        <v>3</v>
      </c>
      <c r="H35" s="73">
        <v>1.3095300000000001</v>
      </c>
      <c r="I35" s="73"/>
      <c r="J35" s="40">
        <v>175.7</v>
      </c>
      <c r="K35" s="72">
        <f t="shared" si="0"/>
        <v>11976.620571493482</v>
      </c>
      <c r="L35" s="72"/>
      <c r="M35" s="6">
        <f t="shared" si="2"/>
        <v>6.8165171152495638E-2</v>
      </c>
      <c r="N35" s="36">
        <v>2012</v>
      </c>
      <c r="O35" s="8">
        <v>42449</v>
      </c>
      <c r="P35" s="73">
        <v>1.3270999999999999</v>
      </c>
      <c r="Q35" s="73"/>
      <c r="R35" s="74">
        <f t="shared" si="3"/>
        <v>-11976.620571493389</v>
      </c>
      <c r="S35" s="74"/>
      <c r="T35" s="75">
        <f t="shared" si="4"/>
        <v>-175.7</v>
      </c>
      <c r="U35" s="75"/>
    </row>
    <row r="36" spans="2:21" x14ac:dyDescent="0.15">
      <c r="B36" s="36">
        <v>28</v>
      </c>
      <c r="C36" s="72">
        <f t="shared" si="1"/>
        <v>387244.065144956</v>
      </c>
      <c r="D36" s="72"/>
      <c r="E36" s="36">
        <v>2012</v>
      </c>
      <c r="F36" s="8">
        <v>42463</v>
      </c>
      <c r="G36" s="36" t="s">
        <v>3</v>
      </c>
      <c r="H36" s="73">
        <v>1.31823</v>
      </c>
      <c r="I36" s="73"/>
      <c r="J36" s="40">
        <v>185.7</v>
      </c>
      <c r="K36" s="72">
        <f t="shared" si="0"/>
        <v>11617.321954348679</v>
      </c>
      <c r="L36" s="72"/>
      <c r="M36" s="6">
        <f t="shared" si="2"/>
        <v>6.2559622802093054E-2</v>
      </c>
      <c r="N36" s="36">
        <v>2012</v>
      </c>
      <c r="O36" s="8">
        <v>42480</v>
      </c>
      <c r="P36" s="73">
        <v>1.3212299999999999</v>
      </c>
      <c r="Q36" s="73"/>
      <c r="R36" s="74">
        <f t="shared" si="3"/>
        <v>-1876.7886840627239</v>
      </c>
      <c r="S36" s="74"/>
      <c r="T36" s="75">
        <f t="shared" si="4"/>
        <v>-185.7</v>
      </c>
      <c r="U36" s="75"/>
    </row>
    <row r="37" spans="2:21" x14ac:dyDescent="0.15">
      <c r="B37" s="36">
        <v>29</v>
      </c>
      <c r="C37" s="72">
        <f t="shared" si="1"/>
        <v>385367.27646089328</v>
      </c>
      <c r="D37" s="72"/>
      <c r="E37" s="36">
        <v>2012</v>
      </c>
      <c r="F37" s="8">
        <v>42494</v>
      </c>
      <c r="G37" s="36" t="s">
        <v>3</v>
      </c>
      <c r="H37" s="73">
        <v>1.30758</v>
      </c>
      <c r="I37" s="73"/>
      <c r="J37" s="40">
        <v>103.1</v>
      </c>
      <c r="K37" s="72">
        <f t="shared" si="0"/>
        <v>11561.018293826797</v>
      </c>
      <c r="L37" s="72"/>
      <c r="M37" s="6">
        <f t="shared" si="2"/>
        <v>0.11213402806815517</v>
      </c>
      <c r="N37" s="36">
        <v>2012</v>
      </c>
      <c r="O37" s="8">
        <v>42528</v>
      </c>
      <c r="P37" s="73">
        <v>1.2624</v>
      </c>
      <c r="Q37" s="73"/>
      <c r="R37" s="74">
        <f t="shared" si="3"/>
        <v>50662.153881192498</v>
      </c>
      <c r="S37" s="74"/>
      <c r="T37" s="75">
        <f t="shared" si="4"/>
        <v>451.79999999999995</v>
      </c>
      <c r="U37" s="75"/>
    </row>
    <row r="38" spans="2:21" x14ac:dyDescent="0.15">
      <c r="B38" s="36">
        <v>30</v>
      </c>
      <c r="C38" s="72">
        <f t="shared" si="1"/>
        <v>436029.43034208578</v>
      </c>
      <c r="D38" s="72"/>
      <c r="E38" s="36">
        <v>2012</v>
      </c>
      <c r="F38" s="8">
        <v>42613</v>
      </c>
      <c r="G38" s="36" t="s">
        <v>4</v>
      </c>
      <c r="H38" s="73">
        <v>1.26383</v>
      </c>
      <c r="I38" s="73"/>
      <c r="J38" s="40">
        <v>145.69999999999999</v>
      </c>
      <c r="K38" s="72">
        <f t="shared" si="0"/>
        <v>13080.882910262573</v>
      </c>
      <c r="L38" s="72"/>
      <c r="M38" s="6">
        <f t="shared" si="2"/>
        <v>8.9779566988761661E-2</v>
      </c>
      <c r="N38" s="36">
        <v>2012</v>
      </c>
      <c r="O38" s="8">
        <v>42676</v>
      </c>
      <c r="P38" s="73">
        <v>1.2825</v>
      </c>
      <c r="Q38" s="73"/>
      <c r="R38" s="74">
        <f t="shared" si="3"/>
        <v>16761.84515680177</v>
      </c>
      <c r="S38" s="74"/>
      <c r="T38" s="75">
        <f t="shared" si="4"/>
        <v>186.69999999999965</v>
      </c>
      <c r="U38" s="75"/>
    </row>
    <row r="39" spans="2:21" x14ac:dyDescent="0.15">
      <c r="B39" s="36">
        <v>31</v>
      </c>
      <c r="C39" s="72">
        <f t="shared" si="1"/>
        <v>452791.27549888752</v>
      </c>
      <c r="D39" s="72"/>
      <c r="E39" s="36">
        <v>2012</v>
      </c>
      <c r="F39" s="8">
        <v>42681</v>
      </c>
      <c r="G39" s="36" t="s">
        <v>3</v>
      </c>
      <c r="H39" s="73">
        <v>1.2751999999999999</v>
      </c>
      <c r="I39" s="73"/>
      <c r="J39" s="40">
        <v>123.9</v>
      </c>
      <c r="K39" s="72">
        <f t="shared" si="0"/>
        <v>13583.738264966625</v>
      </c>
      <c r="L39" s="72"/>
      <c r="M39" s="6">
        <f t="shared" si="2"/>
        <v>0.10963469140408898</v>
      </c>
      <c r="N39" s="36">
        <v>2012</v>
      </c>
      <c r="O39" s="8">
        <v>42688</v>
      </c>
      <c r="P39" s="73">
        <v>1.27362</v>
      </c>
      <c r="Q39" s="73"/>
      <c r="R39" s="74">
        <f t="shared" si="3"/>
        <v>1732.2281241845126</v>
      </c>
      <c r="S39" s="74"/>
      <c r="T39" s="75">
        <f t="shared" si="4"/>
        <v>15.799999999999148</v>
      </c>
      <c r="U39" s="75"/>
    </row>
    <row r="40" spans="2:21" x14ac:dyDescent="0.15">
      <c r="B40" s="36">
        <v>32</v>
      </c>
      <c r="C40" s="72">
        <f t="shared" si="1"/>
        <v>454523.50362307206</v>
      </c>
      <c r="D40" s="72"/>
      <c r="E40" s="36">
        <v>2013</v>
      </c>
      <c r="F40" s="8">
        <v>42386</v>
      </c>
      <c r="G40" s="36" t="s">
        <v>4</v>
      </c>
      <c r="H40" s="73">
        <v>1.33921</v>
      </c>
      <c r="I40" s="73"/>
      <c r="J40" s="40">
        <v>119.8</v>
      </c>
      <c r="K40" s="72">
        <f t="shared" si="0"/>
        <v>13635.705108692162</v>
      </c>
      <c r="L40" s="72"/>
      <c r="M40" s="6">
        <f t="shared" si="2"/>
        <v>0.11382057686721338</v>
      </c>
      <c r="N40" s="36">
        <v>2013</v>
      </c>
      <c r="O40" s="8">
        <v>42407</v>
      </c>
      <c r="P40" s="73">
        <v>1.34141</v>
      </c>
      <c r="Q40" s="73"/>
      <c r="R40" s="74">
        <f t="shared" si="3"/>
        <v>2504.0526910786712</v>
      </c>
      <c r="S40" s="74"/>
      <c r="T40" s="75">
        <f t="shared" si="4"/>
        <v>21.999999999999797</v>
      </c>
      <c r="U40" s="75"/>
    </row>
    <row r="41" spans="2:21" x14ac:dyDescent="0.15">
      <c r="B41" s="36">
        <v>33</v>
      </c>
      <c r="C41" s="72">
        <f t="shared" si="1"/>
        <v>457027.55631415074</v>
      </c>
      <c r="D41" s="72"/>
      <c r="E41" s="36">
        <v>2013</v>
      </c>
      <c r="F41" s="8">
        <v>42420</v>
      </c>
      <c r="G41" s="36" t="s">
        <v>3</v>
      </c>
      <c r="H41" s="73">
        <v>1.32542</v>
      </c>
      <c r="I41" s="73"/>
      <c r="J41" s="40">
        <v>178.5</v>
      </c>
      <c r="K41" s="72">
        <f t="shared" si="0"/>
        <v>13710.826689424523</v>
      </c>
      <c r="L41" s="72"/>
      <c r="M41" s="6">
        <f t="shared" si="2"/>
        <v>7.6811354002378276E-2</v>
      </c>
      <c r="N41" s="36">
        <v>2013</v>
      </c>
      <c r="O41" s="8">
        <v>42468</v>
      </c>
      <c r="P41" s="73">
        <v>1.3047899999999999</v>
      </c>
      <c r="Q41" s="73"/>
      <c r="R41" s="74">
        <f t="shared" si="3"/>
        <v>15846.182330690752</v>
      </c>
      <c r="S41" s="74"/>
      <c r="T41" s="75">
        <f t="shared" si="4"/>
        <v>206.30000000000149</v>
      </c>
      <c r="U41" s="75"/>
    </row>
    <row r="42" spans="2:21" x14ac:dyDescent="0.15">
      <c r="B42" s="36">
        <v>34</v>
      </c>
      <c r="C42" s="72">
        <f t="shared" si="1"/>
        <v>472873.73864484148</v>
      </c>
      <c r="D42" s="72"/>
      <c r="E42" s="36">
        <v>2013</v>
      </c>
      <c r="F42" s="8">
        <v>42519</v>
      </c>
      <c r="G42" s="36" t="s">
        <v>4</v>
      </c>
      <c r="H42" s="73">
        <v>1.29783</v>
      </c>
      <c r="I42" s="73"/>
      <c r="J42" s="40">
        <v>141.9</v>
      </c>
      <c r="K42" s="72">
        <f t="shared" si="0"/>
        <v>14186.212159345243</v>
      </c>
      <c r="L42" s="72"/>
      <c r="M42" s="6">
        <f t="shared" si="2"/>
        <v>9.9973306267408329E-2</v>
      </c>
      <c r="N42" s="36">
        <v>2013</v>
      </c>
      <c r="O42" s="8">
        <v>42540</v>
      </c>
      <c r="P42" s="73">
        <v>1.32782</v>
      </c>
      <c r="Q42" s="73"/>
      <c r="R42" s="74">
        <f t="shared" si="3"/>
        <v>29981.994549595718</v>
      </c>
      <c r="S42" s="74"/>
      <c r="T42" s="75">
        <f t="shared" si="4"/>
        <v>299.89999999999964</v>
      </c>
      <c r="U42" s="75"/>
    </row>
    <row r="43" spans="2:21" x14ac:dyDescent="0.15">
      <c r="B43" s="36">
        <v>35</v>
      </c>
      <c r="C43" s="72">
        <f t="shared" si="1"/>
        <v>502855.73319443717</v>
      </c>
      <c r="D43" s="72"/>
      <c r="E43" s="36">
        <v>2013</v>
      </c>
      <c r="F43" s="8">
        <v>42553</v>
      </c>
      <c r="G43" s="36" t="s">
        <v>3</v>
      </c>
      <c r="H43" s="73">
        <v>1.2962100000000001</v>
      </c>
      <c r="I43" s="73"/>
      <c r="J43" s="40">
        <v>114.5</v>
      </c>
      <c r="K43" s="72">
        <f t="shared" si="0"/>
        <v>15085.671995833114</v>
      </c>
      <c r="L43" s="72"/>
      <c r="M43" s="6">
        <f t="shared" si="2"/>
        <v>0.13175259385007088</v>
      </c>
      <c r="N43" s="36">
        <v>2013</v>
      </c>
      <c r="O43" s="8">
        <v>42561</v>
      </c>
      <c r="P43" s="73">
        <v>1.28979</v>
      </c>
      <c r="Q43" s="73"/>
      <c r="R43" s="74">
        <f t="shared" si="3"/>
        <v>8458.5165251746712</v>
      </c>
      <c r="S43" s="74"/>
      <c r="T43" s="75">
        <f t="shared" si="4"/>
        <v>64.200000000000927</v>
      </c>
      <c r="U43" s="75"/>
    </row>
    <row r="44" spans="2:21" x14ac:dyDescent="0.15">
      <c r="B44" s="36">
        <v>36</v>
      </c>
      <c r="C44" s="72">
        <f t="shared" si="1"/>
        <v>511314.24971961183</v>
      </c>
      <c r="D44" s="72"/>
      <c r="E44" s="36">
        <v>2013</v>
      </c>
      <c r="F44" s="8">
        <v>42584</v>
      </c>
      <c r="G44" s="36" t="s">
        <v>4</v>
      </c>
      <c r="H44" s="73">
        <v>1.32948</v>
      </c>
      <c r="I44" s="73"/>
      <c r="J44" s="40">
        <v>113.8</v>
      </c>
      <c r="K44" s="72">
        <f t="shared" si="0"/>
        <v>15339.427491588354</v>
      </c>
      <c r="L44" s="72"/>
      <c r="M44" s="6">
        <f t="shared" si="2"/>
        <v>0.13479286020727904</v>
      </c>
      <c r="N44" s="36">
        <v>2013</v>
      </c>
      <c r="O44" s="8">
        <v>42612</v>
      </c>
      <c r="P44" s="73">
        <v>1.3205</v>
      </c>
      <c r="Q44" s="73"/>
      <c r="R44" s="74">
        <f t="shared" si="3"/>
        <v>-12104.398846613642</v>
      </c>
      <c r="S44" s="74"/>
      <c r="T44" s="75">
        <f t="shared" si="4"/>
        <v>-113.8</v>
      </c>
      <c r="U44" s="75"/>
    </row>
    <row r="45" spans="2:21" x14ac:dyDescent="0.15">
      <c r="B45" s="36">
        <v>37</v>
      </c>
      <c r="C45" s="72">
        <f t="shared" si="1"/>
        <v>499209.85087299818</v>
      </c>
      <c r="D45" s="72"/>
      <c r="E45" s="36">
        <v>2013</v>
      </c>
      <c r="F45" s="8">
        <v>42638</v>
      </c>
      <c r="G45" s="36" t="s">
        <v>4</v>
      </c>
      <c r="H45" s="73">
        <v>1.3537999999999999</v>
      </c>
      <c r="I45" s="73"/>
      <c r="J45" s="40">
        <v>74.7</v>
      </c>
      <c r="K45" s="72">
        <f t="shared" si="0"/>
        <v>14976.295526189944</v>
      </c>
      <c r="L45" s="72"/>
      <c r="M45" s="6">
        <f t="shared" si="2"/>
        <v>0.2004858838847382</v>
      </c>
      <c r="N45" s="36">
        <v>2013</v>
      </c>
      <c r="O45" s="8">
        <v>42674</v>
      </c>
      <c r="P45" s="73">
        <v>1.3650899999999999</v>
      </c>
      <c r="Q45" s="73"/>
      <c r="R45" s="74">
        <f t="shared" si="3"/>
        <v>22634.856290586988</v>
      </c>
      <c r="S45" s="74"/>
      <c r="T45" s="75">
        <f t="shared" si="4"/>
        <v>112.90000000000022</v>
      </c>
      <c r="U45" s="75"/>
    </row>
    <row r="46" spans="2:21" x14ac:dyDescent="0.15">
      <c r="B46" s="36">
        <v>38</v>
      </c>
      <c r="C46" s="72">
        <f t="shared" si="1"/>
        <v>521844.70716358518</v>
      </c>
      <c r="D46" s="72"/>
      <c r="E46" s="36">
        <v>2013</v>
      </c>
      <c r="F46" s="8">
        <v>42700</v>
      </c>
      <c r="G46" s="36" t="s">
        <v>4</v>
      </c>
      <c r="H46" s="73">
        <v>1.36</v>
      </c>
      <c r="I46" s="73"/>
      <c r="J46" s="40">
        <v>80.3</v>
      </c>
      <c r="K46" s="72">
        <f t="shared" si="0"/>
        <v>15655.341214907554</v>
      </c>
      <c r="L46" s="72"/>
      <c r="M46" s="6">
        <f t="shared" si="2"/>
        <v>0.1949606627012149</v>
      </c>
      <c r="N46" s="36">
        <v>2013</v>
      </c>
      <c r="O46" s="8">
        <v>42730</v>
      </c>
      <c r="P46" s="73">
        <v>1.3709</v>
      </c>
      <c r="Q46" s="73"/>
      <c r="R46" s="74">
        <f t="shared" si="3"/>
        <v>21250.712234432249</v>
      </c>
      <c r="S46" s="74"/>
      <c r="T46" s="75">
        <f t="shared" si="4"/>
        <v>108.99999999999909</v>
      </c>
      <c r="U46" s="75"/>
    </row>
    <row r="47" spans="2:21" x14ac:dyDescent="0.15">
      <c r="B47" s="36">
        <v>39</v>
      </c>
      <c r="C47" s="72">
        <f t="shared" si="1"/>
        <v>543095.41939801746</v>
      </c>
      <c r="D47" s="72"/>
      <c r="E47" s="36">
        <v>2014</v>
      </c>
      <c r="F47" s="8">
        <v>42413</v>
      </c>
      <c r="G47" s="36" t="s">
        <v>4</v>
      </c>
      <c r="H47" s="73">
        <v>1.3692599999999999</v>
      </c>
      <c r="I47" s="73"/>
      <c r="J47" s="40">
        <v>86.6</v>
      </c>
      <c r="K47" s="72">
        <f t="shared" si="0"/>
        <v>16292.862581940522</v>
      </c>
      <c r="L47" s="72"/>
      <c r="M47" s="6">
        <f t="shared" si="2"/>
        <v>0.18813929078453259</v>
      </c>
      <c r="N47" s="36">
        <v>2014</v>
      </c>
      <c r="O47" s="8">
        <v>42448</v>
      </c>
      <c r="P47" s="73">
        <v>1.3876299999999999</v>
      </c>
      <c r="Q47" s="73"/>
      <c r="R47" s="74">
        <f t="shared" si="3"/>
        <v>34561.187717118628</v>
      </c>
      <c r="S47" s="74"/>
      <c r="T47" s="75">
        <f t="shared" si="4"/>
        <v>183.7</v>
      </c>
      <c r="U47" s="75"/>
    </row>
    <row r="48" spans="2:21" x14ac:dyDescent="0.15">
      <c r="B48" s="36">
        <v>40</v>
      </c>
      <c r="C48" s="72">
        <f t="shared" si="1"/>
        <v>577656.60711513611</v>
      </c>
      <c r="D48" s="72"/>
      <c r="E48" s="36">
        <v>2014</v>
      </c>
      <c r="F48" s="8">
        <v>42462</v>
      </c>
      <c r="G48" s="36" t="s">
        <v>37</v>
      </c>
      <c r="H48" s="73">
        <v>1.3751899999999999</v>
      </c>
      <c r="I48" s="73"/>
      <c r="J48" s="40">
        <v>69.2</v>
      </c>
      <c r="K48" s="72">
        <f t="shared" si="0"/>
        <v>17329.698213454081</v>
      </c>
      <c r="L48" s="72"/>
      <c r="M48" s="6">
        <f t="shared" si="2"/>
        <v>0.2504291649343075</v>
      </c>
      <c r="N48" s="36">
        <v>2014</v>
      </c>
      <c r="O48" s="8">
        <v>42469</v>
      </c>
      <c r="P48" s="73">
        <v>1.3752899999999999</v>
      </c>
      <c r="Q48" s="73"/>
      <c r="R48" s="74">
        <f t="shared" si="3"/>
        <v>-250.42916493427992</v>
      </c>
      <c r="S48" s="74"/>
      <c r="T48" s="75">
        <f t="shared" si="4"/>
        <v>-69.2</v>
      </c>
      <c r="U48" s="75"/>
    </row>
    <row r="49" spans="2:21" x14ac:dyDescent="0.15">
      <c r="B49" s="36">
        <v>41</v>
      </c>
      <c r="C49" s="72">
        <f t="shared" si="1"/>
        <v>577406.17795020179</v>
      </c>
      <c r="D49" s="72"/>
      <c r="E49" s="36">
        <v>2014</v>
      </c>
      <c r="F49" s="8">
        <v>42488</v>
      </c>
      <c r="G49" s="36" t="s">
        <v>4</v>
      </c>
      <c r="H49" s="73">
        <v>1.38802</v>
      </c>
      <c r="I49" s="73"/>
      <c r="J49" s="40">
        <v>63.3</v>
      </c>
      <c r="K49" s="72">
        <f t="shared" si="0"/>
        <v>17322.185338506053</v>
      </c>
      <c r="L49" s="72"/>
      <c r="M49" s="6">
        <f t="shared" si="2"/>
        <v>0.27365221703801035</v>
      </c>
      <c r="N49" s="36">
        <v>2014</v>
      </c>
      <c r="O49" s="8">
        <v>42490</v>
      </c>
      <c r="P49" s="73">
        <v>1.3816900000000001</v>
      </c>
      <c r="Q49" s="73"/>
      <c r="R49" s="74">
        <f t="shared" si="3"/>
        <v>-17322.185338505908</v>
      </c>
      <c r="S49" s="74"/>
      <c r="T49" s="75">
        <f t="shared" si="4"/>
        <v>-63.3</v>
      </c>
      <c r="U49" s="75"/>
    </row>
    <row r="50" spans="2:21" x14ac:dyDescent="0.15">
      <c r="B50" s="36">
        <v>42</v>
      </c>
      <c r="C50" s="72">
        <f t="shared" si="1"/>
        <v>560083.9926116959</v>
      </c>
      <c r="D50" s="72"/>
      <c r="E50" s="36">
        <v>2014</v>
      </c>
      <c r="F50" s="8">
        <v>42525</v>
      </c>
      <c r="G50" s="36" t="s">
        <v>3</v>
      </c>
      <c r="H50" s="73">
        <v>1.3593</v>
      </c>
      <c r="I50" s="73"/>
      <c r="J50" s="40">
        <v>46.5</v>
      </c>
      <c r="K50" s="72">
        <f t="shared" si="0"/>
        <v>16802.519778350877</v>
      </c>
      <c r="L50" s="72"/>
      <c r="M50" s="6">
        <f t="shared" si="2"/>
        <v>0.36134451136238449</v>
      </c>
      <c r="N50" s="36">
        <v>2014</v>
      </c>
      <c r="O50" s="8">
        <v>42526</v>
      </c>
      <c r="P50" s="73">
        <v>1.36395</v>
      </c>
      <c r="Q50" s="73"/>
      <c r="R50" s="74">
        <f t="shared" si="3"/>
        <v>-16802.519778351034</v>
      </c>
      <c r="S50" s="74"/>
      <c r="T50" s="75">
        <f t="shared" si="4"/>
        <v>-46.5</v>
      </c>
      <c r="U50" s="75"/>
    </row>
    <row r="51" spans="2:21" x14ac:dyDescent="0.15">
      <c r="B51" s="36">
        <v>43</v>
      </c>
      <c r="C51" s="72">
        <f t="shared" si="1"/>
        <v>543281.47283334483</v>
      </c>
      <c r="D51" s="72"/>
      <c r="E51" s="36">
        <v>2014</v>
      </c>
      <c r="F51" s="8">
        <v>42566</v>
      </c>
      <c r="G51" s="36" t="s">
        <v>3</v>
      </c>
      <c r="H51" s="73">
        <v>1.3560700000000001</v>
      </c>
      <c r="I51" s="73"/>
      <c r="J51" s="40">
        <v>68.2</v>
      </c>
      <c r="K51" s="72">
        <f t="shared" si="0"/>
        <v>16298.444185000344</v>
      </c>
      <c r="L51" s="72"/>
      <c r="M51" s="6">
        <f t="shared" si="2"/>
        <v>0.23898012001466779</v>
      </c>
      <c r="N51" s="36">
        <v>2014</v>
      </c>
      <c r="O51" s="8">
        <v>42651</v>
      </c>
      <c r="P51" s="73">
        <v>1.26139</v>
      </c>
      <c r="Q51" s="73"/>
      <c r="R51" s="74">
        <f t="shared" si="3"/>
        <v>226266.37762988766</v>
      </c>
      <c r="S51" s="74"/>
      <c r="T51" s="75">
        <f t="shared" si="4"/>
        <v>946.80000000000098</v>
      </c>
      <c r="U51" s="75"/>
    </row>
    <row r="52" spans="2:21" x14ac:dyDescent="0.15">
      <c r="B52" s="36">
        <v>44</v>
      </c>
      <c r="C52" s="72">
        <f t="shared" si="1"/>
        <v>769547.85046323249</v>
      </c>
      <c r="D52" s="72"/>
      <c r="E52" s="36">
        <v>2014</v>
      </c>
      <c r="F52" s="8">
        <v>42672</v>
      </c>
      <c r="G52" s="36" t="s">
        <v>3</v>
      </c>
      <c r="H52" s="73">
        <v>1.26308</v>
      </c>
      <c r="I52" s="73"/>
      <c r="J52" s="40">
        <v>140.6</v>
      </c>
      <c r="K52" s="72">
        <f t="shared" si="0"/>
        <v>23086.435513896973</v>
      </c>
      <c r="L52" s="72"/>
      <c r="M52" s="6">
        <f t="shared" si="2"/>
        <v>0.16419939910310793</v>
      </c>
      <c r="N52" s="36">
        <v>2014</v>
      </c>
      <c r="O52" s="8">
        <v>42720</v>
      </c>
      <c r="P52" s="73">
        <v>1.2531300000000001</v>
      </c>
      <c r="Q52" s="73"/>
      <c r="R52" s="74">
        <f t="shared" si="3"/>
        <v>16337.840210759081</v>
      </c>
      <c r="S52" s="74"/>
      <c r="T52" s="75">
        <f t="shared" si="4"/>
        <v>99.499999999999034</v>
      </c>
      <c r="U52" s="75"/>
    </row>
    <row r="53" spans="2:21" x14ac:dyDescent="0.15">
      <c r="B53" s="36">
        <v>45</v>
      </c>
      <c r="C53" s="72">
        <f t="shared" si="1"/>
        <v>785885.69067399157</v>
      </c>
      <c r="D53" s="72"/>
      <c r="E53" s="36">
        <v>2014</v>
      </c>
      <c r="F53" s="8">
        <v>42721</v>
      </c>
      <c r="G53" s="36" t="s">
        <v>3</v>
      </c>
      <c r="H53" s="73">
        <v>1.23193</v>
      </c>
      <c r="I53" s="73"/>
      <c r="J53" s="40">
        <v>197.4</v>
      </c>
      <c r="K53" s="72">
        <f t="shared" si="0"/>
        <v>23576.570720219745</v>
      </c>
      <c r="L53" s="72"/>
      <c r="M53" s="6">
        <f t="shared" si="2"/>
        <v>0.1194355152999987</v>
      </c>
      <c r="N53" s="36">
        <v>2015</v>
      </c>
      <c r="O53" s="8">
        <v>42447</v>
      </c>
      <c r="P53" s="73">
        <v>1.06833</v>
      </c>
      <c r="Q53" s="73"/>
      <c r="R53" s="74">
        <f t="shared" si="3"/>
        <v>195396.50303079782</v>
      </c>
      <c r="S53" s="74"/>
      <c r="T53" s="75">
        <f t="shared" si="4"/>
        <v>1635.9999999999998</v>
      </c>
      <c r="U53" s="75"/>
    </row>
    <row r="54" spans="2:21" x14ac:dyDescent="0.15">
      <c r="B54" s="36">
        <v>46</v>
      </c>
      <c r="C54" s="72">
        <f t="shared" si="1"/>
        <v>981282.19370478939</v>
      </c>
      <c r="D54" s="72"/>
      <c r="E54" s="36">
        <v>2015</v>
      </c>
      <c r="F54" s="8">
        <v>42566</v>
      </c>
      <c r="G54" s="36" t="s">
        <v>3</v>
      </c>
      <c r="H54" s="73">
        <v>1.0928599999999999</v>
      </c>
      <c r="I54" s="73"/>
      <c r="J54" s="40">
        <v>107.7</v>
      </c>
      <c r="K54" s="72">
        <f t="shared" si="0"/>
        <v>29438.46581114368</v>
      </c>
      <c r="L54" s="72"/>
      <c r="M54" s="6">
        <f t="shared" si="2"/>
        <v>0.27333765841359037</v>
      </c>
      <c r="N54" s="36">
        <v>2015</v>
      </c>
      <c r="O54" s="8">
        <v>42572</v>
      </c>
      <c r="P54" s="73">
        <v>1.0929599999999999</v>
      </c>
      <c r="Q54" s="73"/>
      <c r="R54" s="74">
        <f t="shared" si="3"/>
        <v>-273.33765841356029</v>
      </c>
      <c r="S54" s="74"/>
      <c r="T54" s="75">
        <f t="shared" si="4"/>
        <v>-107.7</v>
      </c>
      <c r="U54" s="75"/>
    </row>
    <row r="55" spans="2:21" x14ac:dyDescent="0.15">
      <c r="B55" s="36">
        <v>47</v>
      </c>
      <c r="C55" s="72">
        <f t="shared" si="1"/>
        <v>981008.85604637582</v>
      </c>
      <c r="D55" s="72"/>
      <c r="E55" s="36">
        <v>2015</v>
      </c>
      <c r="F55" s="8">
        <v>42601</v>
      </c>
      <c r="G55" s="36" t="s">
        <v>4</v>
      </c>
      <c r="H55" s="73">
        <v>1.1134999999999999</v>
      </c>
      <c r="I55" s="73"/>
      <c r="J55" s="40">
        <v>118.8</v>
      </c>
      <c r="K55" s="72">
        <f t="shared" si="0"/>
        <v>29430.265681391273</v>
      </c>
      <c r="L55" s="72"/>
      <c r="M55" s="6">
        <f t="shared" si="2"/>
        <v>0.24772950910262015</v>
      </c>
      <c r="N55" s="36">
        <v>2015</v>
      </c>
      <c r="O55" s="8">
        <v>42634</v>
      </c>
      <c r="P55" s="73">
        <v>1.1213599999999999</v>
      </c>
      <c r="Q55" s="73"/>
      <c r="R55" s="74">
        <f t="shared" si="3"/>
        <v>19471.53941546589</v>
      </c>
      <c r="S55" s="74"/>
      <c r="T55" s="75">
        <f t="shared" si="4"/>
        <v>78.599999999999781</v>
      </c>
      <c r="U55" s="75"/>
    </row>
    <row r="56" spans="2:21" x14ac:dyDescent="0.15">
      <c r="B56" s="36">
        <v>48</v>
      </c>
      <c r="C56" s="72">
        <f t="shared" si="1"/>
        <v>1000480.3954618417</v>
      </c>
      <c r="D56" s="72"/>
      <c r="E56" s="36">
        <v>2015</v>
      </c>
      <c r="F56" s="8">
        <v>42649</v>
      </c>
      <c r="G56" s="36" t="s">
        <v>4</v>
      </c>
      <c r="H56" s="73">
        <v>1.12801</v>
      </c>
      <c r="I56" s="73"/>
      <c r="J56" s="40">
        <v>109.3</v>
      </c>
      <c r="K56" s="72">
        <f t="shared" si="0"/>
        <v>30014.41186385525</v>
      </c>
      <c r="L56" s="72"/>
      <c r="M56" s="6">
        <f t="shared" si="2"/>
        <v>0.2746057810050801</v>
      </c>
      <c r="N56" s="36">
        <v>2015</v>
      </c>
      <c r="O56" s="8">
        <v>42665</v>
      </c>
      <c r="P56" s="73">
        <v>1.1170800000000001</v>
      </c>
      <c r="Q56" s="73"/>
      <c r="R56" s="74">
        <f t="shared" si="3"/>
        <v>-30014.411863854933</v>
      </c>
      <c r="S56" s="74"/>
      <c r="T56" s="75">
        <f t="shared" si="4"/>
        <v>-109.3</v>
      </c>
      <c r="U56" s="75"/>
    </row>
    <row r="57" spans="2:21" x14ac:dyDescent="0.15">
      <c r="B57" s="36">
        <v>49</v>
      </c>
      <c r="C57" s="72">
        <f t="shared" si="1"/>
        <v>970465.98359798675</v>
      </c>
      <c r="D57" s="72"/>
      <c r="E57" s="36">
        <v>2015</v>
      </c>
      <c r="F57" s="8">
        <v>42694</v>
      </c>
      <c r="G57" s="36" t="s">
        <v>3</v>
      </c>
      <c r="H57" s="73">
        <v>1.0638799999999999</v>
      </c>
      <c r="I57" s="73"/>
      <c r="J57" s="40">
        <v>100.3</v>
      </c>
      <c r="K57" s="72">
        <f t="shared" si="0"/>
        <v>29113.979507939603</v>
      </c>
      <c r="L57" s="72"/>
      <c r="M57" s="6">
        <f t="shared" si="2"/>
        <v>0.29026898811505086</v>
      </c>
      <c r="N57" s="36">
        <v>2015</v>
      </c>
      <c r="O57" s="8">
        <v>42707</v>
      </c>
      <c r="P57" s="73">
        <v>1.06369</v>
      </c>
      <c r="Q57" s="73"/>
      <c r="R57" s="74">
        <f t="shared" si="3"/>
        <v>551.51107741834255</v>
      </c>
      <c r="S57" s="74"/>
      <c r="T57" s="75">
        <f t="shared" si="4"/>
        <v>1.8999999999991246</v>
      </c>
      <c r="U57" s="75"/>
    </row>
    <row r="58" spans="2:21" x14ac:dyDescent="0.15">
      <c r="B58" s="36">
        <v>50</v>
      </c>
      <c r="C58" s="72">
        <f t="shared" si="1"/>
        <v>971017.49467540509</v>
      </c>
      <c r="D58" s="72"/>
      <c r="E58" s="36"/>
      <c r="F58" s="8"/>
      <c r="G58" s="36" t="s">
        <v>3</v>
      </c>
      <c r="H58" s="73"/>
      <c r="I58" s="73"/>
      <c r="J58" s="40"/>
      <c r="K58" s="72" t="str">
        <f t="shared" si="0"/>
        <v/>
      </c>
      <c r="L58" s="72"/>
      <c r="M58" s="6" t="str">
        <f t="shared" si="2"/>
        <v/>
      </c>
      <c r="N58" s="36"/>
      <c r="O58" s="8"/>
      <c r="P58" s="73"/>
      <c r="Q58" s="73"/>
      <c r="R58" s="74" t="str">
        <f t="shared" si="3"/>
        <v/>
      </c>
      <c r="S58" s="74"/>
      <c r="T58" s="75" t="str">
        <f t="shared" si="4"/>
        <v/>
      </c>
      <c r="U58" s="75"/>
    </row>
    <row r="59" spans="2:21" x14ac:dyDescent="0.15">
      <c r="B59" s="36">
        <v>51</v>
      </c>
      <c r="C59" s="72" t="str">
        <f t="shared" si="1"/>
        <v/>
      </c>
      <c r="D59" s="72"/>
      <c r="E59" s="36"/>
      <c r="F59" s="8"/>
      <c r="G59" s="36" t="s">
        <v>3</v>
      </c>
      <c r="H59" s="73"/>
      <c r="I59" s="73"/>
      <c r="J59" s="40"/>
      <c r="K59" s="72" t="str">
        <f t="shared" si="0"/>
        <v/>
      </c>
      <c r="L59" s="72"/>
      <c r="M59" s="6" t="str">
        <f t="shared" si="2"/>
        <v/>
      </c>
      <c r="N59" s="36"/>
      <c r="O59" s="8"/>
      <c r="P59" s="73"/>
      <c r="Q59" s="73"/>
      <c r="R59" s="74" t="str">
        <f t="shared" si="3"/>
        <v/>
      </c>
      <c r="S59" s="74"/>
      <c r="T59" s="75" t="str">
        <f t="shared" si="4"/>
        <v/>
      </c>
      <c r="U59" s="75"/>
    </row>
    <row r="60" spans="2:21" x14ac:dyDescent="0.15">
      <c r="B60" s="36">
        <v>52</v>
      </c>
      <c r="C60" s="72" t="str">
        <f t="shared" si="1"/>
        <v/>
      </c>
      <c r="D60" s="72"/>
      <c r="E60" s="36"/>
      <c r="F60" s="8"/>
      <c r="G60" s="36" t="s">
        <v>3</v>
      </c>
      <c r="H60" s="73"/>
      <c r="I60" s="73"/>
      <c r="J60" s="40"/>
      <c r="K60" s="72" t="str">
        <f t="shared" si="0"/>
        <v/>
      </c>
      <c r="L60" s="72"/>
      <c r="M60" s="6" t="str">
        <f t="shared" si="2"/>
        <v/>
      </c>
      <c r="N60" s="36"/>
      <c r="O60" s="8"/>
      <c r="P60" s="73"/>
      <c r="Q60" s="73"/>
      <c r="R60" s="74" t="str">
        <f t="shared" si="3"/>
        <v/>
      </c>
      <c r="S60" s="74"/>
      <c r="T60" s="75" t="str">
        <f t="shared" si="4"/>
        <v/>
      </c>
      <c r="U60" s="75"/>
    </row>
    <row r="61" spans="2:21" x14ac:dyDescent="0.15">
      <c r="B61" s="36">
        <v>53</v>
      </c>
      <c r="C61" s="72" t="str">
        <f t="shared" si="1"/>
        <v/>
      </c>
      <c r="D61" s="72"/>
      <c r="E61" s="36"/>
      <c r="F61" s="8"/>
      <c r="G61" s="36" t="s">
        <v>3</v>
      </c>
      <c r="H61" s="73"/>
      <c r="I61" s="73"/>
      <c r="J61" s="40"/>
      <c r="K61" s="72" t="str">
        <f t="shared" si="0"/>
        <v/>
      </c>
      <c r="L61" s="72"/>
      <c r="M61" s="6" t="str">
        <f t="shared" si="2"/>
        <v/>
      </c>
      <c r="N61" s="36"/>
      <c r="O61" s="8"/>
      <c r="P61" s="73"/>
      <c r="Q61" s="73"/>
      <c r="R61" s="74" t="str">
        <f t="shared" si="3"/>
        <v/>
      </c>
      <c r="S61" s="74"/>
      <c r="T61" s="75" t="str">
        <f t="shared" si="4"/>
        <v/>
      </c>
      <c r="U61" s="75"/>
    </row>
    <row r="62" spans="2:21" x14ac:dyDescent="0.15">
      <c r="B62" s="36">
        <v>54</v>
      </c>
      <c r="C62" s="72" t="str">
        <f t="shared" si="1"/>
        <v/>
      </c>
      <c r="D62" s="72"/>
      <c r="E62" s="36"/>
      <c r="F62" s="8"/>
      <c r="G62" s="36" t="s">
        <v>3</v>
      </c>
      <c r="H62" s="73"/>
      <c r="I62" s="73"/>
      <c r="J62" s="40"/>
      <c r="K62" s="72" t="str">
        <f t="shared" si="0"/>
        <v/>
      </c>
      <c r="L62" s="72"/>
      <c r="M62" s="6" t="str">
        <f t="shared" si="2"/>
        <v/>
      </c>
      <c r="N62" s="36"/>
      <c r="O62" s="8"/>
      <c r="P62" s="73"/>
      <c r="Q62" s="73"/>
      <c r="R62" s="74" t="str">
        <f t="shared" si="3"/>
        <v/>
      </c>
      <c r="S62" s="74"/>
      <c r="T62" s="75" t="str">
        <f t="shared" si="4"/>
        <v/>
      </c>
      <c r="U62" s="75"/>
    </row>
    <row r="63" spans="2:21" x14ac:dyDescent="0.15">
      <c r="B63" s="36">
        <v>55</v>
      </c>
      <c r="C63" s="72" t="str">
        <f t="shared" si="1"/>
        <v/>
      </c>
      <c r="D63" s="72"/>
      <c r="E63" s="36"/>
      <c r="F63" s="8"/>
      <c r="G63" s="36" t="s">
        <v>4</v>
      </c>
      <c r="H63" s="73"/>
      <c r="I63" s="73"/>
      <c r="J63" s="40"/>
      <c r="K63" s="72" t="str">
        <f t="shared" si="0"/>
        <v/>
      </c>
      <c r="L63" s="72"/>
      <c r="M63" s="6" t="str">
        <f t="shared" si="2"/>
        <v/>
      </c>
      <c r="N63" s="36"/>
      <c r="O63" s="8"/>
      <c r="P63" s="73"/>
      <c r="Q63" s="73"/>
      <c r="R63" s="74" t="str">
        <f t="shared" si="3"/>
        <v/>
      </c>
      <c r="S63" s="74"/>
      <c r="T63" s="75" t="str">
        <f t="shared" si="4"/>
        <v/>
      </c>
      <c r="U63" s="75"/>
    </row>
    <row r="64" spans="2:21" x14ac:dyDescent="0.15">
      <c r="B64" s="36">
        <v>56</v>
      </c>
      <c r="C64" s="72" t="str">
        <f t="shared" si="1"/>
        <v/>
      </c>
      <c r="D64" s="72"/>
      <c r="E64" s="36"/>
      <c r="F64" s="8"/>
      <c r="G64" s="36" t="s">
        <v>3</v>
      </c>
      <c r="H64" s="73"/>
      <c r="I64" s="73"/>
      <c r="J64" s="40"/>
      <c r="K64" s="72" t="str">
        <f t="shared" si="0"/>
        <v/>
      </c>
      <c r="L64" s="72"/>
      <c r="M64" s="6" t="str">
        <f t="shared" si="2"/>
        <v/>
      </c>
      <c r="N64" s="36"/>
      <c r="O64" s="8"/>
      <c r="P64" s="73"/>
      <c r="Q64" s="73"/>
      <c r="R64" s="74" t="str">
        <f t="shared" si="3"/>
        <v/>
      </c>
      <c r="S64" s="74"/>
      <c r="T64" s="75" t="str">
        <f t="shared" si="4"/>
        <v/>
      </c>
      <c r="U64" s="75"/>
    </row>
    <row r="65" spans="2:21" x14ac:dyDescent="0.15">
      <c r="B65" s="36">
        <v>57</v>
      </c>
      <c r="C65" s="72" t="str">
        <f t="shared" si="1"/>
        <v/>
      </c>
      <c r="D65" s="72"/>
      <c r="E65" s="36"/>
      <c r="F65" s="8"/>
      <c r="G65" s="36" t="s">
        <v>3</v>
      </c>
      <c r="H65" s="73"/>
      <c r="I65" s="73"/>
      <c r="J65" s="40"/>
      <c r="K65" s="72" t="str">
        <f t="shared" si="0"/>
        <v/>
      </c>
      <c r="L65" s="72"/>
      <c r="M65" s="6" t="str">
        <f t="shared" si="2"/>
        <v/>
      </c>
      <c r="N65" s="36"/>
      <c r="O65" s="8"/>
      <c r="P65" s="73"/>
      <c r="Q65" s="73"/>
      <c r="R65" s="74" t="str">
        <f t="shared" si="3"/>
        <v/>
      </c>
      <c r="S65" s="74"/>
      <c r="T65" s="75" t="str">
        <f t="shared" si="4"/>
        <v/>
      </c>
      <c r="U65" s="75"/>
    </row>
    <row r="66" spans="2:21" x14ac:dyDescent="0.15">
      <c r="B66" s="36">
        <v>58</v>
      </c>
      <c r="C66" s="72" t="str">
        <f t="shared" si="1"/>
        <v/>
      </c>
      <c r="D66" s="72"/>
      <c r="E66" s="36"/>
      <c r="F66" s="8"/>
      <c r="G66" s="36" t="s">
        <v>3</v>
      </c>
      <c r="H66" s="73"/>
      <c r="I66" s="73"/>
      <c r="J66" s="40"/>
      <c r="K66" s="72" t="str">
        <f t="shared" si="0"/>
        <v/>
      </c>
      <c r="L66" s="72"/>
      <c r="M66" s="6" t="str">
        <f t="shared" si="2"/>
        <v/>
      </c>
      <c r="N66" s="36"/>
      <c r="O66" s="8"/>
      <c r="P66" s="73"/>
      <c r="Q66" s="73"/>
      <c r="R66" s="74" t="str">
        <f t="shared" si="3"/>
        <v/>
      </c>
      <c r="S66" s="74"/>
      <c r="T66" s="75" t="str">
        <f t="shared" si="4"/>
        <v/>
      </c>
      <c r="U66" s="75"/>
    </row>
    <row r="67" spans="2:21" x14ac:dyDescent="0.15">
      <c r="B67" s="36">
        <v>59</v>
      </c>
      <c r="C67" s="72" t="str">
        <f t="shared" si="1"/>
        <v/>
      </c>
      <c r="D67" s="72"/>
      <c r="E67" s="36"/>
      <c r="F67" s="8"/>
      <c r="G67" s="36" t="s">
        <v>3</v>
      </c>
      <c r="H67" s="73"/>
      <c r="I67" s="73"/>
      <c r="J67" s="40"/>
      <c r="K67" s="72" t="str">
        <f t="shared" si="0"/>
        <v/>
      </c>
      <c r="L67" s="72"/>
      <c r="M67" s="6" t="str">
        <f t="shared" si="2"/>
        <v/>
      </c>
      <c r="N67" s="36"/>
      <c r="O67" s="8"/>
      <c r="P67" s="73"/>
      <c r="Q67" s="73"/>
      <c r="R67" s="74" t="str">
        <f t="shared" si="3"/>
        <v/>
      </c>
      <c r="S67" s="74"/>
      <c r="T67" s="75" t="str">
        <f t="shared" si="4"/>
        <v/>
      </c>
      <c r="U67" s="75"/>
    </row>
    <row r="68" spans="2:21" x14ac:dyDescent="0.15">
      <c r="B68" s="36">
        <v>60</v>
      </c>
      <c r="C68" s="72" t="str">
        <f t="shared" si="1"/>
        <v/>
      </c>
      <c r="D68" s="72"/>
      <c r="E68" s="36"/>
      <c r="F68" s="8"/>
      <c r="G68" s="36" t="s">
        <v>4</v>
      </c>
      <c r="H68" s="73"/>
      <c r="I68" s="73"/>
      <c r="J68" s="40"/>
      <c r="K68" s="72" t="str">
        <f t="shared" si="0"/>
        <v/>
      </c>
      <c r="L68" s="72"/>
      <c r="M68" s="6" t="str">
        <f t="shared" si="2"/>
        <v/>
      </c>
      <c r="N68" s="36"/>
      <c r="O68" s="8"/>
      <c r="P68" s="73"/>
      <c r="Q68" s="73"/>
      <c r="R68" s="74" t="str">
        <f t="shared" si="3"/>
        <v/>
      </c>
      <c r="S68" s="74"/>
      <c r="T68" s="75" t="str">
        <f t="shared" si="4"/>
        <v/>
      </c>
      <c r="U68" s="75"/>
    </row>
    <row r="69" spans="2:21" x14ac:dyDescent="0.15">
      <c r="B69" s="36">
        <v>61</v>
      </c>
      <c r="C69" s="72" t="str">
        <f t="shared" si="1"/>
        <v/>
      </c>
      <c r="D69" s="72"/>
      <c r="E69" s="36"/>
      <c r="F69" s="8"/>
      <c r="G69" s="36" t="s">
        <v>4</v>
      </c>
      <c r="H69" s="73"/>
      <c r="I69" s="73"/>
      <c r="J69" s="40"/>
      <c r="K69" s="72" t="str">
        <f t="shared" si="0"/>
        <v/>
      </c>
      <c r="L69" s="72"/>
      <c r="M69" s="6" t="str">
        <f t="shared" si="2"/>
        <v/>
      </c>
      <c r="N69" s="36"/>
      <c r="O69" s="8"/>
      <c r="P69" s="73"/>
      <c r="Q69" s="73"/>
      <c r="R69" s="74" t="str">
        <f t="shared" si="3"/>
        <v/>
      </c>
      <c r="S69" s="74"/>
      <c r="T69" s="75" t="str">
        <f t="shared" si="4"/>
        <v/>
      </c>
      <c r="U69" s="75"/>
    </row>
    <row r="70" spans="2:21" x14ac:dyDescent="0.15">
      <c r="B70" s="36">
        <v>62</v>
      </c>
      <c r="C70" s="72" t="str">
        <f t="shared" si="1"/>
        <v/>
      </c>
      <c r="D70" s="72"/>
      <c r="E70" s="36"/>
      <c r="F70" s="8"/>
      <c r="G70" s="36" t="s">
        <v>3</v>
      </c>
      <c r="H70" s="73"/>
      <c r="I70" s="73"/>
      <c r="J70" s="40"/>
      <c r="K70" s="72" t="str">
        <f t="shared" si="0"/>
        <v/>
      </c>
      <c r="L70" s="72"/>
      <c r="M70" s="6" t="str">
        <f t="shared" si="2"/>
        <v/>
      </c>
      <c r="N70" s="36"/>
      <c r="O70" s="8"/>
      <c r="P70" s="73"/>
      <c r="Q70" s="73"/>
      <c r="R70" s="74" t="str">
        <f t="shared" si="3"/>
        <v/>
      </c>
      <c r="S70" s="74"/>
      <c r="T70" s="75" t="str">
        <f t="shared" si="4"/>
        <v/>
      </c>
      <c r="U70" s="75"/>
    </row>
    <row r="71" spans="2:21" x14ac:dyDescent="0.15">
      <c r="B71" s="36">
        <v>63</v>
      </c>
      <c r="C71" s="72" t="str">
        <f t="shared" si="1"/>
        <v/>
      </c>
      <c r="D71" s="72"/>
      <c r="E71" s="36"/>
      <c r="F71" s="8"/>
      <c r="G71" s="36" t="s">
        <v>4</v>
      </c>
      <c r="H71" s="73"/>
      <c r="I71" s="73"/>
      <c r="J71" s="40"/>
      <c r="K71" s="72" t="str">
        <f t="shared" si="0"/>
        <v/>
      </c>
      <c r="L71" s="72"/>
      <c r="M71" s="6" t="str">
        <f t="shared" si="2"/>
        <v/>
      </c>
      <c r="N71" s="36"/>
      <c r="O71" s="8"/>
      <c r="P71" s="73"/>
      <c r="Q71" s="73"/>
      <c r="R71" s="74" t="str">
        <f t="shared" si="3"/>
        <v/>
      </c>
      <c r="S71" s="74"/>
      <c r="T71" s="75" t="str">
        <f t="shared" si="4"/>
        <v/>
      </c>
      <c r="U71" s="75"/>
    </row>
    <row r="72" spans="2:21" x14ac:dyDescent="0.15">
      <c r="B72" s="36">
        <v>64</v>
      </c>
      <c r="C72" s="72" t="str">
        <f t="shared" si="1"/>
        <v/>
      </c>
      <c r="D72" s="72"/>
      <c r="E72" s="36"/>
      <c r="F72" s="8"/>
      <c r="G72" s="36" t="s">
        <v>3</v>
      </c>
      <c r="H72" s="73"/>
      <c r="I72" s="73"/>
      <c r="J72" s="40"/>
      <c r="K72" s="72" t="str">
        <f t="shared" si="0"/>
        <v/>
      </c>
      <c r="L72" s="72"/>
      <c r="M72" s="6" t="str">
        <f t="shared" si="2"/>
        <v/>
      </c>
      <c r="N72" s="36"/>
      <c r="O72" s="8"/>
      <c r="P72" s="73"/>
      <c r="Q72" s="73"/>
      <c r="R72" s="74" t="str">
        <f t="shared" si="3"/>
        <v/>
      </c>
      <c r="S72" s="74"/>
      <c r="T72" s="75" t="str">
        <f t="shared" si="4"/>
        <v/>
      </c>
      <c r="U72" s="75"/>
    </row>
    <row r="73" spans="2:21" x14ac:dyDescent="0.15">
      <c r="B73" s="36">
        <v>65</v>
      </c>
      <c r="C73" s="72" t="str">
        <f t="shared" si="1"/>
        <v/>
      </c>
      <c r="D73" s="72"/>
      <c r="E73" s="36"/>
      <c r="F73" s="8"/>
      <c r="G73" s="36" t="s">
        <v>4</v>
      </c>
      <c r="H73" s="73"/>
      <c r="I73" s="73"/>
      <c r="J73" s="40"/>
      <c r="K73" s="72" t="str">
        <f t="shared" ref="K73:K108" si="5">IF(F73="","",C73*0.03)</f>
        <v/>
      </c>
      <c r="L73" s="72"/>
      <c r="M73" s="6" t="str">
        <f t="shared" si="2"/>
        <v/>
      </c>
      <c r="N73" s="36"/>
      <c r="O73" s="8"/>
      <c r="P73" s="73"/>
      <c r="Q73" s="73"/>
      <c r="R73" s="74" t="str">
        <f t="shared" si="3"/>
        <v/>
      </c>
      <c r="S73" s="74"/>
      <c r="T73" s="75" t="str">
        <f t="shared" si="4"/>
        <v/>
      </c>
      <c r="U73" s="75"/>
    </row>
    <row r="74" spans="2:21" x14ac:dyDescent="0.15">
      <c r="B74" s="36">
        <v>66</v>
      </c>
      <c r="C74" s="72" t="str">
        <f t="shared" ref="C74:C108" si="6">IF(R73="","",C73+R73)</f>
        <v/>
      </c>
      <c r="D74" s="72"/>
      <c r="E74" s="36"/>
      <c r="F74" s="8"/>
      <c r="G74" s="36" t="s">
        <v>4</v>
      </c>
      <c r="H74" s="73"/>
      <c r="I74" s="73"/>
      <c r="J74" s="40"/>
      <c r="K74" s="72" t="str">
        <f t="shared" si="5"/>
        <v/>
      </c>
      <c r="L74" s="72"/>
      <c r="M74" s="6" t="str">
        <f t="shared" ref="M74:M108" si="7">IF(J74="","",(K74/J74)/1000)</f>
        <v/>
      </c>
      <c r="N74" s="36"/>
      <c r="O74" s="8"/>
      <c r="P74" s="73"/>
      <c r="Q74" s="73"/>
      <c r="R74" s="74" t="str">
        <f t="shared" ref="R74:R108" si="8">IF(O74="","",(IF(G74="売",H74-P74,P74-H74))*M74*10000000)</f>
        <v/>
      </c>
      <c r="S74" s="74"/>
      <c r="T74" s="75" t="str">
        <f t="shared" ref="T74:T108" si="9">IF(O74="","",IF(R74&lt;0,J74*(-1),IF(G74="買",(P74-H74)*10000,(H74-P74)*10000)))</f>
        <v/>
      </c>
      <c r="U74" s="75"/>
    </row>
    <row r="75" spans="2:21" x14ac:dyDescent="0.15">
      <c r="B75" s="36">
        <v>67</v>
      </c>
      <c r="C75" s="72" t="str">
        <f t="shared" si="6"/>
        <v/>
      </c>
      <c r="D75" s="72"/>
      <c r="E75" s="36"/>
      <c r="F75" s="8"/>
      <c r="G75" s="36" t="s">
        <v>3</v>
      </c>
      <c r="H75" s="73"/>
      <c r="I75" s="73"/>
      <c r="J75" s="40"/>
      <c r="K75" s="72" t="str">
        <f t="shared" si="5"/>
        <v/>
      </c>
      <c r="L75" s="72"/>
      <c r="M75" s="6" t="str">
        <f t="shared" si="7"/>
        <v/>
      </c>
      <c r="N75" s="36"/>
      <c r="O75" s="8"/>
      <c r="P75" s="73"/>
      <c r="Q75" s="73"/>
      <c r="R75" s="74" t="str">
        <f t="shared" si="8"/>
        <v/>
      </c>
      <c r="S75" s="74"/>
      <c r="T75" s="75" t="str">
        <f t="shared" si="9"/>
        <v/>
      </c>
      <c r="U75" s="75"/>
    </row>
    <row r="76" spans="2:21" x14ac:dyDescent="0.15">
      <c r="B76" s="36">
        <v>68</v>
      </c>
      <c r="C76" s="72" t="str">
        <f t="shared" si="6"/>
        <v/>
      </c>
      <c r="D76" s="72"/>
      <c r="E76" s="36"/>
      <c r="F76" s="8"/>
      <c r="G76" s="36" t="s">
        <v>3</v>
      </c>
      <c r="H76" s="73"/>
      <c r="I76" s="73"/>
      <c r="J76" s="40"/>
      <c r="K76" s="72" t="str">
        <f t="shared" si="5"/>
        <v/>
      </c>
      <c r="L76" s="72"/>
      <c r="M76" s="6" t="str">
        <f t="shared" si="7"/>
        <v/>
      </c>
      <c r="N76" s="36"/>
      <c r="O76" s="8"/>
      <c r="P76" s="73"/>
      <c r="Q76" s="73"/>
      <c r="R76" s="74" t="str">
        <f t="shared" si="8"/>
        <v/>
      </c>
      <c r="S76" s="74"/>
      <c r="T76" s="75" t="str">
        <f t="shared" si="9"/>
        <v/>
      </c>
      <c r="U76" s="75"/>
    </row>
    <row r="77" spans="2:21" x14ac:dyDescent="0.15">
      <c r="B77" s="36">
        <v>69</v>
      </c>
      <c r="C77" s="72" t="str">
        <f t="shared" si="6"/>
        <v/>
      </c>
      <c r="D77" s="72"/>
      <c r="E77" s="36"/>
      <c r="F77" s="8"/>
      <c r="G77" s="36" t="s">
        <v>3</v>
      </c>
      <c r="H77" s="73"/>
      <c r="I77" s="73"/>
      <c r="J77" s="40"/>
      <c r="K77" s="72" t="str">
        <f t="shared" si="5"/>
        <v/>
      </c>
      <c r="L77" s="72"/>
      <c r="M77" s="6" t="str">
        <f t="shared" si="7"/>
        <v/>
      </c>
      <c r="N77" s="36"/>
      <c r="O77" s="8"/>
      <c r="P77" s="73"/>
      <c r="Q77" s="73"/>
      <c r="R77" s="74" t="str">
        <f t="shared" si="8"/>
        <v/>
      </c>
      <c r="S77" s="74"/>
      <c r="T77" s="75" t="str">
        <f t="shared" si="9"/>
        <v/>
      </c>
      <c r="U77" s="75"/>
    </row>
    <row r="78" spans="2:21" x14ac:dyDescent="0.15">
      <c r="B78" s="36">
        <v>70</v>
      </c>
      <c r="C78" s="72" t="str">
        <f t="shared" si="6"/>
        <v/>
      </c>
      <c r="D78" s="72"/>
      <c r="E78" s="36"/>
      <c r="F78" s="8"/>
      <c r="G78" s="36" t="s">
        <v>4</v>
      </c>
      <c r="H78" s="73"/>
      <c r="I78" s="73"/>
      <c r="J78" s="40"/>
      <c r="K78" s="72" t="str">
        <f t="shared" si="5"/>
        <v/>
      </c>
      <c r="L78" s="72"/>
      <c r="M78" s="6" t="str">
        <f t="shared" si="7"/>
        <v/>
      </c>
      <c r="N78" s="36"/>
      <c r="O78" s="8"/>
      <c r="P78" s="73"/>
      <c r="Q78" s="73"/>
      <c r="R78" s="74" t="str">
        <f t="shared" si="8"/>
        <v/>
      </c>
      <c r="S78" s="74"/>
      <c r="T78" s="75" t="str">
        <f t="shared" si="9"/>
        <v/>
      </c>
      <c r="U78" s="75"/>
    </row>
    <row r="79" spans="2:21" x14ac:dyDescent="0.15">
      <c r="B79" s="36">
        <v>71</v>
      </c>
      <c r="C79" s="72" t="str">
        <f t="shared" si="6"/>
        <v/>
      </c>
      <c r="D79" s="72"/>
      <c r="E79" s="36"/>
      <c r="F79" s="8"/>
      <c r="G79" s="36" t="s">
        <v>3</v>
      </c>
      <c r="H79" s="73"/>
      <c r="I79" s="73"/>
      <c r="J79" s="40"/>
      <c r="K79" s="72" t="str">
        <f t="shared" si="5"/>
        <v/>
      </c>
      <c r="L79" s="72"/>
      <c r="M79" s="6" t="str">
        <f t="shared" si="7"/>
        <v/>
      </c>
      <c r="N79" s="36"/>
      <c r="O79" s="8"/>
      <c r="P79" s="73"/>
      <c r="Q79" s="73"/>
      <c r="R79" s="74" t="str">
        <f t="shared" si="8"/>
        <v/>
      </c>
      <c r="S79" s="74"/>
      <c r="T79" s="75" t="str">
        <f t="shared" si="9"/>
        <v/>
      </c>
      <c r="U79" s="75"/>
    </row>
    <row r="80" spans="2:21" x14ac:dyDescent="0.15">
      <c r="B80" s="36">
        <v>72</v>
      </c>
      <c r="C80" s="72" t="str">
        <f t="shared" si="6"/>
        <v/>
      </c>
      <c r="D80" s="72"/>
      <c r="E80" s="36"/>
      <c r="F80" s="8"/>
      <c r="G80" s="36" t="s">
        <v>4</v>
      </c>
      <c r="H80" s="73"/>
      <c r="I80" s="73"/>
      <c r="J80" s="40"/>
      <c r="K80" s="72" t="str">
        <f t="shared" si="5"/>
        <v/>
      </c>
      <c r="L80" s="72"/>
      <c r="M80" s="6" t="str">
        <f t="shared" si="7"/>
        <v/>
      </c>
      <c r="N80" s="36"/>
      <c r="O80" s="8"/>
      <c r="P80" s="73"/>
      <c r="Q80" s="73"/>
      <c r="R80" s="74" t="str">
        <f t="shared" si="8"/>
        <v/>
      </c>
      <c r="S80" s="74"/>
      <c r="T80" s="75" t="str">
        <f t="shared" si="9"/>
        <v/>
      </c>
      <c r="U80" s="75"/>
    </row>
    <row r="81" spans="2:21" x14ac:dyDescent="0.15">
      <c r="B81" s="36">
        <v>73</v>
      </c>
      <c r="C81" s="72" t="str">
        <f t="shared" si="6"/>
        <v/>
      </c>
      <c r="D81" s="72"/>
      <c r="E81" s="36"/>
      <c r="F81" s="8"/>
      <c r="G81" s="36" t="s">
        <v>3</v>
      </c>
      <c r="H81" s="73"/>
      <c r="I81" s="73"/>
      <c r="J81" s="40"/>
      <c r="K81" s="72" t="str">
        <f t="shared" si="5"/>
        <v/>
      </c>
      <c r="L81" s="72"/>
      <c r="M81" s="6" t="str">
        <f t="shared" si="7"/>
        <v/>
      </c>
      <c r="N81" s="36"/>
      <c r="O81" s="8"/>
      <c r="P81" s="73"/>
      <c r="Q81" s="73"/>
      <c r="R81" s="74" t="str">
        <f t="shared" si="8"/>
        <v/>
      </c>
      <c r="S81" s="74"/>
      <c r="T81" s="75" t="str">
        <f t="shared" si="9"/>
        <v/>
      </c>
      <c r="U81" s="75"/>
    </row>
    <row r="82" spans="2:21" x14ac:dyDescent="0.15">
      <c r="B82" s="36">
        <v>74</v>
      </c>
      <c r="C82" s="72" t="str">
        <f t="shared" si="6"/>
        <v/>
      </c>
      <c r="D82" s="72"/>
      <c r="E82" s="36"/>
      <c r="F82" s="8"/>
      <c r="G82" s="36" t="s">
        <v>3</v>
      </c>
      <c r="H82" s="73"/>
      <c r="I82" s="73"/>
      <c r="J82" s="40"/>
      <c r="K82" s="72" t="str">
        <f t="shared" si="5"/>
        <v/>
      </c>
      <c r="L82" s="72"/>
      <c r="M82" s="6" t="str">
        <f t="shared" si="7"/>
        <v/>
      </c>
      <c r="N82" s="36"/>
      <c r="O82" s="8"/>
      <c r="P82" s="73"/>
      <c r="Q82" s="73"/>
      <c r="R82" s="74" t="str">
        <f t="shared" si="8"/>
        <v/>
      </c>
      <c r="S82" s="74"/>
      <c r="T82" s="75" t="str">
        <f t="shared" si="9"/>
        <v/>
      </c>
      <c r="U82" s="75"/>
    </row>
    <row r="83" spans="2:21" x14ac:dyDescent="0.15">
      <c r="B83" s="36">
        <v>75</v>
      </c>
      <c r="C83" s="72" t="str">
        <f t="shared" si="6"/>
        <v/>
      </c>
      <c r="D83" s="72"/>
      <c r="E83" s="36"/>
      <c r="F83" s="8"/>
      <c r="G83" s="36" t="s">
        <v>3</v>
      </c>
      <c r="H83" s="73"/>
      <c r="I83" s="73"/>
      <c r="J83" s="40"/>
      <c r="K83" s="72" t="str">
        <f t="shared" si="5"/>
        <v/>
      </c>
      <c r="L83" s="72"/>
      <c r="M83" s="6" t="str">
        <f t="shared" si="7"/>
        <v/>
      </c>
      <c r="N83" s="36"/>
      <c r="O83" s="8"/>
      <c r="P83" s="73"/>
      <c r="Q83" s="73"/>
      <c r="R83" s="74" t="str">
        <f t="shared" si="8"/>
        <v/>
      </c>
      <c r="S83" s="74"/>
      <c r="T83" s="75" t="str">
        <f t="shared" si="9"/>
        <v/>
      </c>
      <c r="U83" s="75"/>
    </row>
    <row r="84" spans="2:21" x14ac:dyDescent="0.15">
      <c r="B84" s="36">
        <v>76</v>
      </c>
      <c r="C84" s="72" t="str">
        <f t="shared" si="6"/>
        <v/>
      </c>
      <c r="D84" s="72"/>
      <c r="E84" s="36"/>
      <c r="F84" s="8"/>
      <c r="G84" s="36" t="s">
        <v>3</v>
      </c>
      <c r="H84" s="73"/>
      <c r="I84" s="73"/>
      <c r="J84" s="40"/>
      <c r="K84" s="72" t="str">
        <f t="shared" si="5"/>
        <v/>
      </c>
      <c r="L84" s="72"/>
      <c r="M84" s="6" t="str">
        <f t="shared" si="7"/>
        <v/>
      </c>
      <c r="N84" s="36"/>
      <c r="O84" s="8"/>
      <c r="P84" s="73"/>
      <c r="Q84" s="73"/>
      <c r="R84" s="74" t="str">
        <f t="shared" si="8"/>
        <v/>
      </c>
      <c r="S84" s="74"/>
      <c r="T84" s="75" t="str">
        <f t="shared" si="9"/>
        <v/>
      </c>
      <c r="U84" s="75"/>
    </row>
    <row r="85" spans="2:21" x14ac:dyDescent="0.15">
      <c r="B85" s="36">
        <v>77</v>
      </c>
      <c r="C85" s="72" t="str">
        <f t="shared" si="6"/>
        <v/>
      </c>
      <c r="D85" s="72"/>
      <c r="E85" s="36"/>
      <c r="F85" s="8"/>
      <c r="G85" s="36" t="s">
        <v>4</v>
      </c>
      <c r="H85" s="73"/>
      <c r="I85" s="73"/>
      <c r="J85" s="40"/>
      <c r="K85" s="72" t="str">
        <f t="shared" si="5"/>
        <v/>
      </c>
      <c r="L85" s="72"/>
      <c r="M85" s="6" t="str">
        <f t="shared" si="7"/>
        <v/>
      </c>
      <c r="N85" s="36"/>
      <c r="O85" s="8"/>
      <c r="P85" s="73"/>
      <c r="Q85" s="73"/>
      <c r="R85" s="74" t="str">
        <f t="shared" si="8"/>
        <v/>
      </c>
      <c r="S85" s="74"/>
      <c r="T85" s="75" t="str">
        <f t="shared" si="9"/>
        <v/>
      </c>
      <c r="U85" s="75"/>
    </row>
    <row r="86" spans="2:21" x14ac:dyDescent="0.15">
      <c r="B86" s="36">
        <v>78</v>
      </c>
      <c r="C86" s="72" t="str">
        <f t="shared" si="6"/>
        <v/>
      </c>
      <c r="D86" s="72"/>
      <c r="E86" s="36"/>
      <c r="F86" s="8"/>
      <c r="G86" s="36" t="s">
        <v>3</v>
      </c>
      <c r="H86" s="73"/>
      <c r="I86" s="73"/>
      <c r="J86" s="40"/>
      <c r="K86" s="72" t="str">
        <f t="shared" si="5"/>
        <v/>
      </c>
      <c r="L86" s="72"/>
      <c r="M86" s="6" t="str">
        <f t="shared" si="7"/>
        <v/>
      </c>
      <c r="N86" s="36"/>
      <c r="O86" s="8"/>
      <c r="P86" s="73"/>
      <c r="Q86" s="73"/>
      <c r="R86" s="74" t="str">
        <f t="shared" si="8"/>
        <v/>
      </c>
      <c r="S86" s="74"/>
      <c r="T86" s="75" t="str">
        <f t="shared" si="9"/>
        <v/>
      </c>
      <c r="U86" s="75"/>
    </row>
    <row r="87" spans="2:21" x14ac:dyDescent="0.15">
      <c r="B87" s="36">
        <v>79</v>
      </c>
      <c r="C87" s="72" t="str">
        <f t="shared" si="6"/>
        <v/>
      </c>
      <c r="D87" s="72"/>
      <c r="E87" s="36"/>
      <c r="F87" s="8"/>
      <c r="G87" s="36" t="s">
        <v>4</v>
      </c>
      <c r="H87" s="73"/>
      <c r="I87" s="73"/>
      <c r="J87" s="40"/>
      <c r="K87" s="72" t="str">
        <f t="shared" si="5"/>
        <v/>
      </c>
      <c r="L87" s="72"/>
      <c r="M87" s="6" t="str">
        <f t="shared" si="7"/>
        <v/>
      </c>
      <c r="N87" s="36"/>
      <c r="O87" s="8"/>
      <c r="P87" s="73"/>
      <c r="Q87" s="73"/>
      <c r="R87" s="74" t="str">
        <f t="shared" si="8"/>
        <v/>
      </c>
      <c r="S87" s="74"/>
      <c r="T87" s="75" t="str">
        <f t="shared" si="9"/>
        <v/>
      </c>
      <c r="U87" s="75"/>
    </row>
    <row r="88" spans="2:21" x14ac:dyDescent="0.15">
      <c r="B88" s="36">
        <v>80</v>
      </c>
      <c r="C88" s="72" t="str">
        <f t="shared" si="6"/>
        <v/>
      </c>
      <c r="D88" s="72"/>
      <c r="E88" s="36"/>
      <c r="F88" s="8"/>
      <c r="G88" s="36" t="s">
        <v>4</v>
      </c>
      <c r="H88" s="73"/>
      <c r="I88" s="73"/>
      <c r="J88" s="40"/>
      <c r="K88" s="72" t="str">
        <f t="shared" si="5"/>
        <v/>
      </c>
      <c r="L88" s="72"/>
      <c r="M88" s="6" t="str">
        <f t="shared" si="7"/>
        <v/>
      </c>
      <c r="N88" s="36"/>
      <c r="O88" s="8"/>
      <c r="P88" s="73"/>
      <c r="Q88" s="73"/>
      <c r="R88" s="74" t="str">
        <f t="shared" si="8"/>
        <v/>
      </c>
      <c r="S88" s="74"/>
      <c r="T88" s="75" t="str">
        <f t="shared" si="9"/>
        <v/>
      </c>
      <c r="U88" s="75"/>
    </row>
    <row r="89" spans="2:21" x14ac:dyDescent="0.15">
      <c r="B89" s="36">
        <v>81</v>
      </c>
      <c r="C89" s="72" t="str">
        <f t="shared" si="6"/>
        <v/>
      </c>
      <c r="D89" s="72"/>
      <c r="E89" s="36"/>
      <c r="F89" s="8"/>
      <c r="G89" s="36" t="s">
        <v>4</v>
      </c>
      <c r="H89" s="73"/>
      <c r="I89" s="73"/>
      <c r="J89" s="40"/>
      <c r="K89" s="72" t="str">
        <f t="shared" si="5"/>
        <v/>
      </c>
      <c r="L89" s="72"/>
      <c r="M89" s="6" t="str">
        <f t="shared" si="7"/>
        <v/>
      </c>
      <c r="N89" s="36"/>
      <c r="O89" s="8"/>
      <c r="P89" s="73"/>
      <c r="Q89" s="73"/>
      <c r="R89" s="74" t="str">
        <f t="shared" si="8"/>
        <v/>
      </c>
      <c r="S89" s="74"/>
      <c r="T89" s="75" t="str">
        <f t="shared" si="9"/>
        <v/>
      </c>
      <c r="U89" s="75"/>
    </row>
    <row r="90" spans="2:21" x14ac:dyDescent="0.15">
      <c r="B90" s="36">
        <v>82</v>
      </c>
      <c r="C90" s="72" t="str">
        <f t="shared" si="6"/>
        <v/>
      </c>
      <c r="D90" s="72"/>
      <c r="E90" s="36"/>
      <c r="F90" s="8"/>
      <c r="G90" s="36" t="s">
        <v>4</v>
      </c>
      <c r="H90" s="73"/>
      <c r="I90" s="73"/>
      <c r="J90" s="40"/>
      <c r="K90" s="72" t="str">
        <f t="shared" si="5"/>
        <v/>
      </c>
      <c r="L90" s="72"/>
      <c r="M90" s="6" t="str">
        <f t="shared" si="7"/>
        <v/>
      </c>
      <c r="N90" s="36"/>
      <c r="O90" s="8"/>
      <c r="P90" s="73"/>
      <c r="Q90" s="73"/>
      <c r="R90" s="74" t="str">
        <f t="shared" si="8"/>
        <v/>
      </c>
      <c r="S90" s="74"/>
      <c r="T90" s="75" t="str">
        <f t="shared" si="9"/>
        <v/>
      </c>
      <c r="U90" s="75"/>
    </row>
    <row r="91" spans="2:21" x14ac:dyDescent="0.15">
      <c r="B91" s="36">
        <v>83</v>
      </c>
      <c r="C91" s="72" t="str">
        <f t="shared" si="6"/>
        <v/>
      </c>
      <c r="D91" s="72"/>
      <c r="E91" s="36"/>
      <c r="F91" s="8"/>
      <c r="G91" s="36" t="s">
        <v>4</v>
      </c>
      <c r="H91" s="73"/>
      <c r="I91" s="73"/>
      <c r="J91" s="40"/>
      <c r="K91" s="72" t="str">
        <f t="shared" si="5"/>
        <v/>
      </c>
      <c r="L91" s="72"/>
      <c r="M91" s="6" t="str">
        <f t="shared" si="7"/>
        <v/>
      </c>
      <c r="N91" s="36"/>
      <c r="O91" s="8"/>
      <c r="P91" s="73"/>
      <c r="Q91" s="73"/>
      <c r="R91" s="74" t="str">
        <f t="shared" si="8"/>
        <v/>
      </c>
      <c r="S91" s="74"/>
      <c r="T91" s="75" t="str">
        <f t="shared" si="9"/>
        <v/>
      </c>
      <c r="U91" s="75"/>
    </row>
    <row r="92" spans="2:21" x14ac:dyDescent="0.15">
      <c r="B92" s="36">
        <v>84</v>
      </c>
      <c r="C92" s="72" t="str">
        <f t="shared" si="6"/>
        <v/>
      </c>
      <c r="D92" s="72"/>
      <c r="E92" s="36"/>
      <c r="F92" s="8"/>
      <c r="G92" s="36" t="s">
        <v>3</v>
      </c>
      <c r="H92" s="73"/>
      <c r="I92" s="73"/>
      <c r="J92" s="40"/>
      <c r="K92" s="72" t="str">
        <f t="shared" si="5"/>
        <v/>
      </c>
      <c r="L92" s="72"/>
      <c r="M92" s="6" t="str">
        <f t="shared" si="7"/>
        <v/>
      </c>
      <c r="N92" s="36"/>
      <c r="O92" s="8"/>
      <c r="P92" s="73"/>
      <c r="Q92" s="73"/>
      <c r="R92" s="74" t="str">
        <f t="shared" si="8"/>
        <v/>
      </c>
      <c r="S92" s="74"/>
      <c r="T92" s="75" t="str">
        <f t="shared" si="9"/>
        <v/>
      </c>
      <c r="U92" s="75"/>
    </row>
    <row r="93" spans="2:21" x14ac:dyDescent="0.15">
      <c r="B93" s="36">
        <v>85</v>
      </c>
      <c r="C93" s="72" t="str">
        <f t="shared" si="6"/>
        <v/>
      </c>
      <c r="D93" s="72"/>
      <c r="E93" s="36"/>
      <c r="F93" s="8"/>
      <c r="G93" s="36" t="s">
        <v>4</v>
      </c>
      <c r="H93" s="73"/>
      <c r="I93" s="73"/>
      <c r="J93" s="40"/>
      <c r="K93" s="72" t="str">
        <f t="shared" si="5"/>
        <v/>
      </c>
      <c r="L93" s="72"/>
      <c r="M93" s="6" t="str">
        <f t="shared" si="7"/>
        <v/>
      </c>
      <c r="N93" s="36"/>
      <c r="O93" s="8"/>
      <c r="P93" s="73"/>
      <c r="Q93" s="73"/>
      <c r="R93" s="74" t="str">
        <f t="shared" si="8"/>
        <v/>
      </c>
      <c r="S93" s="74"/>
      <c r="T93" s="75" t="str">
        <f t="shared" si="9"/>
        <v/>
      </c>
      <c r="U93" s="75"/>
    </row>
    <row r="94" spans="2:21" x14ac:dyDescent="0.15">
      <c r="B94" s="36">
        <v>86</v>
      </c>
      <c r="C94" s="72" t="str">
        <f t="shared" si="6"/>
        <v/>
      </c>
      <c r="D94" s="72"/>
      <c r="E94" s="36"/>
      <c r="F94" s="8"/>
      <c r="G94" s="36" t="s">
        <v>3</v>
      </c>
      <c r="H94" s="73"/>
      <c r="I94" s="73"/>
      <c r="J94" s="40"/>
      <c r="K94" s="72" t="str">
        <f t="shared" si="5"/>
        <v/>
      </c>
      <c r="L94" s="72"/>
      <c r="M94" s="6" t="str">
        <f t="shared" si="7"/>
        <v/>
      </c>
      <c r="N94" s="36"/>
      <c r="O94" s="8"/>
      <c r="P94" s="73"/>
      <c r="Q94" s="73"/>
      <c r="R94" s="74" t="str">
        <f t="shared" si="8"/>
        <v/>
      </c>
      <c r="S94" s="74"/>
      <c r="T94" s="75" t="str">
        <f t="shared" si="9"/>
        <v/>
      </c>
      <c r="U94" s="75"/>
    </row>
    <row r="95" spans="2:21" x14ac:dyDescent="0.15">
      <c r="B95" s="36">
        <v>87</v>
      </c>
      <c r="C95" s="72" t="str">
        <f t="shared" si="6"/>
        <v/>
      </c>
      <c r="D95" s="72"/>
      <c r="E95" s="36"/>
      <c r="F95" s="8"/>
      <c r="G95" s="36" t="s">
        <v>4</v>
      </c>
      <c r="H95" s="73"/>
      <c r="I95" s="73"/>
      <c r="J95" s="40"/>
      <c r="K95" s="72" t="str">
        <f t="shared" si="5"/>
        <v/>
      </c>
      <c r="L95" s="72"/>
      <c r="M95" s="6" t="str">
        <f t="shared" si="7"/>
        <v/>
      </c>
      <c r="N95" s="36"/>
      <c r="O95" s="8"/>
      <c r="P95" s="73"/>
      <c r="Q95" s="73"/>
      <c r="R95" s="74" t="str">
        <f t="shared" si="8"/>
        <v/>
      </c>
      <c r="S95" s="74"/>
      <c r="T95" s="75" t="str">
        <f t="shared" si="9"/>
        <v/>
      </c>
      <c r="U95" s="75"/>
    </row>
    <row r="96" spans="2:21" x14ac:dyDescent="0.15">
      <c r="B96" s="36">
        <v>88</v>
      </c>
      <c r="C96" s="72" t="str">
        <f t="shared" si="6"/>
        <v/>
      </c>
      <c r="D96" s="72"/>
      <c r="E96" s="36"/>
      <c r="F96" s="8"/>
      <c r="G96" s="36" t="s">
        <v>3</v>
      </c>
      <c r="H96" s="73"/>
      <c r="I96" s="73"/>
      <c r="J96" s="40"/>
      <c r="K96" s="72" t="str">
        <f t="shared" si="5"/>
        <v/>
      </c>
      <c r="L96" s="72"/>
      <c r="M96" s="6" t="str">
        <f t="shared" si="7"/>
        <v/>
      </c>
      <c r="N96" s="36"/>
      <c r="O96" s="8"/>
      <c r="P96" s="73"/>
      <c r="Q96" s="73"/>
      <c r="R96" s="74" t="str">
        <f t="shared" si="8"/>
        <v/>
      </c>
      <c r="S96" s="74"/>
      <c r="T96" s="75" t="str">
        <f t="shared" si="9"/>
        <v/>
      </c>
      <c r="U96" s="75"/>
    </row>
    <row r="97" spans="2:21" x14ac:dyDescent="0.15">
      <c r="B97" s="36">
        <v>89</v>
      </c>
      <c r="C97" s="72" t="str">
        <f t="shared" si="6"/>
        <v/>
      </c>
      <c r="D97" s="72"/>
      <c r="E97" s="36"/>
      <c r="F97" s="8"/>
      <c r="G97" s="36" t="s">
        <v>4</v>
      </c>
      <c r="H97" s="73"/>
      <c r="I97" s="73"/>
      <c r="J97" s="40"/>
      <c r="K97" s="72" t="str">
        <f t="shared" si="5"/>
        <v/>
      </c>
      <c r="L97" s="72"/>
      <c r="M97" s="6" t="str">
        <f t="shared" si="7"/>
        <v/>
      </c>
      <c r="N97" s="36"/>
      <c r="O97" s="8"/>
      <c r="P97" s="73"/>
      <c r="Q97" s="73"/>
      <c r="R97" s="74" t="str">
        <f t="shared" si="8"/>
        <v/>
      </c>
      <c r="S97" s="74"/>
      <c r="T97" s="75" t="str">
        <f t="shared" si="9"/>
        <v/>
      </c>
      <c r="U97" s="75"/>
    </row>
    <row r="98" spans="2:21" x14ac:dyDescent="0.15">
      <c r="B98" s="36">
        <v>90</v>
      </c>
      <c r="C98" s="72" t="str">
        <f t="shared" si="6"/>
        <v/>
      </c>
      <c r="D98" s="72"/>
      <c r="E98" s="36"/>
      <c r="F98" s="8"/>
      <c r="G98" s="36" t="s">
        <v>3</v>
      </c>
      <c r="H98" s="73"/>
      <c r="I98" s="73"/>
      <c r="J98" s="40"/>
      <c r="K98" s="72" t="str">
        <f t="shared" si="5"/>
        <v/>
      </c>
      <c r="L98" s="72"/>
      <c r="M98" s="6" t="str">
        <f t="shared" si="7"/>
        <v/>
      </c>
      <c r="N98" s="36"/>
      <c r="O98" s="8"/>
      <c r="P98" s="73"/>
      <c r="Q98" s="73"/>
      <c r="R98" s="74" t="str">
        <f t="shared" si="8"/>
        <v/>
      </c>
      <c r="S98" s="74"/>
      <c r="T98" s="75" t="str">
        <f t="shared" si="9"/>
        <v/>
      </c>
      <c r="U98" s="75"/>
    </row>
    <row r="99" spans="2:21" x14ac:dyDescent="0.15">
      <c r="B99" s="36">
        <v>91</v>
      </c>
      <c r="C99" s="72" t="str">
        <f t="shared" si="6"/>
        <v/>
      </c>
      <c r="D99" s="72"/>
      <c r="E99" s="36"/>
      <c r="F99" s="8"/>
      <c r="G99" s="36" t="s">
        <v>4</v>
      </c>
      <c r="H99" s="73"/>
      <c r="I99" s="73"/>
      <c r="J99" s="40"/>
      <c r="K99" s="72" t="str">
        <f t="shared" si="5"/>
        <v/>
      </c>
      <c r="L99" s="72"/>
      <c r="M99" s="6" t="str">
        <f t="shared" si="7"/>
        <v/>
      </c>
      <c r="N99" s="36"/>
      <c r="O99" s="8"/>
      <c r="P99" s="73"/>
      <c r="Q99" s="73"/>
      <c r="R99" s="74" t="str">
        <f t="shared" si="8"/>
        <v/>
      </c>
      <c r="S99" s="74"/>
      <c r="T99" s="75" t="str">
        <f t="shared" si="9"/>
        <v/>
      </c>
      <c r="U99" s="75"/>
    </row>
    <row r="100" spans="2:21" x14ac:dyDescent="0.15">
      <c r="B100" s="36">
        <v>92</v>
      </c>
      <c r="C100" s="72" t="str">
        <f t="shared" si="6"/>
        <v/>
      </c>
      <c r="D100" s="72"/>
      <c r="E100" s="36"/>
      <c r="F100" s="8"/>
      <c r="G100" s="36" t="s">
        <v>4</v>
      </c>
      <c r="H100" s="73"/>
      <c r="I100" s="73"/>
      <c r="J100" s="40"/>
      <c r="K100" s="72" t="str">
        <f t="shared" si="5"/>
        <v/>
      </c>
      <c r="L100" s="72"/>
      <c r="M100" s="6" t="str">
        <f t="shared" si="7"/>
        <v/>
      </c>
      <c r="N100" s="36"/>
      <c r="O100" s="8"/>
      <c r="P100" s="73"/>
      <c r="Q100" s="73"/>
      <c r="R100" s="74" t="str">
        <f t="shared" si="8"/>
        <v/>
      </c>
      <c r="S100" s="74"/>
      <c r="T100" s="75" t="str">
        <f t="shared" si="9"/>
        <v/>
      </c>
      <c r="U100" s="75"/>
    </row>
    <row r="101" spans="2:21" x14ac:dyDescent="0.15">
      <c r="B101" s="36">
        <v>93</v>
      </c>
      <c r="C101" s="72" t="str">
        <f t="shared" si="6"/>
        <v/>
      </c>
      <c r="D101" s="72"/>
      <c r="E101" s="36"/>
      <c r="F101" s="8"/>
      <c r="G101" s="36" t="s">
        <v>3</v>
      </c>
      <c r="H101" s="73"/>
      <c r="I101" s="73"/>
      <c r="J101" s="40"/>
      <c r="K101" s="72" t="str">
        <f t="shared" si="5"/>
        <v/>
      </c>
      <c r="L101" s="72"/>
      <c r="M101" s="6" t="str">
        <f t="shared" si="7"/>
        <v/>
      </c>
      <c r="N101" s="36"/>
      <c r="O101" s="8"/>
      <c r="P101" s="73"/>
      <c r="Q101" s="73"/>
      <c r="R101" s="74" t="str">
        <f t="shared" si="8"/>
        <v/>
      </c>
      <c r="S101" s="74"/>
      <c r="T101" s="75" t="str">
        <f t="shared" si="9"/>
        <v/>
      </c>
      <c r="U101" s="75"/>
    </row>
    <row r="102" spans="2:21" x14ac:dyDescent="0.15">
      <c r="B102" s="36">
        <v>94</v>
      </c>
      <c r="C102" s="72" t="str">
        <f t="shared" si="6"/>
        <v/>
      </c>
      <c r="D102" s="72"/>
      <c r="E102" s="36"/>
      <c r="F102" s="8"/>
      <c r="G102" s="36" t="s">
        <v>3</v>
      </c>
      <c r="H102" s="73"/>
      <c r="I102" s="73"/>
      <c r="J102" s="40"/>
      <c r="K102" s="72" t="str">
        <f t="shared" si="5"/>
        <v/>
      </c>
      <c r="L102" s="72"/>
      <c r="M102" s="6" t="str">
        <f t="shared" si="7"/>
        <v/>
      </c>
      <c r="N102" s="36"/>
      <c r="O102" s="8"/>
      <c r="P102" s="73"/>
      <c r="Q102" s="73"/>
      <c r="R102" s="74" t="str">
        <f t="shared" si="8"/>
        <v/>
      </c>
      <c r="S102" s="74"/>
      <c r="T102" s="75" t="str">
        <f t="shared" si="9"/>
        <v/>
      </c>
      <c r="U102" s="75"/>
    </row>
    <row r="103" spans="2:21" x14ac:dyDescent="0.15">
      <c r="B103" s="36">
        <v>95</v>
      </c>
      <c r="C103" s="72" t="str">
        <f t="shared" si="6"/>
        <v/>
      </c>
      <c r="D103" s="72"/>
      <c r="E103" s="36"/>
      <c r="F103" s="8"/>
      <c r="G103" s="36" t="s">
        <v>3</v>
      </c>
      <c r="H103" s="73"/>
      <c r="I103" s="73"/>
      <c r="J103" s="40"/>
      <c r="K103" s="72" t="str">
        <f t="shared" si="5"/>
        <v/>
      </c>
      <c r="L103" s="72"/>
      <c r="M103" s="6" t="str">
        <f t="shared" si="7"/>
        <v/>
      </c>
      <c r="N103" s="36"/>
      <c r="O103" s="8"/>
      <c r="P103" s="73"/>
      <c r="Q103" s="73"/>
      <c r="R103" s="74" t="str">
        <f t="shared" si="8"/>
        <v/>
      </c>
      <c r="S103" s="74"/>
      <c r="T103" s="75" t="str">
        <f t="shared" si="9"/>
        <v/>
      </c>
      <c r="U103" s="75"/>
    </row>
    <row r="104" spans="2:21" x14ac:dyDescent="0.15">
      <c r="B104" s="36">
        <v>96</v>
      </c>
      <c r="C104" s="72" t="str">
        <f t="shared" si="6"/>
        <v/>
      </c>
      <c r="D104" s="72"/>
      <c r="E104" s="36"/>
      <c r="F104" s="8"/>
      <c r="G104" s="36" t="s">
        <v>4</v>
      </c>
      <c r="H104" s="73"/>
      <c r="I104" s="73"/>
      <c r="J104" s="40"/>
      <c r="K104" s="72" t="str">
        <f t="shared" si="5"/>
        <v/>
      </c>
      <c r="L104" s="72"/>
      <c r="M104" s="6" t="str">
        <f t="shared" si="7"/>
        <v/>
      </c>
      <c r="N104" s="36"/>
      <c r="O104" s="8"/>
      <c r="P104" s="73"/>
      <c r="Q104" s="73"/>
      <c r="R104" s="74" t="str">
        <f t="shared" si="8"/>
        <v/>
      </c>
      <c r="S104" s="74"/>
      <c r="T104" s="75" t="str">
        <f t="shared" si="9"/>
        <v/>
      </c>
      <c r="U104" s="75"/>
    </row>
    <row r="105" spans="2:21" x14ac:dyDescent="0.15">
      <c r="B105" s="36">
        <v>97</v>
      </c>
      <c r="C105" s="72" t="str">
        <f t="shared" si="6"/>
        <v/>
      </c>
      <c r="D105" s="72"/>
      <c r="E105" s="36"/>
      <c r="F105" s="8"/>
      <c r="G105" s="36" t="s">
        <v>3</v>
      </c>
      <c r="H105" s="73"/>
      <c r="I105" s="73"/>
      <c r="J105" s="40"/>
      <c r="K105" s="72" t="str">
        <f t="shared" si="5"/>
        <v/>
      </c>
      <c r="L105" s="72"/>
      <c r="M105" s="6" t="str">
        <f t="shared" si="7"/>
        <v/>
      </c>
      <c r="N105" s="36"/>
      <c r="O105" s="8"/>
      <c r="P105" s="73"/>
      <c r="Q105" s="73"/>
      <c r="R105" s="74" t="str">
        <f t="shared" si="8"/>
        <v/>
      </c>
      <c r="S105" s="74"/>
      <c r="T105" s="75" t="str">
        <f t="shared" si="9"/>
        <v/>
      </c>
      <c r="U105" s="75"/>
    </row>
    <row r="106" spans="2:21" x14ac:dyDescent="0.15">
      <c r="B106" s="36">
        <v>98</v>
      </c>
      <c r="C106" s="72" t="str">
        <f t="shared" si="6"/>
        <v/>
      </c>
      <c r="D106" s="72"/>
      <c r="E106" s="36"/>
      <c r="F106" s="8"/>
      <c r="G106" s="36" t="s">
        <v>4</v>
      </c>
      <c r="H106" s="73"/>
      <c r="I106" s="73"/>
      <c r="J106" s="40"/>
      <c r="K106" s="72" t="str">
        <f t="shared" si="5"/>
        <v/>
      </c>
      <c r="L106" s="72"/>
      <c r="M106" s="6" t="str">
        <f t="shared" si="7"/>
        <v/>
      </c>
      <c r="N106" s="36"/>
      <c r="O106" s="8"/>
      <c r="P106" s="73"/>
      <c r="Q106" s="73"/>
      <c r="R106" s="74" t="str">
        <f t="shared" si="8"/>
        <v/>
      </c>
      <c r="S106" s="74"/>
      <c r="T106" s="75" t="str">
        <f t="shared" si="9"/>
        <v/>
      </c>
      <c r="U106" s="75"/>
    </row>
    <row r="107" spans="2:21" x14ac:dyDescent="0.15">
      <c r="B107" s="36">
        <v>99</v>
      </c>
      <c r="C107" s="72" t="str">
        <f t="shared" si="6"/>
        <v/>
      </c>
      <c r="D107" s="72"/>
      <c r="E107" s="36"/>
      <c r="F107" s="8"/>
      <c r="G107" s="36" t="s">
        <v>4</v>
      </c>
      <c r="H107" s="73"/>
      <c r="I107" s="73"/>
      <c r="J107" s="40"/>
      <c r="K107" s="72" t="str">
        <f t="shared" si="5"/>
        <v/>
      </c>
      <c r="L107" s="72"/>
      <c r="M107" s="6" t="str">
        <f t="shared" si="7"/>
        <v/>
      </c>
      <c r="N107" s="36"/>
      <c r="O107" s="8"/>
      <c r="P107" s="73"/>
      <c r="Q107" s="73"/>
      <c r="R107" s="74" t="str">
        <f t="shared" si="8"/>
        <v/>
      </c>
      <c r="S107" s="74"/>
      <c r="T107" s="75" t="str">
        <f t="shared" si="9"/>
        <v/>
      </c>
      <c r="U107" s="75"/>
    </row>
    <row r="108" spans="2:21" x14ac:dyDescent="0.15">
      <c r="B108" s="36">
        <v>100</v>
      </c>
      <c r="C108" s="72" t="str">
        <f t="shared" si="6"/>
        <v/>
      </c>
      <c r="D108" s="72"/>
      <c r="E108" s="36"/>
      <c r="F108" s="8"/>
      <c r="G108" s="36" t="s">
        <v>3</v>
      </c>
      <c r="H108" s="73"/>
      <c r="I108" s="73"/>
      <c r="J108" s="40"/>
      <c r="K108" s="72" t="str">
        <f t="shared" si="5"/>
        <v/>
      </c>
      <c r="L108" s="72"/>
      <c r="M108" s="6" t="str">
        <f t="shared" si="7"/>
        <v/>
      </c>
      <c r="N108" s="36"/>
      <c r="O108" s="8"/>
      <c r="P108" s="73"/>
      <c r="Q108" s="73"/>
      <c r="R108" s="74" t="str">
        <f t="shared" si="8"/>
        <v/>
      </c>
      <c r="S108" s="74"/>
      <c r="T108" s="75" t="str">
        <f t="shared" si="9"/>
        <v/>
      </c>
      <c r="U108" s="7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9:K80"/>
  <sheetViews>
    <sheetView workbookViewId="0">
      <selection activeCell="N232" sqref="N232"/>
    </sheetView>
  </sheetViews>
  <sheetFormatPr defaultRowHeight="14.25" x14ac:dyDescent="0.15"/>
  <cols>
    <col min="1" max="1" width="7.5" style="35" customWidth="1"/>
    <col min="2" max="2" width="8.125" customWidth="1"/>
  </cols>
  <sheetData>
    <row r="79" spans="11:11" x14ac:dyDescent="0.15">
      <c r="K79" t="s">
        <v>53</v>
      </c>
    </row>
    <row r="80" spans="11:11" x14ac:dyDescent="0.15">
      <c r="K80" t="s">
        <v>52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/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6" t="s">
        <v>54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</row>
    <row r="11" spans="1:10" x14ac:dyDescent="0.15">
      <c r="A11" t="s">
        <v>1</v>
      </c>
    </row>
    <row r="12" spans="1:10" x14ac:dyDescent="0.15">
      <c r="A12" s="78" t="s">
        <v>55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1" spans="1:10" x14ac:dyDescent="0.15">
      <c r="A21" t="s">
        <v>2</v>
      </c>
    </row>
    <row r="22" spans="1:10" x14ac:dyDescent="0.15">
      <c r="A22" s="80" t="s">
        <v>51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1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D6" sqref="D6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45</v>
      </c>
      <c r="E4" s="31" t="s">
        <v>41</v>
      </c>
      <c r="F4" s="30" t="s">
        <v>46</v>
      </c>
      <c r="G4" s="31" t="s">
        <v>41</v>
      </c>
      <c r="H4" s="30" t="s">
        <v>47</v>
      </c>
      <c r="I4" s="31" t="s">
        <v>41</v>
      </c>
    </row>
    <row r="5" spans="2:9" x14ac:dyDescent="0.15">
      <c r="B5" s="28" t="s">
        <v>43</v>
      </c>
      <c r="C5" s="29" t="s">
        <v>49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43</v>
      </c>
      <c r="C6" s="29" t="s">
        <v>44</v>
      </c>
      <c r="D6" s="29">
        <v>49</v>
      </c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3"/>
      <c r="F8" s="29"/>
      <c r="G8" s="33"/>
      <c r="H8" s="29"/>
      <c r="I8" s="33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M16" sqref="M16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1" t="s">
        <v>5</v>
      </c>
      <c r="C2" s="41"/>
      <c r="D2" s="43"/>
      <c r="E2" s="43"/>
      <c r="F2" s="41" t="s">
        <v>6</v>
      </c>
      <c r="G2" s="41"/>
      <c r="H2" s="43" t="s">
        <v>36</v>
      </c>
      <c r="I2" s="43"/>
      <c r="J2" s="41" t="s">
        <v>7</v>
      </c>
      <c r="K2" s="41"/>
      <c r="L2" s="42">
        <f>C9</f>
        <v>1000000</v>
      </c>
      <c r="M2" s="43"/>
      <c r="N2" s="41" t="s">
        <v>8</v>
      </c>
      <c r="O2" s="41"/>
      <c r="P2" s="42" t="e">
        <f>C108+R108</f>
        <v>#VALUE!</v>
      </c>
      <c r="Q2" s="43"/>
      <c r="R2" s="1"/>
      <c r="S2" s="1"/>
      <c r="T2" s="1"/>
    </row>
    <row r="3" spans="2:21" ht="57" customHeight="1" x14ac:dyDescent="0.15">
      <c r="B3" s="41" t="s">
        <v>9</v>
      </c>
      <c r="C3" s="41"/>
      <c r="D3" s="44" t="s">
        <v>38</v>
      </c>
      <c r="E3" s="44"/>
      <c r="F3" s="44"/>
      <c r="G3" s="44"/>
      <c r="H3" s="44"/>
      <c r="I3" s="44"/>
      <c r="J3" s="41" t="s">
        <v>10</v>
      </c>
      <c r="K3" s="41"/>
      <c r="L3" s="44" t="s">
        <v>35</v>
      </c>
      <c r="M3" s="45"/>
      <c r="N3" s="45"/>
      <c r="O3" s="45"/>
      <c r="P3" s="45"/>
      <c r="Q3" s="45"/>
      <c r="R3" s="1"/>
      <c r="S3" s="1"/>
    </row>
    <row r="4" spans="2:21" x14ac:dyDescent="0.15">
      <c r="B4" s="41" t="s">
        <v>11</v>
      </c>
      <c r="C4" s="41"/>
      <c r="D4" s="46">
        <f>SUM($R$9:$S$993)</f>
        <v>-29947.368421052488</v>
      </c>
      <c r="E4" s="46"/>
      <c r="F4" s="41" t="s">
        <v>12</v>
      </c>
      <c r="G4" s="41"/>
      <c r="H4" s="47">
        <f>SUM($T$9:$U$108)</f>
        <v>-57</v>
      </c>
      <c r="I4" s="43"/>
      <c r="J4" s="48" t="s">
        <v>13</v>
      </c>
      <c r="K4" s="48"/>
      <c r="L4" s="42">
        <f>MAX($C$9:$D$990)-C9</f>
        <v>0</v>
      </c>
      <c r="M4" s="42"/>
      <c r="N4" s="48" t="s">
        <v>14</v>
      </c>
      <c r="O4" s="48"/>
      <c r="P4" s="46">
        <f>MIN($C$9:$D$990)-C9</f>
        <v>-29947.368421052466</v>
      </c>
      <c r="Q4" s="46"/>
      <c r="R4" s="1"/>
      <c r="S4" s="1"/>
      <c r="T4" s="1"/>
    </row>
    <row r="5" spans="2:21" x14ac:dyDescent="0.15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49" t="s">
        <v>19</v>
      </c>
      <c r="K5" s="41"/>
      <c r="L5" s="50"/>
      <c r="M5" s="51"/>
      <c r="N5" s="18" t="s">
        <v>20</v>
      </c>
      <c r="O5" s="9"/>
      <c r="P5" s="50"/>
      <c r="Q5" s="51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 t="s">
        <v>24</v>
      </c>
      <c r="K7" s="62"/>
      <c r="L7" s="63"/>
      <c r="M7" s="64" t="s">
        <v>25</v>
      </c>
      <c r="N7" s="65" t="s">
        <v>26</v>
      </c>
      <c r="O7" s="66"/>
      <c r="P7" s="66"/>
      <c r="Q7" s="67"/>
      <c r="R7" s="68" t="s">
        <v>27</v>
      </c>
      <c r="S7" s="68"/>
      <c r="T7" s="68"/>
      <c r="U7" s="68"/>
    </row>
    <row r="8" spans="2:21" x14ac:dyDescent="0.15">
      <c r="B8" s="53"/>
      <c r="C8" s="56"/>
      <c r="D8" s="57"/>
      <c r="E8" s="19" t="s">
        <v>28</v>
      </c>
      <c r="F8" s="19" t="s">
        <v>29</v>
      </c>
      <c r="G8" s="19" t="s">
        <v>30</v>
      </c>
      <c r="H8" s="69" t="s">
        <v>31</v>
      </c>
      <c r="I8" s="60"/>
      <c r="J8" s="4" t="s">
        <v>32</v>
      </c>
      <c r="K8" s="70" t="s">
        <v>33</v>
      </c>
      <c r="L8" s="63"/>
      <c r="M8" s="64"/>
      <c r="N8" s="5" t="s">
        <v>28</v>
      </c>
      <c r="O8" s="5" t="s">
        <v>29</v>
      </c>
      <c r="P8" s="71" t="s">
        <v>31</v>
      </c>
      <c r="Q8" s="67"/>
      <c r="R8" s="68" t="s">
        <v>34</v>
      </c>
      <c r="S8" s="68"/>
      <c r="T8" s="68" t="s">
        <v>32</v>
      </c>
      <c r="U8" s="68"/>
    </row>
    <row r="9" spans="2:21" x14ac:dyDescent="0.15">
      <c r="B9" s="20">
        <v>1</v>
      </c>
      <c r="C9" s="72">
        <v>1000000</v>
      </c>
      <c r="D9" s="72"/>
      <c r="E9" s="20">
        <v>2001</v>
      </c>
      <c r="F9" s="8">
        <v>42111</v>
      </c>
      <c r="G9" s="20" t="s">
        <v>4</v>
      </c>
      <c r="H9" s="81">
        <v>1.4382900000000001</v>
      </c>
      <c r="I9" s="81"/>
      <c r="J9" s="20">
        <v>57</v>
      </c>
      <c r="K9" s="72">
        <f t="shared" ref="K9:K72" si="0">IF(F9="","",C9*0.03)</f>
        <v>30000</v>
      </c>
      <c r="L9" s="72"/>
      <c r="M9" s="6">
        <f>IF(J9="","",(K9/J9)/1000)</f>
        <v>0.52631578947368418</v>
      </c>
      <c r="N9" s="20">
        <v>2001</v>
      </c>
      <c r="O9" s="8">
        <v>42111</v>
      </c>
      <c r="P9" s="81">
        <v>1.4326000000000001</v>
      </c>
      <c r="Q9" s="81"/>
      <c r="R9" s="74">
        <f>IF(O9="","",(IF(G9="売",H9-P9,P9-H9))*M9*10000000)</f>
        <v>-29947.368421052488</v>
      </c>
      <c r="S9" s="74"/>
      <c r="T9" s="75">
        <f>IF(O9="","",IF(R9&lt;0,J9*(-1),IF(G9="買",(P9-H9)*10000,(H9-P9)*10000)))</f>
        <v>-57</v>
      </c>
      <c r="U9" s="75"/>
    </row>
    <row r="10" spans="2:21" x14ac:dyDescent="0.15">
      <c r="B10" s="20">
        <v>2</v>
      </c>
      <c r="C10" s="72">
        <f t="shared" ref="C10:C73" si="1">IF(R9="","",C9+R9)</f>
        <v>970052.63157894753</v>
      </c>
      <c r="D10" s="72"/>
      <c r="E10" s="20"/>
      <c r="F10" s="8"/>
      <c r="G10" s="20" t="s">
        <v>4</v>
      </c>
      <c r="H10" s="81"/>
      <c r="I10" s="81"/>
      <c r="J10" s="20"/>
      <c r="K10" s="72" t="str">
        <f t="shared" si="0"/>
        <v/>
      </c>
      <c r="L10" s="72"/>
      <c r="M10" s="6" t="str">
        <f t="shared" ref="M10:M73" si="2">IF(J10="","",(K10/J10)/1000)</f>
        <v/>
      </c>
      <c r="N10" s="20"/>
      <c r="O10" s="8"/>
      <c r="P10" s="81"/>
      <c r="Q10" s="81"/>
      <c r="R10" s="74" t="str">
        <f t="shared" ref="R10:R73" si="3">IF(O10="","",(IF(G10="売",H10-P10,P10-H10))*M10*10000000)</f>
        <v/>
      </c>
      <c r="S10" s="74"/>
      <c r="T10" s="75" t="str">
        <f t="shared" ref="T10:T73" si="4">IF(O10="","",IF(R10&lt;0,J10*(-1),IF(G10="買",(P10-H10)*10000,(H10-P10)*10000)))</f>
        <v/>
      </c>
      <c r="U10" s="75"/>
    </row>
    <row r="11" spans="2:21" x14ac:dyDescent="0.15">
      <c r="B11" s="20">
        <v>3</v>
      </c>
      <c r="C11" s="72" t="str">
        <f t="shared" si="1"/>
        <v/>
      </c>
      <c r="D11" s="72"/>
      <c r="E11" s="20"/>
      <c r="F11" s="8"/>
      <c r="G11" s="20" t="s">
        <v>4</v>
      </c>
      <c r="H11" s="81"/>
      <c r="I11" s="81"/>
      <c r="J11" s="20"/>
      <c r="K11" s="72" t="str">
        <f t="shared" si="0"/>
        <v/>
      </c>
      <c r="L11" s="72"/>
      <c r="M11" s="6" t="str">
        <f t="shared" si="2"/>
        <v/>
      </c>
      <c r="N11" s="20"/>
      <c r="O11" s="8"/>
      <c r="P11" s="81"/>
      <c r="Q11" s="81"/>
      <c r="R11" s="74" t="str">
        <f t="shared" si="3"/>
        <v/>
      </c>
      <c r="S11" s="74"/>
      <c r="T11" s="75" t="str">
        <f t="shared" si="4"/>
        <v/>
      </c>
      <c r="U11" s="75"/>
    </row>
    <row r="12" spans="2:21" x14ac:dyDescent="0.15">
      <c r="B12" s="20">
        <v>4</v>
      </c>
      <c r="C12" s="72" t="str">
        <f t="shared" si="1"/>
        <v/>
      </c>
      <c r="D12" s="72"/>
      <c r="E12" s="20"/>
      <c r="F12" s="8"/>
      <c r="G12" s="20" t="s">
        <v>3</v>
      </c>
      <c r="H12" s="81"/>
      <c r="I12" s="81"/>
      <c r="J12" s="20"/>
      <c r="K12" s="72" t="str">
        <f t="shared" si="0"/>
        <v/>
      </c>
      <c r="L12" s="72"/>
      <c r="M12" s="6" t="str">
        <f t="shared" si="2"/>
        <v/>
      </c>
      <c r="N12" s="20"/>
      <c r="O12" s="8"/>
      <c r="P12" s="81"/>
      <c r="Q12" s="81"/>
      <c r="R12" s="74" t="str">
        <f t="shared" si="3"/>
        <v/>
      </c>
      <c r="S12" s="74"/>
      <c r="T12" s="75" t="str">
        <f t="shared" si="4"/>
        <v/>
      </c>
      <c r="U12" s="75"/>
    </row>
    <row r="13" spans="2:21" x14ac:dyDescent="0.15">
      <c r="B13" s="20">
        <v>5</v>
      </c>
      <c r="C13" s="72" t="str">
        <f t="shared" si="1"/>
        <v/>
      </c>
      <c r="D13" s="72"/>
      <c r="E13" s="20"/>
      <c r="F13" s="8"/>
      <c r="G13" s="20" t="s">
        <v>3</v>
      </c>
      <c r="H13" s="81"/>
      <c r="I13" s="81"/>
      <c r="J13" s="20"/>
      <c r="K13" s="72" t="str">
        <f t="shared" si="0"/>
        <v/>
      </c>
      <c r="L13" s="72"/>
      <c r="M13" s="6" t="str">
        <f t="shared" si="2"/>
        <v/>
      </c>
      <c r="N13" s="20"/>
      <c r="O13" s="8"/>
      <c r="P13" s="81"/>
      <c r="Q13" s="81"/>
      <c r="R13" s="74" t="str">
        <f t="shared" si="3"/>
        <v/>
      </c>
      <c r="S13" s="74"/>
      <c r="T13" s="75" t="str">
        <f t="shared" si="4"/>
        <v/>
      </c>
      <c r="U13" s="75"/>
    </row>
    <row r="14" spans="2:21" x14ac:dyDescent="0.15">
      <c r="B14" s="20">
        <v>6</v>
      </c>
      <c r="C14" s="72" t="str">
        <f t="shared" si="1"/>
        <v/>
      </c>
      <c r="D14" s="72"/>
      <c r="E14" s="20"/>
      <c r="F14" s="8"/>
      <c r="G14" s="20" t="s">
        <v>4</v>
      </c>
      <c r="H14" s="81"/>
      <c r="I14" s="81"/>
      <c r="J14" s="20"/>
      <c r="K14" s="72" t="str">
        <f t="shared" si="0"/>
        <v/>
      </c>
      <c r="L14" s="72"/>
      <c r="M14" s="6" t="str">
        <f t="shared" si="2"/>
        <v/>
      </c>
      <c r="N14" s="20"/>
      <c r="O14" s="8"/>
      <c r="P14" s="81"/>
      <c r="Q14" s="81"/>
      <c r="R14" s="74" t="str">
        <f t="shared" si="3"/>
        <v/>
      </c>
      <c r="S14" s="74"/>
      <c r="T14" s="75" t="str">
        <f t="shared" si="4"/>
        <v/>
      </c>
      <c r="U14" s="75"/>
    </row>
    <row r="15" spans="2:21" x14ac:dyDescent="0.15">
      <c r="B15" s="20">
        <v>7</v>
      </c>
      <c r="C15" s="72" t="str">
        <f t="shared" si="1"/>
        <v/>
      </c>
      <c r="D15" s="72"/>
      <c r="E15" s="20"/>
      <c r="F15" s="8"/>
      <c r="G15" s="20" t="s">
        <v>4</v>
      </c>
      <c r="H15" s="81"/>
      <c r="I15" s="81"/>
      <c r="J15" s="20"/>
      <c r="K15" s="72" t="str">
        <f t="shared" si="0"/>
        <v/>
      </c>
      <c r="L15" s="72"/>
      <c r="M15" s="6" t="str">
        <f t="shared" si="2"/>
        <v/>
      </c>
      <c r="N15" s="20"/>
      <c r="O15" s="8"/>
      <c r="P15" s="81"/>
      <c r="Q15" s="81"/>
      <c r="R15" s="74" t="str">
        <f t="shared" si="3"/>
        <v/>
      </c>
      <c r="S15" s="74"/>
      <c r="T15" s="75" t="str">
        <f t="shared" si="4"/>
        <v/>
      </c>
      <c r="U15" s="75"/>
    </row>
    <row r="16" spans="2:21" x14ac:dyDescent="0.15">
      <c r="B16" s="20">
        <v>8</v>
      </c>
      <c r="C16" s="72" t="str">
        <f t="shared" si="1"/>
        <v/>
      </c>
      <c r="D16" s="72"/>
      <c r="E16" s="20"/>
      <c r="F16" s="8"/>
      <c r="G16" s="20" t="s">
        <v>4</v>
      </c>
      <c r="H16" s="81"/>
      <c r="I16" s="81"/>
      <c r="J16" s="20"/>
      <c r="K16" s="72" t="str">
        <f t="shared" si="0"/>
        <v/>
      </c>
      <c r="L16" s="72"/>
      <c r="M16" s="6" t="str">
        <f t="shared" si="2"/>
        <v/>
      </c>
      <c r="N16" s="20"/>
      <c r="O16" s="8"/>
      <c r="P16" s="81"/>
      <c r="Q16" s="81"/>
      <c r="R16" s="74" t="str">
        <f t="shared" si="3"/>
        <v/>
      </c>
      <c r="S16" s="74"/>
      <c r="T16" s="75" t="str">
        <f t="shared" si="4"/>
        <v/>
      </c>
      <c r="U16" s="75"/>
    </row>
    <row r="17" spans="2:21" x14ac:dyDescent="0.15">
      <c r="B17" s="20">
        <v>9</v>
      </c>
      <c r="C17" s="72" t="str">
        <f t="shared" si="1"/>
        <v/>
      </c>
      <c r="D17" s="72"/>
      <c r="E17" s="20"/>
      <c r="F17" s="8"/>
      <c r="G17" s="20" t="s">
        <v>4</v>
      </c>
      <c r="H17" s="81"/>
      <c r="I17" s="81"/>
      <c r="J17" s="20"/>
      <c r="K17" s="72" t="str">
        <f t="shared" si="0"/>
        <v/>
      </c>
      <c r="L17" s="72"/>
      <c r="M17" s="6" t="str">
        <f t="shared" si="2"/>
        <v/>
      </c>
      <c r="N17" s="20"/>
      <c r="O17" s="8"/>
      <c r="P17" s="81"/>
      <c r="Q17" s="81"/>
      <c r="R17" s="74" t="str">
        <f t="shared" si="3"/>
        <v/>
      </c>
      <c r="S17" s="74"/>
      <c r="T17" s="75" t="str">
        <f t="shared" si="4"/>
        <v/>
      </c>
      <c r="U17" s="75"/>
    </row>
    <row r="18" spans="2:21" x14ac:dyDescent="0.15">
      <c r="B18" s="20">
        <v>10</v>
      </c>
      <c r="C18" s="72" t="str">
        <f t="shared" si="1"/>
        <v/>
      </c>
      <c r="D18" s="72"/>
      <c r="E18" s="20"/>
      <c r="F18" s="8"/>
      <c r="G18" s="20" t="s">
        <v>4</v>
      </c>
      <c r="H18" s="81"/>
      <c r="I18" s="81"/>
      <c r="J18" s="20"/>
      <c r="K18" s="72" t="str">
        <f t="shared" si="0"/>
        <v/>
      </c>
      <c r="L18" s="72"/>
      <c r="M18" s="6" t="str">
        <f t="shared" si="2"/>
        <v/>
      </c>
      <c r="N18" s="20"/>
      <c r="O18" s="8"/>
      <c r="P18" s="81"/>
      <c r="Q18" s="81"/>
      <c r="R18" s="74" t="str">
        <f t="shared" si="3"/>
        <v/>
      </c>
      <c r="S18" s="74"/>
      <c r="T18" s="75" t="str">
        <f t="shared" si="4"/>
        <v/>
      </c>
      <c r="U18" s="75"/>
    </row>
    <row r="19" spans="2:21" x14ac:dyDescent="0.15">
      <c r="B19" s="20">
        <v>11</v>
      </c>
      <c r="C19" s="72" t="str">
        <f t="shared" si="1"/>
        <v/>
      </c>
      <c r="D19" s="72"/>
      <c r="E19" s="20"/>
      <c r="F19" s="8"/>
      <c r="G19" s="20" t="s">
        <v>4</v>
      </c>
      <c r="H19" s="81"/>
      <c r="I19" s="81"/>
      <c r="J19" s="20"/>
      <c r="K19" s="72" t="str">
        <f t="shared" si="0"/>
        <v/>
      </c>
      <c r="L19" s="72"/>
      <c r="M19" s="6" t="str">
        <f t="shared" si="2"/>
        <v/>
      </c>
      <c r="N19" s="20"/>
      <c r="O19" s="8"/>
      <c r="P19" s="81"/>
      <c r="Q19" s="81"/>
      <c r="R19" s="74" t="str">
        <f t="shared" si="3"/>
        <v/>
      </c>
      <c r="S19" s="74"/>
      <c r="T19" s="75" t="str">
        <f t="shared" si="4"/>
        <v/>
      </c>
      <c r="U19" s="75"/>
    </row>
    <row r="20" spans="2:21" x14ac:dyDescent="0.15">
      <c r="B20" s="20">
        <v>12</v>
      </c>
      <c r="C20" s="72" t="str">
        <f t="shared" si="1"/>
        <v/>
      </c>
      <c r="D20" s="72"/>
      <c r="E20" s="20"/>
      <c r="F20" s="8"/>
      <c r="G20" s="20" t="s">
        <v>4</v>
      </c>
      <c r="H20" s="81"/>
      <c r="I20" s="81"/>
      <c r="J20" s="20"/>
      <c r="K20" s="72" t="str">
        <f t="shared" si="0"/>
        <v/>
      </c>
      <c r="L20" s="72"/>
      <c r="M20" s="6" t="str">
        <f t="shared" si="2"/>
        <v/>
      </c>
      <c r="N20" s="20"/>
      <c r="O20" s="8"/>
      <c r="P20" s="81"/>
      <c r="Q20" s="81"/>
      <c r="R20" s="74" t="str">
        <f t="shared" si="3"/>
        <v/>
      </c>
      <c r="S20" s="74"/>
      <c r="T20" s="75" t="str">
        <f t="shared" si="4"/>
        <v/>
      </c>
      <c r="U20" s="75"/>
    </row>
    <row r="21" spans="2:21" x14ac:dyDescent="0.15">
      <c r="B21" s="20">
        <v>13</v>
      </c>
      <c r="C21" s="72" t="str">
        <f t="shared" si="1"/>
        <v/>
      </c>
      <c r="D21" s="72"/>
      <c r="E21" s="20"/>
      <c r="F21" s="8"/>
      <c r="G21" s="20" t="s">
        <v>4</v>
      </c>
      <c r="H21" s="81"/>
      <c r="I21" s="81"/>
      <c r="J21" s="20"/>
      <c r="K21" s="72" t="str">
        <f t="shared" si="0"/>
        <v/>
      </c>
      <c r="L21" s="72"/>
      <c r="M21" s="6" t="str">
        <f t="shared" si="2"/>
        <v/>
      </c>
      <c r="N21" s="20"/>
      <c r="O21" s="8"/>
      <c r="P21" s="81"/>
      <c r="Q21" s="81"/>
      <c r="R21" s="74" t="str">
        <f t="shared" si="3"/>
        <v/>
      </c>
      <c r="S21" s="74"/>
      <c r="T21" s="75" t="str">
        <f t="shared" si="4"/>
        <v/>
      </c>
      <c r="U21" s="75"/>
    </row>
    <row r="22" spans="2:21" x14ac:dyDescent="0.15">
      <c r="B22" s="20">
        <v>14</v>
      </c>
      <c r="C22" s="72" t="str">
        <f t="shared" si="1"/>
        <v/>
      </c>
      <c r="D22" s="72"/>
      <c r="E22" s="20"/>
      <c r="F22" s="8"/>
      <c r="G22" s="20" t="s">
        <v>3</v>
      </c>
      <c r="H22" s="81"/>
      <c r="I22" s="81"/>
      <c r="J22" s="20"/>
      <c r="K22" s="72" t="str">
        <f t="shared" si="0"/>
        <v/>
      </c>
      <c r="L22" s="72"/>
      <c r="M22" s="6" t="str">
        <f t="shared" si="2"/>
        <v/>
      </c>
      <c r="N22" s="20"/>
      <c r="O22" s="8"/>
      <c r="P22" s="81"/>
      <c r="Q22" s="81"/>
      <c r="R22" s="74" t="str">
        <f t="shared" si="3"/>
        <v/>
      </c>
      <c r="S22" s="74"/>
      <c r="T22" s="75" t="str">
        <f t="shared" si="4"/>
        <v/>
      </c>
      <c r="U22" s="75"/>
    </row>
    <row r="23" spans="2:21" x14ac:dyDescent="0.15">
      <c r="B23" s="20">
        <v>15</v>
      </c>
      <c r="C23" s="72" t="str">
        <f t="shared" si="1"/>
        <v/>
      </c>
      <c r="D23" s="72"/>
      <c r="E23" s="20"/>
      <c r="F23" s="8"/>
      <c r="G23" s="20" t="s">
        <v>4</v>
      </c>
      <c r="H23" s="81"/>
      <c r="I23" s="81"/>
      <c r="J23" s="20"/>
      <c r="K23" s="72" t="str">
        <f t="shared" si="0"/>
        <v/>
      </c>
      <c r="L23" s="72"/>
      <c r="M23" s="6" t="str">
        <f t="shared" si="2"/>
        <v/>
      </c>
      <c r="N23" s="20"/>
      <c r="O23" s="8"/>
      <c r="P23" s="81"/>
      <c r="Q23" s="81"/>
      <c r="R23" s="74" t="str">
        <f t="shared" si="3"/>
        <v/>
      </c>
      <c r="S23" s="74"/>
      <c r="T23" s="75" t="str">
        <f t="shared" si="4"/>
        <v/>
      </c>
      <c r="U23" s="75"/>
    </row>
    <row r="24" spans="2:21" x14ac:dyDescent="0.15">
      <c r="B24" s="20">
        <v>16</v>
      </c>
      <c r="C24" s="72" t="str">
        <f t="shared" si="1"/>
        <v/>
      </c>
      <c r="D24" s="72"/>
      <c r="E24" s="20"/>
      <c r="F24" s="8"/>
      <c r="G24" s="20" t="s">
        <v>4</v>
      </c>
      <c r="H24" s="81"/>
      <c r="I24" s="81"/>
      <c r="J24" s="20"/>
      <c r="K24" s="72" t="str">
        <f t="shared" si="0"/>
        <v/>
      </c>
      <c r="L24" s="72"/>
      <c r="M24" s="6" t="str">
        <f t="shared" si="2"/>
        <v/>
      </c>
      <c r="N24" s="20"/>
      <c r="O24" s="8"/>
      <c r="P24" s="81"/>
      <c r="Q24" s="81"/>
      <c r="R24" s="74" t="str">
        <f t="shared" si="3"/>
        <v/>
      </c>
      <c r="S24" s="74"/>
      <c r="T24" s="75" t="str">
        <f t="shared" si="4"/>
        <v/>
      </c>
      <c r="U24" s="75"/>
    </row>
    <row r="25" spans="2:21" x14ac:dyDescent="0.15">
      <c r="B25" s="20">
        <v>17</v>
      </c>
      <c r="C25" s="72" t="str">
        <f t="shared" si="1"/>
        <v/>
      </c>
      <c r="D25" s="72"/>
      <c r="E25" s="20"/>
      <c r="F25" s="8"/>
      <c r="G25" s="20" t="s">
        <v>4</v>
      </c>
      <c r="H25" s="81"/>
      <c r="I25" s="81"/>
      <c r="J25" s="20"/>
      <c r="K25" s="72" t="str">
        <f t="shared" si="0"/>
        <v/>
      </c>
      <c r="L25" s="72"/>
      <c r="M25" s="6" t="str">
        <f t="shared" si="2"/>
        <v/>
      </c>
      <c r="N25" s="20"/>
      <c r="O25" s="8"/>
      <c r="P25" s="81"/>
      <c r="Q25" s="81"/>
      <c r="R25" s="74" t="str">
        <f t="shared" si="3"/>
        <v/>
      </c>
      <c r="S25" s="74"/>
      <c r="T25" s="75" t="str">
        <f t="shared" si="4"/>
        <v/>
      </c>
      <c r="U25" s="75"/>
    </row>
    <row r="26" spans="2:21" x14ac:dyDescent="0.15">
      <c r="B26" s="20">
        <v>18</v>
      </c>
      <c r="C26" s="72" t="str">
        <f t="shared" si="1"/>
        <v/>
      </c>
      <c r="D26" s="72"/>
      <c r="E26" s="20"/>
      <c r="F26" s="8"/>
      <c r="G26" s="20" t="s">
        <v>4</v>
      </c>
      <c r="H26" s="81"/>
      <c r="I26" s="81"/>
      <c r="J26" s="20"/>
      <c r="K26" s="72" t="str">
        <f t="shared" si="0"/>
        <v/>
      </c>
      <c r="L26" s="72"/>
      <c r="M26" s="6" t="str">
        <f t="shared" si="2"/>
        <v/>
      </c>
      <c r="N26" s="20"/>
      <c r="O26" s="8"/>
      <c r="P26" s="81"/>
      <c r="Q26" s="81"/>
      <c r="R26" s="74" t="str">
        <f t="shared" si="3"/>
        <v/>
      </c>
      <c r="S26" s="74"/>
      <c r="T26" s="75" t="str">
        <f t="shared" si="4"/>
        <v/>
      </c>
      <c r="U26" s="75"/>
    </row>
    <row r="27" spans="2:21" x14ac:dyDescent="0.15">
      <c r="B27" s="20">
        <v>19</v>
      </c>
      <c r="C27" s="72" t="str">
        <f t="shared" si="1"/>
        <v/>
      </c>
      <c r="D27" s="72"/>
      <c r="E27" s="20"/>
      <c r="F27" s="8"/>
      <c r="G27" s="20" t="s">
        <v>3</v>
      </c>
      <c r="H27" s="81"/>
      <c r="I27" s="81"/>
      <c r="J27" s="20"/>
      <c r="K27" s="72" t="str">
        <f t="shared" si="0"/>
        <v/>
      </c>
      <c r="L27" s="72"/>
      <c r="M27" s="6" t="str">
        <f t="shared" si="2"/>
        <v/>
      </c>
      <c r="N27" s="20"/>
      <c r="O27" s="8"/>
      <c r="P27" s="81"/>
      <c r="Q27" s="81"/>
      <c r="R27" s="74" t="str">
        <f t="shared" si="3"/>
        <v/>
      </c>
      <c r="S27" s="74"/>
      <c r="T27" s="75" t="str">
        <f t="shared" si="4"/>
        <v/>
      </c>
      <c r="U27" s="75"/>
    </row>
    <row r="28" spans="2:21" x14ac:dyDescent="0.15">
      <c r="B28" s="20">
        <v>20</v>
      </c>
      <c r="C28" s="72" t="str">
        <f t="shared" si="1"/>
        <v/>
      </c>
      <c r="D28" s="72"/>
      <c r="E28" s="20"/>
      <c r="F28" s="8"/>
      <c r="G28" s="20" t="s">
        <v>4</v>
      </c>
      <c r="H28" s="81"/>
      <c r="I28" s="81"/>
      <c r="J28" s="20"/>
      <c r="K28" s="72" t="str">
        <f t="shared" si="0"/>
        <v/>
      </c>
      <c r="L28" s="72"/>
      <c r="M28" s="6" t="str">
        <f t="shared" si="2"/>
        <v/>
      </c>
      <c r="N28" s="20"/>
      <c r="O28" s="8"/>
      <c r="P28" s="81"/>
      <c r="Q28" s="81"/>
      <c r="R28" s="74" t="str">
        <f t="shared" si="3"/>
        <v/>
      </c>
      <c r="S28" s="74"/>
      <c r="T28" s="75" t="str">
        <f t="shared" si="4"/>
        <v/>
      </c>
      <c r="U28" s="75"/>
    </row>
    <row r="29" spans="2:21" x14ac:dyDescent="0.15">
      <c r="B29" s="20">
        <v>21</v>
      </c>
      <c r="C29" s="72" t="str">
        <f t="shared" si="1"/>
        <v/>
      </c>
      <c r="D29" s="72"/>
      <c r="E29" s="20"/>
      <c r="F29" s="8"/>
      <c r="G29" s="20" t="s">
        <v>3</v>
      </c>
      <c r="H29" s="81"/>
      <c r="I29" s="81"/>
      <c r="J29" s="20"/>
      <c r="K29" s="72" t="str">
        <f t="shared" si="0"/>
        <v/>
      </c>
      <c r="L29" s="72"/>
      <c r="M29" s="6" t="str">
        <f t="shared" si="2"/>
        <v/>
      </c>
      <c r="N29" s="20"/>
      <c r="O29" s="8"/>
      <c r="P29" s="81"/>
      <c r="Q29" s="81"/>
      <c r="R29" s="74" t="str">
        <f t="shared" si="3"/>
        <v/>
      </c>
      <c r="S29" s="74"/>
      <c r="T29" s="75" t="str">
        <f t="shared" si="4"/>
        <v/>
      </c>
      <c r="U29" s="75"/>
    </row>
    <row r="30" spans="2:21" x14ac:dyDescent="0.15">
      <c r="B30" s="20">
        <v>22</v>
      </c>
      <c r="C30" s="72" t="str">
        <f t="shared" si="1"/>
        <v/>
      </c>
      <c r="D30" s="72"/>
      <c r="E30" s="20"/>
      <c r="F30" s="8"/>
      <c r="G30" s="20" t="s">
        <v>3</v>
      </c>
      <c r="H30" s="81"/>
      <c r="I30" s="81"/>
      <c r="J30" s="20"/>
      <c r="K30" s="72" t="str">
        <f t="shared" si="0"/>
        <v/>
      </c>
      <c r="L30" s="72"/>
      <c r="M30" s="6" t="str">
        <f t="shared" si="2"/>
        <v/>
      </c>
      <c r="N30" s="20"/>
      <c r="O30" s="8"/>
      <c r="P30" s="81"/>
      <c r="Q30" s="81"/>
      <c r="R30" s="74" t="str">
        <f t="shared" si="3"/>
        <v/>
      </c>
      <c r="S30" s="74"/>
      <c r="T30" s="75" t="str">
        <f t="shared" si="4"/>
        <v/>
      </c>
      <c r="U30" s="75"/>
    </row>
    <row r="31" spans="2:21" x14ac:dyDescent="0.15">
      <c r="B31" s="20">
        <v>23</v>
      </c>
      <c r="C31" s="72" t="str">
        <f t="shared" si="1"/>
        <v/>
      </c>
      <c r="D31" s="72"/>
      <c r="E31" s="20"/>
      <c r="F31" s="8"/>
      <c r="G31" s="20" t="s">
        <v>3</v>
      </c>
      <c r="H31" s="81"/>
      <c r="I31" s="81"/>
      <c r="J31" s="20"/>
      <c r="K31" s="72" t="str">
        <f t="shared" si="0"/>
        <v/>
      </c>
      <c r="L31" s="72"/>
      <c r="M31" s="6" t="str">
        <f t="shared" si="2"/>
        <v/>
      </c>
      <c r="N31" s="20"/>
      <c r="O31" s="8"/>
      <c r="P31" s="81"/>
      <c r="Q31" s="81"/>
      <c r="R31" s="74" t="str">
        <f t="shared" si="3"/>
        <v/>
      </c>
      <c r="S31" s="74"/>
      <c r="T31" s="75" t="str">
        <f t="shared" si="4"/>
        <v/>
      </c>
      <c r="U31" s="75"/>
    </row>
    <row r="32" spans="2:21" x14ac:dyDescent="0.15">
      <c r="B32" s="20">
        <v>24</v>
      </c>
      <c r="C32" s="72" t="str">
        <f t="shared" si="1"/>
        <v/>
      </c>
      <c r="D32" s="72"/>
      <c r="E32" s="20"/>
      <c r="F32" s="8"/>
      <c r="G32" s="20" t="s">
        <v>3</v>
      </c>
      <c r="H32" s="81"/>
      <c r="I32" s="81"/>
      <c r="J32" s="20"/>
      <c r="K32" s="72" t="str">
        <f t="shared" si="0"/>
        <v/>
      </c>
      <c r="L32" s="72"/>
      <c r="M32" s="6" t="str">
        <f t="shared" si="2"/>
        <v/>
      </c>
      <c r="N32" s="20"/>
      <c r="O32" s="8"/>
      <c r="P32" s="81"/>
      <c r="Q32" s="81"/>
      <c r="R32" s="74" t="str">
        <f t="shared" si="3"/>
        <v/>
      </c>
      <c r="S32" s="74"/>
      <c r="T32" s="75" t="str">
        <f t="shared" si="4"/>
        <v/>
      </c>
      <c r="U32" s="75"/>
    </row>
    <row r="33" spans="2:21" x14ac:dyDescent="0.15">
      <c r="B33" s="20">
        <v>25</v>
      </c>
      <c r="C33" s="72" t="str">
        <f t="shared" si="1"/>
        <v/>
      </c>
      <c r="D33" s="72"/>
      <c r="E33" s="20"/>
      <c r="F33" s="8"/>
      <c r="G33" s="20" t="s">
        <v>4</v>
      </c>
      <c r="H33" s="81"/>
      <c r="I33" s="81"/>
      <c r="J33" s="20"/>
      <c r="K33" s="72" t="str">
        <f t="shared" si="0"/>
        <v/>
      </c>
      <c r="L33" s="72"/>
      <c r="M33" s="6" t="str">
        <f t="shared" si="2"/>
        <v/>
      </c>
      <c r="N33" s="20"/>
      <c r="O33" s="8"/>
      <c r="P33" s="81"/>
      <c r="Q33" s="81"/>
      <c r="R33" s="74" t="str">
        <f t="shared" si="3"/>
        <v/>
      </c>
      <c r="S33" s="74"/>
      <c r="T33" s="75" t="str">
        <f t="shared" si="4"/>
        <v/>
      </c>
      <c r="U33" s="75"/>
    </row>
    <row r="34" spans="2:21" x14ac:dyDescent="0.15">
      <c r="B34" s="20">
        <v>26</v>
      </c>
      <c r="C34" s="72" t="str">
        <f t="shared" si="1"/>
        <v/>
      </c>
      <c r="D34" s="72"/>
      <c r="E34" s="20"/>
      <c r="F34" s="8"/>
      <c r="G34" s="20" t="s">
        <v>3</v>
      </c>
      <c r="H34" s="81"/>
      <c r="I34" s="81"/>
      <c r="J34" s="20"/>
      <c r="K34" s="72" t="str">
        <f t="shared" si="0"/>
        <v/>
      </c>
      <c r="L34" s="72"/>
      <c r="M34" s="6" t="str">
        <f t="shared" si="2"/>
        <v/>
      </c>
      <c r="N34" s="20"/>
      <c r="O34" s="8"/>
      <c r="P34" s="81"/>
      <c r="Q34" s="81"/>
      <c r="R34" s="74" t="str">
        <f t="shared" si="3"/>
        <v/>
      </c>
      <c r="S34" s="74"/>
      <c r="T34" s="75" t="str">
        <f t="shared" si="4"/>
        <v/>
      </c>
      <c r="U34" s="75"/>
    </row>
    <row r="35" spans="2:21" x14ac:dyDescent="0.15">
      <c r="B35" s="20">
        <v>27</v>
      </c>
      <c r="C35" s="72" t="str">
        <f t="shared" si="1"/>
        <v/>
      </c>
      <c r="D35" s="72"/>
      <c r="E35" s="20"/>
      <c r="F35" s="8"/>
      <c r="G35" s="20" t="s">
        <v>3</v>
      </c>
      <c r="H35" s="81"/>
      <c r="I35" s="81"/>
      <c r="J35" s="20"/>
      <c r="K35" s="72" t="str">
        <f t="shared" si="0"/>
        <v/>
      </c>
      <c r="L35" s="72"/>
      <c r="M35" s="6" t="str">
        <f t="shared" si="2"/>
        <v/>
      </c>
      <c r="N35" s="20"/>
      <c r="O35" s="8"/>
      <c r="P35" s="81"/>
      <c r="Q35" s="81"/>
      <c r="R35" s="74" t="str">
        <f t="shared" si="3"/>
        <v/>
      </c>
      <c r="S35" s="74"/>
      <c r="T35" s="75" t="str">
        <f t="shared" si="4"/>
        <v/>
      </c>
      <c r="U35" s="75"/>
    </row>
    <row r="36" spans="2:21" x14ac:dyDescent="0.15">
      <c r="B36" s="20">
        <v>28</v>
      </c>
      <c r="C36" s="72" t="str">
        <f t="shared" si="1"/>
        <v/>
      </c>
      <c r="D36" s="72"/>
      <c r="E36" s="20"/>
      <c r="F36" s="8"/>
      <c r="G36" s="20" t="s">
        <v>3</v>
      </c>
      <c r="H36" s="81"/>
      <c r="I36" s="81"/>
      <c r="J36" s="20"/>
      <c r="K36" s="72" t="str">
        <f t="shared" si="0"/>
        <v/>
      </c>
      <c r="L36" s="72"/>
      <c r="M36" s="6" t="str">
        <f t="shared" si="2"/>
        <v/>
      </c>
      <c r="N36" s="20"/>
      <c r="O36" s="8"/>
      <c r="P36" s="81"/>
      <c r="Q36" s="81"/>
      <c r="R36" s="74" t="str">
        <f t="shared" si="3"/>
        <v/>
      </c>
      <c r="S36" s="74"/>
      <c r="T36" s="75" t="str">
        <f t="shared" si="4"/>
        <v/>
      </c>
      <c r="U36" s="75"/>
    </row>
    <row r="37" spans="2:21" x14ac:dyDescent="0.15">
      <c r="B37" s="20">
        <v>29</v>
      </c>
      <c r="C37" s="72" t="str">
        <f t="shared" si="1"/>
        <v/>
      </c>
      <c r="D37" s="72"/>
      <c r="E37" s="20"/>
      <c r="F37" s="8"/>
      <c r="G37" s="20" t="s">
        <v>3</v>
      </c>
      <c r="H37" s="81"/>
      <c r="I37" s="81"/>
      <c r="J37" s="20"/>
      <c r="K37" s="72" t="str">
        <f t="shared" si="0"/>
        <v/>
      </c>
      <c r="L37" s="72"/>
      <c r="M37" s="6" t="str">
        <f t="shared" si="2"/>
        <v/>
      </c>
      <c r="N37" s="20"/>
      <c r="O37" s="8"/>
      <c r="P37" s="81"/>
      <c r="Q37" s="81"/>
      <c r="R37" s="74" t="str">
        <f t="shared" si="3"/>
        <v/>
      </c>
      <c r="S37" s="74"/>
      <c r="T37" s="75" t="str">
        <f t="shared" si="4"/>
        <v/>
      </c>
      <c r="U37" s="75"/>
    </row>
    <row r="38" spans="2:21" x14ac:dyDescent="0.15">
      <c r="B38" s="20">
        <v>30</v>
      </c>
      <c r="C38" s="72" t="str">
        <f t="shared" si="1"/>
        <v/>
      </c>
      <c r="D38" s="72"/>
      <c r="E38" s="20"/>
      <c r="F38" s="8"/>
      <c r="G38" s="20" t="s">
        <v>4</v>
      </c>
      <c r="H38" s="81"/>
      <c r="I38" s="81"/>
      <c r="J38" s="20"/>
      <c r="K38" s="72" t="str">
        <f t="shared" si="0"/>
        <v/>
      </c>
      <c r="L38" s="72"/>
      <c r="M38" s="6" t="str">
        <f t="shared" si="2"/>
        <v/>
      </c>
      <c r="N38" s="20"/>
      <c r="O38" s="8"/>
      <c r="P38" s="81"/>
      <c r="Q38" s="81"/>
      <c r="R38" s="74" t="str">
        <f t="shared" si="3"/>
        <v/>
      </c>
      <c r="S38" s="74"/>
      <c r="T38" s="75" t="str">
        <f t="shared" si="4"/>
        <v/>
      </c>
      <c r="U38" s="75"/>
    </row>
    <row r="39" spans="2:21" x14ac:dyDescent="0.15">
      <c r="B39" s="20">
        <v>31</v>
      </c>
      <c r="C39" s="72" t="str">
        <f t="shared" si="1"/>
        <v/>
      </c>
      <c r="D39" s="72"/>
      <c r="E39" s="20"/>
      <c r="F39" s="8"/>
      <c r="G39" s="20" t="s">
        <v>4</v>
      </c>
      <c r="H39" s="81"/>
      <c r="I39" s="81"/>
      <c r="J39" s="20"/>
      <c r="K39" s="72" t="str">
        <f t="shared" si="0"/>
        <v/>
      </c>
      <c r="L39" s="72"/>
      <c r="M39" s="6" t="str">
        <f t="shared" si="2"/>
        <v/>
      </c>
      <c r="N39" s="20"/>
      <c r="O39" s="8"/>
      <c r="P39" s="81"/>
      <c r="Q39" s="81"/>
      <c r="R39" s="74" t="str">
        <f t="shared" si="3"/>
        <v/>
      </c>
      <c r="S39" s="74"/>
      <c r="T39" s="75" t="str">
        <f t="shared" si="4"/>
        <v/>
      </c>
      <c r="U39" s="75"/>
    </row>
    <row r="40" spans="2:21" x14ac:dyDescent="0.15">
      <c r="B40" s="20">
        <v>32</v>
      </c>
      <c r="C40" s="72" t="str">
        <f t="shared" si="1"/>
        <v/>
      </c>
      <c r="D40" s="72"/>
      <c r="E40" s="20"/>
      <c r="F40" s="8"/>
      <c r="G40" s="20" t="s">
        <v>4</v>
      </c>
      <c r="H40" s="81"/>
      <c r="I40" s="81"/>
      <c r="J40" s="20"/>
      <c r="K40" s="72" t="str">
        <f t="shared" si="0"/>
        <v/>
      </c>
      <c r="L40" s="72"/>
      <c r="M40" s="6" t="str">
        <f t="shared" si="2"/>
        <v/>
      </c>
      <c r="N40" s="20"/>
      <c r="O40" s="8"/>
      <c r="P40" s="81"/>
      <c r="Q40" s="81"/>
      <c r="R40" s="74" t="str">
        <f t="shared" si="3"/>
        <v/>
      </c>
      <c r="S40" s="74"/>
      <c r="T40" s="75" t="str">
        <f t="shared" si="4"/>
        <v/>
      </c>
      <c r="U40" s="75"/>
    </row>
    <row r="41" spans="2:21" x14ac:dyDescent="0.15">
      <c r="B41" s="20">
        <v>33</v>
      </c>
      <c r="C41" s="72" t="str">
        <f t="shared" si="1"/>
        <v/>
      </c>
      <c r="D41" s="72"/>
      <c r="E41" s="20"/>
      <c r="F41" s="8"/>
      <c r="G41" s="20" t="s">
        <v>3</v>
      </c>
      <c r="H41" s="81"/>
      <c r="I41" s="81"/>
      <c r="J41" s="20"/>
      <c r="K41" s="72" t="str">
        <f t="shared" si="0"/>
        <v/>
      </c>
      <c r="L41" s="72"/>
      <c r="M41" s="6" t="str">
        <f t="shared" si="2"/>
        <v/>
      </c>
      <c r="N41" s="20"/>
      <c r="O41" s="8"/>
      <c r="P41" s="81"/>
      <c r="Q41" s="81"/>
      <c r="R41" s="74" t="str">
        <f t="shared" si="3"/>
        <v/>
      </c>
      <c r="S41" s="74"/>
      <c r="T41" s="75" t="str">
        <f t="shared" si="4"/>
        <v/>
      </c>
      <c r="U41" s="75"/>
    </row>
    <row r="42" spans="2:21" x14ac:dyDescent="0.15">
      <c r="B42" s="20">
        <v>34</v>
      </c>
      <c r="C42" s="72" t="str">
        <f t="shared" si="1"/>
        <v/>
      </c>
      <c r="D42" s="72"/>
      <c r="E42" s="20"/>
      <c r="F42" s="8"/>
      <c r="G42" s="20" t="s">
        <v>4</v>
      </c>
      <c r="H42" s="81"/>
      <c r="I42" s="81"/>
      <c r="J42" s="20"/>
      <c r="K42" s="72" t="str">
        <f t="shared" si="0"/>
        <v/>
      </c>
      <c r="L42" s="72"/>
      <c r="M42" s="6" t="str">
        <f t="shared" si="2"/>
        <v/>
      </c>
      <c r="N42" s="20"/>
      <c r="O42" s="8"/>
      <c r="P42" s="81"/>
      <c r="Q42" s="81"/>
      <c r="R42" s="74" t="str">
        <f t="shared" si="3"/>
        <v/>
      </c>
      <c r="S42" s="74"/>
      <c r="T42" s="75" t="str">
        <f t="shared" si="4"/>
        <v/>
      </c>
      <c r="U42" s="75"/>
    </row>
    <row r="43" spans="2:21" x14ac:dyDescent="0.15">
      <c r="B43" s="20">
        <v>35</v>
      </c>
      <c r="C43" s="72" t="str">
        <f t="shared" si="1"/>
        <v/>
      </c>
      <c r="D43" s="72"/>
      <c r="E43" s="20"/>
      <c r="F43" s="8"/>
      <c r="G43" s="20" t="s">
        <v>3</v>
      </c>
      <c r="H43" s="81"/>
      <c r="I43" s="81"/>
      <c r="J43" s="20"/>
      <c r="K43" s="72" t="str">
        <f t="shared" si="0"/>
        <v/>
      </c>
      <c r="L43" s="72"/>
      <c r="M43" s="6" t="str">
        <f t="shared" si="2"/>
        <v/>
      </c>
      <c r="N43" s="20"/>
      <c r="O43" s="8"/>
      <c r="P43" s="81"/>
      <c r="Q43" s="81"/>
      <c r="R43" s="74" t="str">
        <f t="shared" si="3"/>
        <v/>
      </c>
      <c r="S43" s="74"/>
      <c r="T43" s="75" t="str">
        <f t="shared" si="4"/>
        <v/>
      </c>
      <c r="U43" s="75"/>
    </row>
    <row r="44" spans="2:21" x14ac:dyDescent="0.15">
      <c r="B44" s="20">
        <v>36</v>
      </c>
      <c r="C44" s="72" t="str">
        <f t="shared" si="1"/>
        <v/>
      </c>
      <c r="D44" s="72"/>
      <c r="E44" s="20"/>
      <c r="F44" s="8"/>
      <c r="G44" s="20" t="s">
        <v>4</v>
      </c>
      <c r="H44" s="81"/>
      <c r="I44" s="81"/>
      <c r="J44" s="20"/>
      <c r="K44" s="72" t="str">
        <f t="shared" si="0"/>
        <v/>
      </c>
      <c r="L44" s="72"/>
      <c r="M44" s="6" t="str">
        <f t="shared" si="2"/>
        <v/>
      </c>
      <c r="N44" s="20"/>
      <c r="O44" s="8"/>
      <c r="P44" s="81"/>
      <c r="Q44" s="81"/>
      <c r="R44" s="74" t="str">
        <f t="shared" si="3"/>
        <v/>
      </c>
      <c r="S44" s="74"/>
      <c r="T44" s="75" t="str">
        <f t="shared" si="4"/>
        <v/>
      </c>
      <c r="U44" s="75"/>
    </row>
    <row r="45" spans="2:21" x14ac:dyDescent="0.15">
      <c r="B45" s="20">
        <v>37</v>
      </c>
      <c r="C45" s="72" t="str">
        <f t="shared" si="1"/>
        <v/>
      </c>
      <c r="D45" s="72"/>
      <c r="E45" s="20"/>
      <c r="F45" s="8"/>
      <c r="G45" s="20" t="s">
        <v>3</v>
      </c>
      <c r="H45" s="81"/>
      <c r="I45" s="81"/>
      <c r="J45" s="20"/>
      <c r="K45" s="72" t="str">
        <f t="shared" si="0"/>
        <v/>
      </c>
      <c r="L45" s="72"/>
      <c r="M45" s="6" t="str">
        <f t="shared" si="2"/>
        <v/>
      </c>
      <c r="N45" s="20"/>
      <c r="O45" s="8"/>
      <c r="P45" s="81"/>
      <c r="Q45" s="81"/>
      <c r="R45" s="74" t="str">
        <f t="shared" si="3"/>
        <v/>
      </c>
      <c r="S45" s="74"/>
      <c r="T45" s="75" t="str">
        <f t="shared" si="4"/>
        <v/>
      </c>
      <c r="U45" s="75"/>
    </row>
    <row r="46" spans="2:21" x14ac:dyDescent="0.15">
      <c r="B46" s="20">
        <v>38</v>
      </c>
      <c r="C46" s="72" t="str">
        <f t="shared" si="1"/>
        <v/>
      </c>
      <c r="D46" s="72"/>
      <c r="E46" s="20"/>
      <c r="F46" s="8"/>
      <c r="G46" s="20" t="s">
        <v>4</v>
      </c>
      <c r="H46" s="81"/>
      <c r="I46" s="81"/>
      <c r="J46" s="20"/>
      <c r="K46" s="72" t="str">
        <f t="shared" si="0"/>
        <v/>
      </c>
      <c r="L46" s="72"/>
      <c r="M46" s="6" t="str">
        <f t="shared" si="2"/>
        <v/>
      </c>
      <c r="N46" s="20"/>
      <c r="O46" s="8"/>
      <c r="P46" s="81"/>
      <c r="Q46" s="81"/>
      <c r="R46" s="74" t="str">
        <f t="shared" si="3"/>
        <v/>
      </c>
      <c r="S46" s="74"/>
      <c r="T46" s="75" t="str">
        <f t="shared" si="4"/>
        <v/>
      </c>
      <c r="U46" s="75"/>
    </row>
    <row r="47" spans="2:21" x14ac:dyDescent="0.15">
      <c r="B47" s="20">
        <v>39</v>
      </c>
      <c r="C47" s="72" t="str">
        <f t="shared" si="1"/>
        <v/>
      </c>
      <c r="D47" s="72"/>
      <c r="E47" s="20"/>
      <c r="F47" s="8"/>
      <c r="G47" s="20" t="s">
        <v>4</v>
      </c>
      <c r="H47" s="81"/>
      <c r="I47" s="81"/>
      <c r="J47" s="20"/>
      <c r="K47" s="72" t="str">
        <f t="shared" si="0"/>
        <v/>
      </c>
      <c r="L47" s="72"/>
      <c r="M47" s="6" t="str">
        <f t="shared" si="2"/>
        <v/>
      </c>
      <c r="N47" s="20"/>
      <c r="O47" s="8"/>
      <c r="P47" s="81"/>
      <c r="Q47" s="81"/>
      <c r="R47" s="74" t="str">
        <f t="shared" si="3"/>
        <v/>
      </c>
      <c r="S47" s="74"/>
      <c r="T47" s="75" t="str">
        <f t="shared" si="4"/>
        <v/>
      </c>
      <c r="U47" s="75"/>
    </row>
    <row r="48" spans="2:21" x14ac:dyDescent="0.15">
      <c r="B48" s="20">
        <v>40</v>
      </c>
      <c r="C48" s="72" t="str">
        <f t="shared" si="1"/>
        <v/>
      </c>
      <c r="D48" s="72"/>
      <c r="E48" s="20"/>
      <c r="F48" s="8"/>
      <c r="G48" s="20" t="s">
        <v>37</v>
      </c>
      <c r="H48" s="81"/>
      <c r="I48" s="81"/>
      <c r="J48" s="20"/>
      <c r="K48" s="72" t="str">
        <f t="shared" si="0"/>
        <v/>
      </c>
      <c r="L48" s="72"/>
      <c r="M48" s="6" t="str">
        <f t="shared" si="2"/>
        <v/>
      </c>
      <c r="N48" s="20"/>
      <c r="O48" s="8"/>
      <c r="P48" s="81"/>
      <c r="Q48" s="81"/>
      <c r="R48" s="74" t="str">
        <f t="shared" si="3"/>
        <v/>
      </c>
      <c r="S48" s="74"/>
      <c r="T48" s="75" t="str">
        <f t="shared" si="4"/>
        <v/>
      </c>
      <c r="U48" s="75"/>
    </row>
    <row r="49" spans="2:21" x14ac:dyDescent="0.15">
      <c r="B49" s="20">
        <v>41</v>
      </c>
      <c r="C49" s="72" t="str">
        <f t="shared" si="1"/>
        <v/>
      </c>
      <c r="D49" s="72"/>
      <c r="E49" s="20"/>
      <c r="F49" s="8"/>
      <c r="G49" s="20" t="s">
        <v>4</v>
      </c>
      <c r="H49" s="81"/>
      <c r="I49" s="81"/>
      <c r="J49" s="20"/>
      <c r="K49" s="72" t="str">
        <f t="shared" si="0"/>
        <v/>
      </c>
      <c r="L49" s="72"/>
      <c r="M49" s="6" t="str">
        <f t="shared" si="2"/>
        <v/>
      </c>
      <c r="N49" s="20"/>
      <c r="O49" s="8"/>
      <c r="P49" s="81"/>
      <c r="Q49" s="81"/>
      <c r="R49" s="74" t="str">
        <f t="shared" si="3"/>
        <v/>
      </c>
      <c r="S49" s="74"/>
      <c r="T49" s="75" t="str">
        <f t="shared" si="4"/>
        <v/>
      </c>
      <c r="U49" s="75"/>
    </row>
    <row r="50" spans="2:21" x14ac:dyDescent="0.15">
      <c r="B50" s="20">
        <v>42</v>
      </c>
      <c r="C50" s="72" t="str">
        <f t="shared" si="1"/>
        <v/>
      </c>
      <c r="D50" s="72"/>
      <c r="E50" s="20"/>
      <c r="F50" s="8"/>
      <c r="G50" s="20" t="s">
        <v>4</v>
      </c>
      <c r="H50" s="81"/>
      <c r="I50" s="81"/>
      <c r="J50" s="20"/>
      <c r="K50" s="72" t="str">
        <f t="shared" si="0"/>
        <v/>
      </c>
      <c r="L50" s="72"/>
      <c r="M50" s="6" t="str">
        <f t="shared" si="2"/>
        <v/>
      </c>
      <c r="N50" s="20"/>
      <c r="O50" s="8"/>
      <c r="P50" s="81"/>
      <c r="Q50" s="81"/>
      <c r="R50" s="74" t="str">
        <f t="shared" si="3"/>
        <v/>
      </c>
      <c r="S50" s="74"/>
      <c r="T50" s="75" t="str">
        <f t="shared" si="4"/>
        <v/>
      </c>
      <c r="U50" s="75"/>
    </row>
    <row r="51" spans="2:21" x14ac:dyDescent="0.15">
      <c r="B51" s="20">
        <v>43</v>
      </c>
      <c r="C51" s="72" t="str">
        <f t="shared" si="1"/>
        <v/>
      </c>
      <c r="D51" s="72"/>
      <c r="E51" s="20"/>
      <c r="F51" s="8"/>
      <c r="G51" s="20" t="s">
        <v>3</v>
      </c>
      <c r="H51" s="81"/>
      <c r="I51" s="81"/>
      <c r="J51" s="20"/>
      <c r="K51" s="72" t="str">
        <f t="shared" si="0"/>
        <v/>
      </c>
      <c r="L51" s="72"/>
      <c r="M51" s="6" t="str">
        <f t="shared" si="2"/>
        <v/>
      </c>
      <c r="N51" s="20"/>
      <c r="O51" s="8"/>
      <c r="P51" s="81"/>
      <c r="Q51" s="81"/>
      <c r="R51" s="74" t="str">
        <f t="shared" si="3"/>
        <v/>
      </c>
      <c r="S51" s="74"/>
      <c r="T51" s="75" t="str">
        <f t="shared" si="4"/>
        <v/>
      </c>
      <c r="U51" s="75"/>
    </row>
    <row r="52" spans="2:21" x14ac:dyDescent="0.15">
      <c r="B52" s="20">
        <v>44</v>
      </c>
      <c r="C52" s="72" t="str">
        <f t="shared" si="1"/>
        <v/>
      </c>
      <c r="D52" s="72"/>
      <c r="E52" s="20"/>
      <c r="F52" s="8"/>
      <c r="G52" s="20" t="s">
        <v>3</v>
      </c>
      <c r="H52" s="81"/>
      <c r="I52" s="81"/>
      <c r="J52" s="20"/>
      <c r="K52" s="72" t="str">
        <f t="shared" si="0"/>
        <v/>
      </c>
      <c r="L52" s="72"/>
      <c r="M52" s="6" t="str">
        <f t="shared" si="2"/>
        <v/>
      </c>
      <c r="N52" s="20"/>
      <c r="O52" s="8"/>
      <c r="P52" s="81"/>
      <c r="Q52" s="81"/>
      <c r="R52" s="74" t="str">
        <f t="shared" si="3"/>
        <v/>
      </c>
      <c r="S52" s="74"/>
      <c r="T52" s="75" t="str">
        <f t="shared" si="4"/>
        <v/>
      </c>
      <c r="U52" s="75"/>
    </row>
    <row r="53" spans="2:21" x14ac:dyDescent="0.15">
      <c r="B53" s="20">
        <v>45</v>
      </c>
      <c r="C53" s="72" t="str">
        <f t="shared" si="1"/>
        <v/>
      </c>
      <c r="D53" s="72"/>
      <c r="E53" s="20"/>
      <c r="F53" s="8"/>
      <c r="G53" s="20" t="s">
        <v>4</v>
      </c>
      <c r="H53" s="81"/>
      <c r="I53" s="81"/>
      <c r="J53" s="20"/>
      <c r="K53" s="72" t="str">
        <f t="shared" si="0"/>
        <v/>
      </c>
      <c r="L53" s="72"/>
      <c r="M53" s="6" t="str">
        <f t="shared" si="2"/>
        <v/>
      </c>
      <c r="N53" s="20"/>
      <c r="O53" s="8"/>
      <c r="P53" s="81"/>
      <c r="Q53" s="81"/>
      <c r="R53" s="74" t="str">
        <f t="shared" si="3"/>
        <v/>
      </c>
      <c r="S53" s="74"/>
      <c r="T53" s="75" t="str">
        <f t="shared" si="4"/>
        <v/>
      </c>
      <c r="U53" s="75"/>
    </row>
    <row r="54" spans="2:21" x14ac:dyDescent="0.15">
      <c r="B54" s="20">
        <v>46</v>
      </c>
      <c r="C54" s="72" t="str">
        <f t="shared" si="1"/>
        <v/>
      </c>
      <c r="D54" s="72"/>
      <c r="E54" s="20"/>
      <c r="F54" s="8"/>
      <c r="G54" s="20" t="s">
        <v>4</v>
      </c>
      <c r="H54" s="81"/>
      <c r="I54" s="81"/>
      <c r="J54" s="20"/>
      <c r="K54" s="72" t="str">
        <f t="shared" si="0"/>
        <v/>
      </c>
      <c r="L54" s="72"/>
      <c r="M54" s="6" t="str">
        <f t="shared" si="2"/>
        <v/>
      </c>
      <c r="N54" s="20"/>
      <c r="O54" s="8"/>
      <c r="P54" s="81"/>
      <c r="Q54" s="81"/>
      <c r="R54" s="74" t="str">
        <f t="shared" si="3"/>
        <v/>
      </c>
      <c r="S54" s="74"/>
      <c r="T54" s="75" t="str">
        <f t="shared" si="4"/>
        <v/>
      </c>
      <c r="U54" s="75"/>
    </row>
    <row r="55" spans="2:21" x14ac:dyDescent="0.15">
      <c r="B55" s="20">
        <v>47</v>
      </c>
      <c r="C55" s="72" t="str">
        <f t="shared" si="1"/>
        <v/>
      </c>
      <c r="D55" s="72"/>
      <c r="E55" s="20"/>
      <c r="F55" s="8"/>
      <c r="G55" s="20" t="s">
        <v>3</v>
      </c>
      <c r="H55" s="81"/>
      <c r="I55" s="81"/>
      <c r="J55" s="20"/>
      <c r="K55" s="72" t="str">
        <f t="shared" si="0"/>
        <v/>
      </c>
      <c r="L55" s="72"/>
      <c r="M55" s="6" t="str">
        <f t="shared" si="2"/>
        <v/>
      </c>
      <c r="N55" s="20"/>
      <c r="O55" s="8"/>
      <c r="P55" s="81"/>
      <c r="Q55" s="81"/>
      <c r="R55" s="74" t="str">
        <f t="shared" si="3"/>
        <v/>
      </c>
      <c r="S55" s="74"/>
      <c r="T55" s="75" t="str">
        <f t="shared" si="4"/>
        <v/>
      </c>
      <c r="U55" s="75"/>
    </row>
    <row r="56" spans="2:21" x14ac:dyDescent="0.15">
      <c r="B56" s="20">
        <v>48</v>
      </c>
      <c r="C56" s="72" t="str">
        <f t="shared" si="1"/>
        <v/>
      </c>
      <c r="D56" s="72"/>
      <c r="E56" s="20"/>
      <c r="F56" s="8"/>
      <c r="G56" s="20" t="s">
        <v>3</v>
      </c>
      <c r="H56" s="81"/>
      <c r="I56" s="81"/>
      <c r="J56" s="20"/>
      <c r="K56" s="72" t="str">
        <f t="shared" si="0"/>
        <v/>
      </c>
      <c r="L56" s="72"/>
      <c r="M56" s="6" t="str">
        <f t="shared" si="2"/>
        <v/>
      </c>
      <c r="N56" s="20"/>
      <c r="O56" s="8"/>
      <c r="P56" s="81"/>
      <c r="Q56" s="81"/>
      <c r="R56" s="74" t="str">
        <f t="shared" si="3"/>
        <v/>
      </c>
      <c r="S56" s="74"/>
      <c r="T56" s="75" t="str">
        <f t="shared" si="4"/>
        <v/>
      </c>
      <c r="U56" s="75"/>
    </row>
    <row r="57" spans="2:21" x14ac:dyDescent="0.15">
      <c r="B57" s="20">
        <v>49</v>
      </c>
      <c r="C57" s="72" t="str">
        <f t="shared" si="1"/>
        <v/>
      </c>
      <c r="D57" s="72"/>
      <c r="E57" s="20"/>
      <c r="F57" s="8"/>
      <c r="G57" s="20" t="s">
        <v>3</v>
      </c>
      <c r="H57" s="81"/>
      <c r="I57" s="81"/>
      <c r="J57" s="20"/>
      <c r="K57" s="72" t="str">
        <f t="shared" si="0"/>
        <v/>
      </c>
      <c r="L57" s="72"/>
      <c r="M57" s="6" t="str">
        <f t="shared" si="2"/>
        <v/>
      </c>
      <c r="N57" s="20"/>
      <c r="O57" s="8"/>
      <c r="P57" s="81"/>
      <c r="Q57" s="81"/>
      <c r="R57" s="74" t="str">
        <f t="shared" si="3"/>
        <v/>
      </c>
      <c r="S57" s="74"/>
      <c r="T57" s="75" t="str">
        <f t="shared" si="4"/>
        <v/>
      </c>
      <c r="U57" s="75"/>
    </row>
    <row r="58" spans="2:21" x14ac:dyDescent="0.15">
      <c r="B58" s="20">
        <v>50</v>
      </c>
      <c r="C58" s="72" t="str">
        <f t="shared" si="1"/>
        <v/>
      </c>
      <c r="D58" s="72"/>
      <c r="E58" s="20"/>
      <c r="F58" s="8"/>
      <c r="G58" s="20" t="s">
        <v>3</v>
      </c>
      <c r="H58" s="81"/>
      <c r="I58" s="81"/>
      <c r="J58" s="20"/>
      <c r="K58" s="72" t="str">
        <f t="shared" si="0"/>
        <v/>
      </c>
      <c r="L58" s="72"/>
      <c r="M58" s="6" t="str">
        <f t="shared" si="2"/>
        <v/>
      </c>
      <c r="N58" s="20"/>
      <c r="O58" s="8"/>
      <c r="P58" s="81"/>
      <c r="Q58" s="81"/>
      <c r="R58" s="74" t="str">
        <f t="shared" si="3"/>
        <v/>
      </c>
      <c r="S58" s="74"/>
      <c r="T58" s="75" t="str">
        <f t="shared" si="4"/>
        <v/>
      </c>
      <c r="U58" s="75"/>
    </row>
    <row r="59" spans="2:21" x14ac:dyDescent="0.15">
      <c r="B59" s="20">
        <v>51</v>
      </c>
      <c r="C59" s="72" t="str">
        <f t="shared" si="1"/>
        <v/>
      </c>
      <c r="D59" s="72"/>
      <c r="E59" s="20"/>
      <c r="F59" s="8"/>
      <c r="G59" s="20" t="s">
        <v>3</v>
      </c>
      <c r="H59" s="81"/>
      <c r="I59" s="81"/>
      <c r="J59" s="20"/>
      <c r="K59" s="72" t="str">
        <f t="shared" si="0"/>
        <v/>
      </c>
      <c r="L59" s="72"/>
      <c r="M59" s="6" t="str">
        <f t="shared" si="2"/>
        <v/>
      </c>
      <c r="N59" s="20"/>
      <c r="O59" s="8"/>
      <c r="P59" s="81"/>
      <c r="Q59" s="81"/>
      <c r="R59" s="74" t="str">
        <f t="shared" si="3"/>
        <v/>
      </c>
      <c r="S59" s="74"/>
      <c r="T59" s="75" t="str">
        <f t="shared" si="4"/>
        <v/>
      </c>
      <c r="U59" s="75"/>
    </row>
    <row r="60" spans="2:21" x14ac:dyDescent="0.15">
      <c r="B60" s="20">
        <v>52</v>
      </c>
      <c r="C60" s="72" t="str">
        <f t="shared" si="1"/>
        <v/>
      </c>
      <c r="D60" s="72"/>
      <c r="E60" s="20"/>
      <c r="F60" s="8"/>
      <c r="G60" s="20" t="s">
        <v>3</v>
      </c>
      <c r="H60" s="81"/>
      <c r="I60" s="81"/>
      <c r="J60" s="20"/>
      <c r="K60" s="72" t="str">
        <f t="shared" si="0"/>
        <v/>
      </c>
      <c r="L60" s="72"/>
      <c r="M60" s="6" t="str">
        <f t="shared" si="2"/>
        <v/>
      </c>
      <c r="N60" s="20"/>
      <c r="O60" s="8"/>
      <c r="P60" s="81"/>
      <c r="Q60" s="81"/>
      <c r="R60" s="74" t="str">
        <f t="shared" si="3"/>
        <v/>
      </c>
      <c r="S60" s="74"/>
      <c r="T60" s="75" t="str">
        <f t="shared" si="4"/>
        <v/>
      </c>
      <c r="U60" s="75"/>
    </row>
    <row r="61" spans="2:21" x14ac:dyDescent="0.15">
      <c r="B61" s="20">
        <v>53</v>
      </c>
      <c r="C61" s="72" t="str">
        <f t="shared" si="1"/>
        <v/>
      </c>
      <c r="D61" s="72"/>
      <c r="E61" s="20"/>
      <c r="F61" s="8"/>
      <c r="G61" s="20" t="s">
        <v>3</v>
      </c>
      <c r="H61" s="81"/>
      <c r="I61" s="81"/>
      <c r="J61" s="20"/>
      <c r="K61" s="72" t="str">
        <f t="shared" si="0"/>
        <v/>
      </c>
      <c r="L61" s="72"/>
      <c r="M61" s="6" t="str">
        <f t="shared" si="2"/>
        <v/>
      </c>
      <c r="N61" s="20"/>
      <c r="O61" s="8"/>
      <c r="P61" s="81"/>
      <c r="Q61" s="81"/>
      <c r="R61" s="74" t="str">
        <f t="shared" si="3"/>
        <v/>
      </c>
      <c r="S61" s="74"/>
      <c r="T61" s="75" t="str">
        <f t="shared" si="4"/>
        <v/>
      </c>
      <c r="U61" s="75"/>
    </row>
    <row r="62" spans="2:21" x14ac:dyDescent="0.15">
      <c r="B62" s="20">
        <v>54</v>
      </c>
      <c r="C62" s="72" t="str">
        <f t="shared" si="1"/>
        <v/>
      </c>
      <c r="D62" s="72"/>
      <c r="E62" s="20"/>
      <c r="F62" s="8"/>
      <c r="G62" s="20" t="s">
        <v>3</v>
      </c>
      <c r="H62" s="81"/>
      <c r="I62" s="81"/>
      <c r="J62" s="20"/>
      <c r="K62" s="72" t="str">
        <f t="shared" si="0"/>
        <v/>
      </c>
      <c r="L62" s="72"/>
      <c r="M62" s="6" t="str">
        <f t="shared" si="2"/>
        <v/>
      </c>
      <c r="N62" s="20"/>
      <c r="O62" s="8"/>
      <c r="P62" s="81"/>
      <c r="Q62" s="81"/>
      <c r="R62" s="74" t="str">
        <f t="shared" si="3"/>
        <v/>
      </c>
      <c r="S62" s="74"/>
      <c r="T62" s="75" t="str">
        <f t="shared" si="4"/>
        <v/>
      </c>
      <c r="U62" s="75"/>
    </row>
    <row r="63" spans="2:21" x14ac:dyDescent="0.15">
      <c r="B63" s="20">
        <v>55</v>
      </c>
      <c r="C63" s="72" t="str">
        <f t="shared" si="1"/>
        <v/>
      </c>
      <c r="D63" s="72"/>
      <c r="E63" s="20"/>
      <c r="F63" s="8"/>
      <c r="G63" s="20" t="s">
        <v>4</v>
      </c>
      <c r="H63" s="81"/>
      <c r="I63" s="81"/>
      <c r="J63" s="20"/>
      <c r="K63" s="72" t="str">
        <f t="shared" si="0"/>
        <v/>
      </c>
      <c r="L63" s="72"/>
      <c r="M63" s="6" t="str">
        <f t="shared" si="2"/>
        <v/>
      </c>
      <c r="N63" s="20"/>
      <c r="O63" s="8"/>
      <c r="P63" s="81"/>
      <c r="Q63" s="81"/>
      <c r="R63" s="74" t="str">
        <f t="shared" si="3"/>
        <v/>
      </c>
      <c r="S63" s="74"/>
      <c r="T63" s="75" t="str">
        <f t="shared" si="4"/>
        <v/>
      </c>
      <c r="U63" s="75"/>
    </row>
    <row r="64" spans="2:21" x14ac:dyDescent="0.15">
      <c r="B64" s="20">
        <v>56</v>
      </c>
      <c r="C64" s="72" t="str">
        <f t="shared" si="1"/>
        <v/>
      </c>
      <c r="D64" s="72"/>
      <c r="E64" s="20"/>
      <c r="F64" s="8"/>
      <c r="G64" s="20" t="s">
        <v>3</v>
      </c>
      <c r="H64" s="81"/>
      <c r="I64" s="81"/>
      <c r="J64" s="20"/>
      <c r="K64" s="72" t="str">
        <f t="shared" si="0"/>
        <v/>
      </c>
      <c r="L64" s="72"/>
      <c r="M64" s="6" t="str">
        <f t="shared" si="2"/>
        <v/>
      </c>
      <c r="N64" s="20"/>
      <c r="O64" s="8"/>
      <c r="P64" s="81"/>
      <c r="Q64" s="81"/>
      <c r="R64" s="74" t="str">
        <f t="shared" si="3"/>
        <v/>
      </c>
      <c r="S64" s="74"/>
      <c r="T64" s="75" t="str">
        <f t="shared" si="4"/>
        <v/>
      </c>
      <c r="U64" s="75"/>
    </row>
    <row r="65" spans="2:21" x14ac:dyDescent="0.15">
      <c r="B65" s="20">
        <v>57</v>
      </c>
      <c r="C65" s="72" t="str">
        <f t="shared" si="1"/>
        <v/>
      </c>
      <c r="D65" s="72"/>
      <c r="E65" s="20"/>
      <c r="F65" s="8"/>
      <c r="G65" s="20" t="s">
        <v>3</v>
      </c>
      <c r="H65" s="81"/>
      <c r="I65" s="81"/>
      <c r="J65" s="20"/>
      <c r="K65" s="72" t="str">
        <f t="shared" si="0"/>
        <v/>
      </c>
      <c r="L65" s="72"/>
      <c r="M65" s="6" t="str">
        <f t="shared" si="2"/>
        <v/>
      </c>
      <c r="N65" s="20"/>
      <c r="O65" s="8"/>
      <c r="P65" s="81"/>
      <c r="Q65" s="81"/>
      <c r="R65" s="74" t="str">
        <f t="shared" si="3"/>
        <v/>
      </c>
      <c r="S65" s="74"/>
      <c r="T65" s="75" t="str">
        <f t="shared" si="4"/>
        <v/>
      </c>
      <c r="U65" s="75"/>
    </row>
    <row r="66" spans="2:21" x14ac:dyDescent="0.15">
      <c r="B66" s="20">
        <v>58</v>
      </c>
      <c r="C66" s="72" t="str">
        <f t="shared" si="1"/>
        <v/>
      </c>
      <c r="D66" s="72"/>
      <c r="E66" s="20"/>
      <c r="F66" s="8"/>
      <c r="G66" s="20" t="s">
        <v>3</v>
      </c>
      <c r="H66" s="81"/>
      <c r="I66" s="81"/>
      <c r="J66" s="20"/>
      <c r="K66" s="72" t="str">
        <f t="shared" si="0"/>
        <v/>
      </c>
      <c r="L66" s="72"/>
      <c r="M66" s="6" t="str">
        <f t="shared" si="2"/>
        <v/>
      </c>
      <c r="N66" s="20"/>
      <c r="O66" s="8"/>
      <c r="P66" s="81"/>
      <c r="Q66" s="81"/>
      <c r="R66" s="74" t="str">
        <f t="shared" si="3"/>
        <v/>
      </c>
      <c r="S66" s="74"/>
      <c r="T66" s="75" t="str">
        <f t="shared" si="4"/>
        <v/>
      </c>
      <c r="U66" s="75"/>
    </row>
    <row r="67" spans="2:21" x14ac:dyDescent="0.15">
      <c r="B67" s="20">
        <v>59</v>
      </c>
      <c r="C67" s="72" t="str">
        <f t="shared" si="1"/>
        <v/>
      </c>
      <c r="D67" s="72"/>
      <c r="E67" s="20"/>
      <c r="F67" s="8"/>
      <c r="G67" s="20" t="s">
        <v>3</v>
      </c>
      <c r="H67" s="81"/>
      <c r="I67" s="81"/>
      <c r="J67" s="20"/>
      <c r="K67" s="72" t="str">
        <f t="shared" si="0"/>
        <v/>
      </c>
      <c r="L67" s="72"/>
      <c r="M67" s="6" t="str">
        <f t="shared" si="2"/>
        <v/>
      </c>
      <c r="N67" s="20"/>
      <c r="O67" s="8"/>
      <c r="P67" s="81"/>
      <c r="Q67" s="81"/>
      <c r="R67" s="74" t="str">
        <f t="shared" si="3"/>
        <v/>
      </c>
      <c r="S67" s="74"/>
      <c r="T67" s="75" t="str">
        <f t="shared" si="4"/>
        <v/>
      </c>
      <c r="U67" s="75"/>
    </row>
    <row r="68" spans="2:21" x14ac:dyDescent="0.15">
      <c r="B68" s="20">
        <v>60</v>
      </c>
      <c r="C68" s="72" t="str">
        <f t="shared" si="1"/>
        <v/>
      </c>
      <c r="D68" s="72"/>
      <c r="E68" s="20"/>
      <c r="F68" s="8"/>
      <c r="G68" s="20" t="s">
        <v>4</v>
      </c>
      <c r="H68" s="81"/>
      <c r="I68" s="81"/>
      <c r="J68" s="20"/>
      <c r="K68" s="72" t="str">
        <f t="shared" si="0"/>
        <v/>
      </c>
      <c r="L68" s="72"/>
      <c r="M68" s="6" t="str">
        <f t="shared" si="2"/>
        <v/>
      </c>
      <c r="N68" s="20"/>
      <c r="O68" s="8"/>
      <c r="P68" s="81"/>
      <c r="Q68" s="81"/>
      <c r="R68" s="74" t="str">
        <f t="shared" si="3"/>
        <v/>
      </c>
      <c r="S68" s="74"/>
      <c r="T68" s="75" t="str">
        <f t="shared" si="4"/>
        <v/>
      </c>
      <c r="U68" s="75"/>
    </row>
    <row r="69" spans="2:21" x14ac:dyDescent="0.15">
      <c r="B69" s="20">
        <v>61</v>
      </c>
      <c r="C69" s="72" t="str">
        <f t="shared" si="1"/>
        <v/>
      </c>
      <c r="D69" s="72"/>
      <c r="E69" s="20"/>
      <c r="F69" s="8"/>
      <c r="G69" s="20" t="s">
        <v>4</v>
      </c>
      <c r="H69" s="81"/>
      <c r="I69" s="81"/>
      <c r="J69" s="20"/>
      <c r="K69" s="72" t="str">
        <f t="shared" si="0"/>
        <v/>
      </c>
      <c r="L69" s="72"/>
      <c r="M69" s="6" t="str">
        <f t="shared" si="2"/>
        <v/>
      </c>
      <c r="N69" s="20"/>
      <c r="O69" s="8"/>
      <c r="P69" s="81"/>
      <c r="Q69" s="81"/>
      <c r="R69" s="74" t="str">
        <f t="shared" si="3"/>
        <v/>
      </c>
      <c r="S69" s="74"/>
      <c r="T69" s="75" t="str">
        <f t="shared" si="4"/>
        <v/>
      </c>
      <c r="U69" s="75"/>
    </row>
    <row r="70" spans="2:21" x14ac:dyDescent="0.15">
      <c r="B70" s="20">
        <v>62</v>
      </c>
      <c r="C70" s="72" t="str">
        <f t="shared" si="1"/>
        <v/>
      </c>
      <c r="D70" s="72"/>
      <c r="E70" s="20"/>
      <c r="F70" s="8"/>
      <c r="G70" s="20" t="s">
        <v>3</v>
      </c>
      <c r="H70" s="81"/>
      <c r="I70" s="81"/>
      <c r="J70" s="20"/>
      <c r="K70" s="72" t="str">
        <f t="shared" si="0"/>
        <v/>
      </c>
      <c r="L70" s="72"/>
      <c r="M70" s="6" t="str">
        <f t="shared" si="2"/>
        <v/>
      </c>
      <c r="N70" s="20"/>
      <c r="O70" s="8"/>
      <c r="P70" s="81"/>
      <c r="Q70" s="81"/>
      <c r="R70" s="74" t="str">
        <f t="shared" si="3"/>
        <v/>
      </c>
      <c r="S70" s="74"/>
      <c r="T70" s="75" t="str">
        <f t="shared" si="4"/>
        <v/>
      </c>
      <c r="U70" s="75"/>
    </row>
    <row r="71" spans="2:21" x14ac:dyDescent="0.15">
      <c r="B71" s="20">
        <v>63</v>
      </c>
      <c r="C71" s="72" t="str">
        <f t="shared" si="1"/>
        <v/>
      </c>
      <c r="D71" s="72"/>
      <c r="E71" s="20"/>
      <c r="F71" s="8"/>
      <c r="G71" s="20" t="s">
        <v>4</v>
      </c>
      <c r="H71" s="81"/>
      <c r="I71" s="81"/>
      <c r="J71" s="20"/>
      <c r="K71" s="72" t="str">
        <f t="shared" si="0"/>
        <v/>
      </c>
      <c r="L71" s="72"/>
      <c r="M71" s="6" t="str">
        <f t="shared" si="2"/>
        <v/>
      </c>
      <c r="N71" s="20"/>
      <c r="O71" s="8"/>
      <c r="P71" s="81"/>
      <c r="Q71" s="81"/>
      <c r="R71" s="74" t="str">
        <f t="shared" si="3"/>
        <v/>
      </c>
      <c r="S71" s="74"/>
      <c r="T71" s="75" t="str">
        <f t="shared" si="4"/>
        <v/>
      </c>
      <c r="U71" s="75"/>
    </row>
    <row r="72" spans="2:21" x14ac:dyDescent="0.15">
      <c r="B72" s="20">
        <v>64</v>
      </c>
      <c r="C72" s="72" t="str">
        <f t="shared" si="1"/>
        <v/>
      </c>
      <c r="D72" s="72"/>
      <c r="E72" s="20"/>
      <c r="F72" s="8"/>
      <c r="G72" s="20" t="s">
        <v>3</v>
      </c>
      <c r="H72" s="81"/>
      <c r="I72" s="81"/>
      <c r="J72" s="20"/>
      <c r="K72" s="72" t="str">
        <f t="shared" si="0"/>
        <v/>
      </c>
      <c r="L72" s="72"/>
      <c r="M72" s="6" t="str">
        <f t="shared" si="2"/>
        <v/>
      </c>
      <c r="N72" s="20"/>
      <c r="O72" s="8"/>
      <c r="P72" s="81"/>
      <c r="Q72" s="81"/>
      <c r="R72" s="74" t="str">
        <f t="shared" si="3"/>
        <v/>
      </c>
      <c r="S72" s="74"/>
      <c r="T72" s="75" t="str">
        <f t="shared" si="4"/>
        <v/>
      </c>
      <c r="U72" s="75"/>
    </row>
    <row r="73" spans="2:21" x14ac:dyDescent="0.15">
      <c r="B73" s="20">
        <v>65</v>
      </c>
      <c r="C73" s="72" t="str">
        <f t="shared" si="1"/>
        <v/>
      </c>
      <c r="D73" s="72"/>
      <c r="E73" s="20"/>
      <c r="F73" s="8"/>
      <c r="G73" s="20" t="s">
        <v>4</v>
      </c>
      <c r="H73" s="81"/>
      <c r="I73" s="81"/>
      <c r="J73" s="20"/>
      <c r="K73" s="72" t="str">
        <f t="shared" ref="K73:K108" si="5">IF(F73="","",C73*0.03)</f>
        <v/>
      </c>
      <c r="L73" s="72"/>
      <c r="M73" s="6" t="str">
        <f t="shared" si="2"/>
        <v/>
      </c>
      <c r="N73" s="20"/>
      <c r="O73" s="8"/>
      <c r="P73" s="81"/>
      <c r="Q73" s="81"/>
      <c r="R73" s="74" t="str">
        <f t="shared" si="3"/>
        <v/>
      </c>
      <c r="S73" s="74"/>
      <c r="T73" s="75" t="str">
        <f t="shared" si="4"/>
        <v/>
      </c>
      <c r="U73" s="75"/>
    </row>
    <row r="74" spans="2:21" x14ac:dyDescent="0.15">
      <c r="B74" s="20">
        <v>66</v>
      </c>
      <c r="C74" s="72" t="str">
        <f t="shared" ref="C74:C108" si="6">IF(R73="","",C73+R73)</f>
        <v/>
      </c>
      <c r="D74" s="72"/>
      <c r="E74" s="20"/>
      <c r="F74" s="8"/>
      <c r="G74" s="20" t="s">
        <v>4</v>
      </c>
      <c r="H74" s="81"/>
      <c r="I74" s="81"/>
      <c r="J74" s="20"/>
      <c r="K74" s="72" t="str">
        <f t="shared" si="5"/>
        <v/>
      </c>
      <c r="L74" s="72"/>
      <c r="M74" s="6" t="str">
        <f t="shared" ref="M74:M108" si="7">IF(J74="","",(K74/J74)/1000)</f>
        <v/>
      </c>
      <c r="N74" s="20"/>
      <c r="O74" s="8"/>
      <c r="P74" s="81"/>
      <c r="Q74" s="81"/>
      <c r="R74" s="74" t="str">
        <f t="shared" ref="R74:R108" si="8">IF(O74="","",(IF(G74="売",H74-P74,P74-H74))*M74*10000000)</f>
        <v/>
      </c>
      <c r="S74" s="74"/>
      <c r="T74" s="75" t="str">
        <f t="shared" ref="T74:T108" si="9">IF(O74="","",IF(R74&lt;0,J74*(-1),IF(G74="買",(P74-H74)*10000,(H74-P74)*10000)))</f>
        <v/>
      </c>
      <c r="U74" s="75"/>
    </row>
    <row r="75" spans="2:21" x14ac:dyDescent="0.15">
      <c r="B75" s="20">
        <v>67</v>
      </c>
      <c r="C75" s="72" t="str">
        <f t="shared" si="6"/>
        <v/>
      </c>
      <c r="D75" s="72"/>
      <c r="E75" s="20"/>
      <c r="F75" s="8"/>
      <c r="G75" s="20" t="s">
        <v>3</v>
      </c>
      <c r="H75" s="81"/>
      <c r="I75" s="81"/>
      <c r="J75" s="20"/>
      <c r="K75" s="72" t="str">
        <f t="shared" si="5"/>
        <v/>
      </c>
      <c r="L75" s="72"/>
      <c r="M75" s="6" t="str">
        <f t="shared" si="7"/>
        <v/>
      </c>
      <c r="N75" s="20"/>
      <c r="O75" s="8"/>
      <c r="P75" s="81"/>
      <c r="Q75" s="81"/>
      <c r="R75" s="74" t="str">
        <f t="shared" si="8"/>
        <v/>
      </c>
      <c r="S75" s="74"/>
      <c r="T75" s="75" t="str">
        <f t="shared" si="9"/>
        <v/>
      </c>
      <c r="U75" s="75"/>
    </row>
    <row r="76" spans="2:21" x14ac:dyDescent="0.15">
      <c r="B76" s="20">
        <v>68</v>
      </c>
      <c r="C76" s="72" t="str">
        <f t="shared" si="6"/>
        <v/>
      </c>
      <c r="D76" s="72"/>
      <c r="E76" s="20"/>
      <c r="F76" s="8"/>
      <c r="G76" s="20" t="s">
        <v>3</v>
      </c>
      <c r="H76" s="81"/>
      <c r="I76" s="81"/>
      <c r="J76" s="20"/>
      <c r="K76" s="72" t="str">
        <f t="shared" si="5"/>
        <v/>
      </c>
      <c r="L76" s="72"/>
      <c r="M76" s="6" t="str">
        <f t="shared" si="7"/>
        <v/>
      </c>
      <c r="N76" s="20"/>
      <c r="O76" s="8"/>
      <c r="P76" s="81"/>
      <c r="Q76" s="81"/>
      <c r="R76" s="74" t="str">
        <f t="shared" si="8"/>
        <v/>
      </c>
      <c r="S76" s="74"/>
      <c r="T76" s="75" t="str">
        <f t="shared" si="9"/>
        <v/>
      </c>
      <c r="U76" s="75"/>
    </row>
    <row r="77" spans="2:21" x14ac:dyDescent="0.15">
      <c r="B77" s="20">
        <v>69</v>
      </c>
      <c r="C77" s="72" t="str">
        <f t="shared" si="6"/>
        <v/>
      </c>
      <c r="D77" s="72"/>
      <c r="E77" s="20"/>
      <c r="F77" s="8"/>
      <c r="G77" s="20" t="s">
        <v>3</v>
      </c>
      <c r="H77" s="81"/>
      <c r="I77" s="81"/>
      <c r="J77" s="20"/>
      <c r="K77" s="72" t="str">
        <f t="shared" si="5"/>
        <v/>
      </c>
      <c r="L77" s="72"/>
      <c r="M77" s="6" t="str">
        <f t="shared" si="7"/>
        <v/>
      </c>
      <c r="N77" s="20"/>
      <c r="O77" s="8"/>
      <c r="P77" s="81"/>
      <c r="Q77" s="81"/>
      <c r="R77" s="74" t="str">
        <f t="shared" si="8"/>
        <v/>
      </c>
      <c r="S77" s="74"/>
      <c r="T77" s="75" t="str">
        <f t="shared" si="9"/>
        <v/>
      </c>
      <c r="U77" s="75"/>
    </row>
    <row r="78" spans="2:21" x14ac:dyDescent="0.15">
      <c r="B78" s="20">
        <v>70</v>
      </c>
      <c r="C78" s="72" t="str">
        <f t="shared" si="6"/>
        <v/>
      </c>
      <c r="D78" s="72"/>
      <c r="E78" s="20"/>
      <c r="F78" s="8"/>
      <c r="G78" s="20" t="s">
        <v>4</v>
      </c>
      <c r="H78" s="81"/>
      <c r="I78" s="81"/>
      <c r="J78" s="20"/>
      <c r="K78" s="72" t="str">
        <f t="shared" si="5"/>
        <v/>
      </c>
      <c r="L78" s="72"/>
      <c r="M78" s="6" t="str">
        <f t="shared" si="7"/>
        <v/>
      </c>
      <c r="N78" s="20"/>
      <c r="O78" s="8"/>
      <c r="P78" s="81"/>
      <c r="Q78" s="81"/>
      <c r="R78" s="74" t="str">
        <f t="shared" si="8"/>
        <v/>
      </c>
      <c r="S78" s="74"/>
      <c r="T78" s="75" t="str">
        <f t="shared" si="9"/>
        <v/>
      </c>
      <c r="U78" s="75"/>
    </row>
    <row r="79" spans="2:21" x14ac:dyDescent="0.15">
      <c r="B79" s="20">
        <v>71</v>
      </c>
      <c r="C79" s="72" t="str">
        <f t="shared" si="6"/>
        <v/>
      </c>
      <c r="D79" s="72"/>
      <c r="E79" s="20"/>
      <c r="F79" s="8"/>
      <c r="G79" s="20" t="s">
        <v>3</v>
      </c>
      <c r="H79" s="81"/>
      <c r="I79" s="81"/>
      <c r="J79" s="20"/>
      <c r="K79" s="72" t="str">
        <f t="shared" si="5"/>
        <v/>
      </c>
      <c r="L79" s="72"/>
      <c r="M79" s="6" t="str">
        <f t="shared" si="7"/>
        <v/>
      </c>
      <c r="N79" s="20"/>
      <c r="O79" s="8"/>
      <c r="P79" s="81"/>
      <c r="Q79" s="81"/>
      <c r="R79" s="74" t="str">
        <f t="shared" si="8"/>
        <v/>
      </c>
      <c r="S79" s="74"/>
      <c r="T79" s="75" t="str">
        <f t="shared" si="9"/>
        <v/>
      </c>
      <c r="U79" s="75"/>
    </row>
    <row r="80" spans="2:21" x14ac:dyDescent="0.15">
      <c r="B80" s="20">
        <v>72</v>
      </c>
      <c r="C80" s="72" t="str">
        <f t="shared" si="6"/>
        <v/>
      </c>
      <c r="D80" s="72"/>
      <c r="E80" s="20"/>
      <c r="F80" s="8"/>
      <c r="G80" s="20" t="s">
        <v>4</v>
      </c>
      <c r="H80" s="81"/>
      <c r="I80" s="81"/>
      <c r="J80" s="20"/>
      <c r="K80" s="72" t="str">
        <f t="shared" si="5"/>
        <v/>
      </c>
      <c r="L80" s="72"/>
      <c r="M80" s="6" t="str">
        <f t="shared" si="7"/>
        <v/>
      </c>
      <c r="N80" s="20"/>
      <c r="O80" s="8"/>
      <c r="P80" s="81"/>
      <c r="Q80" s="81"/>
      <c r="R80" s="74" t="str">
        <f t="shared" si="8"/>
        <v/>
      </c>
      <c r="S80" s="74"/>
      <c r="T80" s="75" t="str">
        <f t="shared" si="9"/>
        <v/>
      </c>
      <c r="U80" s="75"/>
    </row>
    <row r="81" spans="2:21" x14ac:dyDescent="0.15">
      <c r="B81" s="20">
        <v>73</v>
      </c>
      <c r="C81" s="72" t="str">
        <f t="shared" si="6"/>
        <v/>
      </c>
      <c r="D81" s="72"/>
      <c r="E81" s="20"/>
      <c r="F81" s="8"/>
      <c r="G81" s="20" t="s">
        <v>3</v>
      </c>
      <c r="H81" s="81"/>
      <c r="I81" s="81"/>
      <c r="J81" s="20"/>
      <c r="K81" s="72" t="str">
        <f t="shared" si="5"/>
        <v/>
      </c>
      <c r="L81" s="72"/>
      <c r="M81" s="6" t="str">
        <f t="shared" si="7"/>
        <v/>
      </c>
      <c r="N81" s="20"/>
      <c r="O81" s="8"/>
      <c r="P81" s="81"/>
      <c r="Q81" s="81"/>
      <c r="R81" s="74" t="str">
        <f t="shared" si="8"/>
        <v/>
      </c>
      <c r="S81" s="74"/>
      <c r="T81" s="75" t="str">
        <f t="shared" si="9"/>
        <v/>
      </c>
      <c r="U81" s="75"/>
    </row>
    <row r="82" spans="2:21" x14ac:dyDescent="0.15">
      <c r="B82" s="20">
        <v>74</v>
      </c>
      <c r="C82" s="72" t="str">
        <f t="shared" si="6"/>
        <v/>
      </c>
      <c r="D82" s="72"/>
      <c r="E82" s="20"/>
      <c r="F82" s="8"/>
      <c r="G82" s="20" t="s">
        <v>3</v>
      </c>
      <c r="H82" s="81"/>
      <c r="I82" s="81"/>
      <c r="J82" s="20"/>
      <c r="K82" s="72" t="str">
        <f t="shared" si="5"/>
        <v/>
      </c>
      <c r="L82" s="72"/>
      <c r="M82" s="6" t="str">
        <f t="shared" si="7"/>
        <v/>
      </c>
      <c r="N82" s="20"/>
      <c r="O82" s="8"/>
      <c r="P82" s="81"/>
      <c r="Q82" s="81"/>
      <c r="R82" s="74" t="str">
        <f t="shared" si="8"/>
        <v/>
      </c>
      <c r="S82" s="74"/>
      <c r="T82" s="75" t="str">
        <f t="shared" si="9"/>
        <v/>
      </c>
      <c r="U82" s="75"/>
    </row>
    <row r="83" spans="2:21" x14ac:dyDescent="0.15">
      <c r="B83" s="20">
        <v>75</v>
      </c>
      <c r="C83" s="72" t="str">
        <f t="shared" si="6"/>
        <v/>
      </c>
      <c r="D83" s="72"/>
      <c r="E83" s="20"/>
      <c r="F83" s="8"/>
      <c r="G83" s="20" t="s">
        <v>3</v>
      </c>
      <c r="H83" s="81"/>
      <c r="I83" s="81"/>
      <c r="J83" s="20"/>
      <c r="K83" s="72" t="str">
        <f t="shared" si="5"/>
        <v/>
      </c>
      <c r="L83" s="72"/>
      <c r="M83" s="6" t="str">
        <f t="shared" si="7"/>
        <v/>
      </c>
      <c r="N83" s="20"/>
      <c r="O83" s="8"/>
      <c r="P83" s="81"/>
      <c r="Q83" s="81"/>
      <c r="R83" s="74" t="str">
        <f t="shared" si="8"/>
        <v/>
      </c>
      <c r="S83" s="74"/>
      <c r="T83" s="75" t="str">
        <f t="shared" si="9"/>
        <v/>
      </c>
      <c r="U83" s="75"/>
    </row>
    <row r="84" spans="2:21" x14ac:dyDescent="0.15">
      <c r="B84" s="20">
        <v>76</v>
      </c>
      <c r="C84" s="72" t="str">
        <f t="shared" si="6"/>
        <v/>
      </c>
      <c r="D84" s="72"/>
      <c r="E84" s="20"/>
      <c r="F84" s="8"/>
      <c r="G84" s="20" t="s">
        <v>3</v>
      </c>
      <c r="H84" s="81"/>
      <c r="I84" s="81"/>
      <c r="J84" s="20"/>
      <c r="K84" s="72" t="str">
        <f t="shared" si="5"/>
        <v/>
      </c>
      <c r="L84" s="72"/>
      <c r="M84" s="6" t="str">
        <f t="shared" si="7"/>
        <v/>
      </c>
      <c r="N84" s="20"/>
      <c r="O84" s="8"/>
      <c r="P84" s="81"/>
      <c r="Q84" s="81"/>
      <c r="R84" s="74" t="str">
        <f t="shared" si="8"/>
        <v/>
      </c>
      <c r="S84" s="74"/>
      <c r="T84" s="75" t="str">
        <f t="shared" si="9"/>
        <v/>
      </c>
      <c r="U84" s="75"/>
    </row>
    <row r="85" spans="2:21" x14ac:dyDescent="0.15">
      <c r="B85" s="20">
        <v>77</v>
      </c>
      <c r="C85" s="72" t="str">
        <f t="shared" si="6"/>
        <v/>
      </c>
      <c r="D85" s="72"/>
      <c r="E85" s="20"/>
      <c r="F85" s="8"/>
      <c r="G85" s="20" t="s">
        <v>4</v>
      </c>
      <c r="H85" s="81"/>
      <c r="I85" s="81"/>
      <c r="J85" s="20"/>
      <c r="K85" s="72" t="str">
        <f t="shared" si="5"/>
        <v/>
      </c>
      <c r="L85" s="72"/>
      <c r="M85" s="6" t="str">
        <f t="shared" si="7"/>
        <v/>
      </c>
      <c r="N85" s="20"/>
      <c r="O85" s="8"/>
      <c r="P85" s="81"/>
      <c r="Q85" s="81"/>
      <c r="R85" s="74" t="str">
        <f t="shared" si="8"/>
        <v/>
      </c>
      <c r="S85" s="74"/>
      <c r="T85" s="75" t="str">
        <f t="shared" si="9"/>
        <v/>
      </c>
      <c r="U85" s="75"/>
    </row>
    <row r="86" spans="2:21" x14ac:dyDescent="0.15">
      <c r="B86" s="20">
        <v>78</v>
      </c>
      <c r="C86" s="72" t="str">
        <f t="shared" si="6"/>
        <v/>
      </c>
      <c r="D86" s="72"/>
      <c r="E86" s="20"/>
      <c r="F86" s="8"/>
      <c r="G86" s="20" t="s">
        <v>3</v>
      </c>
      <c r="H86" s="81"/>
      <c r="I86" s="81"/>
      <c r="J86" s="20"/>
      <c r="K86" s="72" t="str">
        <f t="shared" si="5"/>
        <v/>
      </c>
      <c r="L86" s="72"/>
      <c r="M86" s="6" t="str">
        <f t="shared" si="7"/>
        <v/>
      </c>
      <c r="N86" s="20"/>
      <c r="O86" s="8"/>
      <c r="P86" s="81"/>
      <c r="Q86" s="81"/>
      <c r="R86" s="74" t="str">
        <f t="shared" si="8"/>
        <v/>
      </c>
      <c r="S86" s="74"/>
      <c r="T86" s="75" t="str">
        <f t="shared" si="9"/>
        <v/>
      </c>
      <c r="U86" s="75"/>
    </row>
    <row r="87" spans="2:21" x14ac:dyDescent="0.15">
      <c r="B87" s="20">
        <v>79</v>
      </c>
      <c r="C87" s="72" t="str">
        <f t="shared" si="6"/>
        <v/>
      </c>
      <c r="D87" s="72"/>
      <c r="E87" s="20"/>
      <c r="F87" s="8"/>
      <c r="G87" s="20" t="s">
        <v>4</v>
      </c>
      <c r="H87" s="81"/>
      <c r="I87" s="81"/>
      <c r="J87" s="20"/>
      <c r="K87" s="72" t="str">
        <f t="shared" si="5"/>
        <v/>
      </c>
      <c r="L87" s="72"/>
      <c r="M87" s="6" t="str">
        <f t="shared" si="7"/>
        <v/>
      </c>
      <c r="N87" s="20"/>
      <c r="O87" s="8"/>
      <c r="P87" s="81"/>
      <c r="Q87" s="81"/>
      <c r="R87" s="74" t="str">
        <f t="shared" si="8"/>
        <v/>
      </c>
      <c r="S87" s="74"/>
      <c r="T87" s="75" t="str">
        <f t="shared" si="9"/>
        <v/>
      </c>
      <c r="U87" s="75"/>
    </row>
    <row r="88" spans="2:21" x14ac:dyDescent="0.15">
      <c r="B88" s="20">
        <v>80</v>
      </c>
      <c r="C88" s="72" t="str">
        <f t="shared" si="6"/>
        <v/>
      </c>
      <c r="D88" s="72"/>
      <c r="E88" s="20"/>
      <c r="F88" s="8"/>
      <c r="G88" s="20" t="s">
        <v>4</v>
      </c>
      <c r="H88" s="81"/>
      <c r="I88" s="81"/>
      <c r="J88" s="20"/>
      <c r="K88" s="72" t="str">
        <f t="shared" si="5"/>
        <v/>
      </c>
      <c r="L88" s="72"/>
      <c r="M88" s="6" t="str">
        <f t="shared" si="7"/>
        <v/>
      </c>
      <c r="N88" s="20"/>
      <c r="O88" s="8"/>
      <c r="P88" s="81"/>
      <c r="Q88" s="81"/>
      <c r="R88" s="74" t="str">
        <f t="shared" si="8"/>
        <v/>
      </c>
      <c r="S88" s="74"/>
      <c r="T88" s="75" t="str">
        <f t="shared" si="9"/>
        <v/>
      </c>
      <c r="U88" s="75"/>
    </row>
    <row r="89" spans="2:21" x14ac:dyDescent="0.15">
      <c r="B89" s="20">
        <v>81</v>
      </c>
      <c r="C89" s="72" t="str">
        <f t="shared" si="6"/>
        <v/>
      </c>
      <c r="D89" s="72"/>
      <c r="E89" s="20"/>
      <c r="F89" s="8"/>
      <c r="G89" s="20" t="s">
        <v>4</v>
      </c>
      <c r="H89" s="81"/>
      <c r="I89" s="81"/>
      <c r="J89" s="20"/>
      <c r="K89" s="72" t="str">
        <f t="shared" si="5"/>
        <v/>
      </c>
      <c r="L89" s="72"/>
      <c r="M89" s="6" t="str">
        <f t="shared" si="7"/>
        <v/>
      </c>
      <c r="N89" s="20"/>
      <c r="O89" s="8"/>
      <c r="P89" s="81"/>
      <c r="Q89" s="81"/>
      <c r="R89" s="74" t="str">
        <f t="shared" si="8"/>
        <v/>
      </c>
      <c r="S89" s="74"/>
      <c r="T89" s="75" t="str">
        <f t="shared" si="9"/>
        <v/>
      </c>
      <c r="U89" s="75"/>
    </row>
    <row r="90" spans="2:21" x14ac:dyDescent="0.15">
      <c r="B90" s="20">
        <v>82</v>
      </c>
      <c r="C90" s="72" t="str">
        <f t="shared" si="6"/>
        <v/>
      </c>
      <c r="D90" s="72"/>
      <c r="E90" s="20"/>
      <c r="F90" s="8"/>
      <c r="G90" s="20" t="s">
        <v>4</v>
      </c>
      <c r="H90" s="81"/>
      <c r="I90" s="81"/>
      <c r="J90" s="20"/>
      <c r="K90" s="72" t="str">
        <f t="shared" si="5"/>
        <v/>
      </c>
      <c r="L90" s="72"/>
      <c r="M90" s="6" t="str">
        <f t="shared" si="7"/>
        <v/>
      </c>
      <c r="N90" s="20"/>
      <c r="O90" s="8"/>
      <c r="P90" s="81"/>
      <c r="Q90" s="81"/>
      <c r="R90" s="74" t="str">
        <f t="shared" si="8"/>
        <v/>
      </c>
      <c r="S90" s="74"/>
      <c r="T90" s="75" t="str">
        <f t="shared" si="9"/>
        <v/>
      </c>
      <c r="U90" s="75"/>
    </row>
    <row r="91" spans="2:21" x14ac:dyDescent="0.15">
      <c r="B91" s="20">
        <v>83</v>
      </c>
      <c r="C91" s="72" t="str">
        <f t="shared" si="6"/>
        <v/>
      </c>
      <c r="D91" s="72"/>
      <c r="E91" s="20"/>
      <c r="F91" s="8"/>
      <c r="G91" s="20" t="s">
        <v>4</v>
      </c>
      <c r="H91" s="81"/>
      <c r="I91" s="81"/>
      <c r="J91" s="20"/>
      <c r="K91" s="72" t="str">
        <f t="shared" si="5"/>
        <v/>
      </c>
      <c r="L91" s="72"/>
      <c r="M91" s="6" t="str">
        <f t="shared" si="7"/>
        <v/>
      </c>
      <c r="N91" s="20"/>
      <c r="O91" s="8"/>
      <c r="P91" s="81"/>
      <c r="Q91" s="81"/>
      <c r="R91" s="74" t="str">
        <f t="shared" si="8"/>
        <v/>
      </c>
      <c r="S91" s="74"/>
      <c r="T91" s="75" t="str">
        <f t="shared" si="9"/>
        <v/>
      </c>
      <c r="U91" s="75"/>
    </row>
    <row r="92" spans="2:21" x14ac:dyDescent="0.15">
      <c r="B92" s="20">
        <v>84</v>
      </c>
      <c r="C92" s="72" t="str">
        <f t="shared" si="6"/>
        <v/>
      </c>
      <c r="D92" s="72"/>
      <c r="E92" s="20"/>
      <c r="F92" s="8"/>
      <c r="G92" s="20" t="s">
        <v>3</v>
      </c>
      <c r="H92" s="81"/>
      <c r="I92" s="81"/>
      <c r="J92" s="20"/>
      <c r="K92" s="72" t="str">
        <f t="shared" si="5"/>
        <v/>
      </c>
      <c r="L92" s="72"/>
      <c r="M92" s="6" t="str">
        <f t="shared" si="7"/>
        <v/>
      </c>
      <c r="N92" s="20"/>
      <c r="O92" s="8"/>
      <c r="P92" s="81"/>
      <c r="Q92" s="81"/>
      <c r="R92" s="74" t="str">
        <f t="shared" si="8"/>
        <v/>
      </c>
      <c r="S92" s="74"/>
      <c r="T92" s="75" t="str">
        <f t="shared" si="9"/>
        <v/>
      </c>
      <c r="U92" s="75"/>
    </row>
    <row r="93" spans="2:21" x14ac:dyDescent="0.15">
      <c r="B93" s="20">
        <v>85</v>
      </c>
      <c r="C93" s="72" t="str">
        <f t="shared" si="6"/>
        <v/>
      </c>
      <c r="D93" s="72"/>
      <c r="E93" s="20"/>
      <c r="F93" s="8"/>
      <c r="G93" s="20" t="s">
        <v>4</v>
      </c>
      <c r="H93" s="81"/>
      <c r="I93" s="81"/>
      <c r="J93" s="20"/>
      <c r="K93" s="72" t="str">
        <f t="shared" si="5"/>
        <v/>
      </c>
      <c r="L93" s="72"/>
      <c r="M93" s="6" t="str">
        <f t="shared" si="7"/>
        <v/>
      </c>
      <c r="N93" s="20"/>
      <c r="O93" s="8"/>
      <c r="P93" s="81"/>
      <c r="Q93" s="81"/>
      <c r="R93" s="74" t="str">
        <f t="shared" si="8"/>
        <v/>
      </c>
      <c r="S93" s="74"/>
      <c r="T93" s="75" t="str">
        <f t="shared" si="9"/>
        <v/>
      </c>
      <c r="U93" s="75"/>
    </row>
    <row r="94" spans="2:21" x14ac:dyDescent="0.15">
      <c r="B94" s="20">
        <v>86</v>
      </c>
      <c r="C94" s="72" t="str">
        <f t="shared" si="6"/>
        <v/>
      </c>
      <c r="D94" s="72"/>
      <c r="E94" s="20"/>
      <c r="F94" s="8"/>
      <c r="G94" s="20" t="s">
        <v>3</v>
      </c>
      <c r="H94" s="81"/>
      <c r="I94" s="81"/>
      <c r="J94" s="20"/>
      <c r="K94" s="72" t="str">
        <f t="shared" si="5"/>
        <v/>
      </c>
      <c r="L94" s="72"/>
      <c r="M94" s="6" t="str">
        <f t="shared" si="7"/>
        <v/>
      </c>
      <c r="N94" s="20"/>
      <c r="O94" s="8"/>
      <c r="P94" s="81"/>
      <c r="Q94" s="81"/>
      <c r="R94" s="74" t="str">
        <f t="shared" si="8"/>
        <v/>
      </c>
      <c r="S94" s="74"/>
      <c r="T94" s="75" t="str">
        <f t="shared" si="9"/>
        <v/>
      </c>
      <c r="U94" s="75"/>
    </row>
    <row r="95" spans="2:21" x14ac:dyDescent="0.15">
      <c r="B95" s="20">
        <v>87</v>
      </c>
      <c r="C95" s="72" t="str">
        <f t="shared" si="6"/>
        <v/>
      </c>
      <c r="D95" s="72"/>
      <c r="E95" s="20"/>
      <c r="F95" s="8"/>
      <c r="G95" s="20" t="s">
        <v>4</v>
      </c>
      <c r="H95" s="81"/>
      <c r="I95" s="81"/>
      <c r="J95" s="20"/>
      <c r="K95" s="72" t="str">
        <f t="shared" si="5"/>
        <v/>
      </c>
      <c r="L95" s="72"/>
      <c r="M95" s="6" t="str">
        <f t="shared" si="7"/>
        <v/>
      </c>
      <c r="N95" s="20"/>
      <c r="O95" s="8"/>
      <c r="P95" s="81"/>
      <c r="Q95" s="81"/>
      <c r="R95" s="74" t="str">
        <f t="shared" si="8"/>
        <v/>
      </c>
      <c r="S95" s="74"/>
      <c r="T95" s="75" t="str">
        <f t="shared" si="9"/>
        <v/>
      </c>
      <c r="U95" s="75"/>
    </row>
    <row r="96" spans="2:21" x14ac:dyDescent="0.15">
      <c r="B96" s="20">
        <v>88</v>
      </c>
      <c r="C96" s="72" t="str">
        <f t="shared" si="6"/>
        <v/>
      </c>
      <c r="D96" s="72"/>
      <c r="E96" s="20"/>
      <c r="F96" s="8"/>
      <c r="G96" s="20" t="s">
        <v>3</v>
      </c>
      <c r="H96" s="81"/>
      <c r="I96" s="81"/>
      <c r="J96" s="20"/>
      <c r="K96" s="72" t="str">
        <f t="shared" si="5"/>
        <v/>
      </c>
      <c r="L96" s="72"/>
      <c r="M96" s="6" t="str">
        <f t="shared" si="7"/>
        <v/>
      </c>
      <c r="N96" s="20"/>
      <c r="O96" s="8"/>
      <c r="P96" s="81"/>
      <c r="Q96" s="81"/>
      <c r="R96" s="74" t="str">
        <f t="shared" si="8"/>
        <v/>
      </c>
      <c r="S96" s="74"/>
      <c r="T96" s="75" t="str">
        <f t="shared" si="9"/>
        <v/>
      </c>
      <c r="U96" s="75"/>
    </row>
    <row r="97" spans="2:21" x14ac:dyDescent="0.15">
      <c r="B97" s="20">
        <v>89</v>
      </c>
      <c r="C97" s="72" t="str">
        <f t="shared" si="6"/>
        <v/>
      </c>
      <c r="D97" s="72"/>
      <c r="E97" s="20"/>
      <c r="F97" s="8"/>
      <c r="G97" s="20" t="s">
        <v>4</v>
      </c>
      <c r="H97" s="81"/>
      <c r="I97" s="81"/>
      <c r="J97" s="20"/>
      <c r="K97" s="72" t="str">
        <f t="shared" si="5"/>
        <v/>
      </c>
      <c r="L97" s="72"/>
      <c r="M97" s="6" t="str">
        <f t="shared" si="7"/>
        <v/>
      </c>
      <c r="N97" s="20"/>
      <c r="O97" s="8"/>
      <c r="P97" s="81"/>
      <c r="Q97" s="81"/>
      <c r="R97" s="74" t="str">
        <f t="shared" si="8"/>
        <v/>
      </c>
      <c r="S97" s="74"/>
      <c r="T97" s="75" t="str">
        <f t="shared" si="9"/>
        <v/>
      </c>
      <c r="U97" s="75"/>
    </row>
    <row r="98" spans="2:21" x14ac:dyDescent="0.15">
      <c r="B98" s="20">
        <v>90</v>
      </c>
      <c r="C98" s="72" t="str">
        <f t="shared" si="6"/>
        <v/>
      </c>
      <c r="D98" s="72"/>
      <c r="E98" s="20"/>
      <c r="F98" s="8"/>
      <c r="G98" s="20" t="s">
        <v>3</v>
      </c>
      <c r="H98" s="81"/>
      <c r="I98" s="81"/>
      <c r="J98" s="20"/>
      <c r="K98" s="72" t="str">
        <f t="shared" si="5"/>
        <v/>
      </c>
      <c r="L98" s="72"/>
      <c r="M98" s="6" t="str">
        <f t="shared" si="7"/>
        <v/>
      </c>
      <c r="N98" s="20"/>
      <c r="O98" s="8"/>
      <c r="P98" s="81"/>
      <c r="Q98" s="81"/>
      <c r="R98" s="74" t="str">
        <f t="shared" si="8"/>
        <v/>
      </c>
      <c r="S98" s="74"/>
      <c r="T98" s="75" t="str">
        <f t="shared" si="9"/>
        <v/>
      </c>
      <c r="U98" s="75"/>
    </row>
    <row r="99" spans="2:21" x14ac:dyDescent="0.15">
      <c r="B99" s="20">
        <v>91</v>
      </c>
      <c r="C99" s="72" t="str">
        <f t="shared" si="6"/>
        <v/>
      </c>
      <c r="D99" s="72"/>
      <c r="E99" s="20"/>
      <c r="F99" s="8"/>
      <c r="G99" s="20" t="s">
        <v>4</v>
      </c>
      <c r="H99" s="81"/>
      <c r="I99" s="81"/>
      <c r="J99" s="20"/>
      <c r="K99" s="72" t="str">
        <f t="shared" si="5"/>
        <v/>
      </c>
      <c r="L99" s="72"/>
      <c r="M99" s="6" t="str">
        <f t="shared" si="7"/>
        <v/>
      </c>
      <c r="N99" s="20"/>
      <c r="O99" s="8"/>
      <c r="P99" s="81"/>
      <c r="Q99" s="81"/>
      <c r="R99" s="74" t="str">
        <f t="shared" si="8"/>
        <v/>
      </c>
      <c r="S99" s="74"/>
      <c r="T99" s="75" t="str">
        <f t="shared" si="9"/>
        <v/>
      </c>
      <c r="U99" s="75"/>
    </row>
    <row r="100" spans="2:21" x14ac:dyDescent="0.15">
      <c r="B100" s="20">
        <v>92</v>
      </c>
      <c r="C100" s="72" t="str">
        <f t="shared" si="6"/>
        <v/>
      </c>
      <c r="D100" s="72"/>
      <c r="E100" s="20"/>
      <c r="F100" s="8"/>
      <c r="G100" s="20" t="s">
        <v>4</v>
      </c>
      <c r="H100" s="81"/>
      <c r="I100" s="81"/>
      <c r="J100" s="20"/>
      <c r="K100" s="72" t="str">
        <f t="shared" si="5"/>
        <v/>
      </c>
      <c r="L100" s="72"/>
      <c r="M100" s="6" t="str">
        <f t="shared" si="7"/>
        <v/>
      </c>
      <c r="N100" s="20"/>
      <c r="O100" s="8"/>
      <c r="P100" s="81"/>
      <c r="Q100" s="81"/>
      <c r="R100" s="74" t="str">
        <f t="shared" si="8"/>
        <v/>
      </c>
      <c r="S100" s="74"/>
      <c r="T100" s="75" t="str">
        <f t="shared" si="9"/>
        <v/>
      </c>
      <c r="U100" s="75"/>
    </row>
    <row r="101" spans="2:21" x14ac:dyDescent="0.15">
      <c r="B101" s="20">
        <v>93</v>
      </c>
      <c r="C101" s="72" t="str">
        <f t="shared" si="6"/>
        <v/>
      </c>
      <c r="D101" s="72"/>
      <c r="E101" s="20"/>
      <c r="F101" s="8"/>
      <c r="G101" s="20" t="s">
        <v>3</v>
      </c>
      <c r="H101" s="81"/>
      <c r="I101" s="81"/>
      <c r="J101" s="20"/>
      <c r="K101" s="72" t="str">
        <f t="shared" si="5"/>
        <v/>
      </c>
      <c r="L101" s="72"/>
      <c r="M101" s="6" t="str">
        <f t="shared" si="7"/>
        <v/>
      </c>
      <c r="N101" s="20"/>
      <c r="O101" s="8"/>
      <c r="P101" s="81"/>
      <c r="Q101" s="81"/>
      <c r="R101" s="74" t="str">
        <f t="shared" si="8"/>
        <v/>
      </c>
      <c r="S101" s="74"/>
      <c r="T101" s="75" t="str">
        <f t="shared" si="9"/>
        <v/>
      </c>
      <c r="U101" s="75"/>
    </row>
    <row r="102" spans="2:21" x14ac:dyDescent="0.15">
      <c r="B102" s="20">
        <v>94</v>
      </c>
      <c r="C102" s="72" t="str">
        <f t="shared" si="6"/>
        <v/>
      </c>
      <c r="D102" s="72"/>
      <c r="E102" s="20"/>
      <c r="F102" s="8"/>
      <c r="G102" s="20" t="s">
        <v>3</v>
      </c>
      <c r="H102" s="81"/>
      <c r="I102" s="81"/>
      <c r="J102" s="20"/>
      <c r="K102" s="72" t="str">
        <f t="shared" si="5"/>
        <v/>
      </c>
      <c r="L102" s="72"/>
      <c r="M102" s="6" t="str">
        <f t="shared" si="7"/>
        <v/>
      </c>
      <c r="N102" s="20"/>
      <c r="O102" s="8"/>
      <c r="P102" s="81"/>
      <c r="Q102" s="81"/>
      <c r="R102" s="74" t="str">
        <f t="shared" si="8"/>
        <v/>
      </c>
      <c r="S102" s="74"/>
      <c r="T102" s="75" t="str">
        <f t="shared" si="9"/>
        <v/>
      </c>
      <c r="U102" s="75"/>
    </row>
    <row r="103" spans="2:21" x14ac:dyDescent="0.15">
      <c r="B103" s="20">
        <v>95</v>
      </c>
      <c r="C103" s="72" t="str">
        <f t="shared" si="6"/>
        <v/>
      </c>
      <c r="D103" s="72"/>
      <c r="E103" s="20"/>
      <c r="F103" s="8"/>
      <c r="G103" s="20" t="s">
        <v>3</v>
      </c>
      <c r="H103" s="81"/>
      <c r="I103" s="81"/>
      <c r="J103" s="20"/>
      <c r="K103" s="72" t="str">
        <f t="shared" si="5"/>
        <v/>
      </c>
      <c r="L103" s="72"/>
      <c r="M103" s="6" t="str">
        <f t="shared" si="7"/>
        <v/>
      </c>
      <c r="N103" s="20"/>
      <c r="O103" s="8"/>
      <c r="P103" s="81"/>
      <c r="Q103" s="81"/>
      <c r="R103" s="74" t="str">
        <f t="shared" si="8"/>
        <v/>
      </c>
      <c r="S103" s="74"/>
      <c r="T103" s="75" t="str">
        <f t="shared" si="9"/>
        <v/>
      </c>
      <c r="U103" s="75"/>
    </row>
    <row r="104" spans="2:21" x14ac:dyDescent="0.15">
      <c r="B104" s="20">
        <v>96</v>
      </c>
      <c r="C104" s="72" t="str">
        <f t="shared" si="6"/>
        <v/>
      </c>
      <c r="D104" s="72"/>
      <c r="E104" s="20"/>
      <c r="F104" s="8"/>
      <c r="G104" s="20" t="s">
        <v>4</v>
      </c>
      <c r="H104" s="81"/>
      <c r="I104" s="81"/>
      <c r="J104" s="20"/>
      <c r="K104" s="72" t="str">
        <f t="shared" si="5"/>
        <v/>
      </c>
      <c r="L104" s="72"/>
      <c r="M104" s="6" t="str">
        <f t="shared" si="7"/>
        <v/>
      </c>
      <c r="N104" s="20"/>
      <c r="O104" s="8"/>
      <c r="P104" s="81"/>
      <c r="Q104" s="81"/>
      <c r="R104" s="74" t="str">
        <f t="shared" si="8"/>
        <v/>
      </c>
      <c r="S104" s="74"/>
      <c r="T104" s="75" t="str">
        <f t="shared" si="9"/>
        <v/>
      </c>
      <c r="U104" s="75"/>
    </row>
    <row r="105" spans="2:21" x14ac:dyDescent="0.15">
      <c r="B105" s="20">
        <v>97</v>
      </c>
      <c r="C105" s="72" t="str">
        <f t="shared" si="6"/>
        <v/>
      </c>
      <c r="D105" s="72"/>
      <c r="E105" s="20"/>
      <c r="F105" s="8"/>
      <c r="G105" s="20" t="s">
        <v>3</v>
      </c>
      <c r="H105" s="81"/>
      <c r="I105" s="81"/>
      <c r="J105" s="20"/>
      <c r="K105" s="72" t="str">
        <f t="shared" si="5"/>
        <v/>
      </c>
      <c r="L105" s="72"/>
      <c r="M105" s="6" t="str">
        <f t="shared" si="7"/>
        <v/>
      </c>
      <c r="N105" s="20"/>
      <c r="O105" s="8"/>
      <c r="P105" s="81"/>
      <c r="Q105" s="81"/>
      <c r="R105" s="74" t="str">
        <f t="shared" si="8"/>
        <v/>
      </c>
      <c r="S105" s="74"/>
      <c r="T105" s="75" t="str">
        <f t="shared" si="9"/>
        <v/>
      </c>
      <c r="U105" s="75"/>
    </row>
    <row r="106" spans="2:21" x14ac:dyDescent="0.15">
      <c r="B106" s="20">
        <v>98</v>
      </c>
      <c r="C106" s="72" t="str">
        <f t="shared" si="6"/>
        <v/>
      </c>
      <c r="D106" s="72"/>
      <c r="E106" s="20"/>
      <c r="F106" s="8"/>
      <c r="G106" s="20" t="s">
        <v>4</v>
      </c>
      <c r="H106" s="81"/>
      <c r="I106" s="81"/>
      <c r="J106" s="20"/>
      <c r="K106" s="72" t="str">
        <f t="shared" si="5"/>
        <v/>
      </c>
      <c r="L106" s="72"/>
      <c r="M106" s="6" t="str">
        <f t="shared" si="7"/>
        <v/>
      </c>
      <c r="N106" s="20"/>
      <c r="O106" s="8"/>
      <c r="P106" s="81"/>
      <c r="Q106" s="81"/>
      <c r="R106" s="74" t="str">
        <f t="shared" si="8"/>
        <v/>
      </c>
      <c r="S106" s="74"/>
      <c r="T106" s="75" t="str">
        <f t="shared" si="9"/>
        <v/>
      </c>
      <c r="U106" s="75"/>
    </row>
    <row r="107" spans="2:21" x14ac:dyDescent="0.15">
      <c r="B107" s="20">
        <v>99</v>
      </c>
      <c r="C107" s="72" t="str">
        <f t="shared" si="6"/>
        <v/>
      </c>
      <c r="D107" s="72"/>
      <c r="E107" s="20"/>
      <c r="F107" s="8"/>
      <c r="G107" s="20" t="s">
        <v>4</v>
      </c>
      <c r="H107" s="81"/>
      <c r="I107" s="81"/>
      <c r="J107" s="20"/>
      <c r="K107" s="72" t="str">
        <f t="shared" si="5"/>
        <v/>
      </c>
      <c r="L107" s="72"/>
      <c r="M107" s="6" t="str">
        <f t="shared" si="7"/>
        <v/>
      </c>
      <c r="N107" s="20"/>
      <c r="O107" s="8"/>
      <c r="P107" s="81"/>
      <c r="Q107" s="81"/>
      <c r="R107" s="74" t="str">
        <f t="shared" si="8"/>
        <v/>
      </c>
      <c r="S107" s="74"/>
      <c r="T107" s="75" t="str">
        <f t="shared" si="9"/>
        <v/>
      </c>
      <c r="U107" s="75"/>
    </row>
    <row r="108" spans="2:21" x14ac:dyDescent="0.15">
      <c r="B108" s="20">
        <v>100</v>
      </c>
      <c r="C108" s="72" t="str">
        <f t="shared" si="6"/>
        <v/>
      </c>
      <c r="D108" s="72"/>
      <c r="E108" s="20"/>
      <c r="F108" s="8"/>
      <c r="G108" s="20" t="s">
        <v>3</v>
      </c>
      <c r="H108" s="81"/>
      <c r="I108" s="81"/>
      <c r="J108" s="20"/>
      <c r="K108" s="72" t="str">
        <f t="shared" si="5"/>
        <v/>
      </c>
      <c r="L108" s="72"/>
      <c r="M108" s="6" t="str">
        <f t="shared" si="7"/>
        <v/>
      </c>
      <c r="N108" s="20"/>
      <c r="O108" s="8"/>
      <c r="P108" s="81"/>
      <c r="Q108" s="81"/>
      <c r="R108" s="74" t="str">
        <f t="shared" si="8"/>
        <v/>
      </c>
      <c r="S108" s="74"/>
      <c r="T108" s="75" t="str">
        <f t="shared" si="9"/>
        <v/>
      </c>
      <c r="U108" s="7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検証（EURUSD４H）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2016-05-12T07:40:44Z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