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検証（USDJPY１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M70" i="28" l="1"/>
  <c r="M59" i="28"/>
  <c r="C16" i="28"/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R9" i="28"/>
  <c r="M9" i="17"/>
  <c r="M9" i="28"/>
  <c r="R11" i="28"/>
  <c r="R12" i="28"/>
  <c r="C13" i="28" s="1"/>
  <c r="R13" i="28"/>
  <c r="R14" i="28"/>
  <c r="R16" i="28"/>
  <c r="C17" i="28" s="1"/>
  <c r="R17" i="28"/>
  <c r="C18" i="28" s="1"/>
  <c r="R18" i="28"/>
  <c r="R19" i="28"/>
  <c r="C20" i="28" s="1"/>
  <c r="R20" i="28"/>
  <c r="C21" i="28" s="1"/>
  <c r="R21" i="28"/>
  <c r="C22" i="28" s="1"/>
  <c r="R22" i="28"/>
  <c r="R23" i="28"/>
  <c r="R24" i="28"/>
  <c r="C25" i="28" s="1"/>
  <c r="R25" i="28"/>
  <c r="C26" i="28" s="1"/>
  <c r="R26" i="28"/>
  <c r="R27" i="28"/>
  <c r="C28" i="28" s="1"/>
  <c r="R28" i="28"/>
  <c r="C29" i="28" s="1"/>
  <c r="R29" i="28"/>
  <c r="C30" i="28" s="1"/>
  <c r="R30" i="28"/>
  <c r="R31" i="28"/>
  <c r="R32" i="28"/>
  <c r="C33" i="28" s="1"/>
  <c r="R33" i="28"/>
  <c r="C34" i="28" s="1"/>
  <c r="R34" i="28"/>
  <c r="R35" i="28"/>
  <c r="R36" i="28"/>
  <c r="R37" i="28"/>
  <c r="C38" i="28" s="1"/>
  <c r="R38" i="28"/>
  <c r="R39" i="28"/>
  <c r="C40" i="28" s="1"/>
  <c r="R40" i="28"/>
  <c r="C41" i="28" s="1"/>
  <c r="R41" i="28"/>
  <c r="C42" i="28" s="1"/>
  <c r="R42" i="28"/>
  <c r="R43" i="28"/>
  <c r="R44" i="28"/>
  <c r="C45" i="28" s="1"/>
  <c r="R45" i="28"/>
  <c r="C46" i="28" s="1"/>
  <c r="R46" i="28"/>
  <c r="R47" i="28"/>
  <c r="C48" i="28" s="1"/>
  <c r="R48" i="28"/>
  <c r="R49" i="28"/>
  <c r="C50" i="28" s="1"/>
  <c r="R50" i="28"/>
  <c r="R51" i="28"/>
  <c r="R52" i="28"/>
  <c r="C53" i="28" s="1"/>
  <c r="R53" i="28"/>
  <c r="C54" i="28" s="1"/>
  <c r="R54" i="28"/>
  <c r="C55" i="28" s="1"/>
  <c r="R55" i="28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R75" i="28"/>
  <c r="R76" i="28"/>
  <c r="C77" i="28" s="1"/>
  <c r="R77" i="28"/>
  <c r="C78" i="28" s="1"/>
  <c r="R78" i="28"/>
  <c r="C79" i="28" s="1"/>
  <c r="R79" i="28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8" i="28"/>
  <c r="C89" i="28" s="1"/>
  <c r="R89" i="28"/>
  <c r="C90" i="28" s="1"/>
  <c r="R90" i="28"/>
  <c r="C91" i="28" s="1"/>
  <c r="R91" i="28"/>
  <c r="C92" i="28" s="1"/>
  <c r="R92" i="28"/>
  <c r="C93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T108" i="28" s="1"/>
  <c r="M10" i="28"/>
  <c r="R10" i="28" s="1"/>
  <c r="M11" i="28"/>
  <c r="M12" i="28"/>
  <c r="M13" i="28"/>
  <c r="M14" i="28"/>
  <c r="M15" i="28"/>
  <c r="R15" i="28" s="1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60" i="28"/>
  <c r="M61" i="28"/>
  <c r="M62" i="28"/>
  <c r="M63" i="28"/>
  <c r="M64" i="28"/>
  <c r="M65" i="28"/>
  <c r="M66" i="28"/>
  <c r="M67" i="28"/>
  <c r="M68" i="28"/>
  <c r="M69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R87" i="28" s="1"/>
  <c r="M88" i="28"/>
  <c r="M89" i="28"/>
  <c r="M90" i="28"/>
  <c r="M91" i="28"/>
  <c r="M92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1" i="28"/>
  <c r="T12" i="28"/>
  <c r="T13" i="28"/>
  <c r="T14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8" i="28"/>
  <c r="T79" i="28"/>
  <c r="T80" i="28"/>
  <c r="T81" i="28"/>
  <c r="T82" i="28"/>
  <c r="T83" i="28"/>
  <c r="T84" i="28"/>
  <c r="T85" i="28"/>
  <c r="T86" i="28"/>
  <c r="T88" i="28"/>
  <c r="T90" i="28"/>
  <c r="T91" i="28"/>
  <c r="T95" i="28"/>
  <c r="T97" i="28"/>
  <c r="T99" i="28"/>
  <c r="T100" i="28"/>
  <c r="T101" i="28"/>
  <c r="T102" i="28"/>
  <c r="T103" i="28"/>
  <c r="T106" i="28"/>
  <c r="C12" i="28"/>
  <c r="C24" i="28"/>
  <c r="C32" i="28"/>
  <c r="C36" i="28"/>
  <c r="C39" i="28"/>
  <c r="C44" i="28"/>
  <c r="C47" i="28"/>
  <c r="C52" i="28"/>
  <c r="C63" i="28"/>
  <c r="C76" i="28"/>
  <c r="C80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M93" i="28" s="1"/>
  <c r="R93" i="28" s="1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C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C56" i="28"/>
  <c r="K55" i="28"/>
  <c r="K54" i="28"/>
  <c r="K53" i="28"/>
  <c r="K52" i="28"/>
  <c r="K51" i="28"/>
  <c r="C51" i="28"/>
  <c r="K50" i="28"/>
  <c r="K49" i="28"/>
  <c r="C49" i="28"/>
  <c r="K48" i="28"/>
  <c r="K47" i="28"/>
  <c r="K46" i="28"/>
  <c r="K45" i="28"/>
  <c r="K44" i="28"/>
  <c r="K43" i="28"/>
  <c r="C43" i="28"/>
  <c r="K42" i="28"/>
  <c r="K41" i="28"/>
  <c r="K40" i="28"/>
  <c r="K39" i="28"/>
  <c r="K38" i="28"/>
  <c r="K37" i="28"/>
  <c r="C37" i="28"/>
  <c r="K36" i="28"/>
  <c r="K35" i="28"/>
  <c r="C35" i="28"/>
  <c r="K34" i="28"/>
  <c r="K33" i="28"/>
  <c r="K32" i="28"/>
  <c r="K31" i="28"/>
  <c r="C31" i="28"/>
  <c r="K30" i="28"/>
  <c r="K29" i="28"/>
  <c r="K28" i="28"/>
  <c r="K27" i="28"/>
  <c r="C27" i="28"/>
  <c r="K26" i="28"/>
  <c r="K25" i="28"/>
  <c r="K24" i="28"/>
  <c r="K23" i="28"/>
  <c r="C23" i="28"/>
  <c r="K22" i="28"/>
  <c r="K21" i="28"/>
  <c r="K20" i="28"/>
  <c r="K19" i="28"/>
  <c r="C19" i="28"/>
  <c r="K18" i="28"/>
  <c r="K17" i="28"/>
  <c r="K16" i="28"/>
  <c r="K15" i="28"/>
  <c r="C15" i="28"/>
  <c r="K14" i="28"/>
  <c r="C14" i="28"/>
  <c r="K13" i="28"/>
  <c r="K12" i="28"/>
  <c r="K11" i="28"/>
  <c r="K10" i="28"/>
  <c r="K9" i="28"/>
  <c r="L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C10" i="28"/>
  <c r="T9" i="28"/>
  <c r="I5" i="17"/>
  <c r="L4" i="17"/>
  <c r="P4" i="17"/>
  <c r="T107" i="28" l="1"/>
  <c r="T105" i="28"/>
  <c r="T104" i="28"/>
  <c r="T98" i="28"/>
  <c r="T96" i="28"/>
  <c r="T94" i="28"/>
  <c r="C94" i="28"/>
  <c r="T93" i="28"/>
  <c r="T92" i="28"/>
  <c r="T89" i="28"/>
  <c r="C88" i="28"/>
  <c r="T87" i="28"/>
  <c r="T77" i="28"/>
  <c r="T61" i="28"/>
  <c r="L4" i="28"/>
  <c r="T15" i="28"/>
  <c r="P2" i="28"/>
  <c r="T10" i="28"/>
  <c r="C11" i="28"/>
  <c r="G5" i="28"/>
  <c r="E5" i="28"/>
  <c r="D4" i="28"/>
  <c r="C5" i="28"/>
  <c r="P4" i="28"/>
  <c r="H4" i="28" l="1"/>
  <c r="I5" i="28"/>
</calcChain>
</file>

<file path=xl/sharedStrings.xml><?xml version="1.0" encoding="utf-8"?>
<sst xmlns="http://schemas.openxmlformats.org/spreadsheetml/2006/main" count="299" uniqueCount="53">
  <si>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</si>
  <si>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</si>
  <si>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</si>
  <si>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</si>
  <si>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</si>
  <si>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</si>
  <si>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</si>
  <si>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</si>
  <si>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</si>
  <si>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</si>
  <si>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</si>
  <si>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</si>
  <si>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</si>
  <si>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</si>
  <si>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</si>
  <si>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</si>
  <si>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</si>
  <si>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</si>
  <si>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</si>
  <si>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</si>
  <si>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</si>
  <si>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</si>
  <si>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</si>
  <si>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</si>
  <si>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</si>
  <si>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</si>
  <si>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</si>
  <si>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</si>
  <si>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</si>
  <si>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</si>
  <si>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</si>
  <si>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</si>
  <si>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</si>
  <si>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</si>
  <si>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</si>
  <si>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</si>
  <si>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</si>
  <si>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</si>
  <si>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</si>
  <si>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</si>
  <si>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</si>
  <si>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</si>
  <si>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</si>
  <si>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</si>
  <si>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</si>
  <si>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</si>
  <si>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</si>
  <si>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USD/JPY</t>
    <phoneticPr fontId="2"/>
  </si>
  <si>
    <t>USD/JPY</t>
    <phoneticPr fontId="2"/>
  </si>
  <si>
    <t>1時間足</t>
    <rPh sb="1" eb="3">
      <t>ジカン</t>
    </rPh>
    <rPh sb="3" eb="4">
      <t>アシ</t>
    </rPh>
    <phoneticPr fontId="2"/>
  </si>
  <si>
    <t>当たり前かもしれませんが、4時間足より、エントリーが増えて喜んでいたのですが、せっかくトレンドに乗っても、1時間足の動きが激しくなり（ダマシかもしれませんが）、損切りになることがありました。また、損切にかからなくても、そんなときに限って、トレンドからレンジになり、トレーディングストップを動かせなくなり、そのうちに、上昇トレンドが下降トレンドになり、損切になり、思ったより利益が取れないことがありました。
4時間足より、エントリー回数の多い1時間足ですが、それでも、トレンドが出ても、ＭＡ10、20にサポートされていないので、エントリできないことがありました。
トレンドラインを意識するようにしていたためか、思ったより、勝率が下がっていませんでした。</t>
    <rPh sb="0" eb="1">
      <t>ア</t>
    </rPh>
    <rPh sb="3" eb="4">
      <t>マエ</t>
    </rPh>
    <rPh sb="14" eb="17">
      <t>ジカンアシ</t>
    </rPh>
    <rPh sb="26" eb="27">
      <t>フ</t>
    </rPh>
    <rPh sb="29" eb="30">
      <t>ヨロコ</t>
    </rPh>
    <rPh sb="48" eb="49">
      <t>ノ</t>
    </rPh>
    <rPh sb="54" eb="56">
      <t>ジカン</t>
    </rPh>
    <rPh sb="56" eb="57">
      <t>アシ</t>
    </rPh>
    <rPh sb="58" eb="59">
      <t>ウゴ</t>
    </rPh>
    <rPh sb="61" eb="62">
      <t>ハゲ</t>
    </rPh>
    <rPh sb="80" eb="81">
      <t>ソン</t>
    </rPh>
    <rPh sb="81" eb="82">
      <t>キリ</t>
    </rPh>
    <rPh sb="98" eb="99">
      <t>ソン</t>
    </rPh>
    <rPh sb="99" eb="100">
      <t>キリ</t>
    </rPh>
    <rPh sb="115" eb="116">
      <t>カギ</t>
    </rPh>
    <rPh sb="144" eb="145">
      <t>ウゴ</t>
    </rPh>
    <rPh sb="158" eb="160">
      <t>ジョウショウ</t>
    </rPh>
    <rPh sb="165" eb="167">
      <t>カコウ</t>
    </rPh>
    <rPh sb="175" eb="176">
      <t>ソン</t>
    </rPh>
    <rPh sb="176" eb="177">
      <t>キリ</t>
    </rPh>
    <rPh sb="181" eb="182">
      <t>オモ</t>
    </rPh>
    <rPh sb="186" eb="188">
      <t>リエキ</t>
    </rPh>
    <rPh sb="189" eb="190">
      <t>ト</t>
    </rPh>
    <rPh sb="204" eb="206">
      <t>ジカン</t>
    </rPh>
    <rPh sb="206" eb="207">
      <t>アシ</t>
    </rPh>
    <rPh sb="215" eb="217">
      <t>カイスウ</t>
    </rPh>
    <rPh sb="218" eb="219">
      <t>オオ</t>
    </rPh>
    <rPh sb="221" eb="223">
      <t>ジカン</t>
    </rPh>
    <rPh sb="223" eb="224">
      <t>アシ</t>
    </rPh>
    <rPh sb="238" eb="239">
      <t>デ</t>
    </rPh>
    <rPh sb="289" eb="291">
      <t>イシキ</t>
    </rPh>
    <rPh sb="304" eb="305">
      <t>オモ</t>
    </rPh>
    <rPh sb="310" eb="312">
      <t>ショウリツ</t>
    </rPh>
    <rPh sb="313" eb="314">
      <t>サ</t>
    </rPh>
    <phoneticPr fontId="2"/>
  </si>
  <si>
    <t>問題なければ、2ヶ月目に進もうと思います。</t>
    <rPh sb="0" eb="2">
      <t>モンダイ</t>
    </rPh>
    <rPh sb="9" eb="11">
      <t>ゲツメ</t>
    </rPh>
    <rPh sb="12" eb="13">
      <t>スス</t>
    </rPh>
    <rPh sb="16" eb="17">
      <t>オモ</t>
    </rPh>
    <phoneticPr fontId="2"/>
  </si>
  <si>
    <t>1時間足のせいか、エントリーするロウソク足の上下の幅が狭いため、思ったよりロット数が多くエントリーできていました。
そんな1時間足ですが、資金が倍になるまで、20回エントリーが必要でした。</t>
    <rPh sb="1" eb="3">
      <t>ジカン</t>
    </rPh>
    <rPh sb="3" eb="4">
      <t>アシ</t>
    </rPh>
    <rPh sb="20" eb="21">
      <t>アシ</t>
    </rPh>
    <rPh sb="22" eb="24">
      <t>ジョウゲ</t>
    </rPh>
    <rPh sb="25" eb="26">
      <t>ハバ</t>
    </rPh>
    <rPh sb="27" eb="28">
      <t>セマ</t>
    </rPh>
    <rPh sb="32" eb="33">
      <t>オモ</t>
    </rPh>
    <rPh sb="40" eb="41">
      <t>スウ</t>
    </rPh>
    <rPh sb="42" eb="43">
      <t>オオ</t>
    </rPh>
    <rPh sb="62" eb="64">
      <t>ジカン</t>
    </rPh>
    <rPh sb="64" eb="65">
      <t>アシ</t>
    </rPh>
    <rPh sb="69" eb="71">
      <t>シキン</t>
    </rPh>
    <rPh sb="72" eb="73">
      <t>バイ</t>
    </rPh>
    <rPh sb="81" eb="82">
      <t>カイ</t>
    </rPh>
    <rPh sb="88" eb="90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</si>
</sst>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10</xdr:col>
      <xdr:colOff>19979</xdr:colOff>
      <xdr:row>25</xdr:row>
      <xdr:rowOff>95870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0975"/>
          <a:ext cx="6658904" cy="4439270"/>
        </a:xfrm>
        <a:prstGeom prst="rect">
          <a:avLst/>
        </a:prstGeom>
      </xdr:spPr>
    </xdr:pic>
    <xdr:clientData/>
  </xdr:twoCellAnchor>
  <xdr:twoCellAnchor>
    <xdr:from>
      <xdr:col>3</xdr:col>
      <xdr:colOff>247650</xdr:colOff>
      <xdr:row>16</xdr:row>
      <xdr:rowOff>123825</xdr:rowOff>
    </xdr:from>
    <xdr:to>
      <xdr:col>3</xdr:col>
      <xdr:colOff>381000</xdr:colOff>
      <xdr:row>16</xdr:row>
      <xdr:rowOff>123825</xdr:rowOff>
    </xdr:to>
    <xdr:cxnSp macro="">
      <xdr:nvCxnSpPr>
        <xdr:cNvPr id="4" name="直線コネクタ 3"/>
        <xdr:cNvCxnSpPr/>
      </xdr:nvCxnSpPr>
      <xdr:spPr>
        <a:xfrm>
          <a:off x="2124075" y="30194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22</xdr:row>
      <xdr:rowOff>66675</xdr:rowOff>
    </xdr:from>
    <xdr:to>
      <xdr:col>1</xdr:col>
      <xdr:colOff>390525</xdr:colOff>
      <xdr:row>22</xdr:row>
      <xdr:rowOff>66675</xdr:rowOff>
    </xdr:to>
    <xdr:cxnSp macro="">
      <xdr:nvCxnSpPr>
        <xdr:cNvPr id="6" name="直線コネクタ 5"/>
        <xdr:cNvCxnSpPr/>
      </xdr:nvCxnSpPr>
      <xdr:spPr>
        <a:xfrm>
          <a:off x="828675" y="40481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21</xdr:row>
      <xdr:rowOff>104775</xdr:rowOff>
    </xdr:from>
    <xdr:to>
      <xdr:col>2</xdr:col>
      <xdr:colOff>304800</xdr:colOff>
      <xdr:row>21</xdr:row>
      <xdr:rowOff>104775</xdr:rowOff>
    </xdr:to>
    <xdr:cxnSp macro="">
      <xdr:nvCxnSpPr>
        <xdr:cNvPr id="7" name="直線コネクタ 6"/>
        <xdr:cNvCxnSpPr/>
      </xdr:nvCxnSpPr>
      <xdr:spPr>
        <a:xfrm>
          <a:off x="1362075" y="39052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15</xdr:row>
      <xdr:rowOff>38100</xdr:rowOff>
    </xdr:from>
    <xdr:to>
      <xdr:col>4</xdr:col>
      <xdr:colOff>295275</xdr:colOff>
      <xdr:row>15</xdr:row>
      <xdr:rowOff>38100</xdr:rowOff>
    </xdr:to>
    <xdr:cxnSp macro="">
      <xdr:nvCxnSpPr>
        <xdr:cNvPr id="8" name="直線コネクタ 7"/>
        <xdr:cNvCxnSpPr/>
      </xdr:nvCxnSpPr>
      <xdr:spPr>
        <a:xfrm>
          <a:off x="2724150" y="27527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6</xdr:row>
      <xdr:rowOff>161925</xdr:rowOff>
    </xdr:from>
    <xdr:to>
      <xdr:col>7</xdr:col>
      <xdr:colOff>381000</xdr:colOff>
      <xdr:row>6</xdr:row>
      <xdr:rowOff>161925</xdr:rowOff>
    </xdr:to>
    <xdr:cxnSp macro="">
      <xdr:nvCxnSpPr>
        <xdr:cNvPr id="9" name="直線コネクタ 8"/>
        <xdr:cNvCxnSpPr/>
      </xdr:nvCxnSpPr>
      <xdr:spPr>
        <a:xfrm>
          <a:off x="4867275" y="12477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6</xdr:row>
      <xdr:rowOff>171450</xdr:rowOff>
    </xdr:from>
    <xdr:to>
      <xdr:col>9</xdr:col>
      <xdr:colOff>381000</xdr:colOff>
      <xdr:row>6</xdr:row>
      <xdr:rowOff>171450</xdr:rowOff>
    </xdr:to>
    <xdr:cxnSp macro="">
      <xdr:nvCxnSpPr>
        <xdr:cNvPr id="10" name="直線コネクタ 9"/>
        <xdr:cNvCxnSpPr/>
      </xdr:nvCxnSpPr>
      <xdr:spPr>
        <a:xfrm>
          <a:off x="6238875" y="12573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27</xdr:row>
      <xdr:rowOff>0</xdr:rowOff>
    </xdr:from>
    <xdr:to>
      <xdr:col>10</xdr:col>
      <xdr:colOff>9525</xdr:colOff>
      <xdr:row>50</xdr:row>
      <xdr:rowOff>86318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86325"/>
          <a:ext cx="6686550" cy="4248743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35</xdr:row>
      <xdr:rowOff>38100</xdr:rowOff>
    </xdr:from>
    <xdr:to>
      <xdr:col>3</xdr:col>
      <xdr:colOff>361950</xdr:colOff>
      <xdr:row>35</xdr:row>
      <xdr:rowOff>38100</xdr:rowOff>
    </xdr:to>
    <xdr:cxnSp macro="">
      <xdr:nvCxnSpPr>
        <xdr:cNvPr id="12" name="直線コネクタ 11"/>
        <xdr:cNvCxnSpPr/>
      </xdr:nvCxnSpPr>
      <xdr:spPr>
        <a:xfrm>
          <a:off x="2105025" y="63722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40</xdr:row>
      <xdr:rowOff>133350</xdr:rowOff>
    </xdr:from>
    <xdr:to>
      <xdr:col>4</xdr:col>
      <xdr:colOff>476250</xdr:colOff>
      <xdr:row>40</xdr:row>
      <xdr:rowOff>133350</xdr:rowOff>
    </xdr:to>
    <xdr:cxnSp macro="">
      <xdr:nvCxnSpPr>
        <xdr:cNvPr id="13" name="直線コネクタ 12"/>
        <xdr:cNvCxnSpPr/>
      </xdr:nvCxnSpPr>
      <xdr:spPr>
        <a:xfrm>
          <a:off x="2905125" y="73723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37</xdr:row>
      <xdr:rowOff>76200</xdr:rowOff>
    </xdr:from>
    <xdr:to>
      <xdr:col>3</xdr:col>
      <xdr:colOff>447675</xdr:colOff>
      <xdr:row>37</xdr:row>
      <xdr:rowOff>76200</xdr:rowOff>
    </xdr:to>
    <xdr:cxnSp macro="">
      <xdr:nvCxnSpPr>
        <xdr:cNvPr id="14" name="直線コネクタ 13"/>
        <xdr:cNvCxnSpPr/>
      </xdr:nvCxnSpPr>
      <xdr:spPr>
        <a:xfrm>
          <a:off x="2190750" y="67722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40</xdr:row>
      <xdr:rowOff>142875</xdr:rowOff>
    </xdr:from>
    <xdr:to>
      <xdr:col>5</xdr:col>
      <xdr:colOff>409575</xdr:colOff>
      <xdr:row>40</xdr:row>
      <xdr:rowOff>142875</xdr:rowOff>
    </xdr:to>
    <xdr:cxnSp macro="">
      <xdr:nvCxnSpPr>
        <xdr:cNvPr id="15" name="直線コネクタ 14"/>
        <xdr:cNvCxnSpPr/>
      </xdr:nvCxnSpPr>
      <xdr:spPr>
        <a:xfrm>
          <a:off x="3524250" y="73818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19049</xdr:colOff>
      <xdr:row>51</xdr:row>
      <xdr:rowOff>171450</xdr:rowOff>
    </xdr:from>
    <xdr:to>
      <xdr:col>9</xdr:col>
      <xdr:colOff>685799</xdr:colOff>
      <xdr:row>74</xdr:row>
      <xdr:rowOff>10083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401175"/>
          <a:ext cx="6657975" cy="4001058"/>
        </a:xfrm>
        <a:prstGeom prst="rect">
          <a:avLst/>
        </a:prstGeom>
      </xdr:spPr>
    </xdr:pic>
    <xdr:clientData/>
  </xdr:twoCellAnchor>
  <xdr:twoCellAnchor>
    <xdr:from>
      <xdr:col>2</xdr:col>
      <xdr:colOff>266699</xdr:colOff>
      <xdr:row>55</xdr:row>
      <xdr:rowOff>57150</xdr:rowOff>
    </xdr:from>
    <xdr:to>
      <xdr:col>2</xdr:col>
      <xdr:colOff>400049</xdr:colOff>
      <xdr:row>55</xdr:row>
      <xdr:rowOff>57150</xdr:rowOff>
    </xdr:to>
    <xdr:cxnSp macro="">
      <xdr:nvCxnSpPr>
        <xdr:cNvPr id="17" name="直線コネクタ 16"/>
        <xdr:cNvCxnSpPr/>
      </xdr:nvCxnSpPr>
      <xdr:spPr>
        <a:xfrm>
          <a:off x="1457324" y="100107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533399</xdr:colOff>
      <xdr:row>60</xdr:row>
      <xdr:rowOff>114300</xdr:rowOff>
    </xdr:from>
    <xdr:to>
      <xdr:col>5</xdr:col>
      <xdr:colOff>666749</xdr:colOff>
      <xdr:row>60</xdr:row>
      <xdr:rowOff>114300</xdr:rowOff>
    </xdr:to>
    <xdr:cxnSp macro="">
      <xdr:nvCxnSpPr>
        <xdr:cNvPr id="18" name="直線コネクタ 17"/>
        <xdr:cNvCxnSpPr/>
      </xdr:nvCxnSpPr>
      <xdr:spPr>
        <a:xfrm>
          <a:off x="3781424" y="109728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542924</xdr:colOff>
      <xdr:row>66</xdr:row>
      <xdr:rowOff>57150</xdr:rowOff>
    </xdr:from>
    <xdr:to>
      <xdr:col>7</xdr:col>
      <xdr:colOff>676274</xdr:colOff>
      <xdr:row>66</xdr:row>
      <xdr:rowOff>57150</xdr:rowOff>
    </xdr:to>
    <xdr:cxnSp macro="">
      <xdr:nvCxnSpPr>
        <xdr:cNvPr id="19" name="直線コネクタ 18"/>
        <xdr:cNvCxnSpPr/>
      </xdr:nvCxnSpPr>
      <xdr:spPr>
        <a:xfrm>
          <a:off x="5162549" y="120015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190499</xdr:colOff>
      <xdr:row>66</xdr:row>
      <xdr:rowOff>66675</xdr:rowOff>
    </xdr:from>
    <xdr:to>
      <xdr:col>6</xdr:col>
      <xdr:colOff>323849</xdr:colOff>
      <xdr:row>66</xdr:row>
      <xdr:rowOff>66675</xdr:rowOff>
    </xdr:to>
    <xdr:cxnSp macro="">
      <xdr:nvCxnSpPr>
        <xdr:cNvPr id="21" name="直線コネクタ 20"/>
        <xdr:cNvCxnSpPr/>
      </xdr:nvCxnSpPr>
      <xdr:spPr>
        <a:xfrm>
          <a:off x="4124324" y="120110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75</xdr:row>
      <xdr:rowOff>0</xdr:rowOff>
    </xdr:from>
    <xdr:to>
      <xdr:col>10</xdr:col>
      <xdr:colOff>19050</xdr:colOff>
      <xdr:row>99</xdr:row>
      <xdr:rowOff>172080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573125"/>
          <a:ext cx="6696075" cy="4515480"/>
        </a:xfrm>
        <a:prstGeom prst="rect">
          <a:avLst/>
        </a:prstGeom>
      </xdr:spPr>
    </xdr:pic>
    <xdr:clientData/>
  </xdr:twoCellAnchor>
  <xdr:twoCellAnchor>
    <xdr:from>
      <xdr:col>2</xdr:col>
      <xdr:colOff>619125</xdr:colOff>
      <xdr:row>83</xdr:row>
      <xdr:rowOff>47625</xdr:rowOff>
    </xdr:from>
    <xdr:to>
      <xdr:col>3</xdr:col>
      <xdr:colOff>66675</xdr:colOff>
      <xdr:row>83</xdr:row>
      <xdr:rowOff>47625</xdr:rowOff>
    </xdr:to>
    <xdr:cxnSp macro="">
      <xdr:nvCxnSpPr>
        <xdr:cNvPr id="23" name="直線コネクタ 22"/>
        <xdr:cNvCxnSpPr/>
      </xdr:nvCxnSpPr>
      <xdr:spPr>
        <a:xfrm>
          <a:off x="1809750" y="150685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83</xdr:row>
      <xdr:rowOff>47625</xdr:rowOff>
    </xdr:from>
    <xdr:to>
      <xdr:col>3</xdr:col>
      <xdr:colOff>276225</xdr:colOff>
      <xdr:row>83</xdr:row>
      <xdr:rowOff>47625</xdr:rowOff>
    </xdr:to>
    <xdr:cxnSp macro="">
      <xdr:nvCxnSpPr>
        <xdr:cNvPr id="24" name="直線コネクタ 23"/>
        <xdr:cNvCxnSpPr/>
      </xdr:nvCxnSpPr>
      <xdr:spPr>
        <a:xfrm>
          <a:off x="2019300" y="150685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81</xdr:row>
      <xdr:rowOff>0</xdr:rowOff>
    </xdr:from>
    <xdr:to>
      <xdr:col>6</xdr:col>
      <xdr:colOff>28575</xdr:colOff>
      <xdr:row>81</xdr:row>
      <xdr:rowOff>0</xdr:rowOff>
    </xdr:to>
    <xdr:cxnSp macro="">
      <xdr:nvCxnSpPr>
        <xdr:cNvPr id="25" name="直線コネクタ 24"/>
        <xdr:cNvCxnSpPr/>
      </xdr:nvCxnSpPr>
      <xdr:spPr>
        <a:xfrm>
          <a:off x="3829050" y="146589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81</xdr:row>
      <xdr:rowOff>0</xdr:rowOff>
    </xdr:from>
    <xdr:to>
      <xdr:col>6</xdr:col>
      <xdr:colOff>152400</xdr:colOff>
      <xdr:row>81</xdr:row>
      <xdr:rowOff>0</xdr:rowOff>
    </xdr:to>
    <xdr:cxnSp macro="">
      <xdr:nvCxnSpPr>
        <xdr:cNvPr id="26" name="直線コネクタ 25"/>
        <xdr:cNvCxnSpPr/>
      </xdr:nvCxnSpPr>
      <xdr:spPr>
        <a:xfrm>
          <a:off x="3952875" y="146589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101</xdr:row>
      <xdr:rowOff>0</xdr:rowOff>
    </xdr:from>
    <xdr:to>
      <xdr:col>9</xdr:col>
      <xdr:colOff>676275</xdr:colOff>
      <xdr:row>125</xdr:row>
      <xdr:rowOff>143501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78475"/>
          <a:ext cx="6667500" cy="4486901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110</xdr:row>
      <xdr:rowOff>0</xdr:rowOff>
    </xdr:from>
    <xdr:to>
      <xdr:col>6</xdr:col>
      <xdr:colOff>28575</xdr:colOff>
      <xdr:row>110</xdr:row>
      <xdr:rowOff>0</xdr:rowOff>
    </xdr:to>
    <xdr:cxnSp macro="">
      <xdr:nvCxnSpPr>
        <xdr:cNvPr id="28" name="直線コネクタ 27"/>
        <xdr:cNvCxnSpPr/>
      </xdr:nvCxnSpPr>
      <xdr:spPr>
        <a:xfrm>
          <a:off x="3829050" y="199072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115</xdr:row>
      <xdr:rowOff>47625</xdr:rowOff>
    </xdr:from>
    <xdr:to>
      <xdr:col>2</xdr:col>
      <xdr:colOff>95250</xdr:colOff>
      <xdr:row>115</xdr:row>
      <xdr:rowOff>47625</xdr:rowOff>
    </xdr:to>
    <xdr:cxnSp macro="">
      <xdr:nvCxnSpPr>
        <xdr:cNvPr id="30" name="直線コネクタ 29"/>
        <xdr:cNvCxnSpPr/>
      </xdr:nvCxnSpPr>
      <xdr:spPr>
        <a:xfrm>
          <a:off x="1152525" y="208597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114</xdr:row>
      <xdr:rowOff>66675</xdr:rowOff>
    </xdr:from>
    <xdr:to>
      <xdr:col>2</xdr:col>
      <xdr:colOff>428625</xdr:colOff>
      <xdr:row>114</xdr:row>
      <xdr:rowOff>66675</xdr:rowOff>
    </xdr:to>
    <xdr:cxnSp macro="">
      <xdr:nvCxnSpPr>
        <xdr:cNvPr id="31" name="直線コネクタ 30"/>
        <xdr:cNvCxnSpPr/>
      </xdr:nvCxnSpPr>
      <xdr:spPr>
        <a:xfrm>
          <a:off x="1485900" y="206978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113</xdr:row>
      <xdr:rowOff>28575</xdr:rowOff>
    </xdr:from>
    <xdr:to>
      <xdr:col>3</xdr:col>
      <xdr:colOff>266700</xdr:colOff>
      <xdr:row>113</xdr:row>
      <xdr:rowOff>28575</xdr:rowOff>
    </xdr:to>
    <xdr:cxnSp macro="">
      <xdr:nvCxnSpPr>
        <xdr:cNvPr id="32" name="直線コネクタ 31"/>
        <xdr:cNvCxnSpPr/>
      </xdr:nvCxnSpPr>
      <xdr:spPr>
        <a:xfrm>
          <a:off x="2009775" y="204787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109</xdr:row>
      <xdr:rowOff>85725</xdr:rowOff>
    </xdr:from>
    <xdr:to>
      <xdr:col>9</xdr:col>
      <xdr:colOff>47625</xdr:colOff>
      <xdr:row>109</xdr:row>
      <xdr:rowOff>85725</xdr:rowOff>
    </xdr:to>
    <xdr:cxnSp macro="">
      <xdr:nvCxnSpPr>
        <xdr:cNvPr id="34" name="直線コネクタ 33"/>
        <xdr:cNvCxnSpPr/>
      </xdr:nvCxnSpPr>
      <xdr:spPr>
        <a:xfrm>
          <a:off x="5905500" y="198120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109</xdr:row>
      <xdr:rowOff>85725</xdr:rowOff>
    </xdr:from>
    <xdr:to>
      <xdr:col>7</xdr:col>
      <xdr:colOff>381000</xdr:colOff>
      <xdr:row>109</xdr:row>
      <xdr:rowOff>85725</xdr:rowOff>
    </xdr:to>
    <xdr:cxnSp macro="">
      <xdr:nvCxnSpPr>
        <xdr:cNvPr id="36" name="直線コネクタ 35"/>
        <xdr:cNvCxnSpPr/>
      </xdr:nvCxnSpPr>
      <xdr:spPr>
        <a:xfrm>
          <a:off x="4867275" y="198120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132</xdr:row>
      <xdr:rowOff>171450</xdr:rowOff>
    </xdr:from>
    <xdr:to>
      <xdr:col>7</xdr:col>
      <xdr:colOff>247650</xdr:colOff>
      <xdr:row>132</xdr:row>
      <xdr:rowOff>171450</xdr:rowOff>
    </xdr:to>
    <xdr:cxnSp macro="">
      <xdr:nvCxnSpPr>
        <xdr:cNvPr id="39" name="直線コネクタ 38"/>
        <xdr:cNvCxnSpPr/>
      </xdr:nvCxnSpPr>
      <xdr:spPr>
        <a:xfrm>
          <a:off x="4733925" y="240601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136</xdr:row>
      <xdr:rowOff>76200</xdr:rowOff>
    </xdr:from>
    <xdr:to>
      <xdr:col>7</xdr:col>
      <xdr:colOff>9525</xdr:colOff>
      <xdr:row>136</xdr:row>
      <xdr:rowOff>76200</xdr:rowOff>
    </xdr:to>
    <xdr:cxnSp macro="">
      <xdr:nvCxnSpPr>
        <xdr:cNvPr id="41" name="直線コネクタ 40"/>
        <xdr:cNvCxnSpPr/>
      </xdr:nvCxnSpPr>
      <xdr:spPr>
        <a:xfrm>
          <a:off x="4495800" y="246888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140</xdr:row>
      <xdr:rowOff>133350</xdr:rowOff>
    </xdr:from>
    <xdr:to>
      <xdr:col>3</xdr:col>
      <xdr:colOff>381000</xdr:colOff>
      <xdr:row>140</xdr:row>
      <xdr:rowOff>133350</xdr:rowOff>
    </xdr:to>
    <xdr:cxnSp macro="">
      <xdr:nvCxnSpPr>
        <xdr:cNvPr id="42" name="直線コネクタ 41"/>
        <xdr:cNvCxnSpPr/>
      </xdr:nvCxnSpPr>
      <xdr:spPr>
        <a:xfrm>
          <a:off x="2124075" y="254698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143</xdr:row>
      <xdr:rowOff>85725</xdr:rowOff>
    </xdr:from>
    <xdr:to>
      <xdr:col>2</xdr:col>
      <xdr:colOff>304800</xdr:colOff>
      <xdr:row>143</xdr:row>
      <xdr:rowOff>85725</xdr:rowOff>
    </xdr:to>
    <xdr:cxnSp macro="">
      <xdr:nvCxnSpPr>
        <xdr:cNvPr id="44" name="直線コネクタ 43"/>
        <xdr:cNvCxnSpPr/>
      </xdr:nvCxnSpPr>
      <xdr:spPr>
        <a:xfrm>
          <a:off x="1362075" y="259651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143</xdr:row>
      <xdr:rowOff>85725</xdr:rowOff>
    </xdr:from>
    <xdr:to>
      <xdr:col>2</xdr:col>
      <xdr:colOff>19050</xdr:colOff>
      <xdr:row>143</xdr:row>
      <xdr:rowOff>85725</xdr:rowOff>
    </xdr:to>
    <xdr:cxnSp macro="">
      <xdr:nvCxnSpPr>
        <xdr:cNvPr id="45" name="直線コネクタ 44"/>
        <xdr:cNvCxnSpPr/>
      </xdr:nvCxnSpPr>
      <xdr:spPr>
        <a:xfrm>
          <a:off x="1076325" y="259651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136</xdr:row>
      <xdr:rowOff>47625</xdr:rowOff>
    </xdr:from>
    <xdr:to>
      <xdr:col>5</xdr:col>
      <xdr:colOff>9525</xdr:colOff>
      <xdr:row>136</xdr:row>
      <xdr:rowOff>47625</xdr:rowOff>
    </xdr:to>
    <xdr:cxnSp macro="">
      <xdr:nvCxnSpPr>
        <xdr:cNvPr id="46" name="直線コネクタ 45"/>
        <xdr:cNvCxnSpPr/>
      </xdr:nvCxnSpPr>
      <xdr:spPr>
        <a:xfrm>
          <a:off x="3124200" y="246602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138</xdr:row>
      <xdr:rowOff>47625</xdr:rowOff>
    </xdr:from>
    <xdr:to>
      <xdr:col>4</xdr:col>
      <xdr:colOff>85725</xdr:colOff>
      <xdr:row>138</xdr:row>
      <xdr:rowOff>47625</xdr:rowOff>
    </xdr:to>
    <xdr:cxnSp macro="">
      <xdr:nvCxnSpPr>
        <xdr:cNvPr id="48" name="直線コネクタ 47"/>
        <xdr:cNvCxnSpPr/>
      </xdr:nvCxnSpPr>
      <xdr:spPr>
        <a:xfrm>
          <a:off x="2514600" y="250221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132</xdr:row>
      <xdr:rowOff>76200</xdr:rowOff>
    </xdr:from>
    <xdr:to>
      <xdr:col>7</xdr:col>
      <xdr:colOff>542925</xdr:colOff>
      <xdr:row>132</xdr:row>
      <xdr:rowOff>76200</xdr:rowOff>
    </xdr:to>
    <xdr:cxnSp macro="">
      <xdr:nvCxnSpPr>
        <xdr:cNvPr id="50" name="直線コネクタ 49"/>
        <xdr:cNvCxnSpPr/>
      </xdr:nvCxnSpPr>
      <xdr:spPr>
        <a:xfrm>
          <a:off x="5029200" y="239649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132</xdr:row>
      <xdr:rowOff>57150</xdr:rowOff>
    </xdr:from>
    <xdr:to>
      <xdr:col>8</xdr:col>
      <xdr:colOff>542925</xdr:colOff>
      <xdr:row>132</xdr:row>
      <xdr:rowOff>57150</xdr:rowOff>
    </xdr:to>
    <xdr:cxnSp macro="">
      <xdr:nvCxnSpPr>
        <xdr:cNvPr id="51" name="直線コネクタ 50"/>
        <xdr:cNvCxnSpPr/>
      </xdr:nvCxnSpPr>
      <xdr:spPr>
        <a:xfrm>
          <a:off x="5715000" y="239458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127</xdr:row>
      <xdr:rowOff>0</xdr:rowOff>
    </xdr:from>
    <xdr:to>
      <xdr:col>10</xdr:col>
      <xdr:colOff>67616</xdr:colOff>
      <xdr:row>151</xdr:row>
      <xdr:rowOff>114922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83825"/>
          <a:ext cx="6744641" cy="4458322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143</xdr:row>
      <xdr:rowOff>152400</xdr:rowOff>
    </xdr:from>
    <xdr:to>
      <xdr:col>2</xdr:col>
      <xdr:colOff>152400</xdr:colOff>
      <xdr:row>143</xdr:row>
      <xdr:rowOff>152400</xdr:rowOff>
    </xdr:to>
    <xdr:cxnSp macro="">
      <xdr:nvCxnSpPr>
        <xdr:cNvPr id="54" name="直線コネクタ 53"/>
        <xdr:cNvCxnSpPr/>
      </xdr:nvCxnSpPr>
      <xdr:spPr>
        <a:xfrm>
          <a:off x="1209675" y="260318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134</xdr:row>
      <xdr:rowOff>114300</xdr:rowOff>
    </xdr:from>
    <xdr:to>
      <xdr:col>6</xdr:col>
      <xdr:colOff>142875</xdr:colOff>
      <xdr:row>134</xdr:row>
      <xdr:rowOff>114300</xdr:rowOff>
    </xdr:to>
    <xdr:cxnSp macro="">
      <xdr:nvCxnSpPr>
        <xdr:cNvPr id="55" name="直線コネクタ 54"/>
        <xdr:cNvCxnSpPr/>
      </xdr:nvCxnSpPr>
      <xdr:spPr>
        <a:xfrm>
          <a:off x="3943350" y="243649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136</xdr:row>
      <xdr:rowOff>114300</xdr:rowOff>
    </xdr:from>
    <xdr:to>
      <xdr:col>5</xdr:col>
      <xdr:colOff>142875</xdr:colOff>
      <xdr:row>136</xdr:row>
      <xdr:rowOff>114300</xdr:rowOff>
    </xdr:to>
    <xdr:cxnSp macro="">
      <xdr:nvCxnSpPr>
        <xdr:cNvPr id="56" name="直線コネクタ 55"/>
        <xdr:cNvCxnSpPr/>
      </xdr:nvCxnSpPr>
      <xdr:spPr>
        <a:xfrm>
          <a:off x="3257550" y="247269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141</xdr:row>
      <xdr:rowOff>0</xdr:rowOff>
    </xdr:from>
    <xdr:to>
      <xdr:col>3</xdr:col>
      <xdr:colOff>523875</xdr:colOff>
      <xdr:row>141</xdr:row>
      <xdr:rowOff>0</xdr:rowOff>
    </xdr:to>
    <xdr:cxnSp macro="">
      <xdr:nvCxnSpPr>
        <xdr:cNvPr id="57" name="直線コネクタ 56"/>
        <xdr:cNvCxnSpPr/>
      </xdr:nvCxnSpPr>
      <xdr:spPr>
        <a:xfrm>
          <a:off x="2266950" y="255174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143</xdr:row>
      <xdr:rowOff>152400</xdr:rowOff>
    </xdr:from>
    <xdr:to>
      <xdr:col>2</xdr:col>
      <xdr:colOff>447675</xdr:colOff>
      <xdr:row>143</xdr:row>
      <xdr:rowOff>152400</xdr:rowOff>
    </xdr:to>
    <xdr:cxnSp macro="">
      <xdr:nvCxnSpPr>
        <xdr:cNvPr id="58" name="直線コネクタ 57"/>
        <xdr:cNvCxnSpPr/>
      </xdr:nvCxnSpPr>
      <xdr:spPr>
        <a:xfrm>
          <a:off x="1504950" y="260318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138</xdr:row>
      <xdr:rowOff>114300</xdr:rowOff>
    </xdr:from>
    <xdr:to>
      <xdr:col>4</xdr:col>
      <xdr:colOff>219075</xdr:colOff>
      <xdr:row>138</xdr:row>
      <xdr:rowOff>114300</xdr:rowOff>
    </xdr:to>
    <xdr:cxnSp macro="">
      <xdr:nvCxnSpPr>
        <xdr:cNvPr id="59" name="直線コネクタ 58"/>
        <xdr:cNvCxnSpPr/>
      </xdr:nvCxnSpPr>
      <xdr:spPr>
        <a:xfrm>
          <a:off x="2647950" y="250888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133</xdr:row>
      <xdr:rowOff>57150</xdr:rowOff>
    </xdr:from>
    <xdr:to>
      <xdr:col>7</xdr:col>
      <xdr:colOff>371475</xdr:colOff>
      <xdr:row>133</xdr:row>
      <xdr:rowOff>57150</xdr:rowOff>
    </xdr:to>
    <xdr:cxnSp macro="">
      <xdr:nvCxnSpPr>
        <xdr:cNvPr id="60" name="直線コネクタ 59"/>
        <xdr:cNvCxnSpPr/>
      </xdr:nvCxnSpPr>
      <xdr:spPr>
        <a:xfrm>
          <a:off x="4857750" y="241268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134</xdr:row>
      <xdr:rowOff>114300</xdr:rowOff>
    </xdr:from>
    <xdr:to>
      <xdr:col>5</xdr:col>
      <xdr:colOff>523875</xdr:colOff>
      <xdr:row>134</xdr:row>
      <xdr:rowOff>114300</xdr:rowOff>
    </xdr:to>
    <xdr:cxnSp macro="">
      <xdr:nvCxnSpPr>
        <xdr:cNvPr id="62" name="直線コネクタ 61"/>
        <xdr:cNvCxnSpPr/>
      </xdr:nvCxnSpPr>
      <xdr:spPr>
        <a:xfrm>
          <a:off x="3638550" y="243649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132</xdr:row>
      <xdr:rowOff>142875</xdr:rowOff>
    </xdr:from>
    <xdr:to>
      <xdr:col>8</xdr:col>
      <xdr:colOff>666750</xdr:colOff>
      <xdr:row>132</xdr:row>
      <xdr:rowOff>142875</xdr:rowOff>
    </xdr:to>
    <xdr:cxnSp macro="">
      <xdr:nvCxnSpPr>
        <xdr:cNvPr id="63" name="直線コネクタ 62"/>
        <xdr:cNvCxnSpPr/>
      </xdr:nvCxnSpPr>
      <xdr:spPr>
        <a:xfrm>
          <a:off x="5838825" y="240315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132</xdr:row>
      <xdr:rowOff>142875</xdr:rowOff>
    </xdr:from>
    <xdr:to>
      <xdr:col>7</xdr:col>
      <xdr:colOff>676275</xdr:colOff>
      <xdr:row>132</xdr:row>
      <xdr:rowOff>142875</xdr:rowOff>
    </xdr:to>
    <xdr:cxnSp macro="">
      <xdr:nvCxnSpPr>
        <xdr:cNvPr id="64" name="直線コネクタ 63"/>
        <xdr:cNvCxnSpPr/>
      </xdr:nvCxnSpPr>
      <xdr:spPr>
        <a:xfrm>
          <a:off x="5162550" y="240315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153</xdr:row>
      <xdr:rowOff>0</xdr:rowOff>
    </xdr:from>
    <xdr:to>
      <xdr:col>10</xdr:col>
      <xdr:colOff>0</xdr:colOff>
      <xdr:row>174</xdr:row>
      <xdr:rowOff>530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89175"/>
          <a:ext cx="6677025" cy="3801005"/>
        </a:xfrm>
        <a:prstGeom prst="rect">
          <a:avLst/>
        </a:prstGeom>
      </xdr:spPr>
    </xdr:pic>
    <xdr:clientData/>
  </xdr:twoCellAnchor>
  <xdr:twoCellAnchor>
    <xdr:from>
      <xdr:col>3</xdr:col>
      <xdr:colOff>600075</xdr:colOff>
      <xdr:row>168</xdr:row>
      <xdr:rowOff>152400</xdr:rowOff>
    </xdr:from>
    <xdr:to>
      <xdr:col>4</xdr:col>
      <xdr:colOff>47625</xdr:colOff>
      <xdr:row>168</xdr:row>
      <xdr:rowOff>152400</xdr:rowOff>
    </xdr:to>
    <xdr:cxnSp macro="">
      <xdr:nvCxnSpPr>
        <xdr:cNvPr id="66" name="直線コネクタ 65"/>
        <xdr:cNvCxnSpPr/>
      </xdr:nvCxnSpPr>
      <xdr:spPr>
        <a:xfrm>
          <a:off x="2476500" y="305562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163</xdr:row>
      <xdr:rowOff>76200</xdr:rowOff>
    </xdr:from>
    <xdr:to>
      <xdr:col>6</xdr:col>
      <xdr:colOff>419100</xdr:colOff>
      <xdr:row>163</xdr:row>
      <xdr:rowOff>76200</xdr:rowOff>
    </xdr:to>
    <xdr:cxnSp macro="">
      <xdr:nvCxnSpPr>
        <xdr:cNvPr id="67" name="直線コネクタ 66"/>
        <xdr:cNvCxnSpPr/>
      </xdr:nvCxnSpPr>
      <xdr:spPr>
        <a:xfrm>
          <a:off x="4219575" y="295751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163</xdr:row>
      <xdr:rowOff>28575</xdr:rowOff>
    </xdr:from>
    <xdr:to>
      <xdr:col>7</xdr:col>
      <xdr:colOff>390525</xdr:colOff>
      <xdr:row>163</xdr:row>
      <xdr:rowOff>28575</xdr:rowOff>
    </xdr:to>
    <xdr:cxnSp macro="">
      <xdr:nvCxnSpPr>
        <xdr:cNvPr id="69" name="直線コネクタ 68"/>
        <xdr:cNvCxnSpPr/>
      </xdr:nvCxnSpPr>
      <xdr:spPr>
        <a:xfrm>
          <a:off x="4876800" y="295275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163</xdr:row>
      <xdr:rowOff>38100</xdr:rowOff>
    </xdr:from>
    <xdr:to>
      <xdr:col>8</xdr:col>
      <xdr:colOff>238125</xdr:colOff>
      <xdr:row>163</xdr:row>
      <xdr:rowOff>38100</xdr:rowOff>
    </xdr:to>
    <xdr:cxnSp macro="">
      <xdr:nvCxnSpPr>
        <xdr:cNvPr id="70" name="直線コネクタ 69"/>
        <xdr:cNvCxnSpPr/>
      </xdr:nvCxnSpPr>
      <xdr:spPr>
        <a:xfrm>
          <a:off x="5410200" y="295370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175</xdr:row>
      <xdr:rowOff>0</xdr:rowOff>
    </xdr:from>
    <xdr:to>
      <xdr:col>10</xdr:col>
      <xdr:colOff>9525</xdr:colOff>
      <xdr:row>198</xdr:row>
      <xdr:rowOff>143476</xdr:rowOff>
    </xdr:to>
    <xdr:pic>
      <xdr:nvPicPr>
        <xdr:cNvPr id="71" name="図 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670625"/>
          <a:ext cx="6686550" cy="4305901"/>
        </a:xfrm>
        <a:prstGeom prst="rect">
          <a:avLst/>
        </a:prstGeom>
      </xdr:spPr>
    </xdr:pic>
    <xdr:clientData/>
  </xdr:twoCellAnchor>
  <xdr:twoCellAnchor>
    <xdr:from>
      <xdr:col>3</xdr:col>
      <xdr:colOff>676275</xdr:colOff>
      <xdr:row>189</xdr:row>
      <xdr:rowOff>76200</xdr:rowOff>
    </xdr:from>
    <xdr:to>
      <xdr:col>4</xdr:col>
      <xdr:colOff>123825</xdr:colOff>
      <xdr:row>189</xdr:row>
      <xdr:rowOff>76200</xdr:rowOff>
    </xdr:to>
    <xdr:cxnSp macro="">
      <xdr:nvCxnSpPr>
        <xdr:cNvPr id="72" name="直線コネクタ 71"/>
        <xdr:cNvCxnSpPr/>
      </xdr:nvCxnSpPr>
      <xdr:spPr>
        <a:xfrm>
          <a:off x="2552700" y="342804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193</xdr:row>
      <xdr:rowOff>28575</xdr:rowOff>
    </xdr:from>
    <xdr:to>
      <xdr:col>2</xdr:col>
      <xdr:colOff>438150</xdr:colOff>
      <xdr:row>193</xdr:row>
      <xdr:rowOff>28575</xdr:rowOff>
    </xdr:to>
    <xdr:cxnSp macro="">
      <xdr:nvCxnSpPr>
        <xdr:cNvPr id="74" name="直線コネクタ 73"/>
        <xdr:cNvCxnSpPr/>
      </xdr:nvCxnSpPr>
      <xdr:spPr>
        <a:xfrm>
          <a:off x="1495425" y="349567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457200</xdr:colOff>
      <xdr:row>183</xdr:row>
      <xdr:rowOff>66675</xdr:rowOff>
    </xdr:from>
    <xdr:to>
      <xdr:col>5</xdr:col>
      <xdr:colOff>590550</xdr:colOff>
      <xdr:row>183</xdr:row>
      <xdr:rowOff>66675</xdr:rowOff>
    </xdr:to>
    <xdr:cxnSp macro="">
      <xdr:nvCxnSpPr>
        <xdr:cNvPr id="75" name="直線コネクタ 74"/>
        <xdr:cNvCxnSpPr/>
      </xdr:nvCxnSpPr>
      <xdr:spPr>
        <a:xfrm>
          <a:off x="3705225" y="331851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657225</xdr:colOff>
      <xdr:row>183</xdr:row>
      <xdr:rowOff>76200</xdr:rowOff>
    </xdr:from>
    <xdr:to>
      <xdr:col>8</xdr:col>
      <xdr:colOff>104775</xdr:colOff>
      <xdr:row>183</xdr:row>
      <xdr:rowOff>76200</xdr:rowOff>
    </xdr:to>
    <xdr:cxnSp macro="">
      <xdr:nvCxnSpPr>
        <xdr:cNvPr id="76" name="直線コネクタ 75"/>
        <xdr:cNvCxnSpPr/>
      </xdr:nvCxnSpPr>
      <xdr:spPr>
        <a:xfrm>
          <a:off x="5276850" y="331946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200</xdr:row>
      <xdr:rowOff>0</xdr:rowOff>
    </xdr:from>
    <xdr:to>
      <xdr:col>9</xdr:col>
      <xdr:colOff>57150</xdr:colOff>
      <xdr:row>221</xdr:row>
      <xdr:rowOff>38636</xdr:rowOff>
    </xdr:to>
    <xdr:pic>
      <xdr:nvPicPr>
        <xdr:cNvPr id="77" name="図 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0"/>
          <a:ext cx="6048375" cy="3839111"/>
        </a:xfrm>
        <a:prstGeom prst="rect">
          <a:avLst/>
        </a:prstGeom>
      </xdr:spPr>
    </xdr:pic>
    <xdr:clientData/>
  </xdr:twoCellAnchor>
  <xdr:twoCellAnchor>
    <xdr:from>
      <xdr:col>5</xdr:col>
      <xdr:colOff>523875</xdr:colOff>
      <xdr:row>212</xdr:row>
      <xdr:rowOff>114300</xdr:rowOff>
    </xdr:from>
    <xdr:to>
      <xdr:col>5</xdr:col>
      <xdr:colOff>657225</xdr:colOff>
      <xdr:row>212</xdr:row>
      <xdr:rowOff>114300</xdr:rowOff>
    </xdr:to>
    <xdr:cxnSp macro="">
      <xdr:nvCxnSpPr>
        <xdr:cNvPr id="78" name="直線コネクタ 77"/>
        <xdr:cNvCxnSpPr/>
      </xdr:nvCxnSpPr>
      <xdr:spPr>
        <a:xfrm>
          <a:off x="3771900" y="384810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609600</xdr:colOff>
      <xdr:row>212</xdr:row>
      <xdr:rowOff>95250</xdr:rowOff>
    </xdr:from>
    <xdr:to>
      <xdr:col>5</xdr:col>
      <xdr:colOff>57150</xdr:colOff>
      <xdr:row>212</xdr:row>
      <xdr:rowOff>95250</xdr:rowOff>
    </xdr:to>
    <xdr:cxnSp macro="">
      <xdr:nvCxnSpPr>
        <xdr:cNvPr id="80" name="直線コネクタ 79"/>
        <xdr:cNvCxnSpPr/>
      </xdr:nvCxnSpPr>
      <xdr:spPr>
        <a:xfrm>
          <a:off x="3171825" y="3846195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209</xdr:row>
      <xdr:rowOff>114300</xdr:rowOff>
    </xdr:from>
    <xdr:to>
      <xdr:col>3</xdr:col>
      <xdr:colOff>352425</xdr:colOff>
      <xdr:row>209</xdr:row>
      <xdr:rowOff>114300</xdr:rowOff>
    </xdr:to>
    <xdr:cxnSp macro="">
      <xdr:nvCxnSpPr>
        <xdr:cNvPr id="81" name="直線コネクタ 80"/>
        <xdr:cNvCxnSpPr/>
      </xdr:nvCxnSpPr>
      <xdr:spPr>
        <a:xfrm>
          <a:off x="2095500" y="379380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222</xdr:row>
      <xdr:rowOff>0</xdr:rowOff>
    </xdr:from>
    <xdr:to>
      <xdr:col>9</xdr:col>
      <xdr:colOff>19049</xdr:colOff>
      <xdr:row>246</xdr:row>
      <xdr:rowOff>153027</xdr:rowOff>
    </xdr:to>
    <xdr:pic>
      <xdr:nvPicPr>
        <xdr:cNvPr id="82" name="図 8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176450"/>
          <a:ext cx="6010274" cy="4496427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240</xdr:row>
      <xdr:rowOff>104775</xdr:rowOff>
    </xdr:from>
    <xdr:to>
      <xdr:col>2</xdr:col>
      <xdr:colOff>142875</xdr:colOff>
      <xdr:row>240</xdr:row>
      <xdr:rowOff>104775</xdr:rowOff>
    </xdr:to>
    <xdr:cxnSp macro="">
      <xdr:nvCxnSpPr>
        <xdr:cNvPr id="83" name="直線コネクタ 82"/>
        <xdr:cNvCxnSpPr/>
      </xdr:nvCxnSpPr>
      <xdr:spPr>
        <a:xfrm>
          <a:off x="1200150" y="435387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466725</xdr:colOff>
      <xdr:row>239</xdr:row>
      <xdr:rowOff>133350</xdr:rowOff>
    </xdr:from>
    <xdr:to>
      <xdr:col>2</xdr:col>
      <xdr:colOff>600075</xdr:colOff>
      <xdr:row>239</xdr:row>
      <xdr:rowOff>133350</xdr:rowOff>
    </xdr:to>
    <xdr:cxnSp macro="">
      <xdr:nvCxnSpPr>
        <xdr:cNvPr id="85" name="直線コネクタ 84"/>
        <xdr:cNvCxnSpPr/>
      </xdr:nvCxnSpPr>
      <xdr:spPr>
        <a:xfrm>
          <a:off x="1657350" y="4338637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236</xdr:row>
      <xdr:rowOff>152400</xdr:rowOff>
    </xdr:from>
    <xdr:to>
      <xdr:col>4</xdr:col>
      <xdr:colOff>314325</xdr:colOff>
      <xdr:row>236</xdr:row>
      <xdr:rowOff>152400</xdr:rowOff>
    </xdr:to>
    <xdr:cxnSp macro="">
      <xdr:nvCxnSpPr>
        <xdr:cNvPr id="86" name="直線コネクタ 85"/>
        <xdr:cNvCxnSpPr/>
      </xdr:nvCxnSpPr>
      <xdr:spPr>
        <a:xfrm>
          <a:off x="2743200" y="42862500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236</xdr:row>
      <xdr:rowOff>161925</xdr:rowOff>
    </xdr:from>
    <xdr:to>
      <xdr:col>8</xdr:col>
      <xdr:colOff>304800</xdr:colOff>
      <xdr:row>236</xdr:row>
      <xdr:rowOff>161925</xdr:rowOff>
    </xdr:to>
    <xdr:cxnSp macro="">
      <xdr:nvCxnSpPr>
        <xdr:cNvPr id="87" name="直線コネクタ 86"/>
        <xdr:cNvCxnSpPr/>
      </xdr:nvCxnSpPr>
      <xdr:spPr>
        <a:xfrm>
          <a:off x="5476875" y="42872025"/>
          <a:ext cx="1333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 t="s">
        <v>48</v>
      </c>
      <c r="E2" s="43"/>
      <c r="F2" s="40" t="s">
        <v>6</v>
      </c>
      <c r="G2" s="40"/>
      <c r="H2" s="43" t="s">
        <v>49</v>
      </c>
      <c r="I2" s="43"/>
      <c r="J2" s="40" t="s">
        <v>7</v>
      </c>
      <c r="K2" s="40"/>
      <c r="L2" s="44">
        <f>C9</f>
        <v>100000</v>
      </c>
      <c r="M2" s="43"/>
      <c r="N2" s="40" t="s">
        <v>8</v>
      </c>
      <c r="O2" s="40"/>
      <c r="P2" s="44">
        <f>C108+R108</f>
        <v>60226993.065714471</v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38</v>
      </c>
      <c r="E3" s="45"/>
      <c r="F3" s="45"/>
      <c r="G3" s="45"/>
      <c r="H3" s="45"/>
      <c r="I3" s="45"/>
      <c r="J3" s="40" t="s">
        <v>10</v>
      </c>
      <c r="K3" s="40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0" t="s">
        <v>11</v>
      </c>
      <c r="C4" s="40"/>
      <c r="D4" s="41">
        <f>SUM($R$9:$S$993)</f>
        <v>60126993.065714471</v>
      </c>
      <c r="E4" s="41"/>
      <c r="F4" s="40" t="s">
        <v>12</v>
      </c>
      <c r="G4" s="40"/>
      <c r="H4" s="42">
        <f>SUM($T$9:$U$108)</f>
        <v>3357.7000000000048</v>
      </c>
      <c r="I4" s="43"/>
      <c r="J4" s="47" t="s">
        <v>13</v>
      </c>
      <c r="K4" s="47"/>
      <c r="L4" s="44">
        <f>MAX($C$9:$D$990)-C9</f>
        <v>61989683.572901338</v>
      </c>
      <c r="M4" s="44"/>
      <c r="N4" s="47" t="s">
        <v>14</v>
      </c>
      <c r="O4" s="47"/>
      <c r="P4" s="41">
        <f>MIN($C$9:$D$990)-C9</f>
        <v>0</v>
      </c>
      <c r="Q4" s="41"/>
      <c r="R4" s="1"/>
      <c r="S4" s="1"/>
      <c r="T4" s="1"/>
    </row>
    <row r="5" spans="2:21" x14ac:dyDescent="0.15">
      <c r="B5" s="37" t="s">
        <v>15</v>
      </c>
      <c r="C5" s="2">
        <f>COUNTIF($R$9:$R$990,"&gt;0")</f>
        <v>60</v>
      </c>
      <c r="D5" s="38" t="s">
        <v>16</v>
      </c>
      <c r="E5" s="16">
        <f>COUNTIF($R$9:$R$990,"&lt;0")</f>
        <v>40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</v>
      </c>
      <c r="J5" s="48" t="s">
        <v>19</v>
      </c>
      <c r="K5" s="40"/>
      <c r="L5" s="49">
        <v>6</v>
      </c>
      <c r="M5" s="50"/>
      <c r="N5" s="18" t="s">
        <v>20</v>
      </c>
      <c r="O5" s="9"/>
      <c r="P5" s="49">
        <v>4</v>
      </c>
      <c r="Q5" s="5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x14ac:dyDescent="0.15">
      <c r="B8" s="59"/>
      <c r="C8" s="62"/>
      <c r="D8" s="63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x14ac:dyDescent="0.15">
      <c r="B9" s="36">
        <v>1</v>
      </c>
      <c r="C9" s="71">
        <v>100000</v>
      </c>
      <c r="D9" s="71"/>
      <c r="E9" s="36">
        <v>2014</v>
      </c>
      <c r="F9" s="8">
        <v>42520</v>
      </c>
      <c r="G9" s="36" t="s">
        <v>4</v>
      </c>
      <c r="H9" s="72">
        <v>101.70699999999999</v>
      </c>
      <c r="I9" s="72"/>
      <c r="J9" s="36">
        <v>11</v>
      </c>
      <c r="K9" s="71">
        <f t="shared" ref="K9:K72" si="0">IF(F9="","",C9*0.03)</f>
        <v>3000</v>
      </c>
      <c r="L9" s="71"/>
      <c r="M9" s="6">
        <f>IF(J9="","",(K9/J9)/1000)</f>
        <v>0.27272727272727276</v>
      </c>
      <c r="N9" s="36">
        <v>2014</v>
      </c>
      <c r="O9" s="8">
        <v>42525</v>
      </c>
      <c r="P9" s="72">
        <v>102.494</v>
      </c>
      <c r="Q9" s="72"/>
      <c r="R9" s="73">
        <f>IF(O9="","",(IF(G9="売",H9-P9,P9-H9))*M9*100000)</f>
        <v>21463.636363636535</v>
      </c>
      <c r="S9" s="73"/>
      <c r="T9" s="74">
        <f>IF(O9="","",IF(R9&lt;0,J9*(-1),IF(G9="買",(P9-H9)*100,(H9-P9)*100)))</f>
        <v>78.700000000000614</v>
      </c>
      <c r="U9" s="74"/>
    </row>
    <row r="10" spans="2:21" x14ac:dyDescent="0.15">
      <c r="B10" s="36">
        <v>2</v>
      </c>
      <c r="C10" s="71">
        <f t="shared" ref="C10:C73" si="1">IF(R9="","",C9+R9)</f>
        <v>121463.63636363653</v>
      </c>
      <c r="D10" s="71"/>
      <c r="E10" s="36">
        <v>2014</v>
      </c>
      <c r="F10" s="8">
        <v>42526</v>
      </c>
      <c r="G10" s="36" t="s">
        <v>3</v>
      </c>
      <c r="H10" s="72">
        <v>102.39100000000001</v>
      </c>
      <c r="I10" s="72"/>
      <c r="J10" s="36">
        <v>16.2</v>
      </c>
      <c r="K10" s="71">
        <f t="shared" si="0"/>
        <v>3643.9090909090955</v>
      </c>
      <c r="L10" s="71"/>
      <c r="M10" s="6">
        <f t="shared" ref="M10:M73" si="2">IF(J10="","",(K10/J10)/1000)</f>
        <v>0.22493265993266021</v>
      </c>
      <c r="N10" s="36">
        <v>2014</v>
      </c>
      <c r="O10" s="8">
        <v>42527</v>
      </c>
      <c r="P10" s="72">
        <v>102.381</v>
      </c>
      <c r="Q10" s="72"/>
      <c r="R10" s="73">
        <f t="shared" ref="R10:R73" si="3">IF(O10="","",(IF(G10="売",H10-P10,P10-H10))*M10*100000)</f>
        <v>224.93265993277527</v>
      </c>
      <c r="S10" s="73"/>
      <c r="T10" s="74">
        <f t="shared" ref="T10:T73" si="4">IF(O10="","",IF(R10&lt;0,J10*(-1),IF(G10="買",(P10-H10)*100,(H10-P10)*100)))</f>
        <v>1.0000000000005116</v>
      </c>
      <c r="U10" s="74"/>
    </row>
    <row r="11" spans="2:21" x14ac:dyDescent="0.15">
      <c r="B11" s="36">
        <v>3</v>
      </c>
      <c r="C11" s="71">
        <f t="shared" si="1"/>
        <v>121688.5690235693</v>
      </c>
      <c r="D11" s="71"/>
      <c r="E11" s="36">
        <v>2014</v>
      </c>
      <c r="F11" s="8">
        <v>42532</v>
      </c>
      <c r="G11" s="36" t="s">
        <v>3</v>
      </c>
      <c r="H11" s="72">
        <v>102.235</v>
      </c>
      <c r="I11" s="72"/>
      <c r="J11" s="36">
        <v>14</v>
      </c>
      <c r="K11" s="71">
        <f t="shared" si="0"/>
        <v>3650.6570707070791</v>
      </c>
      <c r="L11" s="71"/>
      <c r="M11" s="6">
        <f t="shared" si="2"/>
        <v>0.26076121933621993</v>
      </c>
      <c r="N11" s="39">
        <v>2014</v>
      </c>
      <c r="O11" s="8">
        <v>42534</v>
      </c>
      <c r="P11" s="72">
        <v>101.901</v>
      </c>
      <c r="Q11" s="72"/>
      <c r="R11" s="73">
        <f t="shared" si="3"/>
        <v>8709.4247258298292</v>
      </c>
      <c r="S11" s="73"/>
      <c r="T11" s="74">
        <f t="shared" si="4"/>
        <v>33.400000000000318</v>
      </c>
      <c r="U11" s="74"/>
    </row>
    <row r="12" spans="2:21" x14ac:dyDescent="0.15">
      <c r="B12" s="36">
        <v>4</v>
      </c>
      <c r="C12" s="71">
        <f t="shared" si="1"/>
        <v>130397.99374939913</v>
      </c>
      <c r="D12" s="71"/>
      <c r="E12" s="39">
        <v>2014</v>
      </c>
      <c r="F12" s="8">
        <v>42539</v>
      </c>
      <c r="G12" s="36" t="s">
        <v>4</v>
      </c>
      <c r="H12" s="72">
        <v>102.19799999999999</v>
      </c>
      <c r="I12" s="72"/>
      <c r="J12" s="36">
        <v>7.2</v>
      </c>
      <c r="K12" s="71">
        <f t="shared" si="0"/>
        <v>3911.9398124819736</v>
      </c>
      <c r="L12" s="71"/>
      <c r="M12" s="6">
        <f t="shared" si="2"/>
        <v>0.54332497395582968</v>
      </c>
      <c r="N12" s="39">
        <v>2014</v>
      </c>
      <c r="O12" s="8">
        <v>42539</v>
      </c>
      <c r="P12" s="72">
        <v>102.126</v>
      </c>
      <c r="Q12" s="72"/>
      <c r="R12" s="73">
        <f t="shared" si="3"/>
        <v>-3911.9398124813501</v>
      </c>
      <c r="S12" s="73"/>
      <c r="T12" s="74">
        <f t="shared" si="4"/>
        <v>-7.2</v>
      </c>
      <c r="U12" s="74"/>
    </row>
    <row r="13" spans="2:21" x14ac:dyDescent="0.15">
      <c r="B13" s="36">
        <v>5</v>
      </c>
      <c r="C13" s="71">
        <f t="shared" si="1"/>
        <v>126486.05393691779</v>
      </c>
      <c r="D13" s="71"/>
      <c r="E13" s="39">
        <v>2014</v>
      </c>
      <c r="F13" s="8">
        <v>42539</v>
      </c>
      <c r="G13" s="36" t="s">
        <v>3</v>
      </c>
      <c r="H13" s="72">
        <v>102.161</v>
      </c>
      <c r="I13" s="72"/>
      <c r="J13" s="36">
        <v>6.4</v>
      </c>
      <c r="K13" s="71">
        <f t="shared" si="0"/>
        <v>3794.5816181075334</v>
      </c>
      <c r="L13" s="71"/>
      <c r="M13" s="6">
        <f t="shared" si="2"/>
        <v>0.59290337782930203</v>
      </c>
      <c r="N13" s="39">
        <v>2014</v>
      </c>
      <c r="O13" s="8">
        <v>42539</v>
      </c>
      <c r="P13" s="72">
        <v>102.205</v>
      </c>
      <c r="Q13" s="72"/>
      <c r="R13" s="73">
        <f t="shared" si="3"/>
        <v>-2608.7748624487472</v>
      </c>
      <c r="S13" s="73"/>
      <c r="T13" s="74">
        <f t="shared" si="4"/>
        <v>-6.4</v>
      </c>
      <c r="U13" s="74"/>
    </row>
    <row r="14" spans="2:21" x14ac:dyDescent="0.15">
      <c r="B14" s="36">
        <v>6</v>
      </c>
      <c r="C14" s="71">
        <f t="shared" si="1"/>
        <v>123877.27907446904</v>
      </c>
      <c r="D14" s="71"/>
      <c r="E14" s="39">
        <v>2014</v>
      </c>
      <c r="F14" s="8">
        <v>42546</v>
      </c>
      <c r="G14" s="36" t="s">
        <v>3</v>
      </c>
      <c r="H14" s="72">
        <v>101.863</v>
      </c>
      <c r="I14" s="72"/>
      <c r="J14" s="36">
        <v>5.7</v>
      </c>
      <c r="K14" s="71">
        <f t="shared" si="0"/>
        <v>3716.3183722340709</v>
      </c>
      <c r="L14" s="71"/>
      <c r="M14" s="6">
        <f t="shared" si="2"/>
        <v>0.65198567933931062</v>
      </c>
      <c r="N14" s="39">
        <v>2014</v>
      </c>
      <c r="O14" s="8">
        <v>42546</v>
      </c>
      <c r="P14" s="72">
        <v>101.94</v>
      </c>
      <c r="Q14" s="72"/>
      <c r="R14" s="73">
        <f t="shared" si="3"/>
        <v>-5020.2897309125738</v>
      </c>
      <c r="S14" s="73"/>
      <c r="T14" s="74">
        <f t="shared" si="4"/>
        <v>-5.7</v>
      </c>
      <c r="U14" s="74"/>
    </row>
    <row r="15" spans="2:21" x14ac:dyDescent="0.15">
      <c r="B15" s="36">
        <v>7</v>
      </c>
      <c r="C15" s="71">
        <f t="shared" si="1"/>
        <v>118856.98934355647</v>
      </c>
      <c r="D15" s="71"/>
      <c r="E15" s="39">
        <v>2014</v>
      </c>
      <c r="F15" s="8">
        <v>42552</v>
      </c>
      <c r="G15" s="36" t="s">
        <v>4</v>
      </c>
      <c r="H15" s="72">
        <v>101.494</v>
      </c>
      <c r="I15" s="72"/>
      <c r="J15" s="36">
        <v>11.2</v>
      </c>
      <c r="K15" s="71">
        <f t="shared" si="0"/>
        <v>3565.7096803066943</v>
      </c>
      <c r="L15" s="71"/>
      <c r="M15" s="6">
        <f t="shared" si="2"/>
        <v>0.31836693574166913</v>
      </c>
      <c r="N15" s="39">
        <v>2014</v>
      </c>
      <c r="O15" s="8">
        <v>42553</v>
      </c>
      <c r="P15" s="72">
        <v>101.452</v>
      </c>
      <c r="Q15" s="72"/>
      <c r="R15" s="73">
        <f t="shared" si="3"/>
        <v>-1337.1411301150611</v>
      </c>
      <c r="S15" s="73"/>
      <c r="T15" s="74">
        <f t="shared" si="4"/>
        <v>-11.2</v>
      </c>
      <c r="U15" s="74"/>
    </row>
    <row r="16" spans="2:21" x14ac:dyDescent="0.15">
      <c r="B16" s="36">
        <v>8</v>
      </c>
      <c r="C16" s="71">
        <f>IF(R15="","",C15+R15)</f>
        <v>117519.84821344141</v>
      </c>
      <c r="D16" s="71"/>
      <c r="E16" s="39">
        <v>2014</v>
      </c>
      <c r="F16" s="8">
        <v>42554</v>
      </c>
      <c r="G16" s="36" t="s">
        <v>4</v>
      </c>
      <c r="H16" s="72">
        <v>101.86199999999999</v>
      </c>
      <c r="I16" s="72"/>
      <c r="J16" s="36">
        <v>8.8000000000000007</v>
      </c>
      <c r="K16" s="71">
        <f t="shared" si="0"/>
        <v>3525.595446403242</v>
      </c>
      <c r="L16" s="71"/>
      <c r="M16" s="6">
        <f t="shared" si="2"/>
        <v>0.40063584618218656</v>
      </c>
      <c r="N16" s="39">
        <v>2014</v>
      </c>
      <c r="O16" s="8">
        <v>42558</v>
      </c>
      <c r="P16" s="72">
        <v>101.962</v>
      </c>
      <c r="Q16" s="72"/>
      <c r="R16" s="73">
        <f t="shared" si="3"/>
        <v>4006.3584618222071</v>
      </c>
      <c r="S16" s="73"/>
      <c r="T16" s="74">
        <f t="shared" si="4"/>
        <v>10.000000000000853</v>
      </c>
      <c r="U16" s="74"/>
    </row>
    <row r="17" spans="2:21" x14ac:dyDescent="0.15">
      <c r="B17" s="36">
        <v>9</v>
      </c>
      <c r="C17" s="71">
        <f t="shared" si="1"/>
        <v>121526.20667526362</v>
      </c>
      <c r="D17" s="71"/>
      <c r="E17" s="39">
        <v>2014</v>
      </c>
      <c r="F17" s="8">
        <v>42558</v>
      </c>
      <c r="G17" s="36" t="s">
        <v>3</v>
      </c>
      <c r="H17" s="72">
        <v>101.83499999999999</v>
      </c>
      <c r="I17" s="72"/>
      <c r="J17" s="36">
        <v>5.2</v>
      </c>
      <c r="K17" s="71">
        <f t="shared" si="0"/>
        <v>3645.7862002579081</v>
      </c>
      <c r="L17" s="71"/>
      <c r="M17" s="6">
        <f t="shared" si="2"/>
        <v>0.70111273081882852</v>
      </c>
      <c r="N17" s="39">
        <v>2014</v>
      </c>
      <c r="O17" s="8">
        <v>42559</v>
      </c>
      <c r="P17" s="72">
        <v>101.887</v>
      </c>
      <c r="Q17" s="72"/>
      <c r="R17" s="73">
        <f t="shared" si="3"/>
        <v>-3645.7862002583788</v>
      </c>
      <c r="S17" s="73"/>
      <c r="T17" s="74">
        <f t="shared" si="4"/>
        <v>-5.2</v>
      </c>
      <c r="U17" s="74"/>
    </row>
    <row r="18" spans="2:21" x14ac:dyDescent="0.15">
      <c r="B18" s="36">
        <v>10</v>
      </c>
      <c r="C18" s="71">
        <f t="shared" si="1"/>
        <v>117880.42047500523</v>
      </c>
      <c r="D18" s="71"/>
      <c r="E18" s="39">
        <v>2014</v>
      </c>
      <c r="F18" s="8">
        <v>42560</v>
      </c>
      <c r="G18" s="36" t="s">
        <v>4</v>
      </c>
      <c r="H18" s="72">
        <v>101.67400000000001</v>
      </c>
      <c r="I18" s="72"/>
      <c r="J18" s="36">
        <v>8.6999999999999993</v>
      </c>
      <c r="K18" s="71">
        <f t="shared" si="0"/>
        <v>3536.4126142501568</v>
      </c>
      <c r="L18" s="71"/>
      <c r="M18" s="6">
        <f t="shared" si="2"/>
        <v>0.40648420853450079</v>
      </c>
      <c r="N18" s="39">
        <v>2014</v>
      </c>
      <c r="O18" s="8">
        <v>42560</v>
      </c>
      <c r="P18" s="72">
        <v>101.646</v>
      </c>
      <c r="Q18" s="72"/>
      <c r="R18" s="73">
        <f t="shared" si="3"/>
        <v>-1138.1557838968379</v>
      </c>
      <c r="S18" s="73"/>
      <c r="T18" s="74">
        <f t="shared" si="4"/>
        <v>-8.6999999999999993</v>
      </c>
      <c r="U18" s="74"/>
    </row>
    <row r="19" spans="2:21" x14ac:dyDescent="0.15">
      <c r="B19" s="36">
        <v>11</v>
      </c>
      <c r="C19" s="71">
        <f t="shared" si="1"/>
        <v>116742.26469110839</v>
      </c>
      <c r="D19" s="71"/>
      <c r="E19" s="39">
        <v>2014</v>
      </c>
      <c r="F19" s="8">
        <v>42562</v>
      </c>
      <c r="G19" s="36" t="s">
        <v>4</v>
      </c>
      <c r="H19" s="72">
        <v>101.34399999999999</v>
      </c>
      <c r="I19" s="72"/>
      <c r="J19" s="36">
        <v>5.8</v>
      </c>
      <c r="K19" s="71">
        <f t="shared" si="0"/>
        <v>3502.2679407332516</v>
      </c>
      <c r="L19" s="71"/>
      <c r="M19" s="6">
        <f t="shared" si="2"/>
        <v>0.60383930012642273</v>
      </c>
      <c r="N19" s="39">
        <v>2014</v>
      </c>
      <c r="O19" s="8">
        <v>42562</v>
      </c>
      <c r="P19" s="72">
        <v>101.286</v>
      </c>
      <c r="Q19" s="72"/>
      <c r="R19" s="73">
        <f t="shared" si="3"/>
        <v>-3502.2679407328123</v>
      </c>
      <c r="S19" s="73"/>
      <c r="T19" s="74">
        <f t="shared" si="4"/>
        <v>-5.8</v>
      </c>
      <c r="U19" s="74"/>
    </row>
    <row r="20" spans="2:21" x14ac:dyDescent="0.15">
      <c r="B20" s="36">
        <v>12</v>
      </c>
      <c r="C20" s="71">
        <f t="shared" si="1"/>
        <v>113239.99675037558</v>
      </c>
      <c r="D20" s="71"/>
      <c r="E20" s="39">
        <v>2014</v>
      </c>
      <c r="F20" s="8">
        <v>42565</v>
      </c>
      <c r="G20" s="36" t="s">
        <v>4</v>
      </c>
      <c r="H20" s="72">
        <v>101.432</v>
      </c>
      <c r="I20" s="72"/>
      <c r="J20" s="36">
        <v>4.2</v>
      </c>
      <c r="K20" s="71">
        <f t="shared" si="0"/>
        <v>3397.1999025112673</v>
      </c>
      <c r="L20" s="71"/>
      <c r="M20" s="6">
        <f t="shared" si="2"/>
        <v>0.80885711964553975</v>
      </c>
      <c r="N20" s="39">
        <v>2014</v>
      </c>
      <c r="O20" s="8">
        <v>42566</v>
      </c>
      <c r="P20" s="72">
        <v>101.517</v>
      </c>
      <c r="Q20" s="72"/>
      <c r="R20" s="73">
        <f t="shared" si="3"/>
        <v>6875.2855169865816</v>
      </c>
      <c r="S20" s="73"/>
      <c r="T20" s="74">
        <f t="shared" si="4"/>
        <v>8.4999999999993747</v>
      </c>
      <c r="U20" s="74"/>
    </row>
    <row r="21" spans="2:21" x14ac:dyDescent="0.15">
      <c r="B21" s="36">
        <v>13</v>
      </c>
      <c r="C21" s="71">
        <f t="shared" si="1"/>
        <v>120115.28226736216</v>
      </c>
      <c r="D21" s="71"/>
      <c r="E21" s="39">
        <v>2014</v>
      </c>
      <c r="F21" s="8">
        <v>42566</v>
      </c>
      <c r="G21" s="36" t="s">
        <v>4</v>
      </c>
      <c r="H21" s="72">
        <v>101.688</v>
      </c>
      <c r="I21" s="72"/>
      <c r="J21" s="36">
        <v>7.9</v>
      </c>
      <c r="K21" s="71">
        <f t="shared" si="0"/>
        <v>3603.4584680208645</v>
      </c>
      <c r="L21" s="71"/>
      <c r="M21" s="6">
        <f t="shared" si="2"/>
        <v>0.4561339832937803</v>
      </c>
      <c r="N21" s="39">
        <v>2014</v>
      </c>
      <c r="O21" s="8">
        <v>42567</v>
      </c>
      <c r="P21" s="72">
        <v>101.636</v>
      </c>
      <c r="Q21" s="72"/>
      <c r="R21" s="73">
        <f t="shared" si="3"/>
        <v>-2371.8967131279633</v>
      </c>
      <c r="S21" s="73"/>
      <c r="T21" s="74">
        <f t="shared" si="4"/>
        <v>-7.9</v>
      </c>
      <c r="U21" s="74"/>
    </row>
    <row r="22" spans="2:21" x14ac:dyDescent="0.15">
      <c r="B22" s="36">
        <v>14</v>
      </c>
      <c r="C22" s="71">
        <f t="shared" si="1"/>
        <v>117743.38555423419</v>
      </c>
      <c r="D22" s="71"/>
      <c r="E22" s="39">
        <v>2014</v>
      </c>
      <c r="F22" s="8">
        <v>42572</v>
      </c>
      <c r="G22" s="36" t="s">
        <v>4</v>
      </c>
      <c r="H22" s="72">
        <v>101.343</v>
      </c>
      <c r="I22" s="72"/>
      <c r="J22" s="36">
        <v>8.1</v>
      </c>
      <c r="K22" s="71">
        <f t="shared" si="0"/>
        <v>3532.3015666270257</v>
      </c>
      <c r="L22" s="71"/>
      <c r="M22" s="6">
        <f t="shared" si="2"/>
        <v>0.43608661316383035</v>
      </c>
      <c r="N22" s="39">
        <v>2014</v>
      </c>
      <c r="O22" s="8">
        <v>42573</v>
      </c>
      <c r="P22" s="72">
        <v>101.45399999999999</v>
      </c>
      <c r="Q22" s="72"/>
      <c r="R22" s="73">
        <f t="shared" si="3"/>
        <v>4840.5614061180804</v>
      </c>
      <c r="S22" s="73"/>
      <c r="T22" s="74">
        <f t="shared" si="4"/>
        <v>11.099999999999</v>
      </c>
      <c r="U22" s="74"/>
    </row>
    <row r="23" spans="2:21" x14ac:dyDescent="0.15">
      <c r="B23" s="36">
        <v>15</v>
      </c>
      <c r="C23" s="71">
        <f t="shared" si="1"/>
        <v>122583.94696035227</v>
      </c>
      <c r="D23" s="71"/>
      <c r="E23" s="39">
        <v>2014</v>
      </c>
      <c r="F23" s="8">
        <v>42580</v>
      </c>
      <c r="G23" s="36" t="s">
        <v>4</v>
      </c>
      <c r="H23" s="72">
        <v>102.062</v>
      </c>
      <c r="I23" s="72"/>
      <c r="J23" s="36">
        <v>12</v>
      </c>
      <c r="K23" s="71">
        <f t="shared" si="0"/>
        <v>3677.518408810568</v>
      </c>
      <c r="L23" s="71"/>
      <c r="M23" s="6">
        <f t="shared" si="2"/>
        <v>0.30645986740088066</v>
      </c>
      <c r="N23" s="39">
        <v>2014</v>
      </c>
      <c r="O23" s="8">
        <v>42582</v>
      </c>
      <c r="P23" s="72">
        <v>102.758</v>
      </c>
      <c r="Q23" s="72"/>
      <c r="R23" s="73">
        <f t="shared" si="3"/>
        <v>21329.606771101229</v>
      </c>
      <c r="S23" s="73"/>
      <c r="T23" s="74">
        <f t="shared" si="4"/>
        <v>69.599999999999795</v>
      </c>
      <c r="U23" s="74"/>
    </row>
    <row r="24" spans="2:21" x14ac:dyDescent="0.15">
      <c r="B24" s="36">
        <v>16</v>
      </c>
      <c r="C24" s="71">
        <f t="shared" si="1"/>
        <v>143913.55373145349</v>
      </c>
      <c r="D24" s="71"/>
      <c r="E24" s="39">
        <v>2014</v>
      </c>
      <c r="F24" s="8">
        <v>42593</v>
      </c>
      <c r="G24" s="36" t="s">
        <v>4</v>
      </c>
      <c r="H24" s="72">
        <v>102.154</v>
      </c>
      <c r="I24" s="72"/>
      <c r="J24" s="36">
        <v>11.1</v>
      </c>
      <c r="K24" s="71">
        <f t="shared" si="0"/>
        <v>4317.4066119436047</v>
      </c>
      <c r="L24" s="71"/>
      <c r="M24" s="6">
        <f t="shared" si="2"/>
        <v>0.38895555062554998</v>
      </c>
      <c r="N24" s="39">
        <v>2014</v>
      </c>
      <c r="O24" s="8">
        <v>42593</v>
      </c>
      <c r="P24" s="72">
        <v>102.04300000000001</v>
      </c>
      <c r="Q24" s="72"/>
      <c r="R24" s="73">
        <f t="shared" si="3"/>
        <v>-4317.4066119432155</v>
      </c>
      <c r="S24" s="73"/>
      <c r="T24" s="74">
        <f t="shared" si="4"/>
        <v>-11.1</v>
      </c>
      <c r="U24" s="74"/>
    </row>
    <row r="25" spans="2:21" x14ac:dyDescent="0.15">
      <c r="B25" s="36">
        <v>17</v>
      </c>
      <c r="C25" s="71">
        <f t="shared" si="1"/>
        <v>139596.14711951028</v>
      </c>
      <c r="D25" s="71"/>
      <c r="E25" s="39">
        <v>2014</v>
      </c>
      <c r="F25" s="8">
        <v>42597</v>
      </c>
      <c r="G25" s="36" t="s">
        <v>4</v>
      </c>
      <c r="H25" s="72">
        <v>102.533</v>
      </c>
      <c r="I25" s="72"/>
      <c r="J25" s="36">
        <v>8.8000000000000007</v>
      </c>
      <c r="K25" s="71">
        <f t="shared" si="0"/>
        <v>4187.8844135853078</v>
      </c>
      <c r="L25" s="71"/>
      <c r="M25" s="6">
        <f t="shared" si="2"/>
        <v>0.47589595608923946</v>
      </c>
      <c r="N25" s="39">
        <v>2014</v>
      </c>
      <c r="O25" s="8">
        <v>42597</v>
      </c>
      <c r="P25" s="72">
        <v>102.538</v>
      </c>
      <c r="Q25" s="72"/>
      <c r="R25" s="73">
        <f t="shared" si="3"/>
        <v>237.9479780444033</v>
      </c>
      <c r="S25" s="73"/>
      <c r="T25" s="74">
        <f t="shared" si="4"/>
        <v>0.49999999999954525</v>
      </c>
      <c r="U25" s="74"/>
    </row>
    <row r="26" spans="2:21" x14ac:dyDescent="0.15">
      <c r="B26" s="36">
        <v>18</v>
      </c>
      <c r="C26" s="71">
        <f t="shared" si="1"/>
        <v>139834.09509755467</v>
      </c>
      <c r="D26" s="71"/>
      <c r="E26" s="39">
        <v>2014</v>
      </c>
      <c r="F26" s="8">
        <v>42602</v>
      </c>
      <c r="G26" s="36" t="s">
        <v>4</v>
      </c>
      <c r="H26" s="72">
        <v>102.964</v>
      </c>
      <c r="I26" s="72"/>
      <c r="J26" s="36">
        <v>7.1</v>
      </c>
      <c r="K26" s="71">
        <f t="shared" si="0"/>
        <v>4195.0228529266396</v>
      </c>
      <c r="L26" s="71"/>
      <c r="M26" s="6">
        <f t="shared" si="2"/>
        <v>0.59084828914459719</v>
      </c>
      <c r="N26" s="39">
        <v>2014</v>
      </c>
      <c r="O26" s="8">
        <v>42603</v>
      </c>
      <c r="P26" s="72">
        <v>103.67</v>
      </c>
      <c r="Q26" s="72"/>
      <c r="R26" s="73">
        <f t="shared" si="3"/>
        <v>41713.889213608745</v>
      </c>
      <c r="S26" s="73"/>
      <c r="T26" s="74">
        <f t="shared" si="4"/>
        <v>70.600000000000307</v>
      </c>
      <c r="U26" s="74"/>
    </row>
    <row r="27" spans="2:21" x14ac:dyDescent="0.15">
      <c r="B27" s="36">
        <v>19</v>
      </c>
      <c r="C27" s="71">
        <f t="shared" si="1"/>
        <v>181547.98431116343</v>
      </c>
      <c r="D27" s="71"/>
      <c r="E27" s="39">
        <v>2014</v>
      </c>
      <c r="F27" s="8">
        <v>42610</v>
      </c>
      <c r="G27" s="36" t="s">
        <v>3</v>
      </c>
      <c r="H27" s="72">
        <v>103.935</v>
      </c>
      <c r="I27" s="72"/>
      <c r="J27" s="36">
        <v>6.7</v>
      </c>
      <c r="K27" s="71">
        <f t="shared" si="0"/>
        <v>5446.4395293349025</v>
      </c>
      <c r="L27" s="71"/>
      <c r="M27" s="6">
        <f t="shared" si="2"/>
        <v>0.81290142228879148</v>
      </c>
      <c r="N27" s="39">
        <v>2014</v>
      </c>
      <c r="O27" s="8">
        <v>42610</v>
      </c>
      <c r="P27" s="72">
        <v>103.828</v>
      </c>
      <c r="Q27" s="72"/>
      <c r="R27" s="73">
        <f t="shared" si="3"/>
        <v>8698.0452184900132</v>
      </c>
      <c r="S27" s="73"/>
      <c r="T27" s="74">
        <f t="shared" si="4"/>
        <v>10.699999999999932</v>
      </c>
      <c r="U27" s="74"/>
    </row>
    <row r="28" spans="2:21" x14ac:dyDescent="0.15">
      <c r="B28" s="36">
        <v>20</v>
      </c>
      <c r="C28" s="71">
        <f t="shared" si="1"/>
        <v>190246.02952965343</v>
      </c>
      <c r="D28" s="71"/>
      <c r="E28" s="39">
        <v>2014</v>
      </c>
      <c r="F28" s="8">
        <v>42611</v>
      </c>
      <c r="G28" s="36" t="s">
        <v>4</v>
      </c>
      <c r="H28" s="72">
        <v>103.934</v>
      </c>
      <c r="I28" s="72"/>
      <c r="J28" s="36">
        <v>15.3</v>
      </c>
      <c r="K28" s="71">
        <f t="shared" si="0"/>
        <v>5707.3808858896027</v>
      </c>
      <c r="L28" s="71"/>
      <c r="M28" s="6">
        <f t="shared" si="2"/>
        <v>0.37303143045030085</v>
      </c>
      <c r="N28" s="39">
        <v>2014</v>
      </c>
      <c r="O28" s="8">
        <v>42611</v>
      </c>
      <c r="P28" s="72">
        <v>103.925</v>
      </c>
      <c r="Q28" s="72"/>
      <c r="R28" s="73">
        <f t="shared" si="3"/>
        <v>-335.72828740528348</v>
      </c>
      <c r="S28" s="73"/>
      <c r="T28" s="74">
        <f t="shared" si="4"/>
        <v>-15.3</v>
      </c>
      <c r="U28" s="74"/>
    </row>
    <row r="29" spans="2:21" x14ac:dyDescent="0.15">
      <c r="B29" s="36">
        <v>21</v>
      </c>
      <c r="C29" s="71">
        <f t="shared" si="1"/>
        <v>189910.30124224816</v>
      </c>
      <c r="D29" s="71"/>
      <c r="E29" s="39">
        <v>2014</v>
      </c>
      <c r="F29" s="8">
        <v>42611</v>
      </c>
      <c r="G29" s="36" t="s">
        <v>4</v>
      </c>
      <c r="H29" s="72">
        <v>104.117</v>
      </c>
      <c r="I29" s="72"/>
      <c r="J29" s="36">
        <v>18.7</v>
      </c>
      <c r="K29" s="71">
        <f t="shared" si="0"/>
        <v>5697.3090372674442</v>
      </c>
      <c r="L29" s="71"/>
      <c r="M29" s="6">
        <f t="shared" si="2"/>
        <v>0.30466893247419491</v>
      </c>
      <c r="N29" s="39">
        <v>2014</v>
      </c>
      <c r="O29" s="8">
        <v>42616</v>
      </c>
      <c r="P29" s="72">
        <v>105.17100000000001</v>
      </c>
      <c r="Q29" s="72"/>
      <c r="R29" s="73">
        <f t="shared" si="3"/>
        <v>32112.105482780207</v>
      </c>
      <c r="S29" s="73"/>
      <c r="T29" s="74">
        <f t="shared" si="4"/>
        <v>105.4000000000002</v>
      </c>
      <c r="U29" s="74"/>
    </row>
    <row r="30" spans="2:21" x14ac:dyDescent="0.15">
      <c r="B30" s="36">
        <v>22</v>
      </c>
      <c r="C30" s="71">
        <f t="shared" si="1"/>
        <v>222022.40672502836</v>
      </c>
      <c r="D30" s="71"/>
      <c r="E30" s="39">
        <v>2014</v>
      </c>
      <c r="F30" s="8">
        <v>42616</v>
      </c>
      <c r="G30" s="36" t="s">
        <v>3</v>
      </c>
      <c r="H30" s="72">
        <v>105.033</v>
      </c>
      <c r="I30" s="72"/>
      <c r="J30" s="36">
        <v>8.9</v>
      </c>
      <c r="K30" s="71">
        <f t="shared" si="0"/>
        <v>6660.67220175085</v>
      </c>
      <c r="L30" s="71"/>
      <c r="M30" s="6">
        <f t="shared" si="2"/>
        <v>0.7483901350281853</v>
      </c>
      <c r="N30" s="39">
        <v>2014</v>
      </c>
      <c r="O30" s="8">
        <v>42617</v>
      </c>
      <c r="P30" s="72">
        <v>104.946</v>
      </c>
      <c r="Q30" s="72"/>
      <c r="R30" s="73">
        <f t="shared" si="3"/>
        <v>6510.9941747454586</v>
      </c>
      <c r="S30" s="73"/>
      <c r="T30" s="74">
        <f t="shared" si="4"/>
        <v>8.7000000000003297</v>
      </c>
      <c r="U30" s="74"/>
    </row>
    <row r="31" spans="2:21" x14ac:dyDescent="0.15">
      <c r="B31" s="36">
        <v>23</v>
      </c>
      <c r="C31" s="71">
        <f t="shared" si="1"/>
        <v>228533.40089977381</v>
      </c>
      <c r="D31" s="71"/>
      <c r="E31" s="39">
        <v>2014</v>
      </c>
      <c r="F31" s="8">
        <v>42617</v>
      </c>
      <c r="G31" s="36" t="s">
        <v>4</v>
      </c>
      <c r="H31" s="72">
        <v>105.069</v>
      </c>
      <c r="I31" s="72"/>
      <c r="J31" s="36">
        <v>19.899999999999999</v>
      </c>
      <c r="K31" s="71">
        <f t="shared" si="0"/>
        <v>6856.0020269932138</v>
      </c>
      <c r="L31" s="71"/>
      <c r="M31" s="6">
        <f t="shared" si="2"/>
        <v>0.3445227149242821</v>
      </c>
      <c r="N31" s="39">
        <v>2014</v>
      </c>
      <c r="O31" s="8">
        <v>42618</v>
      </c>
      <c r="P31" s="72">
        <v>105.10299999999999</v>
      </c>
      <c r="Q31" s="72"/>
      <c r="R31" s="73">
        <f t="shared" si="3"/>
        <v>1171.3772307422771</v>
      </c>
      <c r="S31" s="73"/>
      <c r="T31" s="74">
        <f t="shared" si="4"/>
        <v>3.3999999999991815</v>
      </c>
      <c r="U31" s="74"/>
    </row>
    <row r="32" spans="2:21" x14ac:dyDescent="0.15">
      <c r="B32" s="36">
        <v>24</v>
      </c>
      <c r="C32" s="71">
        <f t="shared" si="1"/>
        <v>229704.77813051609</v>
      </c>
      <c r="D32" s="71"/>
      <c r="E32" s="39">
        <v>2014</v>
      </c>
      <c r="F32" s="8">
        <v>42621</v>
      </c>
      <c r="G32" s="36" t="s">
        <v>4</v>
      </c>
      <c r="H32" s="72">
        <v>105.158</v>
      </c>
      <c r="I32" s="72"/>
      <c r="J32" s="36">
        <v>9.1</v>
      </c>
      <c r="K32" s="71">
        <f t="shared" si="0"/>
        <v>6891.1433439154825</v>
      </c>
      <c r="L32" s="71"/>
      <c r="M32" s="6">
        <f t="shared" si="2"/>
        <v>0.75726849933137164</v>
      </c>
      <c r="N32" s="39">
        <v>2014</v>
      </c>
      <c r="O32" s="8">
        <v>42622</v>
      </c>
      <c r="P32" s="72">
        <v>106.206</v>
      </c>
      <c r="Q32" s="72"/>
      <c r="R32" s="73">
        <f t="shared" si="3"/>
        <v>79361.738729927893</v>
      </c>
      <c r="S32" s="73"/>
      <c r="T32" s="74">
        <f t="shared" si="4"/>
        <v>104.80000000000018</v>
      </c>
      <c r="U32" s="74"/>
    </row>
    <row r="33" spans="2:21" x14ac:dyDescent="0.15">
      <c r="B33" s="36">
        <v>25</v>
      </c>
      <c r="C33" s="71">
        <f t="shared" si="1"/>
        <v>309066.51686044398</v>
      </c>
      <c r="D33" s="71"/>
      <c r="E33" s="39">
        <v>2014</v>
      </c>
      <c r="F33" s="8">
        <v>42623</v>
      </c>
      <c r="G33" s="36" t="s">
        <v>4</v>
      </c>
      <c r="H33" s="72">
        <v>106.35599999999999</v>
      </c>
      <c r="I33" s="72"/>
      <c r="J33" s="36">
        <v>12.4</v>
      </c>
      <c r="K33" s="71">
        <f t="shared" si="0"/>
        <v>9271.9955058133182</v>
      </c>
      <c r="L33" s="71"/>
      <c r="M33" s="6">
        <f t="shared" si="2"/>
        <v>0.74774157304946121</v>
      </c>
      <c r="N33" s="39">
        <v>2014</v>
      </c>
      <c r="O33" s="8">
        <v>42624</v>
      </c>
      <c r="P33" s="72">
        <v>106.797</v>
      </c>
      <c r="Q33" s="72"/>
      <c r="R33" s="73">
        <f t="shared" si="3"/>
        <v>32975.403371481429</v>
      </c>
      <c r="S33" s="73"/>
      <c r="T33" s="74">
        <f t="shared" si="4"/>
        <v>44.10000000000025</v>
      </c>
      <c r="U33" s="74"/>
    </row>
    <row r="34" spans="2:21" x14ac:dyDescent="0.15">
      <c r="B34" s="36">
        <v>26</v>
      </c>
      <c r="C34" s="71">
        <f t="shared" si="1"/>
        <v>342041.92023192544</v>
      </c>
      <c r="D34" s="71"/>
      <c r="E34" s="39">
        <v>2014</v>
      </c>
      <c r="F34" s="8">
        <v>42628</v>
      </c>
      <c r="G34" s="36" t="s">
        <v>3</v>
      </c>
      <c r="H34" s="72">
        <v>107.224</v>
      </c>
      <c r="I34" s="72"/>
      <c r="J34" s="36">
        <v>8.6</v>
      </c>
      <c r="K34" s="71">
        <f t="shared" si="0"/>
        <v>10261.257606957763</v>
      </c>
      <c r="L34" s="71"/>
      <c r="M34" s="6">
        <f t="shared" si="2"/>
        <v>1.1931694891811353</v>
      </c>
      <c r="N34" s="39">
        <v>2014</v>
      </c>
      <c r="O34" s="8">
        <v>42629</v>
      </c>
      <c r="P34" s="72">
        <v>107.212</v>
      </c>
      <c r="Q34" s="72"/>
      <c r="R34" s="73">
        <f t="shared" si="3"/>
        <v>1431.8033870174165</v>
      </c>
      <c r="S34" s="73"/>
      <c r="T34" s="74">
        <f t="shared" si="4"/>
        <v>1.2000000000000455</v>
      </c>
      <c r="U34" s="74"/>
    </row>
    <row r="35" spans="2:21" x14ac:dyDescent="0.15">
      <c r="B35" s="36">
        <v>27</v>
      </c>
      <c r="C35" s="71">
        <f t="shared" si="1"/>
        <v>343473.72361894284</v>
      </c>
      <c r="D35" s="71"/>
      <c r="E35" s="39">
        <v>2014</v>
      </c>
      <c r="F35" s="8">
        <v>42630</v>
      </c>
      <c r="G35" s="36" t="s">
        <v>4</v>
      </c>
      <c r="H35" s="72">
        <v>107.271</v>
      </c>
      <c r="I35" s="72"/>
      <c r="J35" s="36">
        <v>12.1</v>
      </c>
      <c r="K35" s="71">
        <f t="shared" si="0"/>
        <v>10304.211708568284</v>
      </c>
      <c r="L35" s="71"/>
      <c r="M35" s="6">
        <f t="shared" si="2"/>
        <v>0.85158774450977559</v>
      </c>
      <c r="N35" s="39">
        <v>2014</v>
      </c>
      <c r="O35" s="8">
        <v>42630</v>
      </c>
      <c r="P35" s="72">
        <v>107.17</v>
      </c>
      <c r="Q35" s="72"/>
      <c r="R35" s="73">
        <f t="shared" si="3"/>
        <v>-8601.0362195486559</v>
      </c>
      <c r="S35" s="73"/>
      <c r="T35" s="74">
        <f t="shared" si="4"/>
        <v>-12.1</v>
      </c>
      <c r="U35" s="74"/>
    </row>
    <row r="36" spans="2:21" x14ac:dyDescent="0.15">
      <c r="B36" s="36">
        <v>28</v>
      </c>
      <c r="C36" s="71">
        <f t="shared" si="1"/>
        <v>334872.68739939417</v>
      </c>
      <c r="D36" s="71"/>
      <c r="E36" s="39">
        <v>2014</v>
      </c>
      <c r="F36" s="8">
        <v>42632</v>
      </c>
      <c r="G36" s="36" t="s">
        <v>4</v>
      </c>
      <c r="H36" s="72">
        <v>108.82299999999999</v>
      </c>
      <c r="I36" s="72"/>
      <c r="J36" s="36">
        <v>10.9</v>
      </c>
      <c r="K36" s="71">
        <f t="shared" si="0"/>
        <v>10046.180621981825</v>
      </c>
      <c r="L36" s="71"/>
      <c r="M36" s="6">
        <f t="shared" si="2"/>
        <v>0.92166794697080956</v>
      </c>
      <c r="N36" s="39">
        <v>2014</v>
      </c>
      <c r="O36" s="8">
        <v>42632</v>
      </c>
      <c r="P36" s="72">
        <v>108.714</v>
      </c>
      <c r="Q36" s="72"/>
      <c r="R36" s="73">
        <f t="shared" si="3"/>
        <v>-10046.180621981332</v>
      </c>
      <c r="S36" s="73"/>
      <c r="T36" s="74">
        <f t="shared" si="4"/>
        <v>-10.9</v>
      </c>
      <c r="U36" s="74"/>
    </row>
    <row r="37" spans="2:21" x14ac:dyDescent="0.15">
      <c r="B37" s="36">
        <v>29</v>
      </c>
      <c r="C37" s="71">
        <f t="shared" si="1"/>
        <v>324826.50677741284</v>
      </c>
      <c r="D37" s="71"/>
      <c r="E37" s="39">
        <v>2014</v>
      </c>
      <c r="F37" s="8">
        <v>42636</v>
      </c>
      <c r="G37" s="36" t="s">
        <v>3</v>
      </c>
      <c r="H37" s="72">
        <v>108.70699999999999</v>
      </c>
      <c r="I37" s="72"/>
      <c r="J37" s="36">
        <v>14.6</v>
      </c>
      <c r="K37" s="71">
        <f t="shared" si="0"/>
        <v>9744.7952033223846</v>
      </c>
      <c r="L37" s="71"/>
      <c r="M37" s="6">
        <f t="shared" si="2"/>
        <v>0.66745172625495786</v>
      </c>
      <c r="N37" s="39">
        <v>2014</v>
      </c>
      <c r="O37" s="8">
        <v>42636</v>
      </c>
      <c r="P37" s="72">
        <v>108.85299999999999</v>
      </c>
      <c r="Q37" s="72"/>
      <c r="R37" s="73">
        <f t="shared" si="3"/>
        <v>-9744.7952033224374</v>
      </c>
      <c r="S37" s="73"/>
      <c r="T37" s="74">
        <f t="shared" si="4"/>
        <v>-14.6</v>
      </c>
      <c r="U37" s="74"/>
    </row>
    <row r="38" spans="2:21" x14ac:dyDescent="0.15">
      <c r="B38" s="36">
        <v>30</v>
      </c>
      <c r="C38" s="71">
        <f t="shared" si="1"/>
        <v>315081.71157409041</v>
      </c>
      <c r="D38" s="71"/>
      <c r="E38" s="39">
        <v>2014</v>
      </c>
      <c r="F38" s="8">
        <v>42639</v>
      </c>
      <c r="G38" s="36" t="s">
        <v>4</v>
      </c>
      <c r="H38" s="72">
        <v>109.09099999999999</v>
      </c>
      <c r="I38" s="72"/>
      <c r="J38" s="36">
        <v>25.2</v>
      </c>
      <c r="K38" s="71">
        <f t="shared" si="0"/>
        <v>9452.4513472227118</v>
      </c>
      <c r="L38" s="71"/>
      <c r="M38" s="6">
        <f t="shared" si="2"/>
        <v>0.37509727568344098</v>
      </c>
      <c r="N38" s="39">
        <v>2014</v>
      </c>
      <c r="O38" s="8">
        <v>42642</v>
      </c>
      <c r="P38" s="72">
        <v>109.217</v>
      </c>
      <c r="Q38" s="72"/>
      <c r="R38" s="73">
        <f t="shared" si="3"/>
        <v>4726.2256736115351</v>
      </c>
      <c r="S38" s="73"/>
      <c r="T38" s="74">
        <f t="shared" si="4"/>
        <v>12.600000000000477</v>
      </c>
      <c r="U38" s="74"/>
    </row>
    <row r="39" spans="2:21" x14ac:dyDescent="0.15">
      <c r="B39" s="36">
        <v>31</v>
      </c>
      <c r="C39" s="71">
        <f t="shared" si="1"/>
        <v>319807.93724770192</v>
      </c>
      <c r="D39" s="71"/>
      <c r="E39" s="39">
        <v>2014</v>
      </c>
      <c r="F39" s="8">
        <v>42649</v>
      </c>
      <c r="G39" s="36" t="s">
        <v>3</v>
      </c>
      <c r="H39" s="72">
        <v>109.325</v>
      </c>
      <c r="I39" s="72"/>
      <c r="J39" s="36">
        <v>15.8</v>
      </c>
      <c r="K39" s="71">
        <f t="shared" si="0"/>
        <v>9594.2381174310576</v>
      </c>
      <c r="L39" s="71"/>
      <c r="M39" s="6">
        <f t="shared" si="2"/>
        <v>0.60723026059690233</v>
      </c>
      <c r="N39" s="39">
        <v>2014</v>
      </c>
      <c r="O39" s="8">
        <v>42650</v>
      </c>
      <c r="P39" s="72">
        <v>109.081</v>
      </c>
      <c r="Q39" s="72"/>
      <c r="R39" s="73">
        <f t="shared" si="3"/>
        <v>14816.418358564404</v>
      </c>
      <c r="S39" s="73"/>
      <c r="T39" s="74">
        <f t="shared" si="4"/>
        <v>24.399999999999977</v>
      </c>
      <c r="U39" s="74"/>
    </row>
    <row r="40" spans="2:21" x14ac:dyDescent="0.15">
      <c r="B40" s="36">
        <v>32</v>
      </c>
      <c r="C40" s="71">
        <f t="shared" si="1"/>
        <v>334624.3556062663</v>
      </c>
      <c r="D40" s="71"/>
      <c r="E40" s="39">
        <v>2014</v>
      </c>
      <c r="F40" s="8">
        <v>42652</v>
      </c>
      <c r="G40" s="36" t="s">
        <v>3</v>
      </c>
      <c r="H40" s="72">
        <v>108.10899999999999</v>
      </c>
      <c r="I40" s="72"/>
      <c r="J40" s="36">
        <v>21.6</v>
      </c>
      <c r="K40" s="71">
        <f t="shared" si="0"/>
        <v>10038.730668187989</v>
      </c>
      <c r="L40" s="71"/>
      <c r="M40" s="6">
        <f t="shared" si="2"/>
        <v>0.46475604945314763</v>
      </c>
      <c r="N40" s="39">
        <v>2014</v>
      </c>
      <c r="O40" s="8">
        <v>42652</v>
      </c>
      <c r="P40" s="72">
        <v>107.977</v>
      </c>
      <c r="Q40" s="72"/>
      <c r="R40" s="73">
        <f t="shared" si="3"/>
        <v>6134.779852781121</v>
      </c>
      <c r="S40" s="73"/>
      <c r="T40" s="74">
        <f t="shared" si="4"/>
        <v>13.199999999999079</v>
      </c>
      <c r="U40" s="74"/>
    </row>
    <row r="41" spans="2:21" x14ac:dyDescent="0.15">
      <c r="B41" s="36">
        <v>33</v>
      </c>
      <c r="C41" s="71">
        <f t="shared" si="1"/>
        <v>340759.13545904739</v>
      </c>
      <c r="D41" s="71"/>
      <c r="E41" s="39">
        <v>2014</v>
      </c>
      <c r="F41" s="8">
        <v>42660</v>
      </c>
      <c r="G41" s="36" t="s">
        <v>4</v>
      </c>
      <c r="H41" s="72">
        <v>106.71599999999999</v>
      </c>
      <c r="I41" s="72"/>
      <c r="J41" s="36">
        <v>14.5</v>
      </c>
      <c r="K41" s="71">
        <f t="shared" si="0"/>
        <v>10222.774063771421</v>
      </c>
      <c r="L41" s="71"/>
      <c r="M41" s="6">
        <f t="shared" si="2"/>
        <v>0.70501890094975317</v>
      </c>
      <c r="N41" s="39">
        <v>2014</v>
      </c>
      <c r="O41" s="8">
        <v>42663</v>
      </c>
      <c r="P41" s="72">
        <v>107.047</v>
      </c>
      <c r="Q41" s="72"/>
      <c r="R41" s="73">
        <f t="shared" si="3"/>
        <v>23336.125621437044</v>
      </c>
      <c r="S41" s="73"/>
      <c r="T41" s="74">
        <f t="shared" si="4"/>
        <v>33.100000000000307</v>
      </c>
      <c r="U41" s="74"/>
    </row>
    <row r="42" spans="2:21" x14ac:dyDescent="0.15">
      <c r="B42" s="36">
        <v>34</v>
      </c>
      <c r="C42" s="71">
        <f t="shared" si="1"/>
        <v>364095.26108048443</v>
      </c>
      <c r="D42" s="71"/>
      <c r="E42" s="39">
        <v>2014</v>
      </c>
      <c r="F42" s="8">
        <v>42663</v>
      </c>
      <c r="G42" s="36" t="s">
        <v>3</v>
      </c>
      <c r="H42" s="72">
        <v>106.792</v>
      </c>
      <c r="I42" s="72"/>
      <c r="J42" s="36">
        <v>4.9000000000000004</v>
      </c>
      <c r="K42" s="71">
        <f t="shared" si="0"/>
        <v>10922.857832414533</v>
      </c>
      <c r="L42" s="71"/>
      <c r="M42" s="6">
        <f t="shared" si="2"/>
        <v>2.2291546596764351</v>
      </c>
      <c r="N42" s="39">
        <v>2014</v>
      </c>
      <c r="O42" s="8">
        <v>42663</v>
      </c>
      <c r="P42" s="72">
        <v>106.941</v>
      </c>
      <c r="Q42" s="72"/>
      <c r="R42" s="73">
        <f t="shared" si="3"/>
        <v>-33214.404429179085</v>
      </c>
      <c r="S42" s="73"/>
      <c r="T42" s="74">
        <f t="shared" si="4"/>
        <v>-4.9000000000000004</v>
      </c>
      <c r="U42" s="74"/>
    </row>
    <row r="43" spans="2:21" x14ac:dyDescent="0.15">
      <c r="B43" s="36">
        <v>35</v>
      </c>
      <c r="C43" s="71">
        <f t="shared" si="1"/>
        <v>330880.85665130534</v>
      </c>
      <c r="D43" s="71"/>
      <c r="E43" s="39">
        <v>2014</v>
      </c>
      <c r="F43" s="8">
        <v>42665</v>
      </c>
      <c r="G43" s="36" t="s">
        <v>4</v>
      </c>
      <c r="H43" s="72">
        <v>107.004</v>
      </c>
      <c r="I43" s="72"/>
      <c r="J43" s="36">
        <v>14</v>
      </c>
      <c r="K43" s="71">
        <f t="shared" si="0"/>
        <v>9926.4256995391606</v>
      </c>
      <c r="L43" s="71"/>
      <c r="M43" s="6">
        <f t="shared" si="2"/>
        <v>0.70903040710994003</v>
      </c>
      <c r="N43" s="39">
        <v>2014</v>
      </c>
      <c r="O43" s="8">
        <v>42667</v>
      </c>
      <c r="P43" s="72">
        <v>107.854</v>
      </c>
      <c r="Q43" s="72"/>
      <c r="R43" s="73">
        <f t="shared" si="3"/>
        <v>60267.584604344505</v>
      </c>
      <c r="S43" s="73"/>
      <c r="T43" s="74">
        <f t="shared" si="4"/>
        <v>84.999999999999432</v>
      </c>
      <c r="U43" s="74"/>
    </row>
    <row r="44" spans="2:21" x14ac:dyDescent="0.15">
      <c r="B44" s="36">
        <v>36</v>
      </c>
      <c r="C44" s="71">
        <f t="shared" si="1"/>
        <v>391148.44125564984</v>
      </c>
      <c r="D44" s="71"/>
      <c r="E44" s="39">
        <v>2014</v>
      </c>
      <c r="F44" s="8">
        <v>42672</v>
      </c>
      <c r="G44" s="36" t="s">
        <v>4</v>
      </c>
      <c r="H44" s="72">
        <v>108.175</v>
      </c>
      <c r="I44" s="72"/>
      <c r="J44" s="36">
        <v>8.4</v>
      </c>
      <c r="K44" s="71">
        <f t="shared" si="0"/>
        <v>11734.453237669495</v>
      </c>
      <c r="L44" s="71"/>
      <c r="M44" s="6">
        <f t="shared" si="2"/>
        <v>1.396958718770178</v>
      </c>
      <c r="N44" s="39">
        <v>2014</v>
      </c>
      <c r="O44" s="8">
        <v>42680</v>
      </c>
      <c r="P44" s="72">
        <v>114.389</v>
      </c>
      <c r="Q44" s="72"/>
      <c r="R44" s="73">
        <f t="shared" si="3"/>
        <v>868070.14784378838</v>
      </c>
      <c r="S44" s="73"/>
      <c r="T44" s="74">
        <f t="shared" si="4"/>
        <v>621.39999999999986</v>
      </c>
      <c r="U44" s="74"/>
    </row>
    <row r="45" spans="2:21" x14ac:dyDescent="0.15">
      <c r="B45" s="36">
        <v>37</v>
      </c>
      <c r="C45" s="71">
        <f t="shared" si="1"/>
        <v>1259218.5890994382</v>
      </c>
      <c r="D45" s="71"/>
      <c r="E45" s="39">
        <v>2014</v>
      </c>
      <c r="F45" s="8">
        <v>42687</v>
      </c>
      <c r="G45" s="36" t="s">
        <v>4</v>
      </c>
      <c r="H45" s="72">
        <v>115.755</v>
      </c>
      <c r="I45" s="72"/>
      <c r="J45" s="36">
        <v>16.7</v>
      </c>
      <c r="K45" s="71">
        <f t="shared" si="0"/>
        <v>37776.557672983145</v>
      </c>
      <c r="L45" s="71"/>
      <c r="M45" s="6">
        <f t="shared" si="2"/>
        <v>2.2620693217355177</v>
      </c>
      <c r="N45" s="39">
        <v>2014</v>
      </c>
      <c r="O45" s="8">
        <v>42691</v>
      </c>
      <c r="P45" s="72">
        <v>116.05200000000001</v>
      </c>
      <c r="Q45" s="72"/>
      <c r="R45" s="73">
        <f t="shared" si="3"/>
        <v>67183.458855547418</v>
      </c>
      <c r="S45" s="73"/>
      <c r="T45" s="74">
        <f t="shared" si="4"/>
        <v>29.700000000001125</v>
      </c>
      <c r="U45" s="74"/>
    </row>
    <row r="46" spans="2:21" x14ac:dyDescent="0.15">
      <c r="B46" s="36">
        <v>38</v>
      </c>
      <c r="C46" s="71">
        <f t="shared" si="1"/>
        <v>1326402.0479549856</v>
      </c>
      <c r="D46" s="71"/>
      <c r="E46" s="39">
        <v>2014</v>
      </c>
      <c r="F46" s="8">
        <v>42692</v>
      </c>
      <c r="G46" s="36" t="s">
        <v>4</v>
      </c>
      <c r="H46" s="72">
        <v>116.70699999999999</v>
      </c>
      <c r="I46" s="72"/>
      <c r="J46" s="36">
        <v>13.6</v>
      </c>
      <c r="K46" s="71">
        <f t="shared" si="0"/>
        <v>39792.061438649565</v>
      </c>
      <c r="L46" s="71"/>
      <c r="M46" s="6">
        <f t="shared" si="2"/>
        <v>2.9258868704889389</v>
      </c>
      <c r="N46" s="39">
        <v>2014</v>
      </c>
      <c r="O46" s="8">
        <v>42692</v>
      </c>
      <c r="P46" s="72">
        <v>116.581</v>
      </c>
      <c r="Q46" s="72"/>
      <c r="R46" s="73">
        <f t="shared" si="3"/>
        <v>-36866.174568157869</v>
      </c>
      <c r="S46" s="73"/>
      <c r="T46" s="74">
        <f t="shared" si="4"/>
        <v>-13.6</v>
      </c>
      <c r="U46" s="74"/>
    </row>
    <row r="47" spans="2:21" x14ac:dyDescent="0.15">
      <c r="B47" s="36">
        <v>39</v>
      </c>
      <c r="C47" s="71">
        <f t="shared" si="1"/>
        <v>1289535.8733868278</v>
      </c>
      <c r="D47" s="71"/>
      <c r="E47" s="39">
        <v>2014</v>
      </c>
      <c r="F47" s="8">
        <v>42692</v>
      </c>
      <c r="G47" s="36" t="s">
        <v>4</v>
      </c>
      <c r="H47" s="72">
        <v>116.816</v>
      </c>
      <c r="I47" s="72"/>
      <c r="J47" s="36">
        <v>16.100000000000001</v>
      </c>
      <c r="K47" s="71">
        <f t="shared" si="0"/>
        <v>38686.076201604832</v>
      </c>
      <c r="L47" s="71"/>
      <c r="M47" s="6">
        <f t="shared" si="2"/>
        <v>2.4028618758760762</v>
      </c>
      <c r="N47" s="39">
        <v>2014</v>
      </c>
      <c r="O47" s="8">
        <v>42693</v>
      </c>
      <c r="P47" s="72">
        <v>117.67700000000001</v>
      </c>
      <c r="Q47" s="72"/>
      <c r="R47" s="73">
        <f t="shared" si="3"/>
        <v>206886.40751293118</v>
      </c>
      <c r="S47" s="73"/>
      <c r="T47" s="74">
        <f t="shared" si="4"/>
        <v>86.100000000000421</v>
      </c>
      <c r="U47" s="74"/>
    </row>
    <row r="48" spans="2:21" x14ac:dyDescent="0.15">
      <c r="B48" s="36">
        <v>40</v>
      </c>
      <c r="C48" s="71">
        <f t="shared" si="1"/>
        <v>1496422.2808997589</v>
      </c>
      <c r="D48" s="71"/>
      <c r="E48" s="39">
        <v>2014</v>
      </c>
      <c r="F48" s="8">
        <v>42700</v>
      </c>
      <c r="G48" s="36" t="s">
        <v>37</v>
      </c>
      <c r="H48" s="72">
        <v>117.727</v>
      </c>
      <c r="I48" s="72"/>
      <c r="J48" s="36">
        <v>15.9</v>
      </c>
      <c r="K48" s="71">
        <f t="shared" si="0"/>
        <v>44892.668426992765</v>
      </c>
      <c r="L48" s="71"/>
      <c r="M48" s="6">
        <f t="shared" si="2"/>
        <v>2.8234382658486017</v>
      </c>
      <c r="N48" s="39">
        <v>2014</v>
      </c>
      <c r="O48" s="8">
        <v>42700</v>
      </c>
      <c r="P48" s="72">
        <v>117.886</v>
      </c>
      <c r="Q48" s="72"/>
      <c r="R48" s="73">
        <f t="shared" si="3"/>
        <v>-44892.668426990458</v>
      </c>
      <c r="S48" s="73"/>
      <c r="T48" s="74">
        <f t="shared" si="4"/>
        <v>-15.9</v>
      </c>
      <c r="U48" s="74"/>
    </row>
    <row r="49" spans="2:21" x14ac:dyDescent="0.15">
      <c r="B49" s="36">
        <v>41</v>
      </c>
      <c r="C49" s="71">
        <f t="shared" si="1"/>
        <v>1451529.6124727684</v>
      </c>
      <c r="D49" s="71"/>
      <c r="E49" s="39">
        <v>2014</v>
      </c>
      <c r="F49" s="8">
        <v>42706</v>
      </c>
      <c r="G49" s="36" t="s">
        <v>4</v>
      </c>
      <c r="H49" s="72">
        <v>118.395</v>
      </c>
      <c r="I49" s="72"/>
      <c r="J49" s="36">
        <v>18.7</v>
      </c>
      <c r="K49" s="71">
        <f t="shared" si="0"/>
        <v>43545.88837418305</v>
      </c>
      <c r="L49" s="71"/>
      <c r="M49" s="6">
        <f t="shared" si="2"/>
        <v>2.328657132309254</v>
      </c>
      <c r="N49" s="39">
        <v>2014</v>
      </c>
      <c r="O49" s="8">
        <v>42708</v>
      </c>
      <c r="P49" s="72">
        <v>119.843</v>
      </c>
      <c r="Q49" s="72"/>
      <c r="R49" s="73">
        <f t="shared" si="3"/>
        <v>337189.55275838176</v>
      </c>
      <c r="S49" s="73"/>
      <c r="T49" s="74">
        <f t="shared" si="4"/>
        <v>144.80000000000075</v>
      </c>
      <c r="U49" s="74"/>
    </row>
    <row r="50" spans="2:21" x14ac:dyDescent="0.15">
      <c r="B50" s="36">
        <v>42</v>
      </c>
      <c r="C50" s="71">
        <f t="shared" si="1"/>
        <v>1788719.1652311501</v>
      </c>
      <c r="D50" s="71"/>
      <c r="E50" s="39">
        <v>2014</v>
      </c>
      <c r="F50" s="8">
        <v>42712</v>
      </c>
      <c r="G50" s="36" t="s">
        <v>3</v>
      </c>
      <c r="H50" s="72">
        <v>120.79300000000001</v>
      </c>
      <c r="I50" s="72"/>
      <c r="J50" s="36">
        <v>17.100000000000001</v>
      </c>
      <c r="K50" s="71">
        <f t="shared" si="0"/>
        <v>53661.574956934499</v>
      </c>
      <c r="L50" s="71"/>
      <c r="M50" s="6">
        <f t="shared" si="2"/>
        <v>3.13810379865114</v>
      </c>
      <c r="N50" s="39">
        <v>2014</v>
      </c>
      <c r="O50" s="8">
        <v>42713</v>
      </c>
      <c r="P50" s="72">
        <v>120.813</v>
      </c>
      <c r="Q50" s="72"/>
      <c r="R50" s="73">
        <f t="shared" si="3"/>
        <v>-6276.2075973010315</v>
      </c>
      <c r="S50" s="73"/>
      <c r="T50" s="74">
        <f t="shared" si="4"/>
        <v>-17.100000000000001</v>
      </c>
      <c r="U50" s="74"/>
    </row>
    <row r="51" spans="2:21" x14ac:dyDescent="0.15">
      <c r="B51" s="36">
        <v>43</v>
      </c>
      <c r="C51" s="71">
        <f t="shared" si="1"/>
        <v>1782442.957633849</v>
      </c>
      <c r="D51" s="71"/>
      <c r="E51" s="39">
        <v>2014</v>
      </c>
      <c r="F51" s="8">
        <v>42714</v>
      </c>
      <c r="G51" s="36" t="s">
        <v>3</v>
      </c>
      <c r="H51" s="72">
        <v>119.057</v>
      </c>
      <c r="I51" s="72"/>
      <c r="J51" s="36">
        <v>40.700000000000003</v>
      </c>
      <c r="K51" s="71">
        <f t="shared" si="0"/>
        <v>53473.288729015469</v>
      </c>
      <c r="L51" s="71"/>
      <c r="M51" s="6">
        <f t="shared" si="2"/>
        <v>1.3138400179119278</v>
      </c>
      <c r="N51" s="36">
        <v>2014</v>
      </c>
      <c r="O51" s="8">
        <v>42715</v>
      </c>
      <c r="P51" s="72">
        <v>117.979</v>
      </c>
      <c r="Q51" s="72"/>
      <c r="R51" s="73">
        <f t="shared" si="3"/>
        <v>141631.95393090622</v>
      </c>
      <c r="S51" s="73"/>
      <c r="T51" s="74">
        <f t="shared" si="4"/>
        <v>107.8000000000003</v>
      </c>
      <c r="U51" s="74"/>
    </row>
    <row r="52" spans="2:21" x14ac:dyDescent="0.15">
      <c r="B52" s="36">
        <v>44</v>
      </c>
      <c r="C52" s="71">
        <f t="shared" si="1"/>
        <v>1924074.9115647553</v>
      </c>
      <c r="D52" s="71"/>
      <c r="E52" s="39">
        <v>2014</v>
      </c>
      <c r="F52" s="8">
        <v>42720</v>
      </c>
      <c r="G52" s="36" t="s">
        <v>3</v>
      </c>
      <c r="H52" s="72">
        <v>117.78400000000001</v>
      </c>
      <c r="I52" s="72"/>
      <c r="J52" s="36">
        <v>21.2</v>
      </c>
      <c r="K52" s="71">
        <f t="shared" si="0"/>
        <v>57722.247346942655</v>
      </c>
      <c r="L52" s="71"/>
      <c r="M52" s="6">
        <f t="shared" si="2"/>
        <v>2.7227475163652199</v>
      </c>
      <c r="N52" s="36">
        <v>2014</v>
      </c>
      <c r="O52" s="8">
        <v>42720</v>
      </c>
      <c r="P52" s="72">
        <v>116.836</v>
      </c>
      <c r="Q52" s="72"/>
      <c r="R52" s="73">
        <f t="shared" si="3"/>
        <v>258116.4645514249</v>
      </c>
      <c r="S52" s="73"/>
      <c r="T52" s="74">
        <f t="shared" si="4"/>
        <v>94.80000000000075</v>
      </c>
      <c r="U52" s="74"/>
    </row>
    <row r="53" spans="2:21" x14ac:dyDescent="0.15">
      <c r="B53" s="36">
        <v>45</v>
      </c>
      <c r="C53" s="71">
        <f t="shared" si="1"/>
        <v>2182191.3761161803</v>
      </c>
      <c r="D53" s="71"/>
      <c r="E53" s="39">
        <v>2014</v>
      </c>
      <c r="F53" s="8">
        <v>42721</v>
      </c>
      <c r="G53" s="36" t="s">
        <v>4</v>
      </c>
      <c r="H53" s="72">
        <v>117.444</v>
      </c>
      <c r="I53" s="72"/>
      <c r="J53" s="36">
        <v>54.1</v>
      </c>
      <c r="K53" s="71">
        <f t="shared" si="0"/>
        <v>65465.741283485404</v>
      </c>
      <c r="L53" s="71"/>
      <c r="M53" s="6">
        <f t="shared" si="2"/>
        <v>1.2100876392511166</v>
      </c>
      <c r="N53" s="39">
        <v>2014</v>
      </c>
      <c r="O53" s="8">
        <v>42721</v>
      </c>
      <c r="P53" s="72">
        <v>116.90300000000001</v>
      </c>
      <c r="Q53" s="72"/>
      <c r="R53" s="73">
        <f t="shared" si="3"/>
        <v>-65465.741283485026</v>
      </c>
      <c r="S53" s="73"/>
      <c r="T53" s="74">
        <f t="shared" si="4"/>
        <v>-54.1</v>
      </c>
      <c r="U53" s="74"/>
    </row>
    <row r="54" spans="2:21" x14ac:dyDescent="0.15">
      <c r="B54" s="36">
        <v>46</v>
      </c>
      <c r="C54" s="71">
        <f t="shared" si="1"/>
        <v>2116725.6348326951</v>
      </c>
      <c r="D54" s="71"/>
      <c r="E54" s="39">
        <v>2014</v>
      </c>
      <c r="F54" s="8">
        <v>42722</v>
      </c>
      <c r="G54" s="36" t="s">
        <v>4</v>
      </c>
      <c r="H54" s="72">
        <v>119.23</v>
      </c>
      <c r="I54" s="72"/>
      <c r="J54" s="36">
        <v>40.6</v>
      </c>
      <c r="K54" s="71">
        <f t="shared" si="0"/>
        <v>63501.769044980851</v>
      </c>
      <c r="L54" s="71"/>
      <c r="M54" s="6">
        <f t="shared" si="2"/>
        <v>1.5640829814034691</v>
      </c>
      <c r="N54" s="39">
        <v>2014</v>
      </c>
      <c r="O54" s="8">
        <v>42723</v>
      </c>
      <c r="P54" s="72">
        <v>119.399</v>
      </c>
      <c r="Q54" s="72"/>
      <c r="R54" s="73">
        <f t="shared" si="3"/>
        <v>26433.002385718148</v>
      </c>
      <c r="S54" s="73"/>
      <c r="T54" s="74">
        <f t="shared" si="4"/>
        <v>16.899999999999693</v>
      </c>
      <c r="U54" s="74"/>
    </row>
    <row r="55" spans="2:21" x14ac:dyDescent="0.15">
      <c r="B55" s="36">
        <v>47</v>
      </c>
      <c r="C55" s="71">
        <f t="shared" si="1"/>
        <v>2143158.6372184134</v>
      </c>
      <c r="D55" s="71"/>
      <c r="E55" s="39">
        <v>2014</v>
      </c>
      <c r="F55" s="8">
        <v>42726</v>
      </c>
      <c r="G55" s="36" t="s">
        <v>4</v>
      </c>
      <c r="H55" s="72">
        <v>119.547</v>
      </c>
      <c r="I55" s="72"/>
      <c r="J55" s="36">
        <v>9.4</v>
      </c>
      <c r="K55" s="71">
        <f t="shared" si="0"/>
        <v>64294.759116552399</v>
      </c>
      <c r="L55" s="71"/>
      <c r="M55" s="6">
        <f t="shared" si="2"/>
        <v>6.8398679911225955</v>
      </c>
      <c r="N55" s="39">
        <v>2014</v>
      </c>
      <c r="O55" s="8">
        <v>42728</v>
      </c>
      <c r="P55" s="72">
        <v>120.553</v>
      </c>
      <c r="Q55" s="72"/>
      <c r="R55" s="73">
        <f t="shared" si="3"/>
        <v>688090.71990693326</v>
      </c>
      <c r="S55" s="73"/>
      <c r="T55" s="74">
        <f t="shared" si="4"/>
        <v>100.60000000000002</v>
      </c>
      <c r="U55" s="74"/>
    </row>
    <row r="56" spans="2:21" x14ac:dyDescent="0.15">
      <c r="B56" s="36">
        <v>48</v>
      </c>
      <c r="C56" s="71">
        <f t="shared" si="1"/>
        <v>2831249.3571253465</v>
      </c>
      <c r="D56" s="71"/>
      <c r="E56" s="39">
        <v>2015</v>
      </c>
      <c r="F56" s="8">
        <v>42374</v>
      </c>
      <c r="G56" s="36" t="s">
        <v>3</v>
      </c>
      <c r="H56" s="72">
        <v>120.352</v>
      </c>
      <c r="I56" s="72"/>
      <c r="J56" s="36">
        <v>17</v>
      </c>
      <c r="K56" s="71">
        <f t="shared" si="0"/>
        <v>84937.480713760393</v>
      </c>
      <c r="L56" s="71"/>
      <c r="M56" s="6">
        <f t="shared" si="2"/>
        <v>4.9963223949270823</v>
      </c>
      <c r="N56" s="39">
        <v>2015</v>
      </c>
      <c r="O56" s="8">
        <v>42376</v>
      </c>
      <c r="P56" s="72">
        <v>119.39100000000001</v>
      </c>
      <c r="Q56" s="72"/>
      <c r="R56" s="73">
        <f t="shared" si="3"/>
        <v>480146.58215249184</v>
      </c>
      <c r="S56" s="73"/>
      <c r="T56" s="74">
        <f t="shared" si="4"/>
        <v>96.099999999999852</v>
      </c>
      <c r="U56" s="74"/>
    </row>
    <row r="57" spans="2:21" x14ac:dyDescent="0.15">
      <c r="B57" s="36">
        <v>49</v>
      </c>
      <c r="C57" s="71">
        <f t="shared" si="1"/>
        <v>3311395.9392778384</v>
      </c>
      <c r="D57" s="71"/>
      <c r="E57" s="39">
        <v>2015</v>
      </c>
      <c r="F57" s="8">
        <v>42382</v>
      </c>
      <c r="G57" s="36" t="s">
        <v>3</v>
      </c>
      <c r="H57" s="72">
        <v>118.30800000000001</v>
      </c>
      <c r="I57" s="72"/>
      <c r="J57" s="36">
        <v>20.100000000000001</v>
      </c>
      <c r="K57" s="71">
        <f t="shared" si="0"/>
        <v>99341.878178335144</v>
      </c>
      <c r="L57" s="71"/>
      <c r="M57" s="6">
        <f t="shared" si="2"/>
        <v>4.9423819989221469</v>
      </c>
      <c r="N57" s="39">
        <v>2015</v>
      </c>
      <c r="O57" s="8">
        <v>42382</v>
      </c>
      <c r="P57" s="72">
        <v>118.488</v>
      </c>
      <c r="Q57" s="72"/>
      <c r="R57" s="73">
        <f t="shared" si="3"/>
        <v>-88962.875980594996</v>
      </c>
      <c r="S57" s="73"/>
      <c r="T57" s="74">
        <f t="shared" si="4"/>
        <v>-20.100000000000001</v>
      </c>
      <c r="U57" s="74"/>
    </row>
    <row r="58" spans="2:21" x14ac:dyDescent="0.15">
      <c r="B58" s="36">
        <v>50</v>
      </c>
      <c r="C58" s="71">
        <f t="shared" si="1"/>
        <v>3222433.0632972433</v>
      </c>
      <c r="D58" s="71"/>
      <c r="E58" s="39">
        <v>2015</v>
      </c>
      <c r="F58" s="8">
        <v>42383</v>
      </c>
      <c r="G58" s="36" t="s">
        <v>3</v>
      </c>
      <c r="H58" s="72">
        <v>116.851</v>
      </c>
      <c r="I58" s="72"/>
      <c r="J58" s="36">
        <v>19.600000000000001</v>
      </c>
      <c r="K58" s="71">
        <f t="shared" si="0"/>
        <v>96672.991898917302</v>
      </c>
      <c r="L58" s="71"/>
      <c r="M58" s="6">
        <f t="shared" si="2"/>
        <v>4.9322955050468007</v>
      </c>
      <c r="N58" s="39">
        <v>2015</v>
      </c>
      <c r="O58" s="8">
        <v>42383</v>
      </c>
      <c r="P58" s="72">
        <v>117.047</v>
      </c>
      <c r="Q58" s="72"/>
      <c r="R58" s="73">
        <f t="shared" si="3"/>
        <v>-96672.991898916283</v>
      </c>
      <c r="S58" s="73"/>
      <c r="T58" s="74">
        <f t="shared" si="4"/>
        <v>-19.600000000000001</v>
      </c>
      <c r="U58" s="74"/>
    </row>
    <row r="59" spans="2:21" x14ac:dyDescent="0.15">
      <c r="B59" s="36">
        <v>51</v>
      </c>
      <c r="C59" s="71">
        <f t="shared" si="1"/>
        <v>3125760.0713983271</v>
      </c>
      <c r="D59" s="71"/>
      <c r="E59" s="39">
        <v>2015</v>
      </c>
      <c r="F59" s="8">
        <v>42384</v>
      </c>
      <c r="G59" s="36" t="s">
        <v>3</v>
      </c>
      <c r="H59" s="72">
        <v>116.595</v>
      </c>
      <c r="I59" s="72"/>
      <c r="J59" s="36">
        <v>59.4</v>
      </c>
      <c r="K59" s="71">
        <f t="shared" si="0"/>
        <v>93772.802141949811</v>
      </c>
      <c r="L59" s="71"/>
      <c r="M59" s="6">
        <f t="shared" si="2"/>
        <v>1.5786667027264278</v>
      </c>
      <c r="N59" s="39">
        <v>2015</v>
      </c>
      <c r="O59" s="8">
        <v>42385</v>
      </c>
      <c r="P59" s="72">
        <v>116.575</v>
      </c>
      <c r="Q59" s="72"/>
      <c r="R59" s="73">
        <f t="shared" si="3"/>
        <v>3157.3334054522279</v>
      </c>
      <c r="S59" s="73"/>
      <c r="T59" s="74">
        <f t="shared" si="4"/>
        <v>1.9999999999996021</v>
      </c>
      <c r="U59" s="74"/>
    </row>
    <row r="60" spans="2:21" x14ac:dyDescent="0.15">
      <c r="B60" s="36">
        <v>52</v>
      </c>
      <c r="C60" s="71">
        <f t="shared" si="1"/>
        <v>3128917.4048037794</v>
      </c>
      <c r="D60" s="71"/>
      <c r="E60" s="39">
        <v>2015</v>
      </c>
      <c r="F60" s="8">
        <v>42385</v>
      </c>
      <c r="G60" s="36" t="s">
        <v>4</v>
      </c>
      <c r="H60" s="72">
        <v>116.85599999999999</v>
      </c>
      <c r="I60" s="72"/>
      <c r="J60" s="36">
        <v>59.1</v>
      </c>
      <c r="K60" s="71">
        <f t="shared" si="0"/>
        <v>93867.522144113376</v>
      </c>
      <c r="L60" s="71"/>
      <c r="M60" s="6">
        <f t="shared" si="2"/>
        <v>1.5882829466009032</v>
      </c>
      <c r="N60" s="39">
        <v>2015</v>
      </c>
      <c r="O60" s="8">
        <v>42390</v>
      </c>
      <c r="P60" s="72">
        <v>118.249</v>
      </c>
      <c r="Q60" s="72"/>
      <c r="R60" s="73">
        <f t="shared" si="3"/>
        <v>221247.81446150594</v>
      </c>
      <c r="S60" s="73"/>
      <c r="T60" s="74">
        <f t="shared" si="4"/>
        <v>139.30000000000007</v>
      </c>
      <c r="U60" s="74"/>
    </row>
    <row r="61" spans="2:21" x14ac:dyDescent="0.15">
      <c r="B61" s="36">
        <v>53</v>
      </c>
      <c r="C61" s="71">
        <f t="shared" si="1"/>
        <v>3350165.2192652854</v>
      </c>
      <c r="D61" s="71"/>
      <c r="E61" s="39">
        <v>2015</v>
      </c>
      <c r="F61" s="8">
        <v>42390</v>
      </c>
      <c r="G61" s="36" t="s">
        <v>3</v>
      </c>
      <c r="H61" s="72">
        <v>117.67700000000001</v>
      </c>
      <c r="I61" s="72"/>
      <c r="J61" s="36">
        <v>20.100000000000001</v>
      </c>
      <c r="K61" s="71">
        <f t="shared" si="0"/>
        <v>100504.95657795855</v>
      </c>
      <c r="L61" s="71"/>
      <c r="M61" s="6">
        <f t="shared" si="2"/>
        <v>5.0002465959183358</v>
      </c>
      <c r="N61" s="39">
        <v>2015</v>
      </c>
      <c r="O61" s="8">
        <v>42390</v>
      </c>
      <c r="P61" s="72">
        <v>117.878</v>
      </c>
      <c r="Q61" s="72"/>
      <c r="R61" s="73">
        <f t="shared" si="3"/>
        <v>-100504.95657795526</v>
      </c>
      <c r="S61" s="73"/>
      <c r="T61" s="74">
        <f t="shared" si="4"/>
        <v>-20.100000000000001</v>
      </c>
      <c r="U61" s="74"/>
    </row>
    <row r="62" spans="2:21" x14ac:dyDescent="0.15">
      <c r="B62" s="36">
        <v>54</v>
      </c>
      <c r="C62" s="71">
        <f t="shared" si="1"/>
        <v>3249660.2626873301</v>
      </c>
      <c r="D62" s="71"/>
      <c r="E62" s="39">
        <v>2015</v>
      </c>
      <c r="F62" s="8">
        <v>42391</v>
      </c>
      <c r="G62" s="36" t="s">
        <v>4</v>
      </c>
      <c r="H62" s="72">
        <v>118.04900000000001</v>
      </c>
      <c r="I62" s="72"/>
      <c r="J62" s="36">
        <v>24.4</v>
      </c>
      <c r="K62" s="71">
        <f t="shared" si="0"/>
        <v>97489.807880619905</v>
      </c>
      <c r="L62" s="71"/>
      <c r="M62" s="6">
        <f t="shared" si="2"/>
        <v>3.9954839295336027</v>
      </c>
      <c r="N62" s="39">
        <v>2015</v>
      </c>
      <c r="O62" s="8">
        <v>42391</v>
      </c>
      <c r="P62" s="72">
        <v>117.80500000000001</v>
      </c>
      <c r="Q62" s="72"/>
      <c r="R62" s="73">
        <f t="shared" si="3"/>
        <v>-97489.807880619817</v>
      </c>
      <c r="S62" s="73"/>
      <c r="T62" s="74">
        <f t="shared" si="4"/>
        <v>-24.4</v>
      </c>
      <c r="U62" s="74"/>
    </row>
    <row r="63" spans="2:21" x14ac:dyDescent="0.15">
      <c r="B63" s="36">
        <v>55</v>
      </c>
      <c r="C63" s="71">
        <f t="shared" si="1"/>
        <v>3152170.4548067101</v>
      </c>
      <c r="D63" s="71"/>
      <c r="E63" s="39">
        <v>2015</v>
      </c>
      <c r="F63" s="8">
        <v>42396</v>
      </c>
      <c r="G63" s="36" t="s">
        <v>3</v>
      </c>
      <c r="H63" s="72">
        <v>118.032</v>
      </c>
      <c r="I63" s="72"/>
      <c r="J63" s="36">
        <v>22.3</v>
      </c>
      <c r="K63" s="71">
        <f t="shared" si="0"/>
        <v>94565.113644201294</v>
      </c>
      <c r="L63" s="71"/>
      <c r="M63" s="6">
        <f t="shared" si="2"/>
        <v>4.2405880557937801</v>
      </c>
      <c r="N63" s="39">
        <v>2015</v>
      </c>
      <c r="O63" s="8">
        <v>42397</v>
      </c>
      <c r="P63" s="72">
        <v>118.255</v>
      </c>
      <c r="Q63" s="72"/>
      <c r="R63" s="73">
        <f t="shared" si="3"/>
        <v>-94565.113644200857</v>
      </c>
      <c r="S63" s="73"/>
      <c r="T63" s="74">
        <f t="shared" si="4"/>
        <v>-22.3</v>
      </c>
      <c r="U63" s="74"/>
    </row>
    <row r="64" spans="2:21" x14ac:dyDescent="0.15">
      <c r="B64" s="36">
        <v>56</v>
      </c>
      <c r="C64" s="71">
        <f t="shared" si="1"/>
        <v>3057605.3411625093</v>
      </c>
      <c r="D64" s="71"/>
      <c r="E64" s="39">
        <v>2015</v>
      </c>
      <c r="F64" s="8">
        <v>42399</v>
      </c>
      <c r="G64" s="36" t="s">
        <v>3</v>
      </c>
      <c r="H64" s="72">
        <v>117.934</v>
      </c>
      <c r="I64" s="72"/>
      <c r="J64" s="36">
        <v>19.7</v>
      </c>
      <c r="K64" s="71">
        <f t="shared" si="0"/>
        <v>91728.160234875279</v>
      </c>
      <c r="L64" s="71"/>
      <c r="M64" s="6">
        <f t="shared" si="2"/>
        <v>4.6562517885723489</v>
      </c>
      <c r="N64" s="39">
        <v>2015</v>
      </c>
      <c r="O64" s="8">
        <v>42402</v>
      </c>
      <c r="P64" s="72">
        <v>117.66</v>
      </c>
      <c r="Q64" s="72"/>
      <c r="R64" s="73">
        <f t="shared" si="3"/>
        <v>127581.29900688278</v>
      </c>
      <c r="S64" s="73"/>
      <c r="T64" s="74">
        <f t="shared" si="4"/>
        <v>27.400000000000091</v>
      </c>
      <c r="U64" s="74"/>
    </row>
    <row r="65" spans="2:21" x14ac:dyDescent="0.15">
      <c r="B65" s="36">
        <v>57</v>
      </c>
      <c r="C65" s="71">
        <f t="shared" si="1"/>
        <v>3185186.6401693919</v>
      </c>
      <c r="D65" s="71"/>
      <c r="E65" s="39">
        <v>2015</v>
      </c>
      <c r="F65" s="8">
        <v>42411</v>
      </c>
      <c r="G65" s="36" t="s">
        <v>4</v>
      </c>
      <c r="H65" s="72">
        <v>119.63200000000001</v>
      </c>
      <c r="I65" s="72"/>
      <c r="J65" s="36">
        <v>17.899999999999999</v>
      </c>
      <c r="K65" s="71">
        <f t="shared" si="0"/>
        <v>95555.599205081759</v>
      </c>
      <c r="L65" s="71"/>
      <c r="M65" s="6">
        <f t="shared" si="2"/>
        <v>5.3383016315688137</v>
      </c>
      <c r="N65" s="39">
        <v>2015</v>
      </c>
      <c r="O65" s="8">
        <v>42412</v>
      </c>
      <c r="P65" s="72">
        <v>120.143</v>
      </c>
      <c r="Q65" s="72"/>
      <c r="R65" s="73">
        <f t="shared" si="3"/>
        <v>272787.21337316406</v>
      </c>
      <c r="S65" s="73"/>
      <c r="T65" s="74">
        <f t="shared" si="4"/>
        <v>51.099999999999568</v>
      </c>
      <c r="U65" s="74"/>
    </row>
    <row r="66" spans="2:21" x14ac:dyDescent="0.15">
      <c r="B66" s="36">
        <v>58</v>
      </c>
      <c r="C66" s="71">
        <f t="shared" si="1"/>
        <v>3457973.8535425561</v>
      </c>
      <c r="D66" s="71"/>
      <c r="E66" s="39">
        <v>2015</v>
      </c>
      <c r="F66" s="8">
        <v>42416</v>
      </c>
      <c r="G66" s="36" t="s">
        <v>3</v>
      </c>
      <c r="H66" s="72">
        <v>118.575</v>
      </c>
      <c r="I66" s="72"/>
      <c r="J66" s="36">
        <v>21</v>
      </c>
      <c r="K66" s="71">
        <f t="shared" si="0"/>
        <v>103739.21560627667</v>
      </c>
      <c r="L66" s="71"/>
      <c r="M66" s="6">
        <f t="shared" si="2"/>
        <v>4.9399626479179366</v>
      </c>
      <c r="N66" s="39">
        <v>2015</v>
      </c>
      <c r="O66" s="8">
        <v>42417</v>
      </c>
      <c r="P66" s="72">
        <v>118.533</v>
      </c>
      <c r="Q66" s="72"/>
      <c r="R66" s="73">
        <f t="shared" si="3"/>
        <v>20747.843121256123</v>
      </c>
      <c r="S66" s="73"/>
      <c r="T66" s="74">
        <f t="shared" si="4"/>
        <v>4.2000000000001592</v>
      </c>
      <c r="U66" s="74"/>
    </row>
    <row r="67" spans="2:21" x14ac:dyDescent="0.15">
      <c r="B67" s="36">
        <v>59</v>
      </c>
      <c r="C67" s="71">
        <f t="shared" si="1"/>
        <v>3478721.6966638123</v>
      </c>
      <c r="D67" s="71"/>
      <c r="E67" s="39">
        <v>2015</v>
      </c>
      <c r="F67" s="8">
        <v>42417</v>
      </c>
      <c r="G67" s="36" t="s">
        <v>4</v>
      </c>
      <c r="H67" s="72">
        <v>118.541</v>
      </c>
      <c r="I67" s="72"/>
      <c r="J67" s="36">
        <v>12.2</v>
      </c>
      <c r="K67" s="71">
        <f t="shared" si="0"/>
        <v>104361.65089991437</v>
      </c>
      <c r="L67" s="71"/>
      <c r="M67" s="6">
        <f t="shared" si="2"/>
        <v>8.5542336803208503</v>
      </c>
      <c r="N67" s="39">
        <v>2015</v>
      </c>
      <c r="O67" s="8">
        <v>42418</v>
      </c>
      <c r="P67" s="72">
        <v>118.828</v>
      </c>
      <c r="Q67" s="72"/>
      <c r="R67" s="73">
        <f t="shared" si="3"/>
        <v>245506.50662521366</v>
      </c>
      <c r="S67" s="73"/>
      <c r="T67" s="74">
        <f t="shared" si="4"/>
        <v>28.700000000000614</v>
      </c>
      <c r="U67" s="74"/>
    </row>
    <row r="68" spans="2:21" x14ac:dyDescent="0.15">
      <c r="B68" s="36">
        <v>60</v>
      </c>
      <c r="C68" s="71">
        <f t="shared" si="1"/>
        <v>3724228.2032890259</v>
      </c>
      <c r="D68" s="71"/>
      <c r="E68" s="39">
        <v>2015</v>
      </c>
      <c r="F68" s="8">
        <v>42427</v>
      </c>
      <c r="G68" s="36" t="s">
        <v>4</v>
      </c>
      <c r="H68" s="72">
        <v>119.479</v>
      </c>
      <c r="I68" s="72"/>
      <c r="J68" s="36">
        <v>23</v>
      </c>
      <c r="K68" s="71">
        <f t="shared" si="0"/>
        <v>111726.84609867078</v>
      </c>
      <c r="L68" s="71"/>
      <c r="M68" s="6">
        <f t="shared" si="2"/>
        <v>4.8576889608117728</v>
      </c>
      <c r="N68" s="39">
        <v>2015</v>
      </c>
      <c r="O68" s="8">
        <v>42431</v>
      </c>
      <c r="P68" s="72">
        <v>119.739</v>
      </c>
      <c r="Q68" s="72"/>
      <c r="R68" s="73">
        <f t="shared" si="3"/>
        <v>126299.91298110859</v>
      </c>
      <c r="S68" s="73"/>
      <c r="T68" s="74">
        <f t="shared" si="4"/>
        <v>26.000000000000512</v>
      </c>
      <c r="U68" s="74"/>
    </row>
    <row r="69" spans="2:21" x14ac:dyDescent="0.15">
      <c r="B69" s="36">
        <v>61</v>
      </c>
      <c r="C69" s="71">
        <f t="shared" si="1"/>
        <v>3850528.1162701347</v>
      </c>
      <c r="D69" s="71"/>
      <c r="E69" s="39">
        <v>2015</v>
      </c>
      <c r="F69" s="8">
        <v>42433</v>
      </c>
      <c r="G69" s="36" t="s">
        <v>4</v>
      </c>
      <c r="H69" s="72">
        <v>119.76</v>
      </c>
      <c r="I69" s="72"/>
      <c r="J69" s="36">
        <v>12.7</v>
      </c>
      <c r="K69" s="71">
        <f t="shared" si="0"/>
        <v>115515.84348810403</v>
      </c>
      <c r="L69" s="71"/>
      <c r="M69" s="6">
        <f t="shared" si="2"/>
        <v>9.0957357077247263</v>
      </c>
      <c r="N69" s="39">
        <v>2015</v>
      </c>
      <c r="O69" s="8">
        <v>42434</v>
      </c>
      <c r="P69" s="72">
        <v>119.633</v>
      </c>
      <c r="Q69" s="72"/>
      <c r="R69" s="73">
        <f t="shared" si="3"/>
        <v>-115515.8434881127</v>
      </c>
      <c r="S69" s="73"/>
      <c r="T69" s="74">
        <f t="shared" si="4"/>
        <v>-12.7</v>
      </c>
      <c r="U69" s="74"/>
    </row>
    <row r="70" spans="2:21" x14ac:dyDescent="0.15">
      <c r="B70" s="36">
        <v>62</v>
      </c>
      <c r="C70" s="71">
        <f t="shared" si="1"/>
        <v>3735012.2727820221</v>
      </c>
      <c r="D70" s="71"/>
      <c r="E70" s="39">
        <v>2015</v>
      </c>
      <c r="F70" s="8">
        <v>42442</v>
      </c>
      <c r="G70" s="36" t="s">
        <v>4</v>
      </c>
      <c r="H70" s="72">
        <v>121.377</v>
      </c>
      <c r="I70" s="72"/>
      <c r="J70" s="36">
        <v>10.7</v>
      </c>
      <c r="K70" s="71">
        <f t="shared" si="0"/>
        <v>112050.36818346065</v>
      </c>
      <c r="L70" s="71"/>
      <c r="M70" s="6">
        <f t="shared" si="2"/>
        <v>10.47199702649165</v>
      </c>
      <c r="N70" s="39">
        <v>2015</v>
      </c>
      <c r="O70" s="8">
        <v>42442</v>
      </c>
      <c r="P70" s="72">
        <v>121.35899999999999</v>
      </c>
      <c r="Q70" s="72"/>
      <c r="R70" s="73">
        <f t="shared" si="3"/>
        <v>-18849.594647685684</v>
      </c>
      <c r="S70" s="73"/>
      <c r="T70" s="74">
        <f t="shared" si="4"/>
        <v>-10.7</v>
      </c>
      <c r="U70" s="74"/>
    </row>
    <row r="71" spans="2:21" x14ac:dyDescent="0.15">
      <c r="B71" s="36">
        <v>63</v>
      </c>
      <c r="C71" s="71">
        <f t="shared" si="1"/>
        <v>3716162.6781343366</v>
      </c>
      <c r="D71" s="71"/>
      <c r="E71" s="39">
        <v>2015</v>
      </c>
      <c r="F71" s="8">
        <v>42454</v>
      </c>
      <c r="G71" s="36" t="s">
        <v>3</v>
      </c>
      <c r="H71" s="72">
        <v>119.575</v>
      </c>
      <c r="I71" s="72"/>
      <c r="J71" s="36">
        <v>11.7</v>
      </c>
      <c r="K71" s="71">
        <f t="shared" si="0"/>
        <v>111484.8803440301</v>
      </c>
      <c r="L71" s="71"/>
      <c r="M71" s="6">
        <f t="shared" si="2"/>
        <v>9.5286222516265049</v>
      </c>
      <c r="N71" s="39">
        <v>2015</v>
      </c>
      <c r="O71" s="8">
        <v>42455</v>
      </c>
      <c r="P71" s="72">
        <v>118.72199999999999</v>
      </c>
      <c r="Q71" s="72"/>
      <c r="R71" s="73">
        <f t="shared" si="3"/>
        <v>812791.47806374915</v>
      </c>
      <c r="S71" s="73"/>
      <c r="T71" s="74">
        <f t="shared" si="4"/>
        <v>85.300000000000864</v>
      </c>
      <c r="U71" s="74"/>
    </row>
    <row r="72" spans="2:21" x14ac:dyDescent="0.15">
      <c r="B72" s="36">
        <v>64</v>
      </c>
      <c r="C72" s="71">
        <f t="shared" si="1"/>
        <v>4528954.1561980862</v>
      </c>
      <c r="D72" s="71"/>
      <c r="E72" s="39">
        <v>2015</v>
      </c>
      <c r="F72" s="8">
        <v>42460</v>
      </c>
      <c r="G72" s="36" t="s">
        <v>3</v>
      </c>
      <c r="H72" s="72">
        <v>119.913</v>
      </c>
      <c r="I72" s="72"/>
      <c r="J72" s="36">
        <v>13.6</v>
      </c>
      <c r="K72" s="71">
        <f t="shared" si="0"/>
        <v>135868.62468594257</v>
      </c>
      <c r="L72" s="71"/>
      <c r="M72" s="6">
        <f t="shared" si="2"/>
        <v>9.9903400504369539</v>
      </c>
      <c r="N72" s="39">
        <v>2015</v>
      </c>
      <c r="O72" s="8">
        <v>42460</v>
      </c>
      <c r="P72" s="72">
        <v>120.04900000000001</v>
      </c>
      <c r="Q72" s="72"/>
      <c r="R72" s="73">
        <f t="shared" si="3"/>
        <v>-135868.62468595244</v>
      </c>
      <c r="S72" s="73"/>
      <c r="T72" s="74">
        <f t="shared" si="4"/>
        <v>-13.6</v>
      </c>
      <c r="U72" s="74"/>
    </row>
    <row r="73" spans="2:21" x14ac:dyDescent="0.15">
      <c r="B73" s="36">
        <v>65</v>
      </c>
      <c r="C73" s="71">
        <f t="shared" si="1"/>
        <v>4393085.5315121338</v>
      </c>
      <c r="D73" s="71"/>
      <c r="E73" s="39">
        <v>2015</v>
      </c>
      <c r="F73" s="8">
        <v>42473</v>
      </c>
      <c r="G73" s="36" t="s">
        <v>3</v>
      </c>
      <c r="H73" s="72">
        <v>120.28400000000001</v>
      </c>
      <c r="I73" s="72"/>
      <c r="J73" s="36">
        <v>15.2</v>
      </c>
      <c r="K73" s="71">
        <f t="shared" ref="K73:K108" si="5">IF(F73="","",C73*0.03)</f>
        <v>131792.56594536401</v>
      </c>
      <c r="L73" s="71"/>
      <c r="M73" s="6">
        <f t="shared" si="2"/>
        <v>8.6705635490371051</v>
      </c>
      <c r="N73" s="39">
        <v>2015</v>
      </c>
      <c r="O73" s="8">
        <v>42474</v>
      </c>
      <c r="P73" s="72">
        <v>119.914</v>
      </c>
      <c r="Q73" s="72"/>
      <c r="R73" s="73">
        <f t="shared" si="3"/>
        <v>320810.85131437687</v>
      </c>
      <c r="S73" s="73"/>
      <c r="T73" s="74">
        <f t="shared" si="4"/>
        <v>37.000000000000455</v>
      </c>
      <c r="U73" s="74"/>
    </row>
    <row r="74" spans="2:21" x14ac:dyDescent="0.15">
      <c r="B74" s="36">
        <v>66</v>
      </c>
      <c r="C74" s="71">
        <f t="shared" ref="C74:C108" si="6">IF(R73="","",C73+R73)</f>
        <v>4713896.3828265108</v>
      </c>
      <c r="D74" s="71"/>
      <c r="E74" s="39">
        <v>2015</v>
      </c>
      <c r="F74" s="8">
        <v>42477</v>
      </c>
      <c r="G74" s="36" t="s">
        <v>3</v>
      </c>
      <c r="H74" s="72">
        <v>118.955</v>
      </c>
      <c r="I74" s="72"/>
      <c r="J74" s="36">
        <v>9.6999999999999993</v>
      </c>
      <c r="K74" s="71">
        <f t="shared" si="5"/>
        <v>141416.89148479531</v>
      </c>
      <c r="L74" s="71"/>
      <c r="M74" s="6">
        <f t="shared" ref="M74:M108" si="7">IF(J74="","",(K74/J74)/1000)</f>
        <v>14.579060977813951</v>
      </c>
      <c r="N74" s="39">
        <v>2015</v>
      </c>
      <c r="O74" s="8">
        <v>42477</v>
      </c>
      <c r="P74" s="72">
        <v>118.931</v>
      </c>
      <c r="Q74" s="72"/>
      <c r="R74" s="73">
        <f t="shared" ref="R74:R108" si="8">IF(O74="","",(IF(G74="売",H74-P74,P74-H74))*M74*100000)</f>
        <v>34989.746346754808</v>
      </c>
      <c r="S74" s="73"/>
      <c r="T74" s="74">
        <f t="shared" ref="T74:T108" si="9">IF(O74="","",IF(R74&lt;0,J74*(-1),IF(G74="買",(P74-H74)*100,(H74-P74)*100)))</f>
        <v>2.4000000000000909</v>
      </c>
      <c r="U74" s="74"/>
    </row>
    <row r="75" spans="2:21" x14ac:dyDescent="0.15">
      <c r="B75" s="36">
        <v>67</v>
      </c>
      <c r="C75" s="71">
        <f t="shared" si="6"/>
        <v>4748886.1291732658</v>
      </c>
      <c r="D75" s="71"/>
      <c r="E75" s="39">
        <v>2015</v>
      </c>
      <c r="F75" s="8">
        <v>42484</v>
      </c>
      <c r="G75" s="36" t="s">
        <v>3</v>
      </c>
      <c r="H75" s="72">
        <v>119.509</v>
      </c>
      <c r="I75" s="72"/>
      <c r="J75" s="36">
        <v>13.2</v>
      </c>
      <c r="K75" s="71">
        <f t="shared" si="5"/>
        <v>142466.58387519798</v>
      </c>
      <c r="L75" s="71"/>
      <c r="M75" s="6">
        <f t="shared" si="7"/>
        <v>10.792923020848331</v>
      </c>
      <c r="N75" s="39">
        <v>2015</v>
      </c>
      <c r="O75" s="8">
        <v>42487</v>
      </c>
      <c r="P75" s="72">
        <v>119.039</v>
      </c>
      <c r="Q75" s="72"/>
      <c r="R75" s="73">
        <f t="shared" si="8"/>
        <v>507267.38197987038</v>
      </c>
      <c r="S75" s="73"/>
      <c r="T75" s="74">
        <f t="shared" si="9"/>
        <v>46.999999999999886</v>
      </c>
      <c r="U75" s="74"/>
    </row>
    <row r="76" spans="2:21" x14ac:dyDescent="0.15">
      <c r="B76" s="36">
        <v>68</v>
      </c>
      <c r="C76" s="71">
        <f t="shared" si="6"/>
        <v>5256153.5111531364</v>
      </c>
      <c r="D76" s="71"/>
      <c r="E76" s="39">
        <v>2015</v>
      </c>
      <c r="F76" s="8">
        <v>42488</v>
      </c>
      <c r="G76" s="36" t="s">
        <v>3</v>
      </c>
      <c r="H76" s="72">
        <v>119.008</v>
      </c>
      <c r="I76" s="72"/>
      <c r="J76" s="36">
        <v>11.1</v>
      </c>
      <c r="K76" s="71">
        <f t="shared" si="5"/>
        <v>157684.60533459409</v>
      </c>
      <c r="L76" s="71"/>
      <c r="M76" s="6">
        <f t="shared" si="7"/>
        <v>14.205820300413883</v>
      </c>
      <c r="N76" s="39">
        <v>2015</v>
      </c>
      <c r="O76" s="8">
        <v>42488</v>
      </c>
      <c r="P76" s="72">
        <v>119.119</v>
      </c>
      <c r="Q76" s="72"/>
      <c r="R76" s="73">
        <f t="shared" si="8"/>
        <v>-157684.60533460006</v>
      </c>
      <c r="S76" s="73"/>
      <c r="T76" s="74">
        <f t="shared" si="9"/>
        <v>-11.1</v>
      </c>
      <c r="U76" s="74"/>
    </row>
    <row r="77" spans="2:21" x14ac:dyDescent="0.15">
      <c r="B77" s="36">
        <v>69</v>
      </c>
      <c r="C77" s="71">
        <f t="shared" si="6"/>
        <v>5098468.9058185359</v>
      </c>
      <c r="D77" s="71"/>
      <c r="E77" s="39">
        <v>2015</v>
      </c>
      <c r="F77" s="8">
        <v>42488</v>
      </c>
      <c r="G77" s="36" t="s">
        <v>3</v>
      </c>
      <c r="H77" s="72">
        <v>118.824</v>
      </c>
      <c r="I77" s="72"/>
      <c r="J77" s="36">
        <v>10.6</v>
      </c>
      <c r="K77" s="71">
        <f t="shared" si="5"/>
        <v>152954.06717455608</v>
      </c>
      <c r="L77" s="71"/>
      <c r="M77" s="6">
        <f t="shared" si="7"/>
        <v>14.429628978731706</v>
      </c>
      <c r="N77" s="39">
        <v>2015</v>
      </c>
      <c r="O77" s="8">
        <v>42489</v>
      </c>
      <c r="P77" s="72">
        <v>118.93</v>
      </c>
      <c r="Q77" s="72"/>
      <c r="R77" s="73">
        <f t="shared" si="8"/>
        <v>-152954.06717456871</v>
      </c>
      <c r="S77" s="73"/>
      <c r="T77" s="74">
        <f t="shared" si="9"/>
        <v>-10.6</v>
      </c>
      <c r="U77" s="74"/>
    </row>
    <row r="78" spans="2:21" x14ac:dyDescent="0.15">
      <c r="B78" s="36">
        <v>70</v>
      </c>
      <c r="C78" s="71">
        <f t="shared" si="6"/>
        <v>4945514.8386439672</v>
      </c>
      <c r="D78" s="71"/>
      <c r="E78" s="39">
        <v>2015</v>
      </c>
      <c r="F78" s="8">
        <v>42498</v>
      </c>
      <c r="G78" s="36" t="s">
        <v>4</v>
      </c>
      <c r="H78" s="72">
        <v>119.75</v>
      </c>
      <c r="I78" s="72"/>
      <c r="J78" s="36">
        <v>20</v>
      </c>
      <c r="K78" s="71">
        <f t="shared" si="5"/>
        <v>148365.445159319</v>
      </c>
      <c r="L78" s="71"/>
      <c r="M78" s="6">
        <f t="shared" si="7"/>
        <v>7.4182722579659499</v>
      </c>
      <c r="N78" s="39">
        <v>2015</v>
      </c>
      <c r="O78" s="8">
        <v>42498</v>
      </c>
      <c r="P78" s="72">
        <v>119.958</v>
      </c>
      <c r="Q78" s="72"/>
      <c r="R78" s="73">
        <f t="shared" si="8"/>
        <v>154300.06296569059</v>
      </c>
      <c r="S78" s="73"/>
      <c r="T78" s="74">
        <f t="shared" si="9"/>
        <v>20.799999999999841</v>
      </c>
      <c r="U78" s="74"/>
    </row>
    <row r="79" spans="2:21" x14ac:dyDescent="0.15">
      <c r="B79" s="36">
        <v>71</v>
      </c>
      <c r="C79" s="71">
        <f t="shared" si="6"/>
        <v>5099814.9016096573</v>
      </c>
      <c r="D79" s="71"/>
      <c r="E79" s="39">
        <v>2015</v>
      </c>
      <c r="F79" s="8">
        <v>42508</v>
      </c>
      <c r="G79" s="36" t="s">
        <v>4</v>
      </c>
      <c r="H79" s="72">
        <v>119.72199999999999</v>
      </c>
      <c r="I79" s="72"/>
      <c r="J79" s="36">
        <v>9.1999999999999993</v>
      </c>
      <c r="K79" s="71">
        <f t="shared" si="5"/>
        <v>152994.4470482897</v>
      </c>
      <c r="L79" s="71"/>
      <c r="M79" s="6">
        <f t="shared" si="7"/>
        <v>16.629831200901055</v>
      </c>
      <c r="N79" s="39">
        <v>2015</v>
      </c>
      <c r="O79" s="8">
        <v>42511</v>
      </c>
      <c r="P79" s="72">
        <v>120.91200000000001</v>
      </c>
      <c r="Q79" s="72"/>
      <c r="R79" s="73">
        <f t="shared" si="8"/>
        <v>1978949.9129072453</v>
      </c>
      <c r="S79" s="73"/>
      <c r="T79" s="74">
        <f t="shared" si="9"/>
        <v>119.00000000000119</v>
      </c>
      <c r="U79" s="74"/>
    </row>
    <row r="80" spans="2:21" x14ac:dyDescent="0.15">
      <c r="B80" s="36">
        <v>72</v>
      </c>
      <c r="C80" s="71">
        <f t="shared" si="6"/>
        <v>7078764.8145169029</v>
      </c>
      <c r="D80" s="71"/>
      <c r="E80" s="39">
        <v>2015</v>
      </c>
      <c r="F80" s="8">
        <v>42511</v>
      </c>
      <c r="G80" s="36" t="s">
        <v>3</v>
      </c>
      <c r="H80" s="72">
        <v>120.977</v>
      </c>
      <c r="I80" s="72"/>
      <c r="J80" s="36">
        <v>12.5</v>
      </c>
      <c r="K80" s="71">
        <f t="shared" si="5"/>
        <v>212362.94443550709</v>
      </c>
      <c r="L80" s="71"/>
      <c r="M80" s="6">
        <f t="shared" si="7"/>
        <v>16.989035554840569</v>
      </c>
      <c r="N80" s="39">
        <v>2015</v>
      </c>
      <c r="O80" s="8">
        <v>42512</v>
      </c>
      <c r="P80" s="72">
        <v>120.825</v>
      </c>
      <c r="Q80" s="72"/>
      <c r="R80" s="73">
        <f t="shared" si="8"/>
        <v>258233.34043357839</v>
      </c>
      <c r="S80" s="73"/>
      <c r="T80" s="74">
        <f t="shared" si="9"/>
        <v>15.200000000000102</v>
      </c>
      <c r="U80" s="74"/>
    </row>
    <row r="81" spans="2:21" x14ac:dyDescent="0.15">
      <c r="B81" s="36">
        <v>73</v>
      </c>
      <c r="C81" s="71">
        <f t="shared" si="6"/>
        <v>7336998.1549504809</v>
      </c>
      <c r="D81" s="71"/>
      <c r="E81" s="39">
        <v>2015</v>
      </c>
      <c r="F81" s="8">
        <v>42519</v>
      </c>
      <c r="G81" s="36" t="s">
        <v>4</v>
      </c>
      <c r="H81" s="72">
        <v>124.063</v>
      </c>
      <c r="I81" s="72"/>
      <c r="J81" s="36">
        <v>13.1</v>
      </c>
      <c r="K81" s="71">
        <f t="shared" si="5"/>
        <v>220109.94464851441</v>
      </c>
      <c r="L81" s="71"/>
      <c r="M81" s="6">
        <f t="shared" si="7"/>
        <v>16.802285851031638</v>
      </c>
      <c r="N81" s="39">
        <v>2015</v>
      </c>
      <c r="O81" s="8">
        <v>42522</v>
      </c>
      <c r="P81" s="72">
        <v>123.932</v>
      </c>
      <c r="Q81" s="72"/>
      <c r="R81" s="73">
        <f t="shared" si="8"/>
        <v>-220109.94464851485</v>
      </c>
      <c r="S81" s="73"/>
      <c r="T81" s="74">
        <f t="shared" si="9"/>
        <v>-13.1</v>
      </c>
      <c r="U81" s="74"/>
    </row>
    <row r="82" spans="2:21" x14ac:dyDescent="0.15">
      <c r="B82" s="36">
        <v>74</v>
      </c>
      <c r="C82" s="71">
        <f t="shared" si="6"/>
        <v>7116888.2103019664</v>
      </c>
      <c r="D82" s="71"/>
      <c r="E82" s="39">
        <v>2015</v>
      </c>
      <c r="F82" s="8">
        <v>42524</v>
      </c>
      <c r="G82" s="36" t="s">
        <v>3</v>
      </c>
      <c r="H82" s="72">
        <v>124.039</v>
      </c>
      <c r="I82" s="72"/>
      <c r="J82" s="36">
        <v>11</v>
      </c>
      <c r="K82" s="71">
        <f t="shared" si="5"/>
        <v>213506.646309059</v>
      </c>
      <c r="L82" s="71"/>
      <c r="M82" s="6">
        <f t="shared" si="7"/>
        <v>19.409695119005363</v>
      </c>
      <c r="N82" s="39">
        <v>2015</v>
      </c>
      <c r="O82" s="8">
        <v>42524</v>
      </c>
      <c r="P82" s="72">
        <v>124.149</v>
      </c>
      <c r="Q82" s="72"/>
      <c r="R82" s="73">
        <f t="shared" si="8"/>
        <v>-213506.64630905789</v>
      </c>
      <c r="S82" s="73"/>
      <c r="T82" s="74">
        <f t="shared" si="9"/>
        <v>-11</v>
      </c>
      <c r="U82" s="74"/>
    </row>
    <row r="83" spans="2:21" x14ac:dyDescent="0.15">
      <c r="B83" s="36">
        <v>75</v>
      </c>
      <c r="C83" s="71">
        <f t="shared" si="6"/>
        <v>6903381.5639929082</v>
      </c>
      <c r="D83" s="71"/>
      <c r="E83" s="39">
        <v>2015</v>
      </c>
      <c r="F83" s="8">
        <v>42525</v>
      </c>
      <c r="G83" s="36" t="s">
        <v>4</v>
      </c>
      <c r="H83" s="72">
        <v>124.402</v>
      </c>
      <c r="I83" s="72"/>
      <c r="J83" s="36">
        <v>14.1</v>
      </c>
      <c r="K83" s="71">
        <f t="shared" si="5"/>
        <v>207101.44691978724</v>
      </c>
      <c r="L83" s="71"/>
      <c r="M83" s="6">
        <f t="shared" si="7"/>
        <v>14.688045880835974</v>
      </c>
      <c r="N83" s="39">
        <v>2015</v>
      </c>
      <c r="O83" s="8">
        <v>42529</v>
      </c>
      <c r="P83" s="72">
        <v>124.608</v>
      </c>
      <c r="Q83" s="72"/>
      <c r="R83" s="73">
        <f t="shared" si="8"/>
        <v>302573.74514522555</v>
      </c>
      <c r="S83" s="73"/>
      <c r="T83" s="74">
        <f t="shared" si="9"/>
        <v>20.600000000000307</v>
      </c>
      <c r="U83" s="74"/>
    </row>
    <row r="84" spans="2:21" x14ac:dyDescent="0.15">
      <c r="B84" s="36">
        <v>76</v>
      </c>
      <c r="C84" s="71">
        <f t="shared" si="6"/>
        <v>7205955.3091381341</v>
      </c>
      <c r="D84" s="71"/>
      <c r="E84" s="39">
        <v>2015</v>
      </c>
      <c r="F84" s="8">
        <v>42530</v>
      </c>
      <c r="G84" s="36" t="s">
        <v>3</v>
      </c>
      <c r="H84" s="72">
        <v>124.56100000000001</v>
      </c>
      <c r="I84" s="72"/>
      <c r="J84" s="36">
        <v>18.2</v>
      </c>
      <c r="K84" s="71">
        <f t="shared" si="5"/>
        <v>216178.65927414401</v>
      </c>
      <c r="L84" s="71"/>
      <c r="M84" s="6">
        <f t="shared" si="7"/>
        <v>11.877948311766154</v>
      </c>
      <c r="N84" s="39">
        <v>2015</v>
      </c>
      <c r="O84" s="8">
        <v>42530</v>
      </c>
      <c r="P84" s="72">
        <v>124.574</v>
      </c>
      <c r="Q84" s="72"/>
      <c r="R84" s="73">
        <f t="shared" si="8"/>
        <v>-15441.332805285332</v>
      </c>
      <c r="S84" s="73"/>
      <c r="T84" s="74">
        <f t="shared" si="9"/>
        <v>-18.2</v>
      </c>
      <c r="U84" s="74"/>
    </row>
    <row r="85" spans="2:21" x14ac:dyDescent="0.15">
      <c r="B85" s="36">
        <v>77</v>
      </c>
      <c r="C85" s="71">
        <f t="shared" si="6"/>
        <v>7190513.9763328489</v>
      </c>
      <c r="D85" s="71"/>
      <c r="E85" s="39">
        <v>2015</v>
      </c>
      <c r="F85" s="8">
        <v>42540</v>
      </c>
      <c r="G85" s="36" t="s">
        <v>4</v>
      </c>
      <c r="H85" s="72">
        <v>123.19799999999999</v>
      </c>
      <c r="I85" s="72"/>
      <c r="J85" s="36">
        <v>14.2</v>
      </c>
      <c r="K85" s="71">
        <f t="shared" si="5"/>
        <v>215715.41928998547</v>
      </c>
      <c r="L85" s="71"/>
      <c r="M85" s="6">
        <f t="shared" si="7"/>
        <v>15.191226710562358</v>
      </c>
      <c r="N85" s="39">
        <v>2015</v>
      </c>
      <c r="O85" s="8">
        <v>42540</v>
      </c>
      <c r="P85" s="72">
        <v>122.94499999999999</v>
      </c>
      <c r="Q85" s="72"/>
      <c r="R85" s="73">
        <f t="shared" si="8"/>
        <v>-384338.03577722784</v>
      </c>
      <c r="S85" s="73"/>
      <c r="T85" s="74">
        <f t="shared" si="9"/>
        <v>-14.2</v>
      </c>
      <c r="U85" s="74"/>
    </row>
    <row r="86" spans="2:21" x14ac:dyDescent="0.15">
      <c r="B86" s="36">
        <v>78</v>
      </c>
      <c r="C86" s="71">
        <f t="shared" si="6"/>
        <v>6806175.9405556209</v>
      </c>
      <c r="D86" s="71"/>
      <c r="E86" s="39">
        <v>2015</v>
      </c>
      <c r="F86" s="8">
        <v>42544</v>
      </c>
      <c r="G86" s="36" t="s">
        <v>4</v>
      </c>
      <c r="H86" s="72">
        <v>123.45699999999999</v>
      </c>
      <c r="I86" s="72"/>
      <c r="J86" s="36">
        <v>9.6</v>
      </c>
      <c r="K86" s="71">
        <f t="shared" si="5"/>
        <v>204185.27821666861</v>
      </c>
      <c r="L86" s="71"/>
      <c r="M86" s="6">
        <f t="shared" si="7"/>
        <v>21.269299814236312</v>
      </c>
      <c r="N86" s="39">
        <v>2015</v>
      </c>
      <c r="O86" s="8">
        <v>42545</v>
      </c>
      <c r="P86" s="72">
        <v>123.744</v>
      </c>
      <c r="Q86" s="72"/>
      <c r="R86" s="73">
        <f t="shared" si="8"/>
        <v>610428.90466859529</v>
      </c>
      <c r="S86" s="73"/>
      <c r="T86" s="74">
        <f t="shared" si="9"/>
        <v>28.700000000000614</v>
      </c>
      <c r="U86" s="74"/>
    </row>
    <row r="87" spans="2:21" x14ac:dyDescent="0.15">
      <c r="B87" s="36">
        <v>79</v>
      </c>
      <c r="C87" s="71">
        <f t="shared" si="6"/>
        <v>7416604.8452242166</v>
      </c>
      <c r="D87" s="71"/>
      <c r="E87" s="39">
        <v>2015</v>
      </c>
      <c r="F87" s="8">
        <v>42648</v>
      </c>
      <c r="G87" s="36" t="s">
        <v>4</v>
      </c>
      <c r="H87" s="72">
        <v>120.321</v>
      </c>
      <c r="I87" s="72"/>
      <c r="J87" s="36">
        <v>17.899999999999999</v>
      </c>
      <c r="K87" s="71">
        <f t="shared" si="5"/>
        <v>222498.14535672648</v>
      </c>
      <c r="L87" s="71"/>
      <c r="M87" s="6">
        <f t="shared" si="7"/>
        <v>12.430063986409301</v>
      </c>
      <c r="N87" s="39">
        <v>2015</v>
      </c>
      <c r="O87" s="8">
        <v>42649</v>
      </c>
      <c r="P87" s="72">
        <v>120.142</v>
      </c>
      <c r="Q87" s="72"/>
      <c r="R87" s="73">
        <f t="shared" si="8"/>
        <v>-222498.14535672904</v>
      </c>
      <c r="S87" s="73"/>
      <c r="T87" s="74">
        <f t="shared" si="9"/>
        <v>-17.899999999999999</v>
      </c>
      <c r="U87" s="74"/>
    </row>
    <row r="88" spans="2:21" x14ac:dyDescent="0.15">
      <c r="B88" s="36">
        <v>80</v>
      </c>
      <c r="C88" s="71">
        <f t="shared" si="6"/>
        <v>7194106.6998674879</v>
      </c>
      <c r="D88" s="71"/>
      <c r="E88" s="39">
        <v>2015</v>
      </c>
      <c r="F88" s="8">
        <v>42649</v>
      </c>
      <c r="G88" s="36" t="s">
        <v>3</v>
      </c>
      <c r="H88" s="72">
        <v>120.23099999999999</v>
      </c>
      <c r="I88" s="72"/>
      <c r="J88" s="36">
        <v>11</v>
      </c>
      <c r="K88" s="71">
        <f t="shared" si="5"/>
        <v>215823.20099602462</v>
      </c>
      <c r="L88" s="71"/>
      <c r="M88" s="6">
        <f t="shared" si="7"/>
        <v>19.620290999638602</v>
      </c>
      <c r="N88" s="39">
        <v>2015</v>
      </c>
      <c r="O88" s="8">
        <v>42649</v>
      </c>
      <c r="P88" s="72">
        <v>120.431</v>
      </c>
      <c r="Q88" s="72"/>
      <c r="R88" s="73">
        <f t="shared" si="8"/>
        <v>-392405.8199927776</v>
      </c>
      <c r="S88" s="73"/>
      <c r="T88" s="74">
        <f t="shared" si="9"/>
        <v>-11</v>
      </c>
      <c r="U88" s="74"/>
    </row>
    <row r="89" spans="2:21" x14ac:dyDescent="0.15">
      <c r="B89" s="36">
        <v>81</v>
      </c>
      <c r="C89" s="71">
        <f t="shared" si="6"/>
        <v>6801700.87987471</v>
      </c>
      <c r="D89" s="71"/>
      <c r="E89" s="39">
        <v>2015</v>
      </c>
      <c r="F89" s="8">
        <v>42652</v>
      </c>
      <c r="G89" s="36" t="s">
        <v>4</v>
      </c>
      <c r="H89" s="72">
        <v>119.97799999999999</v>
      </c>
      <c r="I89" s="72"/>
      <c r="J89" s="36">
        <v>9.8000000000000007</v>
      </c>
      <c r="K89" s="71">
        <f t="shared" si="5"/>
        <v>204051.0263962413</v>
      </c>
      <c r="L89" s="71"/>
      <c r="M89" s="6">
        <f t="shared" si="7"/>
        <v>20.821533305738907</v>
      </c>
      <c r="N89" s="39">
        <v>2015</v>
      </c>
      <c r="O89" s="8">
        <v>42655</v>
      </c>
      <c r="P89" s="72">
        <v>120.09099999999999</v>
      </c>
      <c r="Q89" s="72"/>
      <c r="R89" s="73">
        <f t="shared" si="8"/>
        <v>235283.32635484869</v>
      </c>
      <c r="S89" s="73"/>
      <c r="T89" s="74">
        <f t="shared" si="9"/>
        <v>11.299999999999955</v>
      </c>
      <c r="U89" s="74"/>
    </row>
    <row r="90" spans="2:21" x14ac:dyDescent="0.15">
      <c r="B90" s="36">
        <v>82</v>
      </c>
      <c r="C90" s="71">
        <f t="shared" si="6"/>
        <v>7036984.2062295582</v>
      </c>
      <c r="D90" s="71"/>
      <c r="E90" s="39">
        <v>2015</v>
      </c>
      <c r="F90" s="8">
        <v>42657</v>
      </c>
      <c r="G90" s="36" t="s">
        <v>3</v>
      </c>
      <c r="H90" s="72">
        <v>119.624</v>
      </c>
      <c r="I90" s="72"/>
      <c r="J90" s="36">
        <v>3.5</v>
      </c>
      <c r="K90" s="71">
        <f t="shared" si="5"/>
        <v>211109.52618688674</v>
      </c>
      <c r="L90" s="71"/>
      <c r="M90" s="6">
        <f t="shared" si="7"/>
        <v>60.317007481967636</v>
      </c>
      <c r="N90" s="39">
        <v>2015</v>
      </c>
      <c r="O90" s="8">
        <v>42658</v>
      </c>
      <c r="P90" s="72">
        <v>118.48</v>
      </c>
      <c r="Q90" s="72"/>
      <c r="R90" s="73">
        <f t="shared" si="8"/>
        <v>6900265.6559370449</v>
      </c>
      <c r="S90" s="73"/>
      <c r="T90" s="74">
        <f t="shared" si="9"/>
        <v>114.39999999999912</v>
      </c>
      <c r="U90" s="74"/>
    </row>
    <row r="91" spans="2:21" x14ac:dyDescent="0.15">
      <c r="B91" s="36">
        <v>83</v>
      </c>
      <c r="C91" s="71">
        <f t="shared" si="6"/>
        <v>13937249.862166602</v>
      </c>
      <c r="D91" s="71"/>
      <c r="E91" s="39">
        <v>2015</v>
      </c>
      <c r="F91" s="8">
        <v>42662</v>
      </c>
      <c r="G91" s="36" t="s">
        <v>4</v>
      </c>
      <c r="H91" s="72">
        <v>119.501</v>
      </c>
      <c r="I91" s="72"/>
      <c r="J91" s="36">
        <v>15.7</v>
      </c>
      <c r="K91" s="71">
        <f t="shared" si="5"/>
        <v>418117.49586499803</v>
      </c>
      <c r="L91" s="71"/>
      <c r="M91" s="6">
        <f t="shared" si="7"/>
        <v>26.631687634713252</v>
      </c>
      <c r="N91" s="39">
        <v>2015</v>
      </c>
      <c r="O91" s="8">
        <v>42665</v>
      </c>
      <c r="P91" s="72">
        <v>119.80500000000001</v>
      </c>
      <c r="Q91" s="72"/>
      <c r="R91" s="73">
        <f t="shared" si="8"/>
        <v>809603.30409528839</v>
      </c>
      <c r="S91" s="73"/>
      <c r="T91" s="74">
        <f t="shared" si="9"/>
        <v>30.400000000000205</v>
      </c>
      <c r="U91" s="74"/>
    </row>
    <row r="92" spans="2:21" x14ac:dyDescent="0.15">
      <c r="B92" s="36">
        <v>84</v>
      </c>
      <c r="C92" s="71">
        <f t="shared" si="6"/>
        <v>14746853.166261891</v>
      </c>
      <c r="D92" s="71"/>
      <c r="E92" s="39">
        <v>2015</v>
      </c>
      <c r="F92" s="8">
        <v>42691</v>
      </c>
      <c r="G92" s="36" t="s">
        <v>4</v>
      </c>
      <c r="H92" s="72">
        <v>123.45399999999999</v>
      </c>
      <c r="I92" s="72"/>
      <c r="J92" s="36">
        <v>20</v>
      </c>
      <c r="K92" s="71">
        <f t="shared" si="5"/>
        <v>442405.59498785669</v>
      </c>
      <c r="L92" s="71"/>
      <c r="M92" s="6">
        <f t="shared" si="7"/>
        <v>22.120279749392832</v>
      </c>
      <c r="N92" s="39">
        <v>2015</v>
      </c>
      <c r="O92" s="8">
        <v>42692</v>
      </c>
      <c r="P92" s="72">
        <v>123.264</v>
      </c>
      <c r="Q92" s="72"/>
      <c r="R92" s="73">
        <f t="shared" si="8"/>
        <v>-420285.3152384588</v>
      </c>
      <c r="S92" s="73"/>
      <c r="T92" s="74">
        <f t="shared" si="9"/>
        <v>-20</v>
      </c>
      <c r="U92" s="74"/>
    </row>
    <row r="93" spans="2:21" x14ac:dyDescent="0.15">
      <c r="B93" s="36">
        <v>85</v>
      </c>
      <c r="C93" s="71">
        <f t="shared" si="6"/>
        <v>14326567.851023432</v>
      </c>
      <c r="D93" s="71"/>
      <c r="E93" s="39">
        <v>2015</v>
      </c>
      <c r="F93" s="8">
        <v>42693</v>
      </c>
      <c r="G93" s="36" t="s">
        <v>3</v>
      </c>
      <c r="H93" s="72">
        <v>123.099</v>
      </c>
      <c r="I93" s="72"/>
      <c r="J93" s="36">
        <v>22.2</v>
      </c>
      <c r="K93" s="71">
        <f t="shared" si="5"/>
        <v>429797.03553070297</v>
      </c>
      <c r="L93" s="71"/>
      <c r="M93" s="6">
        <f t="shared" si="7"/>
        <v>19.36022682570734</v>
      </c>
      <c r="N93" s="39">
        <v>2015</v>
      </c>
      <c r="O93" s="8">
        <v>42697</v>
      </c>
      <c r="P93" s="72">
        <v>123.04300000000001</v>
      </c>
      <c r="Q93" s="72"/>
      <c r="R93" s="73">
        <f t="shared" si="8"/>
        <v>108417.27022395605</v>
      </c>
      <c r="S93" s="73"/>
      <c r="T93" s="74">
        <f t="shared" si="9"/>
        <v>5.5999999999997385</v>
      </c>
      <c r="U93" s="74"/>
    </row>
    <row r="94" spans="2:21" x14ac:dyDescent="0.15">
      <c r="B94" s="36">
        <v>86</v>
      </c>
      <c r="C94" s="71">
        <f t="shared" si="6"/>
        <v>14434985.121247388</v>
      </c>
      <c r="D94" s="71"/>
      <c r="E94" s="39">
        <v>2015</v>
      </c>
      <c r="F94" s="8">
        <v>42701</v>
      </c>
      <c r="G94" s="36" t="s">
        <v>4</v>
      </c>
      <c r="H94" s="72">
        <v>122.626</v>
      </c>
      <c r="I94" s="72"/>
      <c r="J94" s="36">
        <v>74</v>
      </c>
      <c r="K94" s="71">
        <f t="shared" si="5"/>
        <v>433049.55363742163</v>
      </c>
      <c r="L94" s="71"/>
      <c r="M94" s="6">
        <f t="shared" si="7"/>
        <v>5.8520209951002924</v>
      </c>
      <c r="N94" s="39">
        <v>2015</v>
      </c>
      <c r="O94" s="8">
        <v>42705</v>
      </c>
      <c r="P94" s="72">
        <v>122.955</v>
      </c>
      <c r="Q94" s="72"/>
      <c r="R94" s="73">
        <f t="shared" si="8"/>
        <v>192531.49073879584</v>
      </c>
      <c r="S94" s="73"/>
      <c r="T94" s="74">
        <f t="shared" si="9"/>
        <v>32.899999999999352</v>
      </c>
      <c r="U94" s="74"/>
    </row>
    <row r="95" spans="2:21" x14ac:dyDescent="0.15">
      <c r="B95" s="36">
        <v>87</v>
      </c>
      <c r="C95" s="71">
        <f t="shared" si="6"/>
        <v>14627516.611986184</v>
      </c>
      <c r="D95" s="71"/>
      <c r="E95" s="39">
        <v>2015</v>
      </c>
      <c r="F95" s="8">
        <v>42711</v>
      </c>
      <c r="G95" s="36" t="s">
        <v>4</v>
      </c>
      <c r="H95" s="72">
        <v>123.24</v>
      </c>
      <c r="I95" s="72"/>
      <c r="J95" s="36">
        <v>9.8000000000000007</v>
      </c>
      <c r="K95" s="71">
        <f t="shared" si="5"/>
        <v>438825.49835958553</v>
      </c>
      <c r="L95" s="71"/>
      <c r="M95" s="6">
        <f t="shared" si="7"/>
        <v>44.778112077508723</v>
      </c>
      <c r="N95" s="39">
        <v>2015</v>
      </c>
      <c r="O95" s="8">
        <v>42711</v>
      </c>
      <c r="P95" s="72">
        <v>123.352</v>
      </c>
      <c r="Q95" s="72"/>
      <c r="R95" s="73">
        <f t="shared" si="8"/>
        <v>501514.85526813788</v>
      </c>
      <c r="S95" s="73"/>
      <c r="T95" s="74">
        <f t="shared" si="9"/>
        <v>11.200000000000898</v>
      </c>
      <c r="U95" s="74"/>
    </row>
    <row r="96" spans="2:21" x14ac:dyDescent="0.15">
      <c r="B96" s="36">
        <v>88</v>
      </c>
      <c r="C96" s="71">
        <f t="shared" si="6"/>
        <v>15129031.467254322</v>
      </c>
      <c r="D96" s="71"/>
      <c r="E96" s="39">
        <v>2015</v>
      </c>
      <c r="F96" s="8">
        <v>42713</v>
      </c>
      <c r="G96" s="36" t="s">
        <v>3</v>
      </c>
      <c r="H96" s="72">
        <v>122.703</v>
      </c>
      <c r="I96" s="72"/>
      <c r="J96" s="36">
        <v>14.1</v>
      </c>
      <c r="K96" s="71">
        <f t="shared" si="5"/>
        <v>453870.94401762966</v>
      </c>
      <c r="L96" s="71"/>
      <c r="M96" s="6">
        <f t="shared" si="7"/>
        <v>32.189428653732598</v>
      </c>
      <c r="N96" s="39">
        <v>2015</v>
      </c>
      <c r="O96" s="8">
        <v>42719</v>
      </c>
      <c r="P96" s="72">
        <v>121.34699999999999</v>
      </c>
      <c r="Q96" s="72"/>
      <c r="R96" s="73">
        <f t="shared" si="8"/>
        <v>4364886.5254461681</v>
      </c>
      <c r="S96" s="73"/>
      <c r="T96" s="74">
        <f t="shared" si="9"/>
        <v>135.60000000000088</v>
      </c>
      <c r="U96" s="74"/>
    </row>
    <row r="97" spans="2:21" x14ac:dyDescent="0.15">
      <c r="B97" s="36">
        <v>89</v>
      </c>
      <c r="C97" s="71">
        <f t="shared" si="6"/>
        <v>19493917.992700491</v>
      </c>
      <c r="D97" s="71"/>
      <c r="E97" s="39">
        <v>2015</v>
      </c>
      <c r="F97" s="8">
        <v>42720</v>
      </c>
      <c r="G97" s="36" t="s">
        <v>4</v>
      </c>
      <c r="H97" s="72">
        <v>121.792</v>
      </c>
      <c r="I97" s="72"/>
      <c r="J97" s="36">
        <v>21.3</v>
      </c>
      <c r="K97" s="71">
        <f t="shared" si="5"/>
        <v>584817.53978101467</v>
      </c>
      <c r="L97" s="71"/>
      <c r="M97" s="6">
        <f t="shared" si="7"/>
        <v>27.456222524930265</v>
      </c>
      <c r="N97" s="39">
        <v>2015</v>
      </c>
      <c r="O97" s="8">
        <v>42720</v>
      </c>
      <c r="P97" s="72">
        <v>121.57899999999999</v>
      </c>
      <c r="Q97" s="72"/>
      <c r="R97" s="73">
        <f t="shared" si="8"/>
        <v>-584817.53978103679</v>
      </c>
      <c r="S97" s="73"/>
      <c r="T97" s="74">
        <f t="shared" si="9"/>
        <v>-21.3</v>
      </c>
      <c r="U97" s="74"/>
    </row>
    <row r="98" spans="2:21" x14ac:dyDescent="0.15">
      <c r="B98" s="36">
        <v>90</v>
      </c>
      <c r="C98" s="71">
        <f t="shared" si="6"/>
        <v>18909100.452919453</v>
      </c>
      <c r="D98" s="71"/>
      <c r="E98" s="39">
        <v>2015</v>
      </c>
      <c r="F98" s="8">
        <v>42722</v>
      </c>
      <c r="G98" s="36" t="s">
        <v>3</v>
      </c>
      <c r="H98" s="72">
        <v>121.411</v>
      </c>
      <c r="I98" s="72"/>
      <c r="J98" s="36">
        <v>35.1</v>
      </c>
      <c r="K98" s="71">
        <f t="shared" si="5"/>
        <v>567273.01358758355</v>
      </c>
      <c r="L98" s="71"/>
      <c r="M98" s="6">
        <f t="shared" si="7"/>
        <v>16.161624318734575</v>
      </c>
      <c r="N98" s="39">
        <v>2015</v>
      </c>
      <c r="O98" s="8">
        <v>42732</v>
      </c>
      <c r="P98" s="72">
        <v>120.495</v>
      </c>
      <c r="Q98" s="72"/>
      <c r="R98" s="73">
        <f t="shared" si="8"/>
        <v>1480404.7875960818</v>
      </c>
      <c r="S98" s="73"/>
      <c r="T98" s="74">
        <f t="shared" si="9"/>
        <v>91.599999999999682</v>
      </c>
      <c r="U98" s="74"/>
    </row>
    <row r="99" spans="2:21" x14ac:dyDescent="0.15">
      <c r="B99" s="36">
        <v>91</v>
      </c>
      <c r="C99" s="71">
        <f t="shared" si="6"/>
        <v>20389505.240515534</v>
      </c>
      <c r="D99" s="71"/>
      <c r="E99" s="39">
        <v>2015</v>
      </c>
      <c r="F99" s="8">
        <v>42734</v>
      </c>
      <c r="G99" s="36" t="s">
        <v>4</v>
      </c>
      <c r="H99" s="72">
        <v>120.506</v>
      </c>
      <c r="I99" s="72"/>
      <c r="J99" s="36">
        <v>7.2</v>
      </c>
      <c r="K99" s="71">
        <f t="shared" si="5"/>
        <v>611685.15721546602</v>
      </c>
      <c r="L99" s="71"/>
      <c r="M99" s="6">
        <f t="shared" si="7"/>
        <v>84.956271835481388</v>
      </c>
      <c r="N99" s="39">
        <v>2015</v>
      </c>
      <c r="O99" s="8">
        <v>42734</v>
      </c>
      <c r="P99" s="72">
        <v>120.517</v>
      </c>
      <c r="Q99" s="72"/>
      <c r="R99" s="73">
        <f t="shared" si="8"/>
        <v>93451.89901899283</v>
      </c>
      <c r="S99" s="73"/>
      <c r="T99" s="74">
        <f t="shared" si="9"/>
        <v>1.099999999999568</v>
      </c>
      <c r="U99" s="74"/>
    </row>
    <row r="100" spans="2:21" x14ac:dyDescent="0.15">
      <c r="B100" s="36">
        <v>92</v>
      </c>
      <c r="C100" s="71">
        <f t="shared" si="6"/>
        <v>20482957.139534526</v>
      </c>
      <c r="D100" s="71"/>
      <c r="E100" s="39">
        <v>2015</v>
      </c>
      <c r="F100" s="8">
        <v>42735</v>
      </c>
      <c r="G100" s="36" t="s">
        <v>3</v>
      </c>
      <c r="H100" s="72">
        <v>120.43899999999999</v>
      </c>
      <c r="I100" s="72"/>
      <c r="J100" s="36">
        <v>14.5</v>
      </c>
      <c r="K100" s="71">
        <f t="shared" si="5"/>
        <v>614488.7141860358</v>
      </c>
      <c r="L100" s="71"/>
      <c r="M100" s="6">
        <f t="shared" si="7"/>
        <v>42.37853201283005</v>
      </c>
      <c r="N100" s="39">
        <v>2016</v>
      </c>
      <c r="O100" s="8">
        <v>42376</v>
      </c>
      <c r="P100" s="72">
        <v>118.239</v>
      </c>
      <c r="Q100" s="72"/>
      <c r="R100" s="73">
        <f t="shared" si="8"/>
        <v>9323277.0428225622</v>
      </c>
      <c r="S100" s="73"/>
      <c r="T100" s="74">
        <f t="shared" si="9"/>
        <v>219.99999999999886</v>
      </c>
      <c r="U100" s="74"/>
    </row>
    <row r="101" spans="2:21" x14ac:dyDescent="0.15">
      <c r="B101" s="36">
        <v>93</v>
      </c>
      <c r="C101" s="71">
        <f t="shared" si="6"/>
        <v>29806234.182357088</v>
      </c>
      <c r="D101" s="71"/>
      <c r="E101" s="39">
        <v>2016</v>
      </c>
      <c r="F101" s="8">
        <v>42382</v>
      </c>
      <c r="G101" s="36" t="s">
        <v>3</v>
      </c>
      <c r="H101" s="72">
        <v>117.976</v>
      </c>
      <c r="I101" s="72"/>
      <c r="J101" s="36">
        <v>20.6</v>
      </c>
      <c r="K101" s="71">
        <f t="shared" si="5"/>
        <v>894187.02547071257</v>
      </c>
      <c r="L101" s="71"/>
      <c r="M101" s="6">
        <f t="shared" si="7"/>
        <v>43.40713715877245</v>
      </c>
      <c r="N101" s="39">
        <v>2016</v>
      </c>
      <c r="O101" s="8">
        <v>42383</v>
      </c>
      <c r="P101" s="72">
        <v>117.621</v>
      </c>
      <c r="Q101" s="72"/>
      <c r="R101" s="73">
        <f t="shared" si="8"/>
        <v>1540953.3691364394</v>
      </c>
      <c r="S101" s="73"/>
      <c r="T101" s="74">
        <f t="shared" si="9"/>
        <v>35.500000000000398</v>
      </c>
      <c r="U101" s="74"/>
    </row>
    <row r="102" spans="2:21" x14ac:dyDescent="0.15">
      <c r="B102" s="36">
        <v>94</v>
      </c>
      <c r="C102" s="71">
        <f t="shared" si="6"/>
        <v>31347187.551493526</v>
      </c>
      <c r="D102" s="71"/>
      <c r="E102" s="39">
        <v>2016</v>
      </c>
      <c r="F102" s="8">
        <v>42387</v>
      </c>
      <c r="G102" s="36" t="s">
        <v>4</v>
      </c>
      <c r="H102" s="72">
        <v>117.381</v>
      </c>
      <c r="I102" s="72"/>
      <c r="J102" s="36">
        <v>23</v>
      </c>
      <c r="K102" s="71">
        <f t="shared" si="5"/>
        <v>940415.62654480571</v>
      </c>
      <c r="L102" s="71"/>
      <c r="M102" s="6">
        <f t="shared" si="7"/>
        <v>40.887635936730682</v>
      </c>
      <c r="N102" s="39">
        <v>2016</v>
      </c>
      <c r="O102" s="8">
        <v>42388</v>
      </c>
      <c r="P102" s="72">
        <v>117.27</v>
      </c>
      <c r="Q102" s="72"/>
      <c r="R102" s="73">
        <f t="shared" si="8"/>
        <v>-453852.75889772776</v>
      </c>
      <c r="S102" s="73"/>
      <c r="T102" s="74">
        <f t="shared" si="9"/>
        <v>-23</v>
      </c>
      <c r="U102" s="74"/>
    </row>
    <row r="103" spans="2:21" x14ac:dyDescent="0.15">
      <c r="B103" s="36">
        <v>95</v>
      </c>
      <c r="C103" s="71">
        <f t="shared" si="6"/>
        <v>30893334.792595796</v>
      </c>
      <c r="D103" s="71"/>
      <c r="E103" s="39">
        <v>2016</v>
      </c>
      <c r="F103" s="8">
        <v>42390</v>
      </c>
      <c r="G103" s="36" t="s">
        <v>4</v>
      </c>
      <c r="H103" s="72">
        <v>117.571</v>
      </c>
      <c r="I103" s="72"/>
      <c r="J103" s="36">
        <v>31.5</v>
      </c>
      <c r="K103" s="71">
        <f t="shared" si="5"/>
        <v>926800.04377787386</v>
      </c>
      <c r="L103" s="71"/>
      <c r="M103" s="6">
        <f t="shared" si="7"/>
        <v>29.422223611995996</v>
      </c>
      <c r="N103" s="39">
        <v>2016</v>
      </c>
      <c r="O103" s="8">
        <v>42394</v>
      </c>
      <c r="P103" s="72">
        <v>118.35</v>
      </c>
      <c r="Q103" s="72"/>
      <c r="R103" s="73">
        <f t="shared" si="8"/>
        <v>2291991.2193744774</v>
      </c>
      <c r="S103" s="73"/>
      <c r="T103" s="74">
        <f t="shared" si="9"/>
        <v>77.899999999999636</v>
      </c>
      <c r="U103" s="74"/>
    </row>
    <row r="104" spans="2:21" x14ac:dyDescent="0.15">
      <c r="B104" s="36">
        <v>96</v>
      </c>
      <c r="C104" s="71">
        <f t="shared" si="6"/>
        <v>33185326.011970274</v>
      </c>
      <c r="D104" s="71"/>
      <c r="E104" s="39">
        <v>2016</v>
      </c>
      <c r="F104" s="8">
        <v>42402</v>
      </c>
      <c r="G104" s="36" t="s">
        <v>3</v>
      </c>
      <c r="H104" s="72">
        <v>120.84399999999999</v>
      </c>
      <c r="I104" s="72"/>
      <c r="J104" s="36">
        <v>17.5</v>
      </c>
      <c r="K104" s="71">
        <f t="shared" si="5"/>
        <v>995559.78035910823</v>
      </c>
      <c r="L104" s="71"/>
      <c r="M104" s="6">
        <f t="shared" si="7"/>
        <v>56.889130306234755</v>
      </c>
      <c r="N104" s="39">
        <v>2016</v>
      </c>
      <c r="O104" s="8">
        <v>42405</v>
      </c>
      <c r="P104" s="72">
        <v>116.935</v>
      </c>
      <c r="Q104" s="72"/>
      <c r="R104" s="73">
        <f t="shared" si="8"/>
        <v>22237961.036707118</v>
      </c>
      <c r="S104" s="73"/>
      <c r="T104" s="74">
        <f t="shared" si="9"/>
        <v>390.89999999999918</v>
      </c>
      <c r="U104" s="74"/>
    </row>
    <row r="105" spans="2:21" x14ac:dyDescent="0.15">
      <c r="B105" s="36">
        <v>97</v>
      </c>
      <c r="C105" s="71">
        <f t="shared" si="6"/>
        <v>55423287.048677392</v>
      </c>
      <c r="D105" s="71"/>
      <c r="E105" s="39">
        <v>2016</v>
      </c>
      <c r="F105" s="8">
        <v>42409</v>
      </c>
      <c r="G105" s="36" t="s">
        <v>3</v>
      </c>
      <c r="H105" s="72">
        <v>114.637</v>
      </c>
      <c r="I105" s="72"/>
      <c r="J105" s="36">
        <v>56.7</v>
      </c>
      <c r="K105" s="71">
        <f t="shared" si="5"/>
        <v>1662698.6114603218</v>
      </c>
      <c r="L105" s="71"/>
      <c r="M105" s="6">
        <f t="shared" si="7"/>
        <v>29.324490501945711</v>
      </c>
      <c r="N105" s="39">
        <v>2016</v>
      </c>
      <c r="O105" s="8">
        <v>42409</v>
      </c>
      <c r="P105" s="72">
        <v>115.20399999999999</v>
      </c>
      <c r="Q105" s="72"/>
      <c r="R105" s="73">
        <f t="shared" si="8"/>
        <v>-1662698.6114603013</v>
      </c>
      <c r="S105" s="73"/>
      <c r="T105" s="74">
        <f t="shared" si="9"/>
        <v>-56.7</v>
      </c>
      <c r="U105" s="74"/>
    </row>
    <row r="106" spans="2:21" x14ac:dyDescent="0.15">
      <c r="B106" s="36">
        <v>98</v>
      </c>
      <c r="C106" s="71">
        <f t="shared" si="6"/>
        <v>53760588.437217094</v>
      </c>
      <c r="D106" s="71"/>
      <c r="E106" s="39">
        <v>2016</v>
      </c>
      <c r="F106" s="8">
        <v>42412</v>
      </c>
      <c r="G106" s="36" t="s">
        <v>4</v>
      </c>
      <c r="H106" s="72">
        <v>112.52500000000001</v>
      </c>
      <c r="I106" s="72"/>
      <c r="J106" s="36">
        <v>36.200000000000003</v>
      </c>
      <c r="K106" s="71">
        <f t="shared" si="5"/>
        <v>1612817.6531165128</v>
      </c>
      <c r="L106" s="71"/>
      <c r="M106" s="6">
        <f t="shared" si="7"/>
        <v>44.552973842997588</v>
      </c>
      <c r="N106" s="39">
        <v>2016</v>
      </c>
      <c r="O106" s="8">
        <v>42412</v>
      </c>
      <c r="P106" s="72">
        <v>112.163</v>
      </c>
      <c r="Q106" s="72"/>
      <c r="R106" s="73">
        <f t="shared" si="8"/>
        <v>-1612817.6531165526</v>
      </c>
      <c r="S106" s="73"/>
      <c r="T106" s="74">
        <f t="shared" si="9"/>
        <v>-36.200000000000003</v>
      </c>
      <c r="U106" s="74"/>
    </row>
    <row r="107" spans="2:21" x14ac:dyDescent="0.15">
      <c r="B107" s="36">
        <v>99</v>
      </c>
      <c r="C107" s="71">
        <f t="shared" si="6"/>
        <v>52147770.78410054</v>
      </c>
      <c r="D107" s="71"/>
      <c r="E107" s="39">
        <v>2016</v>
      </c>
      <c r="F107" s="8">
        <v>42412</v>
      </c>
      <c r="G107" s="36" t="s">
        <v>4</v>
      </c>
      <c r="H107" s="72">
        <v>112.623</v>
      </c>
      <c r="I107" s="72"/>
      <c r="J107" s="36">
        <v>26.2</v>
      </c>
      <c r="K107" s="71">
        <f t="shared" si="5"/>
        <v>1564433.1235230162</v>
      </c>
      <c r="L107" s="71"/>
      <c r="M107" s="6">
        <f t="shared" si="7"/>
        <v>59.711187920725813</v>
      </c>
      <c r="N107" s="39">
        <v>2016</v>
      </c>
      <c r="O107" s="8">
        <v>42416</v>
      </c>
      <c r="P107" s="72">
        <v>114.288</v>
      </c>
      <c r="Q107" s="72"/>
      <c r="R107" s="73">
        <f t="shared" si="8"/>
        <v>9941912.7888008002</v>
      </c>
      <c r="S107" s="73"/>
      <c r="T107" s="74">
        <f t="shared" si="9"/>
        <v>166.4999999999992</v>
      </c>
      <c r="U107" s="74"/>
    </row>
    <row r="108" spans="2:21" x14ac:dyDescent="0.15">
      <c r="B108" s="36">
        <v>100</v>
      </c>
      <c r="C108" s="71">
        <f t="shared" si="6"/>
        <v>62089683.572901338</v>
      </c>
      <c r="D108" s="71"/>
      <c r="E108" s="39">
        <v>2016</v>
      </c>
      <c r="F108" s="8">
        <v>42418</v>
      </c>
      <c r="G108" s="36" t="s">
        <v>3</v>
      </c>
      <c r="H108" s="72">
        <v>113.91800000000001</v>
      </c>
      <c r="I108" s="72"/>
      <c r="J108" s="36">
        <v>14.6</v>
      </c>
      <c r="K108" s="71">
        <f t="shared" si="5"/>
        <v>1862690.5071870401</v>
      </c>
      <c r="L108" s="71"/>
      <c r="M108" s="6">
        <f t="shared" si="7"/>
        <v>127.58154158815343</v>
      </c>
      <c r="N108" s="39">
        <v>2016</v>
      </c>
      <c r="O108" s="8">
        <v>42418</v>
      </c>
      <c r="P108" s="72">
        <v>114.06399999999999</v>
      </c>
      <c r="Q108" s="72"/>
      <c r="R108" s="73">
        <f t="shared" si="8"/>
        <v>-1862690.5071868687</v>
      </c>
      <c r="S108" s="73"/>
      <c r="T108" s="74">
        <f t="shared" si="9"/>
        <v>-14.6</v>
      </c>
      <c r="U108" s="7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6" sqref="M236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20" sqref="A20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5" t="s">
        <v>50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spans="1:10" x14ac:dyDescent="0.15">
      <c r="A11" t="s">
        <v>1</v>
      </c>
    </row>
    <row r="12" spans="1:10" x14ac:dyDescent="0.15">
      <c r="A12" s="77" t="s">
        <v>52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x14ac:dyDescent="0.1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x14ac:dyDescent="0.1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1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x14ac:dyDescent="0.1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x14ac:dyDescent="0.1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1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x14ac:dyDescent="0.1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spans="1:10" x14ac:dyDescent="0.15">
      <c r="A21" t="s">
        <v>2</v>
      </c>
    </row>
    <row r="22" spans="1:10" x14ac:dyDescent="0.15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1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1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1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1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1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1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I5" sqref="I5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47</v>
      </c>
      <c r="D5" s="29">
        <v>47</v>
      </c>
      <c r="E5" s="33">
        <v>42486</v>
      </c>
      <c r="F5" s="29">
        <v>80</v>
      </c>
      <c r="G5" s="33">
        <v>42494</v>
      </c>
      <c r="H5" s="29">
        <v>100</v>
      </c>
      <c r="I5" s="33"/>
    </row>
    <row r="6" spans="2:9" x14ac:dyDescent="0.15">
      <c r="B6" s="28" t="s">
        <v>43</v>
      </c>
      <c r="C6" s="29"/>
      <c r="D6" s="29"/>
      <c r="E6" s="33"/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/>
      <c r="E2" s="43"/>
      <c r="F2" s="40" t="s">
        <v>6</v>
      </c>
      <c r="G2" s="40"/>
      <c r="H2" s="43" t="s">
        <v>36</v>
      </c>
      <c r="I2" s="43"/>
      <c r="J2" s="40" t="s">
        <v>7</v>
      </c>
      <c r="K2" s="40"/>
      <c r="L2" s="44">
        <f>C9</f>
        <v>1000000</v>
      </c>
      <c r="M2" s="43"/>
      <c r="N2" s="40" t="s">
        <v>8</v>
      </c>
      <c r="O2" s="40"/>
      <c r="P2" s="44" t="e">
        <f>C108+R108</f>
        <v>#VALUE!</v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38</v>
      </c>
      <c r="E3" s="45"/>
      <c r="F3" s="45"/>
      <c r="G3" s="45"/>
      <c r="H3" s="45"/>
      <c r="I3" s="45"/>
      <c r="J3" s="40" t="s">
        <v>10</v>
      </c>
      <c r="K3" s="40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0" t="s">
        <v>11</v>
      </c>
      <c r="C4" s="40"/>
      <c r="D4" s="41">
        <f>SUM($R$9:$S$993)</f>
        <v>153684.21052631587</v>
      </c>
      <c r="E4" s="41"/>
      <c r="F4" s="40" t="s">
        <v>12</v>
      </c>
      <c r="G4" s="40"/>
      <c r="H4" s="42">
        <f>SUM($T$9:$U$108)</f>
        <v>292.00000000000017</v>
      </c>
      <c r="I4" s="43"/>
      <c r="J4" s="47" t="s">
        <v>13</v>
      </c>
      <c r="K4" s="47"/>
      <c r="L4" s="44">
        <f>MAX($C$9:$D$990)-C9</f>
        <v>153684.21052631596</v>
      </c>
      <c r="M4" s="44"/>
      <c r="N4" s="47" t="s">
        <v>14</v>
      </c>
      <c r="O4" s="47"/>
      <c r="P4" s="41">
        <f>MIN($C$9:$D$990)-C9</f>
        <v>0</v>
      </c>
      <c r="Q4" s="41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8" t="s">
        <v>19</v>
      </c>
      <c r="K5" s="40"/>
      <c r="L5" s="49"/>
      <c r="M5" s="50"/>
      <c r="N5" s="18" t="s">
        <v>20</v>
      </c>
      <c r="O5" s="9"/>
      <c r="P5" s="49"/>
      <c r="Q5" s="5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x14ac:dyDescent="0.15">
      <c r="B8" s="59"/>
      <c r="C8" s="62"/>
      <c r="D8" s="63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x14ac:dyDescent="0.15">
      <c r="B9" s="20">
        <v>1</v>
      </c>
      <c r="C9" s="71">
        <v>1000000</v>
      </c>
      <c r="D9" s="71"/>
      <c r="E9" s="20">
        <v>2001</v>
      </c>
      <c r="F9" s="8">
        <v>42111</v>
      </c>
      <c r="G9" s="20" t="s">
        <v>4</v>
      </c>
      <c r="H9" s="72">
        <v>105.33</v>
      </c>
      <c r="I9" s="72"/>
      <c r="J9" s="20">
        <v>57</v>
      </c>
      <c r="K9" s="71">
        <f t="shared" ref="K9:K72" si="0">IF(F9="","",C9*0.03)</f>
        <v>30000</v>
      </c>
      <c r="L9" s="71"/>
      <c r="M9" s="6">
        <f>IF(J9="","",(K9/J9)/1000)</f>
        <v>0.52631578947368418</v>
      </c>
      <c r="N9" s="20">
        <v>2001</v>
      </c>
      <c r="O9" s="8">
        <v>42111</v>
      </c>
      <c r="P9" s="72">
        <v>108.25</v>
      </c>
      <c r="Q9" s="72"/>
      <c r="R9" s="73">
        <f>IF(O9="","",(IF(G9="売",H9-P9,P9-H9))*M9*100000)</f>
        <v>153684.21052631587</v>
      </c>
      <c r="S9" s="73"/>
      <c r="T9" s="74">
        <f>IF(O9="","",IF(R9&lt;0,J9*(-1),IF(G9="買",(P9-H9)*100,(H9-P9)*100)))</f>
        <v>292.00000000000017</v>
      </c>
      <c r="U9" s="74"/>
    </row>
    <row r="10" spans="2:21" x14ac:dyDescent="0.15">
      <c r="B10" s="20">
        <v>2</v>
      </c>
      <c r="C10" s="71">
        <f t="shared" ref="C10:C73" si="1">IF(R9="","",C9+R9)</f>
        <v>1153684.210526316</v>
      </c>
      <c r="D10" s="71"/>
      <c r="E10" s="20"/>
      <c r="F10" s="8"/>
      <c r="G10" s="20" t="s">
        <v>4</v>
      </c>
      <c r="H10" s="72"/>
      <c r="I10" s="72"/>
      <c r="J10" s="20"/>
      <c r="K10" s="71" t="str">
        <f t="shared" si="0"/>
        <v/>
      </c>
      <c r="L10" s="71"/>
      <c r="M10" s="6" t="str">
        <f t="shared" ref="M10:M73" si="2">IF(J10="","",(K10/J10)/1000)</f>
        <v/>
      </c>
      <c r="N10" s="20"/>
      <c r="O10" s="8"/>
      <c r="P10" s="72"/>
      <c r="Q10" s="72"/>
      <c r="R10" s="73" t="str">
        <f t="shared" ref="R10:R73" si="3">IF(O10="","",(IF(G10="売",H10-P10,P10-H10))*M10*100000)</f>
        <v/>
      </c>
      <c r="S10" s="73"/>
      <c r="T10" s="74" t="str">
        <f t="shared" ref="T10:T73" si="4">IF(O10="","",IF(R10&lt;0,J10*(-1),IF(G10="買",(P10-H10)*100,(H10-P10)*100)))</f>
        <v/>
      </c>
      <c r="U10" s="74"/>
    </row>
    <row r="11" spans="2:21" x14ac:dyDescent="0.15">
      <c r="B11" s="20">
        <v>3</v>
      </c>
      <c r="C11" s="71" t="str">
        <f t="shared" si="1"/>
        <v/>
      </c>
      <c r="D11" s="71"/>
      <c r="E11" s="20"/>
      <c r="F11" s="8"/>
      <c r="G11" s="20" t="s">
        <v>4</v>
      </c>
      <c r="H11" s="72"/>
      <c r="I11" s="72"/>
      <c r="J11" s="20"/>
      <c r="K11" s="71" t="str">
        <f t="shared" si="0"/>
        <v/>
      </c>
      <c r="L11" s="71"/>
      <c r="M11" s="6" t="str">
        <f t="shared" si="2"/>
        <v/>
      </c>
      <c r="N11" s="20"/>
      <c r="O11" s="8"/>
      <c r="P11" s="72"/>
      <c r="Q11" s="72"/>
      <c r="R11" s="73" t="str">
        <f t="shared" si="3"/>
        <v/>
      </c>
      <c r="S11" s="73"/>
      <c r="T11" s="74" t="str">
        <f t="shared" si="4"/>
        <v/>
      </c>
      <c r="U11" s="74"/>
    </row>
    <row r="12" spans="2:21" x14ac:dyDescent="0.15">
      <c r="B12" s="20">
        <v>4</v>
      </c>
      <c r="C12" s="71" t="str">
        <f t="shared" si="1"/>
        <v/>
      </c>
      <c r="D12" s="71"/>
      <c r="E12" s="20"/>
      <c r="F12" s="8"/>
      <c r="G12" s="20" t="s">
        <v>3</v>
      </c>
      <c r="H12" s="72"/>
      <c r="I12" s="72"/>
      <c r="J12" s="20"/>
      <c r="K12" s="71" t="str">
        <f t="shared" si="0"/>
        <v/>
      </c>
      <c r="L12" s="71"/>
      <c r="M12" s="6" t="str">
        <f t="shared" si="2"/>
        <v/>
      </c>
      <c r="N12" s="20"/>
      <c r="O12" s="8"/>
      <c r="P12" s="72"/>
      <c r="Q12" s="72"/>
      <c r="R12" s="73" t="str">
        <f t="shared" si="3"/>
        <v/>
      </c>
      <c r="S12" s="73"/>
      <c r="T12" s="74" t="str">
        <f t="shared" si="4"/>
        <v/>
      </c>
      <c r="U12" s="74"/>
    </row>
    <row r="13" spans="2:21" x14ac:dyDescent="0.15">
      <c r="B13" s="20">
        <v>5</v>
      </c>
      <c r="C13" s="71" t="str">
        <f t="shared" si="1"/>
        <v/>
      </c>
      <c r="D13" s="71"/>
      <c r="E13" s="20"/>
      <c r="F13" s="8"/>
      <c r="G13" s="20" t="s">
        <v>3</v>
      </c>
      <c r="H13" s="72"/>
      <c r="I13" s="72"/>
      <c r="J13" s="20"/>
      <c r="K13" s="71" t="str">
        <f t="shared" si="0"/>
        <v/>
      </c>
      <c r="L13" s="71"/>
      <c r="M13" s="6" t="str">
        <f t="shared" si="2"/>
        <v/>
      </c>
      <c r="N13" s="20"/>
      <c r="O13" s="8"/>
      <c r="P13" s="72"/>
      <c r="Q13" s="72"/>
      <c r="R13" s="73" t="str">
        <f t="shared" si="3"/>
        <v/>
      </c>
      <c r="S13" s="73"/>
      <c r="T13" s="74" t="str">
        <f t="shared" si="4"/>
        <v/>
      </c>
      <c r="U13" s="74"/>
    </row>
    <row r="14" spans="2:21" x14ac:dyDescent="0.15">
      <c r="B14" s="20">
        <v>6</v>
      </c>
      <c r="C14" s="71" t="str">
        <f t="shared" si="1"/>
        <v/>
      </c>
      <c r="D14" s="71"/>
      <c r="E14" s="20"/>
      <c r="F14" s="8"/>
      <c r="G14" s="20" t="s">
        <v>4</v>
      </c>
      <c r="H14" s="72"/>
      <c r="I14" s="72"/>
      <c r="J14" s="20"/>
      <c r="K14" s="71" t="str">
        <f t="shared" si="0"/>
        <v/>
      </c>
      <c r="L14" s="71"/>
      <c r="M14" s="6" t="str">
        <f t="shared" si="2"/>
        <v/>
      </c>
      <c r="N14" s="20"/>
      <c r="O14" s="8"/>
      <c r="P14" s="72"/>
      <c r="Q14" s="72"/>
      <c r="R14" s="73" t="str">
        <f t="shared" si="3"/>
        <v/>
      </c>
      <c r="S14" s="73"/>
      <c r="T14" s="74" t="str">
        <f t="shared" si="4"/>
        <v/>
      </c>
      <c r="U14" s="74"/>
    </row>
    <row r="15" spans="2:21" x14ac:dyDescent="0.15">
      <c r="B15" s="20">
        <v>7</v>
      </c>
      <c r="C15" s="71" t="str">
        <f t="shared" si="1"/>
        <v/>
      </c>
      <c r="D15" s="71"/>
      <c r="E15" s="20"/>
      <c r="F15" s="8"/>
      <c r="G15" s="20" t="s">
        <v>4</v>
      </c>
      <c r="H15" s="72"/>
      <c r="I15" s="72"/>
      <c r="J15" s="20"/>
      <c r="K15" s="71" t="str">
        <f t="shared" si="0"/>
        <v/>
      </c>
      <c r="L15" s="71"/>
      <c r="M15" s="6" t="str">
        <f t="shared" si="2"/>
        <v/>
      </c>
      <c r="N15" s="20"/>
      <c r="O15" s="8"/>
      <c r="P15" s="72"/>
      <c r="Q15" s="72"/>
      <c r="R15" s="73" t="str">
        <f t="shared" si="3"/>
        <v/>
      </c>
      <c r="S15" s="73"/>
      <c r="T15" s="74" t="str">
        <f t="shared" si="4"/>
        <v/>
      </c>
      <c r="U15" s="74"/>
    </row>
    <row r="16" spans="2:21" x14ac:dyDescent="0.15">
      <c r="B16" s="20">
        <v>8</v>
      </c>
      <c r="C16" s="71" t="str">
        <f t="shared" si="1"/>
        <v/>
      </c>
      <c r="D16" s="71"/>
      <c r="E16" s="20"/>
      <c r="F16" s="8"/>
      <c r="G16" s="20" t="s">
        <v>4</v>
      </c>
      <c r="H16" s="72"/>
      <c r="I16" s="72"/>
      <c r="J16" s="20"/>
      <c r="K16" s="71" t="str">
        <f t="shared" si="0"/>
        <v/>
      </c>
      <c r="L16" s="71"/>
      <c r="M16" s="6" t="str">
        <f t="shared" si="2"/>
        <v/>
      </c>
      <c r="N16" s="20"/>
      <c r="O16" s="8"/>
      <c r="P16" s="72"/>
      <c r="Q16" s="72"/>
      <c r="R16" s="73" t="str">
        <f t="shared" si="3"/>
        <v/>
      </c>
      <c r="S16" s="73"/>
      <c r="T16" s="74" t="str">
        <f t="shared" si="4"/>
        <v/>
      </c>
      <c r="U16" s="74"/>
    </row>
    <row r="17" spans="2:21" x14ac:dyDescent="0.15">
      <c r="B17" s="20">
        <v>9</v>
      </c>
      <c r="C17" s="71" t="str">
        <f t="shared" si="1"/>
        <v/>
      </c>
      <c r="D17" s="71"/>
      <c r="E17" s="20"/>
      <c r="F17" s="8"/>
      <c r="G17" s="20" t="s">
        <v>4</v>
      </c>
      <c r="H17" s="72"/>
      <c r="I17" s="72"/>
      <c r="J17" s="20"/>
      <c r="K17" s="71" t="str">
        <f t="shared" si="0"/>
        <v/>
      </c>
      <c r="L17" s="71"/>
      <c r="M17" s="6" t="str">
        <f t="shared" si="2"/>
        <v/>
      </c>
      <c r="N17" s="20"/>
      <c r="O17" s="8"/>
      <c r="P17" s="72"/>
      <c r="Q17" s="72"/>
      <c r="R17" s="73" t="str">
        <f t="shared" si="3"/>
        <v/>
      </c>
      <c r="S17" s="73"/>
      <c r="T17" s="74" t="str">
        <f t="shared" si="4"/>
        <v/>
      </c>
      <c r="U17" s="74"/>
    </row>
    <row r="18" spans="2:21" x14ac:dyDescent="0.15">
      <c r="B18" s="20">
        <v>10</v>
      </c>
      <c r="C18" s="71" t="str">
        <f t="shared" si="1"/>
        <v/>
      </c>
      <c r="D18" s="71"/>
      <c r="E18" s="20"/>
      <c r="F18" s="8"/>
      <c r="G18" s="20" t="s">
        <v>4</v>
      </c>
      <c r="H18" s="72"/>
      <c r="I18" s="72"/>
      <c r="J18" s="20"/>
      <c r="K18" s="71" t="str">
        <f t="shared" si="0"/>
        <v/>
      </c>
      <c r="L18" s="71"/>
      <c r="M18" s="6" t="str">
        <f t="shared" si="2"/>
        <v/>
      </c>
      <c r="N18" s="20"/>
      <c r="O18" s="8"/>
      <c r="P18" s="72"/>
      <c r="Q18" s="72"/>
      <c r="R18" s="73" t="str">
        <f t="shared" si="3"/>
        <v/>
      </c>
      <c r="S18" s="73"/>
      <c r="T18" s="74" t="str">
        <f t="shared" si="4"/>
        <v/>
      </c>
      <c r="U18" s="74"/>
    </row>
    <row r="19" spans="2:21" x14ac:dyDescent="0.15">
      <c r="B19" s="20">
        <v>11</v>
      </c>
      <c r="C19" s="71" t="str">
        <f t="shared" si="1"/>
        <v/>
      </c>
      <c r="D19" s="71"/>
      <c r="E19" s="20"/>
      <c r="F19" s="8"/>
      <c r="G19" s="20" t="s">
        <v>4</v>
      </c>
      <c r="H19" s="72"/>
      <c r="I19" s="72"/>
      <c r="J19" s="20"/>
      <c r="K19" s="71" t="str">
        <f t="shared" si="0"/>
        <v/>
      </c>
      <c r="L19" s="71"/>
      <c r="M19" s="6" t="str">
        <f t="shared" si="2"/>
        <v/>
      </c>
      <c r="N19" s="20"/>
      <c r="O19" s="8"/>
      <c r="P19" s="72"/>
      <c r="Q19" s="72"/>
      <c r="R19" s="73" t="str">
        <f t="shared" si="3"/>
        <v/>
      </c>
      <c r="S19" s="73"/>
      <c r="T19" s="74" t="str">
        <f t="shared" si="4"/>
        <v/>
      </c>
      <c r="U19" s="74"/>
    </row>
    <row r="20" spans="2:21" x14ac:dyDescent="0.15">
      <c r="B20" s="20">
        <v>12</v>
      </c>
      <c r="C20" s="71" t="str">
        <f t="shared" si="1"/>
        <v/>
      </c>
      <c r="D20" s="71"/>
      <c r="E20" s="20"/>
      <c r="F20" s="8"/>
      <c r="G20" s="20" t="s">
        <v>4</v>
      </c>
      <c r="H20" s="72"/>
      <c r="I20" s="72"/>
      <c r="J20" s="20"/>
      <c r="K20" s="71" t="str">
        <f t="shared" si="0"/>
        <v/>
      </c>
      <c r="L20" s="71"/>
      <c r="M20" s="6" t="str">
        <f t="shared" si="2"/>
        <v/>
      </c>
      <c r="N20" s="20"/>
      <c r="O20" s="8"/>
      <c r="P20" s="72"/>
      <c r="Q20" s="72"/>
      <c r="R20" s="73" t="str">
        <f t="shared" si="3"/>
        <v/>
      </c>
      <c r="S20" s="73"/>
      <c r="T20" s="74" t="str">
        <f t="shared" si="4"/>
        <v/>
      </c>
      <c r="U20" s="74"/>
    </row>
    <row r="21" spans="2:21" x14ac:dyDescent="0.15">
      <c r="B21" s="20">
        <v>13</v>
      </c>
      <c r="C21" s="71" t="str">
        <f t="shared" si="1"/>
        <v/>
      </c>
      <c r="D21" s="71"/>
      <c r="E21" s="20"/>
      <c r="F21" s="8"/>
      <c r="G21" s="20" t="s">
        <v>4</v>
      </c>
      <c r="H21" s="72"/>
      <c r="I21" s="72"/>
      <c r="J21" s="20"/>
      <c r="K21" s="71" t="str">
        <f t="shared" si="0"/>
        <v/>
      </c>
      <c r="L21" s="71"/>
      <c r="M21" s="6" t="str">
        <f t="shared" si="2"/>
        <v/>
      </c>
      <c r="N21" s="20"/>
      <c r="O21" s="8"/>
      <c r="P21" s="72"/>
      <c r="Q21" s="72"/>
      <c r="R21" s="73" t="str">
        <f t="shared" si="3"/>
        <v/>
      </c>
      <c r="S21" s="73"/>
      <c r="T21" s="74" t="str">
        <f t="shared" si="4"/>
        <v/>
      </c>
      <c r="U21" s="74"/>
    </row>
    <row r="22" spans="2:21" x14ac:dyDescent="0.15">
      <c r="B22" s="20">
        <v>14</v>
      </c>
      <c r="C22" s="71" t="str">
        <f t="shared" si="1"/>
        <v/>
      </c>
      <c r="D22" s="71"/>
      <c r="E22" s="20"/>
      <c r="F22" s="8"/>
      <c r="G22" s="20" t="s">
        <v>3</v>
      </c>
      <c r="H22" s="72"/>
      <c r="I22" s="72"/>
      <c r="J22" s="20"/>
      <c r="K22" s="71" t="str">
        <f t="shared" si="0"/>
        <v/>
      </c>
      <c r="L22" s="71"/>
      <c r="M22" s="6" t="str">
        <f t="shared" si="2"/>
        <v/>
      </c>
      <c r="N22" s="20"/>
      <c r="O22" s="8"/>
      <c r="P22" s="72"/>
      <c r="Q22" s="72"/>
      <c r="R22" s="73" t="str">
        <f t="shared" si="3"/>
        <v/>
      </c>
      <c r="S22" s="73"/>
      <c r="T22" s="74" t="str">
        <f t="shared" si="4"/>
        <v/>
      </c>
      <c r="U22" s="74"/>
    </row>
    <row r="23" spans="2:21" x14ac:dyDescent="0.15">
      <c r="B23" s="20">
        <v>15</v>
      </c>
      <c r="C23" s="71" t="str">
        <f t="shared" si="1"/>
        <v/>
      </c>
      <c r="D23" s="71"/>
      <c r="E23" s="20"/>
      <c r="F23" s="8"/>
      <c r="G23" s="20" t="s">
        <v>4</v>
      </c>
      <c r="H23" s="72"/>
      <c r="I23" s="72"/>
      <c r="J23" s="20"/>
      <c r="K23" s="71" t="str">
        <f t="shared" si="0"/>
        <v/>
      </c>
      <c r="L23" s="71"/>
      <c r="M23" s="6" t="str">
        <f t="shared" si="2"/>
        <v/>
      </c>
      <c r="N23" s="20"/>
      <c r="O23" s="8"/>
      <c r="P23" s="72"/>
      <c r="Q23" s="72"/>
      <c r="R23" s="73" t="str">
        <f t="shared" si="3"/>
        <v/>
      </c>
      <c r="S23" s="73"/>
      <c r="T23" s="74" t="str">
        <f t="shared" si="4"/>
        <v/>
      </c>
      <c r="U23" s="74"/>
    </row>
    <row r="24" spans="2:21" x14ac:dyDescent="0.15">
      <c r="B24" s="20">
        <v>16</v>
      </c>
      <c r="C24" s="71" t="str">
        <f t="shared" si="1"/>
        <v/>
      </c>
      <c r="D24" s="71"/>
      <c r="E24" s="20"/>
      <c r="F24" s="8"/>
      <c r="G24" s="20" t="s">
        <v>4</v>
      </c>
      <c r="H24" s="72"/>
      <c r="I24" s="72"/>
      <c r="J24" s="20"/>
      <c r="K24" s="71" t="str">
        <f t="shared" si="0"/>
        <v/>
      </c>
      <c r="L24" s="71"/>
      <c r="M24" s="6" t="str">
        <f t="shared" si="2"/>
        <v/>
      </c>
      <c r="N24" s="20"/>
      <c r="O24" s="8"/>
      <c r="P24" s="72"/>
      <c r="Q24" s="72"/>
      <c r="R24" s="73" t="str">
        <f t="shared" si="3"/>
        <v/>
      </c>
      <c r="S24" s="73"/>
      <c r="T24" s="74" t="str">
        <f t="shared" si="4"/>
        <v/>
      </c>
      <c r="U24" s="74"/>
    </row>
    <row r="25" spans="2:21" x14ac:dyDescent="0.15">
      <c r="B25" s="20">
        <v>17</v>
      </c>
      <c r="C25" s="71" t="str">
        <f t="shared" si="1"/>
        <v/>
      </c>
      <c r="D25" s="71"/>
      <c r="E25" s="20"/>
      <c r="F25" s="8"/>
      <c r="G25" s="20" t="s">
        <v>4</v>
      </c>
      <c r="H25" s="72"/>
      <c r="I25" s="72"/>
      <c r="J25" s="20"/>
      <c r="K25" s="71" t="str">
        <f t="shared" si="0"/>
        <v/>
      </c>
      <c r="L25" s="71"/>
      <c r="M25" s="6" t="str">
        <f t="shared" si="2"/>
        <v/>
      </c>
      <c r="N25" s="20"/>
      <c r="O25" s="8"/>
      <c r="P25" s="72"/>
      <c r="Q25" s="72"/>
      <c r="R25" s="73" t="str">
        <f t="shared" si="3"/>
        <v/>
      </c>
      <c r="S25" s="73"/>
      <c r="T25" s="74" t="str">
        <f t="shared" si="4"/>
        <v/>
      </c>
      <c r="U25" s="74"/>
    </row>
    <row r="26" spans="2:21" x14ac:dyDescent="0.15">
      <c r="B26" s="20">
        <v>18</v>
      </c>
      <c r="C26" s="71" t="str">
        <f t="shared" si="1"/>
        <v/>
      </c>
      <c r="D26" s="71"/>
      <c r="E26" s="20"/>
      <c r="F26" s="8"/>
      <c r="G26" s="20" t="s">
        <v>4</v>
      </c>
      <c r="H26" s="72"/>
      <c r="I26" s="72"/>
      <c r="J26" s="20"/>
      <c r="K26" s="71" t="str">
        <f t="shared" si="0"/>
        <v/>
      </c>
      <c r="L26" s="71"/>
      <c r="M26" s="6" t="str">
        <f t="shared" si="2"/>
        <v/>
      </c>
      <c r="N26" s="20"/>
      <c r="O26" s="8"/>
      <c r="P26" s="72"/>
      <c r="Q26" s="72"/>
      <c r="R26" s="73" t="str">
        <f t="shared" si="3"/>
        <v/>
      </c>
      <c r="S26" s="73"/>
      <c r="T26" s="74" t="str">
        <f t="shared" si="4"/>
        <v/>
      </c>
      <c r="U26" s="74"/>
    </row>
    <row r="27" spans="2:21" x14ac:dyDescent="0.15">
      <c r="B27" s="20">
        <v>19</v>
      </c>
      <c r="C27" s="71" t="str">
        <f t="shared" si="1"/>
        <v/>
      </c>
      <c r="D27" s="71"/>
      <c r="E27" s="20"/>
      <c r="F27" s="8"/>
      <c r="G27" s="20" t="s">
        <v>3</v>
      </c>
      <c r="H27" s="72"/>
      <c r="I27" s="72"/>
      <c r="J27" s="20"/>
      <c r="K27" s="71" t="str">
        <f t="shared" si="0"/>
        <v/>
      </c>
      <c r="L27" s="71"/>
      <c r="M27" s="6" t="str">
        <f t="shared" si="2"/>
        <v/>
      </c>
      <c r="N27" s="20"/>
      <c r="O27" s="8"/>
      <c r="P27" s="72"/>
      <c r="Q27" s="72"/>
      <c r="R27" s="73" t="str">
        <f t="shared" si="3"/>
        <v/>
      </c>
      <c r="S27" s="73"/>
      <c r="T27" s="74" t="str">
        <f t="shared" si="4"/>
        <v/>
      </c>
      <c r="U27" s="74"/>
    </row>
    <row r="28" spans="2:21" x14ac:dyDescent="0.15">
      <c r="B28" s="20">
        <v>20</v>
      </c>
      <c r="C28" s="71" t="str">
        <f t="shared" si="1"/>
        <v/>
      </c>
      <c r="D28" s="71"/>
      <c r="E28" s="20"/>
      <c r="F28" s="8"/>
      <c r="G28" s="20" t="s">
        <v>4</v>
      </c>
      <c r="H28" s="72"/>
      <c r="I28" s="72"/>
      <c r="J28" s="20"/>
      <c r="K28" s="71" t="str">
        <f t="shared" si="0"/>
        <v/>
      </c>
      <c r="L28" s="71"/>
      <c r="M28" s="6" t="str">
        <f t="shared" si="2"/>
        <v/>
      </c>
      <c r="N28" s="20"/>
      <c r="O28" s="8"/>
      <c r="P28" s="72"/>
      <c r="Q28" s="72"/>
      <c r="R28" s="73" t="str">
        <f t="shared" si="3"/>
        <v/>
      </c>
      <c r="S28" s="73"/>
      <c r="T28" s="74" t="str">
        <f t="shared" si="4"/>
        <v/>
      </c>
      <c r="U28" s="74"/>
    </row>
    <row r="29" spans="2:21" x14ac:dyDescent="0.15">
      <c r="B29" s="20">
        <v>21</v>
      </c>
      <c r="C29" s="71" t="str">
        <f t="shared" si="1"/>
        <v/>
      </c>
      <c r="D29" s="71"/>
      <c r="E29" s="20"/>
      <c r="F29" s="8"/>
      <c r="G29" s="20" t="s">
        <v>3</v>
      </c>
      <c r="H29" s="72"/>
      <c r="I29" s="72"/>
      <c r="J29" s="20"/>
      <c r="K29" s="71" t="str">
        <f t="shared" si="0"/>
        <v/>
      </c>
      <c r="L29" s="71"/>
      <c r="M29" s="6" t="str">
        <f t="shared" si="2"/>
        <v/>
      </c>
      <c r="N29" s="20"/>
      <c r="O29" s="8"/>
      <c r="P29" s="72"/>
      <c r="Q29" s="72"/>
      <c r="R29" s="73" t="str">
        <f t="shared" si="3"/>
        <v/>
      </c>
      <c r="S29" s="73"/>
      <c r="T29" s="74" t="str">
        <f t="shared" si="4"/>
        <v/>
      </c>
      <c r="U29" s="74"/>
    </row>
    <row r="30" spans="2:21" x14ac:dyDescent="0.15">
      <c r="B30" s="20">
        <v>22</v>
      </c>
      <c r="C30" s="71" t="str">
        <f t="shared" si="1"/>
        <v/>
      </c>
      <c r="D30" s="71"/>
      <c r="E30" s="20"/>
      <c r="F30" s="8"/>
      <c r="G30" s="20" t="s">
        <v>3</v>
      </c>
      <c r="H30" s="72"/>
      <c r="I30" s="72"/>
      <c r="J30" s="20"/>
      <c r="K30" s="71" t="str">
        <f t="shared" si="0"/>
        <v/>
      </c>
      <c r="L30" s="71"/>
      <c r="M30" s="6" t="str">
        <f t="shared" si="2"/>
        <v/>
      </c>
      <c r="N30" s="20"/>
      <c r="O30" s="8"/>
      <c r="P30" s="72"/>
      <c r="Q30" s="72"/>
      <c r="R30" s="73" t="str">
        <f t="shared" si="3"/>
        <v/>
      </c>
      <c r="S30" s="73"/>
      <c r="T30" s="74" t="str">
        <f t="shared" si="4"/>
        <v/>
      </c>
      <c r="U30" s="74"/>
    </row>
    <row r="31" spans="2:21" x14ac:dyDescent="0.15">
      <c r="B31" s="20">
        <v>23</v>
      </c>
      <c r="C31" s="71" t="str">
        <f t="shared" si="1"/>
        <v/>
      </c>
      <c r="D31" s="71"/>
      <c r="E31" s="20"/>
      <c r="F31" s="8"/>
      <c r="G31" s="20" t="s">
        <v>3</v>
      </c>
      <c r="H31" s="72"/>
      <c r="I31" s="72"/>
      <c r="J31" s="20"/>
      <c r="K31" s="71" t="str">
        <f t="shared" si="0"/>
        <v/>
      </c>
      <c r="L31" s="71"/>
      <c r="M31" s="6" t="str">
        <f t="shared" si="2"/>
        <v/>
      </c>
      <c r="N31" s="20"/>
      <c r="O31" s="8"/>
      <c r="P31" s="72"/>
      <c r="Q31" s="72"/>
      <c r="R31" s="73" t="str">
        <f t="shared" si="3"/>
        <v/>
      </c>
      <c r="S31" s="73"/>
      <c r="T31" s="74" t="str">
        <f t="shared" si="4"/>
        <v/>
      </c>
      <c r="U31" s="74"/>
    </row>
    <row r="32" spans="2:21" x14ac:dyDescent="0.15">
      <c r="B32" s="20">
        <v>24</v>
      </c>
      <c r="C32" s="71" t="str">
        <f t="shared" si="1"/>
        <v/>
      </c>
      <c r="D32" s="71"/>
      <c r="E32" s="20"/>
      <c r="F32" s="8"/>
      <c r="G32" s="20" t="s">
        <v>3</v>
      </c>
      <c r="H32" s="72"/>
      <c r="I32" s="72"/>
      <c r="J32" s="20"/>
      <c r="K32" s="71" t="str">
        <f t="shared" si="0"/>
        <v/>
      </c>
      <c r="L32" s="71"/>
      <c r="M32" s="6" t="str">
        <f t="shared" si="2"/>
        <v/>
      </c>
      <c r="N32" s="20"/>
      <c r="O32" s="8"/>
      <c r="P32" s="72"/>
      <c r="Q32" s="72"/>
      <c r="R32" s="73" t="str">
        <f t="shared" si="3"/>
        <v/>
      </c>
      <c r="S32" s="73"/>
      <c r="T32" s="74" t="str">
        <f t="shared" si="4"/>
        <v/>
      </c>
      <c r="U32" s="74"/>
    </row>
    <row r="33" spans="2:21" x14ac:dyDescent="0.15">
      <c r="B33" s="20">
        <v>25</v>
      </c>
      <c r="C33" s="71" t="str">
        <f t="shared" si="1"/>
        <v/>
      </c>
      <c r="D33" s="71"/>
      <c r="E33" s="20"/>
      <c r="F33" s="8"/>
      <c r="G33" s="20" t="s">
        <v>4</v>
      </c>
      <c r="H33" s="72"/>
      <c r="I33" s="72"/>
      <c r="J33" s="20"/>
      <c r="K33" s="71" t="str">
        <f t="shared" si="0"/>
        <v/>
      </c>
      <c r="L33" s="71"/>
      <c r="M33" s="6" t="str">
        <f t="shared" si="2"/>
        <v/>
      </c>
      <c r="N33" s="20"/>
      <c r="O33" s="8"/>
      <c r="P33" s="72"/>
      <c r="Q33" s="72"/>
      <c r="R33" s="73" t="str">
        <f t="shared" si="3"/>
        <v/>
      </c>
      <c r="S33" s="73"/>
      <c r="T33" s="74" t="str">
        <f t="shared" si="4"/>
        <v/>
      </c>
      <c r="U33" s="74"/>
    </row>
    <row r="34" spans="2:21" x14ac:dyDescent="0.15">
      <c r="B34" s="20">
        <v>26</v>
      </c>
      <c r="C34" s="71" t="str">
        <f t="shared" si="1"/>
        <v/>
      </c>
      <c r="D34" s="71"/>
      <c r="E34" s="20"/>
      <c r="F34" s="8"/>
      <c r="G34" s="20" t="s">
        <v>3</v>
      </c>
      <c r="H34" s="72"/>
      <c r="I34" s="72"/>
      <c r="J34" s="20"/>
      <c r="K34" s="71" t="str">
        <f t="shared" si="0"/>
        <v/>
      </c>
      <c r="L34" s="71"/>
      <c r="M34" s="6" t="str">
        <f t="shared" si="2"/>
        <v/>
      </c>
      <c r="N34" s="20"/>
      <c r="O34" s="8"/>
      <c r="P34" s="72"/>
      <c r="Q34" s="72"/>
      <c r="R34" s="73" t="str">
        <f t="shared" si="3"/>
        <v/>
      </c>
      <c r="S34" s="73"/>
      <c r="T34" s="74" t="str">
        <f t="shared" si="4"/>
        <v/>
      </c>
      <c r="U34" s="74"/>
    </row>
    <row r="35" spans="2:21" x14ac:dyDescent="0.15">
      <c r="B35" s="20">
        <v>27</v>
      </c>
      <c r="C35" s="71" t="str">
        <f t="shared" si="1"/>
        <v/>
      </c>
      <c r="D35" s="71"/>
      <c r="E35" s="20"/>
      <c r="F35" s="8"/>
      <c r="G35" s="20" t="s">
        <v>3</v>
      </c>
      <c r="H35" s="72"/>
      <c r="I35" s="72"/>
      <c r="J35" s="20"/>
      <c r="K35" s="71" t="str">
        <f t="shared" si="0"/>
        <v/>
      </c>
      <c r="L35" s="71"/>
      <c r="M35" s="6" t="str">
        <f t="shared" si="2"/>
        <v/>
      </c>
      <c r="N35" s="20"/>
      <c r="O35" s="8"/>
      <c r="P35" s="72"/>
      <c r="Q35" s="72"/>
      <c r="R35" s="73" t="str">
        <f t="shared" si="3"/>
        <v/>
      </c>
      <c r="S35" s="73"/>
      <c r="T35" s="74" t="str">
        <f t="shared" si="4"/>
        <v/>
      </c>
      <c r="U35" s="74"/>
    </row>
    <row r="36" spans="2:21" x14ac:dyDescent="0.15">
      <c r="B36" s="20">
        <v>28</v>
      </c>
      <c r="C36" s="71" t="str">
        <f t="shared" si="1"/>
        <v/>
      </c>
      <c r="D36" s="71"/>
      <c r="E36" s="20"/>
      <c r="F36" s="8"/>
      <c r="G36" s="20" t="s">
        <v>3</v>
      </c>
      <c r="H36" s="72"/>
      <c r="I36" s="72"/>
      <c r="J36" s="20"/>
      <c r="K36" s="71" t="str">
        <f t="shared" si="0"/>
        <v/>
      </c>
      <c r="L36" s="71"/>
      <c r="M36" s="6" t="str">
        <f t="shared" si="2"/>
        <v/>
      </c>
      <c r="N36" s="20"/>
      <c r="O36" s="8"/>
      <c r="P36" s="72"/>
      <c r="Q36" s="72"/>
      <c r="R36" s="73" t="str">
        <f t="shared" si="3"/>
        <v/>
      </c>
      <c r="S36" s="73"/>
      <c r="T36" s="74" t="str">
        <f t="shared" si="4"/>
        <v/>
      </c>
      <c r="U36" s="74"/>
    </row>
    <row r="37" spans="2:21" x14ac:dyDescent="0.15">
      <c r="B37" s="20">
        <v>29</v>
      </c>
      <c r="C37" s="71" t="str">
        <f t="shared" si="1"/>
        <v/>
      </c>
      <c r="D37" s="71"/>
      <c r="E37" s="20"/>
      <c r="F37" s="8"/>
      <c r="G37" s="20" t="s">
        <v>3</v>
      </c>
      <c r="H37" s="72"/>
      <c r="I37" s="72"/>
      <c r="J37" s="20"/>
      <c r="K37" s="71" t="str">
        <f t="shared" si="0"/>
        <v/>
      </c>
      <c r="L37" s="71"/>
      <c r="M37" s="6" t="str">
        <f t="shared" si="2"/>
        <v/>
      </c>
      <c r="N37" s="20"/>
      <c r="O37" s="8"/>
      <c r="P37" s="72"/>
      <c r="Q37" s="72"/>
      <c r="R37" s="73" t="str">
        <f t="shared" si="3"/>
        <v/>
      </c>
      <c r="S37" s="73"/>
      <c r="T37" s="74" t="str">
        <f t="shared" si="4"/>
        <v/>
      </c>
      <c r="U37" s="74"/>
    </row>
    <row r="38" spans="2:21" x14ac:dyDescent="0.15">
      <c r="B38" s="20">
        <v>30</v>
      </c>
      <c r="C38" s="71" t="str">
        <f t="shared" si="1"/>
        <v/>
      </c>
      <c r="D38" s="71"/>
      <c r="E38" s="20"/>
      <c r="F38" s="8"/>
      <c r="G38" s="20" t="s">
        <v>4</v>
      </c>
      <c r="H38" s="72"/>
      <c r="I38" s="72"/>
      <c r="J38" s="20"/>
      <c r="K38" s="71" t="str">
        <f t="shared" si="0"/>
        <v/>
      </c>
      <c r="L38" s="71"/>
      <c r="M38" s="6" t="str">
        <f t="shared" si="2"/>
        <v/>
      </c>
      <c r="N38" s="20"/>
      <c r="O38" s="8"/>
      <c r="P38" s="72"/>
      <c r="Q38" s="72"/>
      <c r="R38" s="73" t="str">
        <f t="shared" si="3"/>
        <v/>
      </c>
      <c r="S38" s="73"/>
      <c r="T38" s="74" t="str">
        <f t="shared" si="4"/>
        <v/>
      </c>
      <c r="U38" s="74"/>
    </row>
    <row r="39" spans="2:21" x14ac:dyDescent="0.15">
      <c r="B39" s="20">
        <v>31</v>
      </c>
      <c r="C39" s="71" t="str">
        <f t="shared" si="1"/>
        <v/>
      </c>
      <c r="D39" s="71"/>
      <c r="E39" s="20"/>
      <c r="F39" s="8"/>
      <c r="G39" s="20" t="s">
        <v>4</v>
      </c>
      <c r="H39" s="72"/>
      <c r="I39" s="72"/>
      <c r="J39" s="20"/>
      <c r="K39" s="71" t="str">
        <f t="shared" si="0"/>
        <v/>
      </c>
      <c r="L39" s="71"/>
      <c r="M39" s="6" t="str">
        <f t="shared" si="2"/>
        <v/>
      </c>
      <c r="N39" s="20"/>
      <c r="O39" s="8"/>
      <c r="P39" s="72"/>
      <c r="Q39" s="72"/>
      <c r="R39" s="73" t="str">
        <f t="shared" si="3"/>
        <v/>
      </c>
      <c r="S39" s="73"/>
      <c r="T39" s="74" t="str">
        <f t="shared" si="4"/>
        <v/>
      </c>
      <c r="U39" s="74"/>
    </row>
    <row r="40" spans="2:21" x14ac:dyDescent="0.15">
      <c r="B40" s="20">
        <v>32</v>
      </c>
      <c r="C40" s="71" t="str">
        <f t="shared" si="1"/>
        <v/>
      </c>
      <c r="D40" s="71"/>
      <c r="E40" s="20"/>
      <c r="F40" s="8"/>
      <c r="G40" s="20" t="s">
        <v>4</v>
      </c>
      <c r="H40" s="72"/>
      <c r="I40" s="72"/>
      <c r="J40" s="20"/>
      <c r="K40" s="71" t="str">
        <f t="shared" si="0"/>
        <v/>
      </c>
      <c r="L40" s="71"/>
      <c r="M40" s="6" t="str">
        <f t="shared" si="2"/>
        <v/>
      </c>
      <c r="N40" s="20"/>
      <c r="O40" s="8"/>
      <c r="P40" s="72"/>
      <c r="Q40" s="72"/>
      <c r="R40" s="73" t="str">
        <f t="shared" si="3"/>
        <v/>
      </c>
      <c r="S40" s="73"/>
      <c r="T40" s="74" t="str">
        <f t="shared" si="4"/>
        <v/>
      </c>
      <c r="U40" s="74"/>
    </row>
    <row r="41" spans="2:21" x14ac:dyDescent="0.15">
      <c r="B41" s="20">
        <v>33</v>
      </c>
      <c r="C41" s="71" t="str">
        <f t="shared" si="1"/>
        <v/>
      </c>
      <c r="D41" s="71"/>
      <c r="E41" s="20"/>
      <c r="F41" s="8"/>
      <c r="G41" s="20" t="s">
        <v>3</v>
      </c>
      <c r="H41" s="72"/>
      <c r="I41" s="72"/>
      <c r="J41" s="20"/>
      <c r="K41" s="71" t="str">
        <f t="shared" si="0"/>
        <v/>
      </c>
      <c r="L41" s="71"/>
      <c r="M41" s="6" t="str">
        <f t="shared" si="2"/>
        <v/>
      </c>
      <c r="N41" s="20"/>
      <c r="O41" s="8"/>
      <c r="P41" s="72"/>
      <c r="Q41" s="72"/>
      <c r="R41" s="73" t="str">
        <f t="shared" si="3"/>
        <v/>
      </c>
      <c r="S41" s="73"/>
      <c r="T41" s="74" t="str">
        <f t="shared" si="4"/>
        <v/>
      </c>
      <c r="U41" s="74"/>
    </row>
    <row r="42" spans="2:21" x14ac:dyDescent="0.15">
      <c r="B42" s="20">
        <v>34</v>
      </c>
      <c r="C42" s="71" t="str">
        <f t="shared" si="1"/>
        <v/>
      </c>
      <c r="D42" s="71"/>
      <c r="E42" s="20"/>
      <c r="F42" s="8"/>
      <c r="G42" s="20" t="s">
        <v>4</v>
      </c>
      <c r="H42" s="72"/>
      <c r="I42" s="72"/>
      <c r="J42" s="20"/>
      <c r="K42" s="71" t="str">
        <f t="shared" si="0"/>
        <v/>
      </c>
      <c r="L42" s="71"/>
      <c r="M42" s="6" t="str">
        <f t="shared" si="2"/>
        <v/>
      </c>
      <c r="N42" s="20"/>
      <c r="O42" s="8"/>
      <c r="P42" s="72"/>
      <c r="Q42" s="72"/>
      <c r="R42" s="73" t="str">
        <f t="shared" si="3"/>
        <v/>
      </c>
      <c r="S42" s="73"/>
      <c r="T42" s="74" t="str">
        <f t="shared" si="4"/>
        <v/>
      </c>
      <c r="U42" s="74"/>
    </row>
    <row r="43" spans="2:21" x14ac:dyDescent="0.15">
      <c r="B43" s="20">
        <v>35</v>
      </c>
      <c r="C43" s="71" t="str">
        <f t="shared" si="1"/>
        <v/>
      </c>
      <c r="D43" s="71"/>
      <c r="E43" s="20"/>
      <c r="F43" s="8"/>
      <c r="G43" s="20" t="s">
        <v>3</v>
      </c>
      <c r="H43" s="72"/>
      <c r="I43" s="72"/>
      <c r="J43" s="20"/>
      <c r="K43" s="71" t="str">
        <f t="shared" si="0"/>
        <v/>
      </c>
      <c r="L43" s="71"/>
      <c r="M43" s="6" t="str">
        <f t="shared" si="2"/>
        <v/>
      </c>
      <c r="N43" s="20"/>
      <c r="O43" s="8"/>
      <c r="P43" s="72"/>
      <c r="Q43" s="72"/>
      <c r="R43" s="73" t="str">
        <f t="shared" si="3"/>
        <v/>
      </c>
      <c r="S43" s="73"/>
      <c r="T43" s="74" t="str">
        <f t="shared" si="4"/>
        <v/>
      </c>
      <c r="U43" s="74"/>
    </row>
    <row r="44" spans="2:21" x14ac:dyDescent="0.15">
      <c r="B44" s="20">
        <v>36</v>
      </c>
      <c r="C44" s="71" t="str">
        <f t="shared" si="1"/>
        <v/>
      </c>
      <c r="D44" s="71"/>
      <c r="E44" s="20"/>
      <c r="F44" s="8"/>
      <c r="G44" s="20" t="s">
        <v>4</v>
      </c>
      <c r="H44" s="72"/>
      <c r="I44" s="72"/>
      <c r="J44" s="20"/>
      <c r="K44" s="71" t="str">
        <f t="shared" si="0"/>
        <v/>
      </c>
      <c r="L44" s="71"/>
      <c r="M44" s="6" t="str">
        <f t="shared" si="2"/>
        <v/>
      </c>
      <c r="N44" s="20"/>
      <c r="O44" s="8"/>
      <c r="P44" s="72"/>
      <c r="Q44" s="72"/>
      <c r="R44" s="73" t="str">
        <f t="shared" si="3"/>
        <v/>
      </c>
      <c r="S44" s="73"/>
      <c r="T44" s="74" t="str">
        <f t="shared" si="4"/>
        <v/>
      </c>
      <c r="U44" s="74"/>
    </row>
    <row r="45" spans="2:21" x14ac:dyDescent="0.15">
      <c r="B45" s="20">
        <v>37</v>
      </c>
      <c r="C45" s="71" t="str">
        <f t="shared" si="1"/>
        <v/>
      </c>
      <c r="D45" s="71"/>
      <c r="E45" s="20"/>
      <c r="F45" s="8"/>
      <c r="G45" s="20" t="s">
        <v>3</v>
      </c>
      <c r="H45" s="72"/>
      <c r="I45" s="72"/>
      <c r="J45" s="20"/>
      <c r="K45" s="71" t="str">
        <f t="shared" si="0"/>
        <v/>
      </c>
      <c r="L45" s="71"/>
      <c r="M45" s="6" t="str">
        <f t="shared" si="2"/>
        <v/>
      </c>
      <c r="N45" s="20"/>
      <c r="O45" s="8"/>
      <c r="P45" s="72"/>
      <c r="Q45" s="72"/>
      <c r="R45" s="73" t="str">
        <f t="shared" si="3"/>
        <v/>
      </c>
      <c r="S45" s="73"/>
      <c r="T45" s="74" t="str">
        <f t="shared" si="4"/>
        <v/>
      </c>
      <c r="U45" s="74"/>
    </row>
    <row r="46" spans="2:21" x14ac:dyDescent="0.15">
      <c r="B46" s="20">
        <v>38</v>
      </c>
      <c r="C46" s="71" t="str">
        <f t="shared" si="1"/>
        <v/>
      </c>
      <c r="D46" s="71"/>
      <c r="E46" s="20"/>
      <c r="F46" s="8"/>
      <c r="G46" s="20" t="s">
        <v>4</v>
      </c>
      <c r="H46" s="72"/>
      <c r="I46" s="72"/>
      <c r="J46" s="20"/>
      <c r="K46" s="71" t="str">
        <f t="shared" si="0"/>
        <v/>
      </c>
      <c r="L46" s="71"/>
      <c r="M46" s="6" t="str">
        <f t="shared" si="2"/>
        <v/>
      </c>
      <c r="N46" s="20"/>
      <c r="O46" s="8"/>
      <c r="P46" s="72"/>
      <c r="Q46" s="72"/>
      <c r="R46" s="73" t="str">
        <f t="shared" si="3"/>
        <v/>
      </c>
      <c r="S46" s="73"/>
      <c r="T46" s="74" t="str">
        <f t="shared" si="4"/>
        <v/>
      </c>
      <c r="U46" s="74"/>
    </row>
    <row r="47" spans="2:21" x14ac:dyDescent="0.15">
      <c r="B47" s="20">
        <v>39</v>
      </c>
      <c r="C47" s="71" t="str">
        <f t="shared" si="1"/>
        <v/>
      </c>
      <c r="D47" s="71"/>
      <c r="E47" s="20"/>
      <c r="F47" s="8"/>
      <c r="G47" s="20" t="s">
        <v>4</v>
      </c>
      <c r="H47" s="72"/>
      <c r="I47" s="72"/>
      <c r="J47" s="20"/>
      <c r="K47" s="71" t="str">
        <f t="shared" si="0"/>
        <v/>
      </c>
      <c r="L47" s="71"/>
      <c r="M47" s="6" t="str">
        <f t="shared" si="2"/>
        <v/>
      </c>
      <c r="N47" s="20"/>
      <c r="O47" s="8"/>
      <c r="P47" s="72"/>
      <c r="Q47" s="72"/>
      <c r="R47" s="73" t="str">
        <f t="shared" si="3"/>
        <v/>
      </c>
      <c r="S47" s="73"/>
      <c r="T47" s="74" t="str">
        <f t="shared" si="4"/>
        <v/>
      </c>
      <c r="U47" s="74"/>
    </row>
    <row r="48" spans="2:21" x14ac:dyDescent="0.15">
      <c r="B48" s="20">
        <v>40</v>
      </c>
      <c r="C48" s="71" t="str">
        <f t="shared" si="1"/>
        <v/>
      </c>
      <c r="D48" s="71"/>
      <c r="E48" s="20"/>
      <c r="F48" s="8"/>
      <c r="G48" s="20" t="s">
        <v>37</v>
      </c>
      <c r="H48" s="72"/>
      <c r="I48" s="72"/>
      <c r="J48" s="20"/>
      <c r="K48" s="71" t="str">
        <f t="shared" si="0"/>
        <v/>
      </c>
      <c r="L48" s="71"/>
      <c r="M48" s="6" t="str">
        <f t="shared" si="2"/>
        <v/>
      </c>
      <c r="N48" s="20"/>
      <c r="O48" s="8"/>
      <c r="P48" s="72"/>
      <c r="Q48" s="72"/>
      <c r="R48" s="73" t="str">
        <f t="shared" si="3"/>
        <v/>
      </c>
      <c r="S48" s="73"/>
      <c r="T48" s="74" t="str">
        <f t="shared" si="4"/>
        <v/>
      </c>
      <c r="U48" s="74"/>
    </row>
    <row r="49" spans="2:21" x14ac:dyDescent="0.15">
      <c r="B49" s="20">
        <v>41</v>
      </c>
      <c r="C49" s="71" t="str">
        <f t="shared" si="1"/>
        <v/>
      </c>
      <c r="D49" s="71"/>
      <c r="E49" s="20"/>
      <c r="F49" s="8"/>
      <c r="G49" s="20" t="s">
        <v>4</v>
      </c>
      <c r="H49" s="72"/>
      <c r="I49" s="72"/>
      <c r="J49" s="20"/>
      <c r="K49" s="71" t="str">
        <f t="shared" si="0"/>
        <v/>
      </c>
      <c r="L49" s="71"/>
      <c r="M49" s="6" t="str">
        <f t="shared" si="2"/>
        <v/>
      </c>
      <c r="N49" s="20"/>
      <c r="O49" s="8"/>
      <c r="P49" s="72"/>
      <c r="Q49" s="72"/>
      <c r="R49" s="73" t="str">
        <f t="shared" si="3"/>
        <v/>
      </c>
      <c r="S49" s="73"/>
      <c r="T49" s="74" t="str">
        <f t="shared" si="4"/>
        <v/>
      </c>
      <c r="U49" s="74"/>
    </row>
    <row r="50" spans="2:21" x14ac:dyDescent="0.15">
      <c r="B50" s="20">
        <v>42</v>
      </c>
      <c r="C50" s="71" t="str">
        <f t="shared" si="1"/>
        <v/>
      </c>
      <c r="D50" s="71"/>
      <c r="E50" s="20"/>
      <c r="F50" s="8"/>
      <c r="G50" s="20" t="s">
        <v>4</v>
      </c>
      <c r="H50" s="72"/>
      <c r="I50" s="72"/>
      <c r="J50" s="20"/>
      <c r="K50" s="71" t="str">
        <f t="shared" si="0"/>
        <v/>
      </c>
      <c r="L50" s="71"/>
      <c r="M50" s="6" t="str">
        <f t="shared" si="2"/>
        <v/>
      </c>
      <c r="N50" s="20"/>
      <c r="O50" s="8"/>
      <c r="P50" s="72"/>
      <c r="Q50" s="72"/>
      <c r="R50" s="73" t="str">
        <f t="shared" si="3"/>
        <v/>
      </c>
      <c r="S50" s="73"/>
      <c r="T50" s="74" t="str">
        <f t="shared" si="4"/>
        <v/>
      </c>
      <c r="U50" s="74"/>
    </row>
    <row r="51" spans="2:21" x14ac:dyDescent="0.15">
      <c r="B51" s="20">
        <v>43</v>
      </c>
      <c r="C51" s="71" t="str">
        <f t="shared" si="1"/>
        <v/>
      </c>
      <c r="D51" s="71"/>
      <c r="E51" s="20"/>
      <c r="F51" s="8"/>
      <c r="G51" s="20" t="s">
        <v>3</v>
      </c>
      <c r="H51" s="72"/>
      <c r="I51" s="72"/>
      <c r="J51" s="20"/>
      <c r="K51" s="71" t="str">
        <f t="shared" si="0"/>
        <v/>
      </c>
      <c r="L51" s="71"/>
      <c r="M51" s="6" t="str">
        <f t="shared" si="2"/>
        <v/>
      </c>
      <c r="N51" s="20"/>
      <c r="O51" s="8"/>
      <c r="P51" s="72"/>
      <c r="Q51" s="72"/>
      <c r="R51" s="73" t="str">
        <f t="shared" si="3"/>
        <v/>
      </c>
      <c r="S51" s="73"/>
      <c r="T51" s="74" t="str">
        <f t="shared" si="4"/>
        <v/>
      </c>
      <c r="U51" s="74"/>
    </row>
    <row r="52" spans="2:21" x14ac:dyDescent="0.15">
      <c r="B52" s="20">
        <v>44</v>
      </c>
      <c r="C52" s="71" t="str">
        <f t="shared" si="1"/>
        <v/>
      </c>
      <c r="D52" s="71"/>
      <c r="E52" s="20"/>
      <c r="F52" s="8"/>
      <c r="G52" s="20" t="s">
        <v>3</v>
      </c>
      <c r="H52" s="72"/>
      <c r="I52" s="72"/>
      <c r="J52" s="20"/>
      <c r="K52" s="71" t="str">
        <f t="shared" si="0"/>
        <v/>
      </c>
      <c r="L52" s="71"/>
      <c r="M52" s="6" t="str">
        <f t="shared" si="2"/>
        <v/>
      </c>
      <c r="N52" s="20"/>
      <c r="O52" s="8"/>
      <c r="P52" s="72"/>
      <c r="Q52" s="72"/>
      <c r="R52" s="73" t="str">
        <f t="shared" si="3"/>
        <v/>
      </c>
      <c r="S52" s="73"/>
      <c r="T52" s="74" t="str">
        <f t="shared" si="4"/>
        <v/>
      </c>
      <c r="U52" s="74"/>
    </row>
    <row r="53" spans="2:21" x14ac:dyDescent="0.15">
      <c r="B53" s="20">
        <v>45</v>
      </c>
      <c r="C53" s="71" t="str">
        <f t="shared" si="1"/>
        <v/>
      </c>
      <c r="D53" s="71"/>
      <c r="E53" s="20"/>
      <c r="F53" s="8"/>
      <c r="G53" s="20" t="s">
        <v>4</v>
      </c>
      <c r="H53" s="72"/>
      <c r="I53" s="72"/>
      <c r="J53" s="20"/>
      <c r="K53" s="71" t="str">
        <f t="shared" si="0"/>
        <v/>
      </c>
      <c r="L53" s="71"/>
      <c r="M53" s="6" t="str">
        <f t="shared" si="2"/>
        <v/>
      </c>
      <c r="N53" s="20"/>
      <c r="O53" s="8"/>
      <c r="P53" s="72"/>
      <c r="Q53" s="72"/>
      <c r="R53" s="73" t="str">
        <f t="shared" si="3"/>
        <v/>
      </c>
      <c r="S53" s="73"/>
      <c r="T53" s="74" t="str">
        <f t="shared" si="4"/>
        <v/>
      </c>
      <c r="U53" s="74"/>
    </row>
    <row r="54" spans="2:21" x14ac:dyDescent="0.15">
      <c r="B54" s="20">
        <v>46</v>
      </c>
      <c r="C54" s="71" t="str">
        <f t="shared" si="1"/>
        <v/>
      </c>
      <c r="D54" s="71"/>
      <c r="E54" s="20"/>
      <c r="F54" s="8"/>
      <c r="G54" s="20" t="s">
        <v>4</v>
      </c>
      <c r="H54" s="72"/>
      <c r="I54" s="72"/>
      <c r="J54" s="20"/>
      <c r="K54" s="71" t="str">
        <f t="shared" si="0"/>
        <v/>
      </c>
      <c r="L54" s="71"/>
      <c r="M54" s="6" t="str">
        <f t="shared" si="2"/>
        <v/>
      </c>
      <c r="N54" s="20"/>
      <c r="O54" s="8"/>
      <c r="P54" s="72"/>
      <c r="Q54" s="72"/>
      <c r="R54" s="73" t="str">
        <f t="shared" si="3"/>
        <v/>
      </c>
      <c r="S54" s="73"/>
      <c r="T54" s="74" t="str">
        <f t="shared" si="4"/>
        <v/>
      </c>
      <c r="U54" s="74"/>
    </row>
    <row r="55" spans="2:21" x14ac:dyDescent="0.15">
      <c r="B55" s="20">
        <v>47</v>
      </c>
      <c r="C55" s="71" t="str">
        <f t="shared" si="1"/>
        <v/>
      </c>
      <c r="D55" s="71"/>
      <c r="E55" s="20"/>
      <c r="F55" s="8"/>
      <c r="G55" s="20" t="s">
        <v>3</v>
      </c>
      <c r="H55" s="72"/>
      <c r="I55" s="72"/>
      <c r="J55" s="20"/>
      <c r="K55" s="71" t="str">
        <f t="shared" si="0"/>
        <v/>
      </c>
      <c r="L55" s="71"/>
      <c r="M55" s="6" t="str">
        <f t="shared" si="2"/>
        <v/>
      </c>
      <c r="N55" s="20"/>
      <c r="O55" s="8"/>
      <c r="P55" s="72"/>
      <c r="Q55" s="72"/>
      <c r="R55" s="73" t="str">
        <f t="shared" si="3"/>
        <v/>
      </c>
      <c r="S55" s="73"/>
      <c r="T55" s="74" t="str">
        <f t="shared" si="4"/>
        <v/>
      </c>
      <c r="U55" s="74"/>
    </row>
    <row r="56" spans="2:21" x14ac:dyDescent="0.15">
      <c r="B56" s="20">
        <v>48</v>
      </c>
      <c r="C56" s="71" t="str">
        <f t="shared" si="1"/>
        <v/>
      </c>
      <c r="D56" s="71"/>
      <c r="E56" s="20"/>
      <c r="F56" s="8"/>
      <c r="G56" s="20" t="s">
        <v>3</v>
      </c>
      <c r="H56" s="72"/>
      <c r="I56" s="72"/>
      <c r="J56" s="20"/>
      <c r="K56" s="71" t="str">
        <f t="shared" si="0"/>
        <v/>
      </c>
      <c r="L56" s="71"/>
      <c r="M56" s="6" t="str">
        <f t="shared" si="2"/>
        <v/>
      </c>
      <c r="N56" s="20"/>
      <c r="O56" s="8"/>
      <c r="P56" s="72"/>
      <c r="Q56" s="72"/>
      <c r="R56" s="73" t="str">
        <f t="shared" si="3"/>
        <v/>
      </c>
      <c r="S56" s="73"/>
      <c r="T56" s="74" t="str">
        <f t="shared" si="4"/>
        <v/>
      </c>
      <c r="U56" s="74"/>
    </row>
    <row r="57" spans="2:21" x14ac:dyDescent="0.15">
      <c r="B57" s="20">
        <v>49</v>
      </c>
      <c r="C57" s="71" t="str">
        <f t="shared" si="1"/>
        <v/>
      </c>
      <c r="D57" s="71"/>
      <c r="E57" s="20"/>
      <c r="F57" s="8"/>
      <c r="G57" s="20" t="s">
        <v>3</v>
      </c>
      <c r="H57" s="72"/>
      <c r="I57" s="72"/>
      <c r="J57" s="20"/>
      <c r="K57" s="71" t="str">
        <f t="shared" si="0"/>
        <v/>
      </c>
      <c r="L57" s="71"/>
      <c r="M57" s="6" t="str">
        <f t="shared" si="2"/>
        <v/>
      </c>
      <c r="N57" s="20"/>
      <c r="O57" s="8"/>
      <c r="P57" s="72"/>
      <c r="Q57" s="72"/>
      <c r="R57" s="73" t="str">
        <f t="shared" si="3"/>
        <v/>
      </c>
      <c r="S57" s="73"/>
      <c r="T57" s="74" t="str">
        <f t="shared" si="4"/>
        <v/>
      </c>
      <c r="U57" s="74"/>
    </row>
    <row r="58" spans="2:21" x14ac:dyDescent="0.15">
      <c r="B58" s="20">
        <v>50</v>
      </c>
      <c r="C58" s="71" t="str">
        <f t="shared" si="1"/>
        <v/>
      </c>
      <c r="D58" s="71"/>
      <c r="E58" s="20"/>
      <c r="F58" s="8"/>
      <c r="G58" s="20" t="s">
        <v>3</v>
      </c>
      <c r="H58" s="72"/>
      <c r="I58" s="72"/>
      <c r="J58" s="20"/>
      <c r="K58" s="71" t="str">
        <f t="shared" si="0"/>
        <v/>
      </c>
      <c r="L58" s="71"/>
      <c r="M58" s="6" t="str">
        <f t="shared" si="2"/>
        <v/>
      </c>
      <c r="N58" s="20"/>
      <c r="O58" s="8"/>
      <c r="P58" s="72"/>
      <c r="Q58" s="72"/>
      <c r="R58" s="73" t="str">
        <f t="shared" si="3"/>
        <v/>
      </c>
      <c r="S58" s="73"/>
      <c r="T58" s="74" t="str">
        <f t="shared" si="4"/>
        <v/>
      </c>
      <c r="U58" s="74"/>
    </row>
    <row r="59" spans="2:21" x14ac:dyDescent="0.15">
      <c r="B59" s="20">
        <v>51</v>
      </c>
      <c r="C59" s="71" t="str">
        <f t="shared" si="1"/>
        <v/>
      </c>
      <c r="D59" s="71"/>
      <c r="E59" s="20"/>
      <c r="F59" s="8"/>
      <c r="G59" s="20" t="s">
        <v>3</v>
      </c>
      <c r="H59" s="72"/>
      <c r="I59" s="72"/>
      <c r="J59" s="20"/>
      <c r="K59" s="71" t="str">
        <f t="shared" si="0"/>
        <v/>
      </c>
      <c r="L59" s="71"/>
      <c r="M59" s="6" t="str">
        <f t="shared" si="2"/>
        <v/>
      </c>
      <c r="N59" s="20"/>
      <c r="O59" s="8"/>
      <c r="P59" s="72"/>
      <c r="Q59" s="72"/>
      <c r="R59" s="73" t="str">
        <f t="shared" si="3"/>
        <v/>
      </c>
      <c r="S59" s="73"/>
      <c r="T59" s="74" t="str">
        <f t="shared" si="4"/>
        <v/>
      </c>
      <c r="U59" s="74"/>
    </row>
    <row r="60" spans="2:21" x14ac:dyDescent="0.15">
      <c r="B60" s="20">
        <v>52</v>
      </c>
      <c r="C60" s="71" t="str">
        <f t="shared" si="1"/>
        <v/>
      </c>
      <c r="D60" s="71"/>
      <c r="E60" s="20"/>
      <c r="F60" s="8"/>
      <c r="G60" s="20" t="s">
        <v>3</v>
      </c>
      <c r="H60" s="72"/>
      <c r="I60" s="72"/>
      <c r="J60" s="20"/>
      <c r="K60" s="71" t="str">
        <f t="shared" si="0"/>
        <v/>
      </c>
      <c r="L60" s="71"/>
      <c r="M60" s="6" t="str">
        <f t="shared" si="2"/>
        <v/>
      </c>
      <c r="N60" s="20"/>
      <c r="O60" s="8"/>
      <c r="P60" s="72"/>
      <c r="Q60" s="72"/>
      <c r="R60" s="73" t="str">
        <f t="shared" si="3"/>
        <v/>
      </c>
      <c r="S60" s="73"/>
      <c r="T60" s="74" t="str">
        <f t="shared" si="4"/>
        <v/>
      </c>
      <c r="U60" s="74"/>
    </row>
    <row r="61" spans="2:21" x14ac:dyDescent="0.15">
      <c r="B61" s="20">
        <v>53</v>
      </c>
      <c r="C61" s="71" t="str">
        <f t="shared" si="1"/>
        <v/>
      </c>
      <c r="D61" s="71"/>
      <c r="E61" s="20"/>
      <c r="F61" s="8"/>
      <c r="G61" s="20" t="s">
        <v>3</v>
      </c>
      <c r="H61" s="72"/>
      <c r="I61" s="72"/>
      <c r="J61" s="20"/>
      <c r="K61" s="71" t="str">
        <f t="shared" si="0"/>
        <v/>
      </c>
      <c r="L61" s="71"/>
      <c r="M61" s="6" t="str">
        <f t="shared" si="2"/>
        <v/>
      </c>
      <c r="N61" s="20"/>
      <c r="O61" s="8"/>
      <c r="P61" s="72"/>
      <c r="Q61" s="72"/>
      <c r="R61" s="73" t="str">
        <f t="shared" si="3"/>
        <v/>
      </c>
      <c r="S61" s="73"/>
      <c r="T61" s="74" t="str">
        <f t="shared" si="4"/>
        <v/>
      </c>
      <c r="U61" s="74"/>
    </row>
    <row r="62" spans="2:21" x14ac:dyDescent="0.15">
      <c r="B62" s="20">
        <v>54</v>
      </c>
      <c r="C62" s="71" t="str">
        <f t="shared" si="1"/>
        <v/>
      </c>
      <c r="D62" s="71"/>
      <c r="E62" s="20"/>
      <c r="F62" s="8"/>
      <c r="G62" s="20" t="s">
        <v>3</v>
      </c>
      <c r="H62" s="72"/>
      <c r="I62" s="72"/>
      <c r="J62" s="20"/>
      <c r="K62" s="71" t="str">
        <f t="shared" si="0"/>
        <v/>
      </c>
      <c r="L62" s="71"/>
      <c r="M62" s="6" t="str">
        <f t="shared" si="2"/>
        <v/>
      </c>
      <c r="N62" s="20"/>
      <c r="O62" s="8"/>
      <c r="P62" s="72"/>
      <c r="Q62" s="72"/>
      <c r="R62" s="73" t="str">
        <f t="shared" si="3"/>
        <v/>
      </c>
      <c r="S62" s="73"/>
      <c r="T62" s="74" t="str">
        <f t="shared" si="4"/>
        <v/>
      </c>
      <c r="U62" s="74"/>
    </row>
    <row r="63" spans="2:21" x14ac:dyDescent="0.15">
      <c r="B63" s="20">
        <v>55</v>
      </c>
      <c r="C63" s="71" t="str">
        <f t="shared" si="1"/>
        <v/>
      </c>
      <c r="D63" s="71"/>
      <c r="E63" s="20"/>
      <c r="F63" s="8"/>
      <c r="G63" s="20" t="s">
        <v>4</v>
      </c>
      <c r="H63" s="72"/>
      <c r="I63" s="72"/>
      <c r="J63" s="20"/>
      <c r="K63" s="71" t="str">
        <f t="shared" si="0"/>
        <v/>
      </c>
      <c r="L63" s="71"/>
      <c r="M63" s="6" t="str">
        <f t="shared" si="2"/>
        <v/>
      </c>
      <c r="N63" s="20"/>
      <c r="O63" s="8"/>
      <c r="P63" s="72"/>
      <c r="Q63" s="72"/>
      <c r="R63" s="73" t="str">
        <f t="shared" si="3"/>
        <v/>
      </c>
      <c r="S63" s="73"/>
      <c r="T63" s="74" t="str">
        <f t="shared" si="4"/>
        <v/>
      </c>
      <c r="U63" s="74"/>
    </row>
    <row r="64" spans="2:21" x14ac:dyDescent="0.15">
      <c r="B64" s="20">
        <v>56</v>
      </c>
      <c r="C64" s="71" t="str">
        <f t="shared" si="1"/>
        <v/>
      </c>
      <c r="D64" s="71"/>
      <c r="E64" s="20"/>
      <c r="F64" s="8"/>
      <c r="G64" s="20" t="s">
        <v>3</v>
      </c>
      <c r="H64" s="72"/>
      <c r="I64" s="72"/>
      <c r="J64" s="20"/>
      <c r="K64" s="71" t="str">
        <f t="shared" si="0"/>
        <v/>
      </c>
      <c r="L64" s="71"/>
      <c r="M64" s="6" t="str">
        <f t="shared" si="2"/>
        <v/>
      </c>
      <c r="N64" s="20"/>
      <c r="O64" s="8"/>
      <c r="P64" s="72"/>
      <c r="Q64" s="72"/>
      <c r="R64" s="73" t="str">
        <f t="shared" si="3"/>
        <v/>
      </c>
      <c r="S64" s="73"/>
      <c r="T64" s="74" t="str">
        <f t="shared" si="4"/>
        <v/>
      </c>
      <c r="U64" s="74"/>
    </row>
    <row r="65" spans="2:21" x14ac:dyDescent="0.15">
      <c r="B65" s="20">
        <v>57</v>
      </c>
      <c r="C65" s="71" t="str">
        <f t="shared" si="1"/>
        <v/>
      </c>
      <c r="D65" s="71"/>
      <c r="E65" s="20"/>
      <c r="F65" s="8"/>
      <c r="G65" s="20" t="s">
        <v>3</v>
      </c>
      <c r="H65" s="72"/>
      <c r="I65" s="72"/>
      <c r="J65" s="20"/>
      <c r="K65" s="71" t="str">
        <f t="shared" si="0"/>
        <v/>
      </c>
      <c r="L65" s="71"/>
      <c r="M65" s="6" t="str">
        <f t="shared" si="2"/>
        <v/>
      </c>
      <c r="N65" s="20"/>
      <c r="O65" s="8"/>
      <c r="P65" s="72"/>
      <c r="Q65" s="72"/>
      <c r="R65" s="73" t="str">
        <f t="shared" si="3"/>
        <v/>
      </c>
      <c r="S65" s="73"/>
      <c r="T65" s="74" t="str">
        <f t="shared" si="4"/>
        <v/>
      </c>
      <c r="U65" s="74"/>
    </row>
    <row r="66" spans="2:21" x14ac:dyDescent="0.15">
      <c r="B66" s="20">
        <v>58</v>
      </c>
      <c r="C66" s="71" t="str">
        <f t="shared" si="1"/>
        <v/>
      </c>
      <c r="D66" s="71"/>
      <c r="E66" s="20"/>
      <c r="F66" s="8"/>
      <c r="G66" s="20" t="s">
        <v>3</v>
      </c>
      <c r="H66" s="72"/>
      <c r="I66" s="72"/>
      <c r="J66" s="20"/>
      <c r="K66" s="71" t="str">
        <f t="shared" si="0"/>
        <v/>
      </c>
      <c r="L66" s="71"/>
      <c r="M66" s="6" t="str">
        <f t="shared" si="2"/>
        <v/>
      </c>
      <c r="N66" s="20"/>
      <c r="O66" s="8"/>
      <c r="P66" s="72"/>
      <c r="Q66" s="72"/>
      <c r="R66" s="73" t="str">
        <f t="shared" si="3"/>
        <v/>
      </c>
      <c r="S66" s="73"/>
      <c r="T66" s="74" t="str">
        <f t="shared" si="4"/>
        <v/>
      </c>
      <c r="U66" s="74"/>
    </row>
    <row r="67" spans="2:21" x14ac:dyDescent="0.15">
      <c r="B67" s="20">
        <v>59</v>
      </c>
      <c r="C67" s="71" t="str">
        <f t="shared" si="1"/>
        <v/>
      </c>
      <c r="D67" s="71"/>
      <c r="E67" s="20"/>
      <c r="F67" s="8"/>
      <c r="G67" s="20" t="s">
        <v>3</v>
      </c>
      <c r="H67" s="72"/>
      <c r="I67" s="72"/>
      <c r="J67" s="20"/>
      <c r="K67" s="71" t="str">
        <f t="shared" si="0"/>
        <v/>
      </c>
      <c r="L67" s="71"/>
      <c r="M67" s="6" t="str">
        <f t="shared" si="2"/>
        <v/>
      </c>
      <c r="N67" s="20"/>
      <c r="O67" s="8"/>
      <c r="P67" s="72"/>
      <c r="Q67" s="72"/>
      <c r="R67" s="73" t="str">
        <f t="shared" si="3"/>
        <v/>
      </c>
      <c r="S67" s="73"/>
      <c r="T67" s="74" t="str">
        <f t="shared" si="4"/>
        <v/>
      </c>
      <c r="U67" s="74"/>
    </row>
    <row r="68" spans="2:21" x14ac:dyDescent="0.15">
      <c r="B68" s="20">
        <v>60</v>
      </c>
      <c r="C68" s="71" t="str">
        <f t="shared" si="1"/>
        <v/>
      </c>
      <c r="D68" s="71"/>
      <c r="E68" s="20"/>
      <c r="F68" s="8"/>
      <c r="G68" s="20" t="s">
        <v>4</v>
      </c>
      <c r="H68" s="72"/>
      <c r="I68" s="72"/>
      <c r="J68" s="20"/>
      <c r="K68" s="71" t="str">
        <f t="shared" si="0"/>
        <v/>
      </c>
      <c r="L68" s="71"/>
      <c r="M68" s="6" t="str">
        <f t="shared" si="2"/>
        <v/>
      </c>
      <c r="N68" s="20"/>
      <c r="O68" s="8"/>
      <c r="P68" s="72"/>
      <c r="Q68" s="72"/>
      <c r="R68" s="73" t="str">
        <f t="shared" si="3"/>
        <v/>
      </c>
      <c r="S68" s="73"/>
      <c r="T68" s="74" t="str">
        <f t="shared" si="4"/>
        <v/>
      </c>
      <c r="U68" s="74"/>
    </row>
    <row r="69" spans="2:21" x14ac:dyDescent="0.15">
      <c r="B69" s="20">
        <v>61</v>
      </c>
      <c r="C69" s="71" t="str">
        <f t="shared" si="1"/>
        <v/>
      </c>
      <c r="D69" s="71"/>
      <c r="E69" s="20"/>
      <c r="F69" s="8"/>
      <c r="G69" s="20" t="s">
        <v>4</v>
      </c>
      <c r="H69" s="72"/>
      <c r="I69" s="72"/>
      <c r="J69" s="20"/>
      <c r="K69" s="71" t="str">
        <f t="shared" si="0"/>
        <v/>
      </c>
      <c r="L69" s="71"/>
      <c r="M69" s="6" t="str">
        <f t="shared" si="2"/>
        <v/>
      </c>
      <c r="N69" s="20"/>
      <c r="O69" s="8"/>
      <c r="P69" s="72"/>
      <c r="Q69" s="72"/>
      <c r="R69" s="73" t="str">
        <f t="shared" si="3"/>
        <v/>
      </c>
      <c r="S69" s="73"/>
      <c r="T69" s="74" t="str">
        <f t="shared" si="4"/>
        <v/>
      </c>
      <c r="U69" s="74"/>
    </row>
    <row r="70" spans="2:21" x14ac:dyDescent="0.15">
      <c r="B70" s="20">
        <v>62</v>
      </c>
      <c r="C70" s="71" t="str">
        <f t="shared" si="1"/>
        <v/>
      </c>
      <c r="D70" s="71"/>
      <c r="E70" s="20"/>
      <c r="F70" s="8"/>
      <c r="G70" s="20" t="s">
        <v>3</v>
      </c>
      <c r="H70" s="72"/>
      <c r="I70" s="72"/>
      <c r="J70" s="20"/>
      <c r="K70" s="71" t="str">
        <f t="shared" si="0"/>
        <v/>
      </c>
      <c r="L70" s="71"/>
      <c r="M70" s="6" t="str">
        <f t="shared" si="2"/>
        <v/>
      </c>
      <c r="N70" s="20"/>
      <c r="O70" s="8"/>
      <c r="P70" s="72"/>
      <c r="Q70" s="72"/>
      <c r="R70" s="73" t="str">
        <f t="shared" si="3"/>
        <v/>
      </c>
      <c r="S70" s="73"/>
      <c r="T70" s="74" t="str">
        <f t="shared" si="4"/>
        <v/>
      </c>
      <c r="U70" s="74"/>
    </row>
    <row r="71" spans="2:21" x14ac:dyDescent="0.15">
      <c r="B71" s="20">
        <v>63</v>
      </c>
      <c r="C71" s="71" t="str">
        <f t="shared" si="1"/>
        <v/>
      </c>
      <c r="D71" s="71"/>
      <c r="E71" s="20"/>
      <c r="F71" s="8"/>
      <c r="G71" s="20" t="s">
        <v>4</v>
      </c>
      <c r="H71" s="72"/>
      <c r="I71" s="72"/>
      <c r="J71" s="20"/>
      <c r="K71" s="71" t="str">
        <f t="shared" si="0"/>
        <v/>
      </c>
      <c r="L71" s="71"/>
      <c r="M71" s="6" t="str">
        <f t="shared" si="2"/>
        <v/>
      </c>
      <c r="N71" s="20"/>
      <c r="O71" s="8"/>
      <c r="P71" s="72"/>
      <c r="Q71" s="72"/>
      <c r="R71" s="73" t="str">
        <f t="shared" si="3"/>
        <v/>
      </c>
      <c r="S71" s="73"/>
      <c r="T71" s="74" t="str">
        <f t="shared" si="4"/>
        <v/>
      </c>
      <c r="U71" s="74"/>
    </row>
    <row r="72" spans="2:21" x14ac:dyDescent="0.15">
      <c r="B72" s="20">
        <v>64</v>
      </c>
      <c r="C72" s="71" t="str">
        <f t="shared" si="1"/>
        <v/>
      </c>
      <c r="D72" s="71"/>
      <c r="E72" s="20"/>
      <c r="F72" s="8"/>
      <c r="G72" s="20" t="s">
        <v>3</v>
      </c>
      <c r="H72" s="72"/>
      <c r="I72" s="72"/>
      <c r="J72" s="20"/>
      <c r="K72" s="71" t="str">
        <f t="shared" si="0"/>
        <v/>
      </c>
      <c r="L72" s="71"/>
      <c r="M72" s="6" t="str">
        <f t="shared" si="2"/>
        <v/>
      </c>
      <c r="N72" s="20"/>
      <c r="O72" s="8"/>
      <c r="P72" s="72"/>
      <c r="Q72" s="72"/>
      <c r="R72" s="73" t="str">
        <f t="shared" si="3"/>
        <v/>
      </c>
      <c r="S72" s="73"/>
      <c r="T72" s="74" t="str">
        <f t="shared" si="4"/>
        <v/>
      </c>
      <c r="U72" s="74"/>
    </row>
    <row r="73" spans="2:21" x14ac:dyDescent="0.15">
      <c r="B73" s="20">
        <v>65</v>
      </c>
      <c r="C73" s="71" t="str">
        <f t="shared" si="1"/>
        <v/>
      </c>
      <c r="D73" s="71"/>
      <c r="E73" s="20"/>
      <c r="F73" s="8"/>
      <c r="G73" s="20" t="s">
        <v>4</v>
      </c>
      <c r="H73" s="72"/>
      <c r="I73" s="72"/>
      <c r="J73" s="20"/>
      <c r="K73" s="71" t="str">
        <f t="shared" ref="K73:K108" si="5">IF(F73="","",C73*0.03)</f>
        <v/>
      </c>
      <c r="L73" s="71"/>
      <c r="M73" s="6" t="str">
        <f t="shared" si="2"/>
        <v/>
      </c>
      <c r="N73" s="20"/>
      <c r="O73" s="8"/>
      <c r="P73" s="72"/>
      <c r="Q73" s="72"/>
      <c r="R73" s="73" t="str">
        <f t="shared" si="3"/>
        <v/>
      </c>
      <c r="S73" s="73"/>
      <c r="T73" s="74" t="str">
        <f t="shared" si="4"/>
        <v/>
      </c>
      <c r="U73" s="74"/>
    </row>
    <row r="74" spans="2:21" x14ac:dyDescent="0.15">
      <c r="B74" s="20">
        <v>66</v>
      </c>
      <c r="C74" s="71" t="str">
        <f t="shared" ref="C74:C108" si="6">IF(R73="","",C73+R73)</f>
        <v/>
      </c>
      <c r="D74" s="71"/>
      <c r="E74" s="20"/>
      <c r="F74" s="8"/>
      <c r="G74" s="20" t="s">
        <v>4</v>
      </c>
      <c r="H74" s="72"/>
      <c r="I74" s="72"/>
      <c r="J74" s="20"/>
      <c r="K74" s="71" t="str">
        <f t="shared" si="5"/>
        <v/>
      </c>
      <c r="L74" s="71"/>
      <c r="M74" s="6" t="str">
        <f t="shared" ref="M74:M108" si="7">IF(J74="","",(K74/J74)/1000)</f>
        <v/>
      </c>
      <c r="N74" s="20"/>
      <c r="O74" s="8"/>
      <c r="P74" s="72"/>
      <c r="Q74" s="72"/>
      <c r="R74" s="73" t="str">
        <f t="shared" ref="R74:R108" si="8">IF(O74="","",(IF(G74="売",H74-P74,P74-H74))*M74*100000)</f>
        <v/>
      </c>
      <c r="S74" s="73"/>
      <c r="T74" s="74" t="str">
        <f t="shared" ref="T74:T108" si="9">IF(O74="","",IF(R74&lt;0,J74*(-1),IF(G74="買",(P74-H74)*100,(H74-P74)*100)))</f>
        <v/>
      </c>
      <c r="U74" s="74"/>
    </row>
    <row r="75" spans="2:21" x14ac:dyDescent="0.15">
      <c r="B75" s="20">
        <v>67</v>
      </c>
      <c r="C75" s="71" t="str">
        <f t="shared" si="6"/>
        <v/>
      </c>
      <c r="D75" s="71"/>
      <c r="E75" s="20"/>
      <c r="F75" s="8"/>
      <c r="G75" s="20" t="s">
        <v>3</v>
      </c>
      <c r="H75" s="72"/>
      <c r="I75" s="72"/>
      <c r="J75" s="20"/>
      <c r="K75" s="71" t="str">
        <f t="shared" si="5"/>
        <v/>
      </c>
      <c r="L75" s="71"/>
      <c r="M75" s="6" t="str">
        <f t="shared" si="7"/>
        <v/>
      </c>
      <c r="N75" s="20"/>
      <c r="O75" s="8"/>
      <c r="P75" s="72"/>
      <c r="Q75" s="72"/>
      <c r="R75" s="73" t="str">
        <f t="shared" si="8"/>
        <v/>
      </c>
      <c r="S75" s="73"/>
      <c r="T75" s="74" t="str">
        <f t="shared" si="9"/>
        <v/>
      </c>
      <c r="U75" s="74"/>
    </row>
    <row r="76" spans="2:21" x14ac:dyDescent="0.15">
      <c r="B76" s="20">
        <v>68</v>
      </c>
      <c r="C76" s="71" t="str">
        <f t="shared" si="6"/>
        <v/>
      </c>
      <c r="D76" s="71"/>
      <c r="E76" s="20"/>
      <c r="F76" s="8"/>
      <c r="G76" s="20" t="s">
        <v>3</v>
      </c>
      <c r="H76" s="72"/>
      <c r="I76" s="72"/>
      <c r="J76" s="20"/>
      <c r="K76" s="71" t="str">
        <f t="shared" si="5"/>
        <v/>
      </c>
      <c r="L76" s="71"/>
      <c r="M76" s="6" t="str">
        <f t="shared" si="7"/>
        <v/>
      </c>
      <c r="N76" s="20"/>
      <c r="O76" s="8"/>
      <c r="P76" s="72"/>
      <c r="Q76" s="72"/>
      <c r="R76" s="73" t="str">
        <f t="shared" si="8"/>
        <v/>
      </c>
      <c r="S76" s="73"/>
      <c r="T76" s="74" t="str">
        <f t="shared" si="9"/>
        <v/>
      </c>
      <c r="U76" s="74"/>
    </row>
    <row r="77" spans="2:21" x14ac:dyDescent="0.15">
      <c r="B77" s="20">
        <v>69</v>
      </c>
      <c r="C77" s="71" t="str">
        <f t="shared" si="6"/>
        <v/>
      </c>
      <c r="D77" s="71"/>
      <c r="E77" s="20"/>
      <c r="F77" s="8"/>
      <c r="G77" s="20" t="s">
        <v>3</v>
      </c>
      <c r="H77" s="72"/>
      <c r="I77" s="72"/>
      <c r="J77" s="20"/>
      <c r="K77" s="71" t="str">
        <f t="shared" si="5"/>
        <v/>
      </c>
      <c r="L77" s="71"/>
      <c r="M77" s="6" t="str">
        <f t="shared" si="7"/>
        <v/>
      </c>
      <c r="N77" s="20"/>
      <c r="O77" s="8"/>
      <c r="P77" s="72"/>
      <c r="Q77" s="72"/>
      <c r="R77" s="73" t="str">
        <f t="shared" si="8"/>
        <v/>
      </c>
      <c r="S77" s="73"/>
      <c r="T77" s="74" t="str">
        <f t="shared" si="9"/>
        <v/>
      </c>
      <c r="U77" s="74"/>
    </row>
    <row r="78" spans="2:21" x14ac:dyDescent="0.15">
      <c r="B78" s="20">
        <v>70</v>
      </c>
      <c r="C78" s="71" t="str">
        <f t="shared" si="6"/>
        <v/>
      </c>
      <c r="D78" s="71"/>
      <c r="E78" s="20"/>
      <c r="F78" s="8"/>
      <c r="G78" s="20" t="s">
        <v>4</v>
      </c>
      <c r="H78" s="72"/>
      <c r="I78" s="72"/>
      <c r="J78" s="20"/>
      <c r="K78" s="71" t="str">
        <f t="shared" si="5"/>
        <v/>
      </c>
      <c r="L78" s="71"/>
      <c r="M78" s="6" t="str">
        <f t="shared" si="7"/>
        <v/>
      </c>
      <c r="N78" s="20"/>
      <c r="O78" s="8"/>
      <c r="P78" s="72"/>
      <c r="Q78" s="72"/>
      <c r="R78" s="73" t="str">
        <f t="shared" si="8"/>
        <v/>
      </c>
      <c r="S78" s="73"/>
      <c r="T78" s="74" t="str">
        <f t="shared" si="9"/>
        <v/>
      </c>
      <c r="U78" s="74"/>
    </row>
    <row r="79" spans="2:21" x14ac:dyDescent="0.15">
      <c r="B79" s="20">
        <v>71</v>
      </c>
      <c r="C79" s="71" t="str">
        <f t="shared" si="6"/>
        <v/>
      </c>
      <c r="D79" s="71"/>
      <c r="E79" s="20"/>
      <c r="F79" s="8"/>
      <c r="G79" s="20" t="s">
        <v>3</v>
      </c>
      <c r="H79" s="72"/>
      <c r="I79" s="72"/>
      <c r="J79" s="20"/>
      <c r="K79" s="71" t="str">
        <f t="shared" si="5"/>
        <v/>
      </c>
      <c r="L79" s="71"/>
      <c r="M79" s="6" t="str">
        <f t="shared" si="7"/>
        <v/>
      </c>
      <c r="N79" s="20"/>
      <c r="O79" s="8"/>
      <c r="P79" s="72"/>
      <c r="Q79" s="72"/>
      <c r="R79" s="73" t="str">
        <f t="shared" si="8"/>
        <v/>
      </c>
      <c r="S79" s="73"/>
      <c r="T79" s="74" t="str">
        <f t="shared" si="9"/>
        <v/>
      </c>
      <c r="U79" s="74"/>
    </row>
    <row r="80" spans="2:21" x14ac:dyDescent="0.15">
      <c r="B80" s="20">
        <v>72</v>
      </c>
      <c r="C80" s="71" t="str">
        <f t="shared" si="6"/>
        <v/>
      </c>
      <c r="D80" s="71"/>
      <c r="E80" s="20"/>
      <c r="F80" s="8"/>
      <c r="G80" s="20" t="s">
        <v>4</v>
      </c>
      <c r="H80" s="72"/>
      <c r="I80" s="72"/>
      <c r="J80" s="20"/>
      <c r="K80" s="71" t="str">
        <f t="shared" si="5"/>
        <v/>
      </c>
      <c r="L80" s="71"/>
      <c r="M80" s="6" t="str">
        <f t="shared" si="7"/>
        <v/>
      </c>
      <c r="N80" s="20"/>
      <c r="O80" s="8"/>
      <c r="P80" s="72"/>
      <c r="Q80" s="72"/>
      <c r="R80" s="73" t="str">
        <f t="shared" si="8"/>
        <v/>
      </c>
      <c r="S80" s="73"/>
      <c r="T80" s="74" t="str">
        <f t="shared" si="9"/>
        <v/>
      </c>
      <c r="U80" s="74"/>
    </row>
    <row r="81" spans="2:21" x14ac:dyDescent="0.15">
      <c r="B81" s="20">
        <v>73</v>
      </c>
      <c r="C81" s="71" t="str">
        <f t="shared" si="6"/>
        <v/>
      </c>
      <c r="D81" s="71"/>
      <c r="E81" s="20"/>
      <c r="F81" s="8"/>
      <c r="G81" s="20" t="s">
        <v>3</v>
      </c>
      <c r="H81" s="72"/>
      <c r="I81" s="72"/>
      <c r="J81" s="20"/>
      <c r="K81" s="71" t="str">
        <f t="shared" si="5"/>
        <v/>
      </c>
      <c r="L81" s="71"/>
      <c r="M81" s="6" t="str">
        <f t="shared" si="7"/>
        <v/>
      </c>
      <c r="N81" s="20"/>
      <c r="O81" s="8"/>
      <c r="P81" s="72"/>
      <c r="Q81" s="72"/>
      <c r="R81" s="73" t="str">
        <f t="shared" si="8"/>
        <v/>
      </c>
      <c r="S81" s="73"/>
      <c r="T81" s="74" t="str">
        <f t="shared" si="9"/>
        <v/>
      </c>
      <c r="U81" s="74"/>
    </row>
    <row r="82" spans="2:21" x14ac:dyDescent="0.15">
      <c r="B82" s="20">
        <v>74</v>
      </c>
      <c r="C82" s="71" t="str">
        <f t="shared" si="6"/>
        <v/>
      </c>
      <c r="D82" s="71"/>
      <c r="E82" s="20"/>
      <c r="F82" s="8"/>
      <c r="G82" s="20" t="s">
        <v>3</v>
      </c>
      <c r="H82" s="72"/>
      <c r="I82" s="72"/>
      <c r="J82" s="20"/>
      <c r="K82" s="71" t="str">
        <f t="shared" si="5"/>
        <v/>
      </c>
      <c r="L82" s="71"/>
      <c r="M82" s="6" t="str">
        <f t="shared" si="7"/>
        <v/>
      </c>
      <c r="N82" s="20"/>
      <c r="O82" s="8"/>
      <c r="P82" s="72"/>
      <c r="Q82" s="72"/>
      <c r="R82" s="73" t="str">
        <f t="shared" si="8"/>
        <v/>
      </c>
      <c r="S82" s="73"/>
      <c r="T82" s="74" t="str">
        <f t="shared" si="9"/>
        <v/>
      </c>
      <c r="U82" s="74"/>
    </row>
    <row r="83" spans="2:21" x14ac:dyDescent="0.15">
      <c r="B83" s="20">
        <v>75</v>
      </c>
      <c r="C83" s="71" t="str">
        <f t="shared" si="6"/>
        <v/>
      </c>
      <c r="D83" s="71"/>
      <c r="E83" s="20"/>
      <c r="F83" s="8"/>
      <c r="G83" s="20" t="s">
        <v>3</v>
      </c>
      <c r="H83" s="72"/>
      <c r="I83" s="72"/>
      <c r="J83" s="20"/>
      <c r="K83" s="71" t="str">
        <f t="shared" si="5"/>
        <v/>
      </c>
      <c r="L83" s="71"/>
      <c r="M83" s="6" t="str">
        <f t="shared" si="7"/>
        <v/>
      </c>
      <c r="N83" s="20"/>
      <c r="O83" s="8"/>
      <c r="P83" s="72"/>
      <c r="Q83" s="72"/>
      <c r="R83" s="73" t="str">
        <f t="shared" si="8"/>
        <v/>
      </c>
      <c r="S83" s="73"/>
      <c r="T83" s="74" t="str">
        <f t="shared" si="9"/>
        <v/>
      </c>
      <c r="U83" s="74"/>
    </row>
    <row r="84" spans="2:21" x14ac:dyDescent="0.15">
      <c r="B84" s="20">
        <v>76</v>
      </c>
      <c r="C84" s="71" t="str">
        <f t="shared" si="6"/>
        <v/>
      </c>
      <c r="D84" s="71"/>
      <c r="E84" s="20"/>
      <c r="F84" s="8"/>
      <c r="G84" s="20" t="s">
        <v>3</v>
      </c>
      <c r="H84" s="72"/>
      <c r="I84" s="72"/>
      <c r="J84" s="20"/>
      <c r="K84" s="71" t="str">
        <f t="shared" si="5"/>
        <v/>
      </c>
      <c r="L84" s="71"/>
      <c r="M84" s="6" t="str">
        <f t="shared" si="7"/>
        <v/>
      </c>
      <c r="N84" s="20"/>
      <c r="O84" s="8"/>
      <c r="P84" s="72"/>
      <c r="Q84" s="72"/>
      <c r="R84" s="73" t="str">
        <f t="shared" si="8"/>
        <v/>
      </c>
      <c r="S84" s="73"/>
      <c r="T84" s="74" t="str">
        <f t="shared" si="9"/>
        <v/>
      </c>
      <c r="U84" s="74"/>
    </row>
    <row r="85" spans="2:21" x14ac:dyDescent="0.15">
      <c r="B85" s="20">
        <v>77</v>
      </c>
      <c r="C85" s="71" t="str">
        <f t="shared" si="6"/>
        <v/>
      </c>
      <c r="D85" s="71"/>
      <c r="E85" s="20"/>
      <c r="F85" s="8"/>
      <c r="G85" s="20" t="s">
        <v>4</v>
      </c>
      <c r="H85" s="72"/>
      <c r="I85" s="72"/>
      <c r="J85" s="20"/>
      <c r="K85" s="71" t="str">
        <f t="shared" si="5"/>
        <v/>
      </c>
      <c r="L85" s="71"/>
      <c r="M85" s="6" t="str">
        <f t="shared" si="7"/>
        <v/>
      </c>
      <c r="N85" s="20"/>
      <c r="O85" s="8"/>
      <c r="P85" s="72"/>
      <c r="Q85" s="72"/>
      <c r="R85" s="73" t="str">
        <f t="shared" si="8"/>
        <v/>
      </c>
      <c r="S85" s="73"/>
      <c r="T85" s="74" t="str">
        <f t="shared" si="9"/>
        <v/>
      </c>
      <c r="U85" s="74"/>
    </row>
    <row r="86" spans="2:21" x14ac:dyDescent="0.15">
      <c r="B86" s="20">
        <v>78</v>
      </c>
      <c r="C86" s="71" t="str">
        <f t="shared" si="6"/>
        <v/>
      </c>
      <c r="D86" s="71"/>
      <c r="E86" s="20"/>
      <c r="F86" s="8"/>
      <c r="G86" s="20" t="s">
        <v>3</v>
      </c>
      <c r="H86" s="72"/>
      <c r="I86" s="72"/>
      <c r="J86" s="20"/>
      <c r="K86" s="71" t="str">
        <f t="shared" si="5"/>
        <v/>
      </c>
      <c r="L86" s="71"/>
      <c r="M86" s="6" t="str">
        <f t="shared" si="7"/>
        <v/>
      </c>
      <c r="N86" s="20"/>
      <c r="O86" s="8"/>
      <c r="P86" s="72"/>
      <c r="Q86" s="72"/>
      <c r="R86" s="73" t="str">
        <f t="shared" si="8"/>
        <v/>
      </c>
      <c r="S86" s="73"/>
      <c r="T86" s="74" t="str">
        <f t="shared" si="9"/>
        <v/>
      </c>
      <c r="U86" s="74"/>
    </row>
    <row r="87" spans="2:21" x14ac:dyDescent="0.15">
      <c r="B87" s="20">
        <v>79</v>
      </c>
      <c r="C87" s="71" t="str">
        <f t="shared" si="6"/>
        <v/>
      </c>
      <c r="D87" s="71"/>
      <c r="E87" s="20"/>
      <c r="F87" s="8"/>
      <c r="G87" s="20" t="s">
        <v>4</v>
      </c>
      <c r="H87" s="72"/>
      <c r="I87" s="72"/>
      <c r="J87" s="20"/>
      <c r="K87" s="71" t="str">
        <f t="shared" si="5"/>
        <v/>
      </c>
      <c r="L87" s="71"/>
      <c r="M87" s="6" t="str">
        <f t="shared" si="7"/>
        <v/>
      </c>
      <c r="N87" s="20"/>
      <c r="O87" s="8"/>
      <c r="P87" s="72"/>
      <c r="Q87" s="72"/>
      <c r="R87" s="73" t="str">
        <f t="shared" si="8"/>
        <v/>
      </c>
      <c r="S87" s="73"/>
      <c r="T87" s="74" t="str">
        <f t="shared" si="9"/>
        <v/>
      </c>
      <c r="U87" s="74"/>
    </row>
    <row r="88" spans="2:21" x14ac:dyDescent="0.15">
      <c r="B88" s="20">
        <v>80</v>
      </c>
      <c r="C88" s="71" t="str">
        <f t="shared" si="6"/>
        <v/>
      </c>
      <c r="D88" s="71"/>
      <c r="E88" s="20"/>
      <c r="F88" s="8"/>
      <c r="G88" s="20" t="s">
        <v>4</v>
      </c>
      <c r="H88" s="72"/>
      <c r="I88" s="72"/>
      <c r="J88" s="20"/>
      <c r="K88" s="71" t="str">
        <f t="shared" si="5"/>
        <v/>
      </c>
      <c r="L88" s="71"/>
      <c r="M88" s="6" t="str">
        <f t="shared" si="7"/>
        <v/>
      </c>
      <c r="N88" s="20"/>
      <c r="O88" s="8"/>
      <c r="P88" s="72"/>
      <c r="Q88" s="72"/>
      <c r="R88" s="73" t="str">
        <f t="shared" si="8"/>
        <v/>
      </c>
      <c r="S88" s="73"/>
      <c r="T88" s="74" t="str">
        <f t="shared" si="9"/>
        <v/>
      </c>
      <c r="U88" s="74"/>
    </row>
    <row r="89" spans="2:21" x14ac:dyDescent="0.15">
      <c r="B89" s="20">
        <v>81</v>
      </c>
      <c r="C89" s="71" t="str">
        <f t="shared" si="6"/>
        <v/>
      </c>
      <c r="D89" s="71"/>
      <c r="E89" s="20"/>
      <c r="F89" s="8"/>
      <c r="G89" s="20" t="s">
        <v>4</v>
      </c>
      <c r="H89" s="72"/>
      <c r="I89" s="72"/>
      <c r="J89" s="20"/>
      <c r="K89" s="71" t="str">
        <f t="shared" si="5"/>
        <v/>
      </c>
      <c r="L89" s="71"/>
      <c r="M89" s="6" t="str">
        <f t="shared" si="7"/>
        <v/>
      </c>
      <c r="N89" s="20"/>
      <c r="O89" s="8"/>
      <c r="P89" s="72"/>
      <c r="Q89" s="72"/>
      <c r="R89" s="73" t="str">
        <f t="shared" si="8"/>
        <v/>
      </c>
      <c r="S89" s="73"/>
      <c r="T89" s="74" t="str">
        <f t="shared" si="9"/>
        <v/>
      </c>
      <c r="U89" s="74"/>
    </row>
    <row r="90" spans="2:21" x14ac:dyDescent="0.15">
      <c r="B90" s="20">
        <v>82</v>
      </c>
      <c r="C90" s="71" t="str">
        <f t="shared" si="6"/>
        <v/>
      </c>
      <c r="D90" s="71"/>
      <c r="E90" s="20"/>
      <c r="F90" s="8"/>
      <c r="G90" s="20" t="s">
        <v>4</v>
      </c>
      <c r="H90" s="72"/>
      <c r="I90" s="72"/>
      <c r="J90" s="20"/>
      <c r="K90" s="71" t="str">
        <f t="shared" si="5"/>
        <v/>
      </c>
      <c r="L90" s="71"/>
      <c r="M90" s="6" t="str">
        <f t="shared" si="7"/>
        <v/>
      </c>
      <c r="N90" s="20"/>
      <c r="O90" s="8"/>
      <c r="P90" s="72"/>
      <c r="Q90" s="72"/>
      <c r="R90" s="73" t="str">
        <f t="shared" si="8"/>
        <v/>
      </c>
      <c r="S90" s="73"/>
      <c r="T90" s="74" t="str">
        <f t="shared" si="9"/>
        <v/>
      </c>
      <c r="U90" s="74"/>
    </row>
    <row r="91" spans="2:21" x14ac:dyDescent="0.15">
      <c r="B91" s="20">
        <v>83</v>
      </c>
      <c r="C91" s="71" t="str">
        <f t="shared" si="6"/>
        <v/>
      </c>
      <c r="D91" s="71"/>
      <c r="E91" s="20"/>
      <c r="F91" s="8"/>
      <c r="G91" s="20" t="s">
        <v>4</v>
      </c>
      <c r="H91" s="72"/>
      <c r="I91" s="72"/>
      <c r="J91" s="20"/>
      <c r="K91" s="71" t="str">
        <f t="shared" si="5"/>
        <v/>
      </c>
      <c r="L91" s="71"/>
      <c r="M91" s="6" t="str">
        <f t="shared" si="7"/>
        <v/>
      </c>
      <c r="N91" s="20"/>
      <c r="O91" s="8"/>
      <c r="P91" s="72"/>
      <c r="Q91" s="72"/>
      <c r="R91" s="73" t="str">
        <f t="shared" si="8"/>
        <v/>
      </c>
      <c r="S91" s="73"/>
      <c r="T91" s="74" t="str">
        <f t="shared" si="9"/>
        <v/>
      </c>
      <c r="U91" s="74"/>
    </row>
    <row r="92" spans="2:21" x14ac:dyDescent="0.15">
      <c r="B92" s="20">
        <v>84</v>
      </c>
      <c r="C92" s="71" t="str">
        <f t="shared" si="6"/>
        <v/>
      </c>
      <c r="D92" s="71"/>
      <c r="E92" s="20"/>
      <c r="F92" s="8"/>
      <c r="G92" s="20" t="s">
        <v>3</v>
      </c>
      <c r="H92" s="72"/>
      <c r="I92" s="72"/>
      <c r="J92" s="20"/>
      <c r="K92" s="71" t="str">
        <f t="shared" si="5"/>
        <v/>
      </c>
      <c r="L92" s="71"/>
      <c r="M92" s="6" t="str">
        <f t="shared" si="7"/>
        <v/>
      </c>
      <c r="N92" s="20"/>
      <c r="O92" s="8"/>
      <c r="P92" s="72"/>
      <c r="Q92" s="72"/>
      <c r="R92" s="73" t="str">
        <f t="shared" si="8"/>
        <v/>
      </c>
      <c r="S92" s="73"/>
      <c r="T92" s="74" t="str">
        <f t="shared" si="9"/>
        <v/>
      </c>
      <c r="U92" s="74"/>
    </row>
    <row r="93" spans="2:21" x14ac:dyDescent="0.15">
      <c r="B93" s="20">
        <v>85</v>
      </c>
      <c r="C93" s="71" t="str">
        <f t="shared" si="6"/>
        <v/>
      </c>
      <c r="D93" s="71"/>
      <c r="E93" s="20"/>
      <c r="F93" s="8"/>
      <c r="G93" s="20" t="s">
        <v>4</v>
      </c>
      <c r="H93" s="72"/>
      <c r="I93" s="72"/>
      <c r="J93" s="20"/>
      <c r="K93" s="71" t="str">
        <f t="shared" si="5"/>
        <v/>
      </c>
      <c r="L93" s="71"/>
      <c r="M93" s="6" t="str">
        <f t="shared" si="7"/>
        <v/>
      </c>
      <c r="N93" s="20"/>
      <c r="O93" s="8"/>
      <c r="P93" s="72"/>
      <c r="Q93" s="72"/>
      <c r="R93" s="73" t="str">
        <f t="shared" si="8"/>
        <v/>
      </c>
      <c r="S93" s="73"/>
      <c r="T93" s="74" t="str">
        <f t="shared" si="9"/>
        <v/>
      </c>
      <c r="U93" s="74"/>
    </row>
    <row r="94" spans="2:21" x14ac:dyDescent="0.15">
      <c r="B94" s="20">
        <v>86</v>
      </c>
      <c r="C94" s="71" t="str">
        <f t="shared" si="6"/>
        <v/>
      </c>
      <c r="D94" s="71"/>
      <c r="E94" s="20"/>
      <c r="F94" s="8"/>
      <c r="G94" s="20" t="s">
        <v>3</v>
      </c>
      <c r="H94" s="72"/>
      <c r="I94" s="72"/>
      <c r="J94" s="20"/>
      <c r="K94" s="71" t="str">
        <f t="shared" si="5"/>
        <v/>
      </c>
      <c r="L94" s="71"/>
      <c r="M94" s="6" t="str">
        <f t="shared" si="7"/>
        <v/>
      </c>
      <c r="N94" s="20"/>
      <c r="O94" s="8"/>
      <c r="P94" s="72"/>
      <c r="Q94" s="72"/>
      <c r="R94" s="73" t="str">
        <f t="shared" si="8"/>
        <v/>
      </c>
      <c r="S94" s="73"/>
      <c r="T94" s="74" t="str">
        <f t="shared" si="9"/>
        <v/>
      </c>
      <c r="U94" s="74"/>
    </row>
    <row r="95" spans="2:21" x14ac:dyDescent="0.15">
      <c r="B95" s="20">
        <v>87</v>
      </c>
      <c r="C95" s="71" t="str">
        <f t="shared" si="6"/>
        <v/>
      </c>
      <c r="D95" s="71"/>
      <c r="E95" s="20"/>
      <c r="F95" s="8"/>
      <c r="G95" s="20" t="s">
        <v>4</v>
      </c>
      <c r="H95" s="72"/>
      <c r="I95" s="72"/>
      <c r="J95" s="20"/>
      <c r="K95" s="71" t="str">
        <f t="shared" si="5"/>
        <v/>
      </c>
      <c r="L95" s="71"/>
      <c r="M95" s="6" t="str">
        <f t="shared" si="7"/>
        <v/>
      </c>
      <c r="N95" s="20"/>
      <c r="O95" s="8"/>
      <c r="P95" s="72"/>
      <c r="Q95" s="72"/>
      <c r="R95" s="73" t="str">
        <f t="shared" si="8"/>
        <v/>
      </c>
      <c r="S95" s="73"/>
      <c r="T95" s="74" t="str">
        <f t="shared" si="9"/>
        <v/>
      </c>
      <c r="U95" s="74"/>
    </row>
    <row r="96" spans="2:21" x14ac:dyDescent="0.15">
      <c r="B96" s="20">
        <v>88</v>
      </c>
      <c r="C96" s="71" t="str">
        <f t="shared" si="6"/>
        <v/>
      </c>
      <c r="D96" s="71"/>
      <c r="E96" s="20"/>
      <c r="F96" s="8"/>
      <c r="G96" s="20" t="s">
        <v>3</v>
      </c>
      <c r="H96" s="72"/>
      <c r="I96" s="72"/>
      <c r="J96" s="20"/>
      <c r="K96" s="71" t="str">
        <f t="shared" si="5"/>
        <v/>
      </c>
      <c r="L96" s="71"/>
      <c r="M96" s="6" t="str">
        <f t="shared" si="7"/>
        <v/>
      </c>
      <c r="N96" s="20"/>
      <c r="O96" s="8"/>
      <c r="P96" s="72"/>
      <c r="Q96" s="72"/>
      <c r="R96" s="73" t="str">
        <f t="shared" si="8"/>
        <v/>
      </c>
      <c r="S96" s="73"/>
      <c r="T96" s="74" t="str">
        <f t="shared" si="9"/>
        <v/>
      </c>
      <c r="U96" s="74"/>
    </row>
    <row r="97" spans="2:21" x14ac:dyDescent="0.15">
      <c r="B97" s="20">
        <v>89</v>
      </c>
      <c r="C97" s="71" t="str">
        <f t="shared" si="6"/>
        <v/>
      </c>
      <c r="D97" s="71"/>
      <c r="E97" s="20"/>
      <c r="F97" s="8"/>
      <c r="G97" s="20" t="s">
        <v>4</v>
      </c>
      <c r="H97" s="72"/>
      <c r="I97" s="72"/>
      <c r="J97" s="20"/>
      <c r="K97" s="71" t="str">
        <f t="shared" si="5"/>
        <v/>
      </c>
      <c r="L97" s="71"/>
      <c r="M97" s="6" t="str">
        <f t="shared" si="7"/>
        <v/>
      </c>
      <c r="N97" s="20"/>
      <c r="O97" s="8"/>
      <c r="P97" s="72"/>
      <c r="Q97" s="72"/>
      <c r="R97" s="73" t="str">
        <f t="shared" si="8"/>
        <v/>
      </c>
      <c r="S97" s="73"/>
      <c r="T97" s="74" t="str">
        <f t="shared" si="9"/>
        <v/>
      </c>
      <c r="U97" s="74"/>
    </row>
    <row r="98" spans="2:21" x14ac:dyDescent="0.15">
      <c r="B98" s="20">
        <v>90</v>
      </c>
      <c r="C98" s="71" t="str">
        <f t="shared" si="6"/>
        <v/>
      </c>
      <c r="D98" s="71"/>
      <c r="E98" s="20"/>
      <c r="F98" s="8"/>
      <c r="G98" s="20" t="s">
        <v>3</v>
      </c>
      <c r="H98" s="72"/>
      <c r="I98" s="72"/>
      <c r="J98" s="20"/>
      <c r="K98" s="71" t="str">
        <f t="shared" si="5"/>
        <v/>
      </c>
      <c r="L98" s="71"/>
      <c r="M98" s="6" t="str">
        <f t="shared" si="7"/>
        <v/>
      </c>
      <c r="N98" s="20"/>
      <c r="O98" s="8"/>
      <c r="P98" s="72"/>
      <c r="Q98" s="72"/>
      <c r="R98" s="73" t="str">
        <f t="shared" si="8"/>
        <v/>
      </c>
      <c r="S98" s="73"/>
      <c r="T98" s="74" t="str">
        <f t="shared" si="9"/>
        <v/>
      </c>
      <c r="U98" s="74"/>
    </row>
    <row r="99" spans="2:21" x14ac:dyDescent="0.15">
      <c r="B99" s="20">
        <v>91</v>
      </c>
      <c r="C99" s="71" t="str">
        <f t="shared" si="6"/>
        <v/>
      </c>
      <c r="D99" s="71"/>
      <c r="E99" s="20"/>
      <c r="F99" s="8"/>
      <c r="G99" s="20" t="s">
        <v>4</v>
      </c>
      <c r="H99" s="72"/>
      <c r="I99" s="72"/>
      <c r="J99" s="20"/>
      <c r="K99" s="71" t="str">
        <f t="shared" si="5"/>
        <v/>
      </c>
      <c r="L99" s="71"/>
      <c r="M99" s="6" t="str">
        <f t="shared" si="7"/>
        <v/>
      </c>
      <c r="N99" s="20"/>
      <c r="O99" s="8"/>
      <c r="P99" s="72"/>
      <c r="Q99" s="72"/>
      <c r="R99" s="73" t="str">
        <f t="shared" si="8"/>
        <v/>
      </c>
      <c r="S99" s="73"/>
      <c r="T99" s="74" t="str">
        <f t="shared" si="9"/>
        <v/>
      </c>
      <c r="U99" s="74"/>
    </row>
    <row r="100" spans="2:21" x14ac:dyDescent="0.15">
      <c r="B100" s="20">
        <v>92</v>
      </c>
      <c r="C100" s="71" t="str">
        <f t="shared" si="6"/>
        <v/>
      </c>
      <c r="D100" s="71"/>
      <c r="E100" s="20"/>
      <c r="F100" s="8"/>
      <c r="G100" s="20" t="s">
        <v>4</v>
      </c>
      <c r="H100" s="72"/>
      <c r="I100" s="72"/>
      <c r="J100" s="20"/>
      <c r="K100" s="71" t="str">
        <f t="shared" si="5"/>
        <v/>
      </c>
      <c r="L100" s="71"/>
      <c r="M100" s="6" t="str">
        <f t="shared" si="7"/>
        <v/>
      </c>
      <c r="N100" s="20"/>
      <c r="O100" s="8"/>
      <c r="P100" s="72"/>
      <c r="Q100" s="72"/>
      <c r="R100" s="73" t="str">
        <f t="shared" si="8"/>
        <v/>
      </c>
      <c r="S100" s="73"/>
      <c r="T100" s="74" t="str">
        <f t="shared" si="9"/>
        <v/>
      </c>
      <c r="U100" s="74"/>
    </row>
    <row r="101" spans="2:21" x14ac:dyDescent="0.15">
      <c r="B101" s="20">
        <v>93</v>
      </c>
      <c r="C101" s="71" t="str">
        <f t="shared" si="6"/>
        <v/>
      </c>
      <c r="D101" s="71"/>
      <c r="E101" s="20"/>
      <c r="F101" s="8"/>
      <c r="G101" s="20" t="s">
        <v>3</v>
      </c>
      <c r="H101" s="72"/>
      <c r="I101" s="72"/>
      <c r="J101" s="20"/>
      <c r="K101" s="71" t="str">
        <f t="shared" si="5"/>
        <v/>
      </c>
      <c r="L101" s="71"/>
      <c r="M101" s="6" t="str">
        <f t="shared" si="7"/>
        <v/>
      </c>
      <c r="N101" s="20"/>
      <c r="O101" s="8"/>
      <c r="P101" s="72"/>
      <c r="Q101" s="72"/>
      <c r="R101" s="73" t="str">
        <f t="shared" si="8"/>
        <v/>
      </c>
      <c r="S101" s="73"/>
      <c r="T101" s="74" t="str">
        <f t="shared" si="9"/>
        <v/>
      </c>
      <c r="U101" s="74"/>
    </row>
    <row r="102" spans="2:21" x14ac:dyDescent="0.15">
      <c r="B102" s="20">
        <v>94</v>
      </c>
      <c r="C102" s="71" t="str">
        <f t="shared" si="6"/>
        <v/>
      </c>
      <c r="D102" s="71"/>
      <c r="E102" s="20"/>
      <c r="F102" s="8"/>
      <c r="G102" s="20" t="s">
        <v>3</v>
      </c>
      <c r="H102" s="72"/>
      <c r="I102" s="72"/>
      <c r="J102" s="20"/>
      <c r="K102" s="71" t="str">
        <f t="shared" si="5"/>
        <v/>
      </c>
      <c r="L102" s="71"/>
      <c r="M102" s="6" t="str">
        <f t="shared" si="7"/>
        <v/>
      </c>
      <c r="N102" s="20"/>
      <c r="O102" s="8"/>
      <c r="P102" s="72"/>
      <c r="Q102" s="72"/>
      <c r="R102" s="73" t="str">
        <f t="shared" si="8"/>
        <v/>
      </c>
      <c r="S102" s="73"/>
      <c r="T102" s="74" t="str">
        <f t="shared" si="9"/>
        <v/>
      </c>
      <c r="U102" s="74"/>
    </row>
    <row r="103" spans="2:21" x14ac:dyDescent="0.15">
      <c r="B103" s="20">
        <v>95</v>
      </c>
      <c r="C103" s="71" t="str">
        <f t="shared" si="6"/>
        <v/>
      </c>
      <c r="D103" s="71"/>
      <c r="E103" s="20"/>
      <c r="F103" s="8"/>
      <c r="G103" s="20" t="s">
        <v>3</v>
      </c>
      <c r="H103" s="72"/>
      <c r="I103" s="72"/>
      <c r="J103" s="20"/>
      <c r="K103" s="71" t="str">
        <f t="shared" si="5"/>
        <v/>
      </c>
      <c r="L103" s="71"/>
      <c r="M103" s="6" t="str">
        <f t="shared" si="7"/>
        <v/>
      </c>
      <c r="N103" s="20"/>
      <c r="O103" s="8"/>
      <c r="P103" s="72"/>
      <c r="Q103" s="72"/>
      <c r="R103" s="73" t="str">
        <f t="shared" si="8"/>
        <v/>
      </c>
      <c r="S103" s="73"/>
      <c r="T103" s="74" t="str">
        <f t="shared" si="9"/>
        <v/>
      </c>
      <c r="U103" s="74"/>
    </row>
    <row r="104" spans="2:21" x14ac:dyDescent="0.15">
      <c r="B104" s="20">
        <v>96</v>
      </c>
      <c r="C104" s="71" t="str">
        <f t="shared" si="6"/>
        <v/>
      </c>
      <c r="D104" s="71"/>
      <c r="E104" s="20"/>
      <c r="F104" s="8"/>
      <c r="G104" s="20" t="s">
        <v>4</v>
      </c>
      <c r="H104" s="72"/>
      <c r="I104" s="72"/>
      <c r="J104" s="20"/>
      <c r="K104" s="71" t="str">
        <f t="shared" si="5"/>
        <v/>
      </c>
      <c r="L104" s="71"/>
      <c r="M104" s="6" t="str">
        <f t="shared" si="7"/>
        <v/>
      </c>
      <c r="N104" s="20"/>
      <c r="O104" s="8"/>
      <c r="P104" s="72"/>
      <c r="Q104" s="72"/>
      <c r="R104" s="73" t="str">
        <f t="shared" si="8"/>
        <v/>
      </c>
      <c r="S104" s="73"/>
      <c r="T104" s="74" t="str">
        <f t="shared" si="9"/>
        <v/>
      </c>
      <c r="U104" s="74"/>
    </row>
    <row r="105" spans="2:21" x14ac:dyDescent="0.15">
      <c r="B105" s="20">
        <v>97</v>
      </c>
      <c r="C105" s="71" t="str">
        <f t="shared" si="6"/>
        <v/>
      </c>
      <c r="D105" s="71"/>
      <c r="E105" s="20"/>
      <c r="F105" s="8"/>
      <c r="G105" s="20" t="s">
        <v>3</v>
      </c>
      <c r="H105" s="72"/>
      <c r="I105" s="72"/>
      <c r="J105" s="20"/>
      <c r="K105" s="71" t="str">
        <f t="shared" si="5"/>
        <v/>
      </c>
      <c r="L105" s="71"/>
      <c r="M105" s="6" t="str">
        <f t="shared" si="7"/>
        <v/>
      </c>
      <c r="N105" s="20"/>
      <c r="O105" s="8"/>
      <c r="P105" s="72"/>
      <c r="Q105" s="72"/>
      <c r="R105" s="73" t="str">
        <f t="shared" si="8"/>
        <v/>
      </c>
      <c r="S105" s="73"/>
      <c r="T105" s="74" t="str">
        <f t="shared" si="9"/>
        <v/>
      </c>
      <c r="U105" s="74"/>
    </row>
    <row r="106" spans="2:21" x14ac:dyDescent="0.15">
      <c r="B106" s="20">
        <v>98</v>
      </c>
      <c r="C106" s="71" t="str">
        <f t="shared" si="6"/>
        <v/>
      </c>
      <c r="D106" s="71"/>
      <c r="E106" s="20"/>
      <c r="F106" s="8"/>
      <c r="G106" s="20" t="s">
        <v>4</v>
      </c>
      <c r="H106" s="72"/>
      <c r="I106" s="72"/>
      <c r="J106" s="20"/>
      <c r="K106" s="71" t="str">
        <f t="shared" si="5"/>
        <v/>
      </c>
      <c r="L106" s="71"/>
      <c r="M106" s="6" t="str">
        <f t="shared" si="7"/>
        <v/>
      </c>
      <c r="N106" s="20"/>
      <c r="O106" s="8"/>
      <c r="P106" s="72"/>
      <c r="Q106" s="72"/>
      <c r="R106" s="73" t="str">
        <f t="shared" si="8"/>
        <v/>
      </c>
      <c r="S106" s="73"/>
      <c r="T106" s="74" t="str">
        <f t="shared" si="9"/>
        <v/>
      </c>
      <c r="U106" s="74"/>
    </row>
    <row r="107" spans="2:21" x14ac:dyDescent="0.15">
      <c r="B107" s="20">
        <v>99</v>
      </c>
      <c r="C107" s="71" t="str">
        <f t="shared" si="6"/>
        <v/>
      </c>
      <c r="D107" s="71"/>
      <c r="E107" s="20"/>
      <c r="F107" s="8"/>
      <c r="G107" s="20" t="s">
        <v>4</v>
      </c>
      <c r="H107" s="72"/>
      <c r="I107" s="72"/>
      <c r="J107" s="20"/>
      <c r="K107" s="71" t="str">
        <f t="shared" si="5"/>
        <v/>
      </c>
      <c r="L107" s="71"/>
      <c r="M107" s="6" t="str">
        <f t="shared" si="7"/>
        <v/>
      </c>
      <c r="N107" s="20"/>
      <c r="O107" s="8"/>
      <c r="P107" s="72"/>
      <c r="Q107" s="72"/>
      <c r="R107" s="73" t="str">
        <f t="shared" si="8"/>
        <v/>
      </c>
      <c r="S107" s="73"/>
      <c r="T107" s="74" t="str">
        <f t="shared" si="9"/>
        <v/>
      </c>
      <c r="U107" s="74"/>
    </row>
    <row r="108" spans="2:21" x14ac:dyDescent="0.15">
      <c r="B108" s="20">
        <v>100</v>
      </c>
      <c r="C108" s="71" t="str">
        <f t="shared" si="6"/>
        <v/>
      </c>
      <c r="D108" s="71"/>
      <c r="E108" s="20"/>
      <c r="F108" s="8"/>
      <c r="G108" s="20" t="s">
        <v>3</v>
      </c>
      <c r="H108" s="72"/>
      <c r="I108" s="72"/>
      <c r="J108" s="20"/>
      <c r="K108" s="71" t="str">
        <f t="shared" si="5"/>
        <v/>
      </c>
      <c r="L108" s="71"/>
      <c r="M108" s="6" t="str">
        <f t="shared" si="7"/>
        <v/>
      </c>
      <c r="N108" s="20"/>
      <c r="O108" s="8"/>
      <c r="P108" s="72"/>
      <c r="Q108" s="72"/>
      <c r="R108" s="73" t="str">
        <f t="shared" si="8"/>
        <v/>
      </c>
      <c r="S108" s="73"/>
      <c r="T108" s="74" t="str">
        <f t="shared" si="9"/>
        <v/>
      </c>
      <c r="U108" s="7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検証（USDJPY１H）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2016-05-09T11:49:41Z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