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075" windowHeight="4680" activeTab="1"/>
  </bookViews>
  <sheets>
    <sheet name="EURUSD 1DAY" sheetId="6" r:id="rId1"/>
    <sheet name="気付き" sheetId="4" r:id="rId2"/>
    <sheet name="画像" sheetId="3" r:id="rId3"/>
    <sheet name="検証通貨" sheetId="5" r:id="rId4"/>
    <sheet name="テンプレ" sheetId="1" r:id="rId5"/>
  </sheets>
  <calcPr calcId="145621"/>
</workbook>
</file>

<file path=xl/calcChain.xml><?xml version="1.0" encoding="utf-8"?>
<calcChain xmlns="http://schemas.openxmlformats.org/spreadsheetml/2006/main">
  <c r="AF75" i="6" l="1"/>
  <c r="AJ120" i="6" l="1"/>
  <c r="AJ119" i="6"/>
  <c r="X120" i="6" s="1"/>
  <c r="AA120" i="6" s="1"/>
  <c r="AJ118" i="6"/>
  <c r="X119" i="6" s="1"/>
  <c r="AA119" i="6" s="1"/>
  <c r="AJ117" i="6"/>
  <c r="X118" i="6" s="1"/>
  <c r="AJ116" i="6"/>
  <c r="X117" i="6" s="1"/>
  <c r="AJ115" i="6"/>
  <c r="X116" i="6" s="1"/>
  <c r="AA116" i="6" s="1"/>
  <c r="AJ114" i="6"/>
  <c r="X115" i="6" s="1"/>
  <c r="AA115" i="6" s="1"/>
  <c r="AJ113" i="6"/>
  <c r="X114" i="6" s="1"/>
  <c r="AJ112" i="6"/>
  <c r="X113" i="6" s="1"/>
  <c r="AJ111" i="6"/>
  <c r="X112" i="6" s="1"/>
  <c r="AA112" i="6" s="1"/>
  <c r="AJ110" i="6"/>
  <c r="X111" i="6" s="1"/>
  <c r="AA111" i="6" s="1"/>
  <c r="AJ109" i="6"/>
  <c r="X110" i="6" s="1"/>
  <c r="AJ108" i="6"/>
  <c r="X109" i="6" s="1"/>
  <c r="AJ107" i="6"/>
  <c r="X108" i="6" s="1"/>
  <c r="AA108" i="6" s="1"/>
  <c r="AJ106" i="6"/>
  <c r="X107" i="6" s="1"/>
  <c r="AA107" i="6" s="1"/>
  <c r="AJ105" i="6"/>
  <c r="X106" i="6" s="1"/>
  <c r="AJ104" i="6"/>
  <c r="X105" i="6" s="1"/>
  <c r="AJ103" i="6"/>
  <c r="X104" i="6" s="1"/>
  <c r="AA104" i="6" s="1"/>
  <c r="AJ102" i="6"/>
  <c r="X103" i="6" s="1"/>
  <c r="AA103" i="6" s="1"/>
  <c r="AJ101" i="6"/>
  <c r="X102" i="6" s="1"/>
  <c r="AJ100" i="6"/>
  <c r="X101" i="6" s="1"/>
  <c r="AJ99" i="6"/>
  <c r="X100" i="6" s="1"/>
  <c r="AA100" i="6" s="1"/>
  <c r="AJ98" i="6"/>
  <c r="X99" i="6" s="1"/>
  <c r="AA99" i="6" s="1"/>
  <c r="AC99" i="6" s="1"/>
  <c r="AJ97" i="6"/>
  <c r="X98" i="6" s="1"/>
  <c r="AJ96" i="6"/>
  <c r="X97" i="6" s="1"/>
  <c r="AJ95" i="6"/>
  <c r="X96" i="6" s="1"/>
  <c r="AA96" i="6" s="1"/>
  <c r="AJ94" i="6"/>
  <c r="X95" i="6" s="1"/>
  <c r="AA95" i="6" s="1"/>
  <c r="AJ93" i="6"/>
  <c r="X94" i="6" s="1"/>
  <c r="AJ92" i="6"/>
  <c r="X93" i="6" s="1"/>
  <c r="AJ85" i="6"/>
  <c r="AA86" i="6" s="1"/>
  <c r="AJ75" i="6"/>
  <c r="X76" i="6" s="1"/>
  <c r="AJ58" i="6"/>
  <c r="X59" i="6" s="1"/>
  <c r="AA59" i="6" s="1"/>
  <c r="AJ53" i="6"/>
  <c r="X54" i="6" s="1"/>
  <c r="AJ46" i="6"/>
  <c r="X47" i="6" s="1"/>
  <c r="AA47" i="6" s="1"/>
  <c r="AJ42" i="6"/>
  <c r="X43" i="6" s="1"/>
  <c r="AA43" i="6" s="1"/>
  <c r="AJ30" i="6"/>
  <c r="X31" i="6" s="1"/>
  <c r="AA31" i="6" s="1"/>
  <c r="AX120" i="6"/>
  <c r="AV120" i="6"/>
  <c r="AN120" i="6"/>
  <c r="AH120" i="6"/>
  <c r="AF120" i="6"/>
  <c r="AE120" i="6"/>
  <c r="AD120" i="6"/>
  <c r="Z120" i="6"/>
  <c r="V120" i="6"/>
  <c r="T120" i="6"/>
  <c r="L120" i="6"/>
  <c r="AX119" i="6"/>
  <c r="AL120" i="6" s="1"/>
  <c r="AO120" i="6" s="1"/>
  <c r="AV119" i="6"/>
  <c r="AN119" i="6"/>
  <c r="AH119" i="6"/>
  <c r="AF119" i="6"/>
  <c r="AE119" i="6"/>
  <c r="AD119" i="6"/>
  <c r="Z119" i="6"/>
  <c r="V119" i="6"/>
  <c r="J120" i="6" s="1"/>
  <c r="M120" i="6" s="1"/>
  <c r="T119" i="6"/>
  <c r="L119" i="6"/>
  <c r="AX118" i="6"/>
  <c r="AL119" i="6" s="1"/>
  <c r="AO119" i="6" s="1"/>
  <c r="AV118" i="6"/>
  <c r="AN118" i="6"/>
  <c r="AH118" i="6"/>
  <c r="AF118" i="6"/>
  <c r="AE118" i="6"/>
  <c r="AD118" i="6"/>
  <c r="Z118" i="6"/>
  <c r="V118" i="6"/>
  <c r="J119" i="6" s="1"/>
  <c r="M119" i="6" s="1"/>
  <c r="T118" i="6"/>
  <c r="L118" i="6"/>
  <c r="AX117" i="6"/>
  <c r="AL118" i="6" s="1"/>
  <c r="AO118" i="6" s="1"/>
  <c r="AV117" i="6"/>
  <c r="AN117" i="6"/>
  <c r="AF117" i="6"/>
  <c r="AE117" i="6"/>
  <c r="AD117" i="6"/>
  <c r="Z117" i="6"/>
  <c r="V117" i="6"/>
  <c r="J118" i="6" s="1"/>
  <c r="M118" i="6" s="1"/>
  <c r="O118" i="6" s="1"/>
  <c r="T117" i="6"/>
  <c r="L117" i="6"/>
  <c r="AX116" i="6"/>
  <c r="AL117" i="6" s="1"/>
  <c r="AO117" i="6" s="1"/>
  <c r="AV116" i="6"/>
  <c r="AN116" i="6"/>
  <c r="AH116" i="6"/>
  <c r="AF116" i="6"/>
  <c r="AE116" i="6"/>
  <c r="AD116" i="6"/>
  <c r="Z116" i="6"/>
  <c r="V116" i="6"/>
  <c r="J117" i="6" s="1"/>
  <c r="M117" i="6" s="1"/>
  <c r="O117" i="6" s="1"/>
  <c r="T116" i="6"/>
  <c r="L116" i="6"/>
  <c r="AX115" i="6"/>
  <c r="AL116" i="6" s="1"/>
  <c r="AO116" i="6" s="1"/>
  <c r="AV115" i="6"/>
  <c r="AN115" i="6"/>
  <c r="AH115" i="6"/>
  <c r="AF115" i="6"/>
  <c r="AE115" i="6"/>
  <c r="AD115" i="6"/>
  <c r="Z115" i="6"/>
  <c r="V115" i="6"/>
  <c r="J116" i="6" s="1"/>
  <c r="M116" i="6" s="1"/>
  <c r="T115" i="6"/>
  <c r="L115" i="6"/>
  <c r="AX114" i="6"/>
  <c r="AL115" i="6" s="1"/>
  <c r="AO115" i="6" s="1"/>
  <c r="AV114" i="6"/>
  <c r="AN114" i="6"/>
  <c r="AH114" i="6"/>
  <c r="AF114" i="6"/>
  <c r="AE114" i="6"/>
  <c r="AD114" i="6"/>
  <c r="Z114" i="6"/>
  <c r="V114" i="6"/>
  <c r="J115" i="6" s="1"/>
  <c r="M115" i="6" s="1"/>
  <c r="T114" i="6"/>
  <c r="L114" i="6"/>
  <c r="AX113" i="6"/>
  <c r="AL114" i="6" s="1"/>
  <c r="AO114" i="6" s="1"/>
  <c r="AV113" i="6"/>
  <c r="AN113" i="6"/>
  <c r="AF113" i="6"/>
  <c r="AE113" i="6"/>
  <c r="AD113" i="6"/>
  <c r="Z113" i="6"/>
  <c r="V113" i="6"/>
  <c r="J114" i="6" s="1"/>
  <c r="M114" i="6" s="1"/>
  <c r="O114" i="6" s="1"/>
  <c r="T113" i="6"/>
  <c r="L113" i="6"/>
  <c r="AX112" i="6"/>
  <c r="AL113" i="6" s="1"/>
  <c r="AO113" i="6" s="1"/>
  <c r="AV112" i="6"/>
  <c r="AN112" i="6"/>
  <c r="AH112" i="6"/>
  <c r="AF112" i="6"/>
  <c r="AE112" i="6"/>
  <c r="AD112" i="6"/>
  <c r="Z112" i="6"/>
  <c r="V112" i="6"/>
  <c r="J113" i="6" s="1"/>
  <c r="M113" i="6" s="1"/>
  <c r="O113" i="6" s="1"/>
  <c r="T112" i="6"/>
  <c r="L112" i="6"/>
  <c r="AX111" i="6"/>
  <c r="AL112" i="6" s="1"/>
  <c r="AO112" i="6" s="1"/>
  <c r="AV111" i="6"/>
  <c r="AN111" i="6"/>
  <c r="AH111" i="6"/>
  <c r="AF111" i="6"/>
  <c r="AE111" i="6"/>
  <c r="AD111" i="6"/>
  <c r="Z111" i="6"/>
  <c r="V111" i="6"/>
  <c r="J112" i="6" s="1"/>
  <c r="M112" i="6" s="1"/>
  <c r="T111" i="6"/>
  <c r="L111" i="6"/>
  <c r="AX110" i="6"/>
  <c r="AL111" i="6" s="1"/>
  <c r="AO111" i="6" s="1"/>
  <c r="AV110" i="6"/>
  <c r="AN110" i="6"/>
  <c r="AH110" i="6"/>
  <c r="AF110" i="6"/>
  <c r="AE110" i="6"/>
  <c r="AD110" i="6"/>
  <c r="Z110" i="6"/>
  <c r="V110" i="6"/>
  <c r="J111" i="6" s="1"/>
  <c r="M111" i="6" s="1"/>
  <c r="T110" i="6"/>
  <c r="L110" i="6"/>
  <c r="AX109" i="6"/>
  <c r="AL110" i="6" s="1"/>
  <c r="AO110" i="6" s="1"/>
  <c r="AV109" i="6"/>
  <c r="AN109" i="6"/>
  <c r="AF109" i="6"/>
  <c r="AE109" i="6"/>
  <c r="AD109" i="6"/>
  <c r="Z109" i="6"/>
  <c r="V109" i="6"/>
  <c r="J110" i="6" s="1"/>
  <c r="M110" i="6" s="1"/>
  <c r="T109" i="6"/>
  <c r="L109" i="6"/>
  <c r="AX108" i="6"/>
  <c r="AL109" i="6" s="1"/>
  <c r="AO109" i="6" s="1"/>
  <c r="AV108" i="6"/>
  <c r="AN108" i="6"/>
  <c r="AF108" i="6"/>
  <c r="AE108" i="6"/>
  <c r="AD108" i="6"/>
  <c r="Z108" i="6"/>
  <c r="V108" i="6"/>
  <c r="J109" i="6" s="1"/>
  <c r="M109" i="6" s="1"/>
  <c r="T108" i="6"/>
  <c r="L108" i="6"/>
  <c r="AX107" i="6"/>
  <c r="AL108" i="6" s="1"/>
  <c r="AO108" i="6" s="1"/>
  <c r="AV107" i="6"/>
  <c r="AN107" i="6"/>
  <c r="AH107" i="6"/>
  <c r="AF107" i="6"/>
  <c r="AE107" i="6"/>
  <c r="AD107" i="6"/>
  <c r="Z107" i="6"/>
  <c r="V107" i="6"/>
  <c r="J108" i="6" s="1"/>
  <c r="M108" i="6" s="1"/>
  <c r="T107" i="6"/>
  <c r="L107" i="6"/>
  <c r="AX106" i="6"/>
  <c r="AL107" i="6" s="1"/>
  <c r="AO107" i="6" s="1"/>
  <c r="AQ107" i="6" s="1"/>
  <c r="AV106" i="6"/>
  <c r="AN106" i="6"/>
  <c r="AH106" i="6"/>
  <c r="AF106" i="6"/>
  <c r="AE106" i="6"/>
  <c r="AD106" i="6"/>
  <c r="Z106" i="6"/>
  <c r="V106" i="6"/>
  <c r="J107" i="6" s="1"/>
  <c r="M107" i="6" s="1"/>
  <c r="T106" i="6"/>
  <c r="L106" i="6"/>
  <c r="AX105" i="6"/>
  <c r="AL106" i="6" s="1"/>
  <c r="AO106" i="6" s="1"/>
  <c r="AQ106" i="6" s="1"/>
  <c r="AV105" i="6"/>
  <c r="AN105" i="6"/>
  <c r="AF105" i="6"/>
  <c r="AE105" i="6"/>
  <c r="AD105" i="6"/>
  <c r="Z105" i="6"/>
  <c r="V105" i="6"/>
  <c r="J106" i="6" s="1"/>
  <c r="M106" i="6" s="1"/>
  <c r="O106" i="6" s="1"/>
  <c r="T105" i="6"/>
  <c r="L105" i="6"/>
  <c r="AX104" i="6"/>
  <c r="AL105" i="6" s="1"/>
  <c r="AO105" i="6" s="1"/>
  <c r="AV104" i="6"/>
  <c r="AN104" i="6"/>
  <c r="AF104" i="6"/>
  <c r="AE104" i="6"/>
  <c r="AD104" i="6"/>
  <c r="Z104" i="6"/>
  <c r="V104" i="6"/>
  <c r="J105" i="6" s="1"/>
  <c r="M105" i="6" s="1"/>
  <c r="O105" i="6" s="1"/>
  <c r="T104" i="6"/>
  <c r="L104" i="6"/>
  <c r="AX103" i="6"/>
  <c r="AL104" i="6" s="1"/>
  <c r="AO104" i="6" s="1"/>
  <c r="AV103" i="6"/>
  <c r="AN103" i="6"/>
  <c r="AH103" i="6"/>
  <c r="AF103" i="6"/>
  <c r="AE103" i="6"/>
  <c r="AD103" i="6"/>
  <c r="Z103" i="6"/>
  <c r="V103" i="6"/>
  <c r="J104" i="6" s="1"/>
  <c r="M104" i="6" s="1"/>
  <c r="T103" i="6"/>
  <c r="L103" i="6"/>
  <c r="AX102" i="6"/>
  <c r="AL103" i="6" s="1"/>
  <c r="AO103" i="6" s="1"/>
  <c r="AV102" i="6"/>
  <c r="AN102" i="6"/>
  <c r="AH102" i="6"/>
  <c r="AF102" i="6"/>
  <c r="AE102" i="6"/>
  <c r="AD102" i="6"/>
  <c r="Z102" i="6"/>
  <c r="V102" i="6"/>
  <c r="J103" i="6" s="1"/>
  <c r="M103" i="6" s="1"/>
  <c r="T102" i="6"/>
  <c r="L102" i="6"/>
  <c r="AX101" i="6"/>
  <c r="AL102" i="6" s="1"/>
  <c r="AO102" i="6" s="1"/>
  <c r="AV101" i="6"/>
  <c r="AN101" i="6"/>
  <c r="AF101" i="6"/>
  <c r="AE101" i="6"/>
  <c r="AD101" i="6"/>
  <c r="Z101" i="6"/>
  <c r="V101" i="6"/>
  <c r="J102" i="6" s="1"/>
  <c r="M102" i="6" s="1"/>
  <c r="T101" i="6"/>
  <c r="L101" i="6"/>
  <c r="AX100" i="6"/>
  <c r="AL101" i="6" s="1"/>
  <c r="AO101" i="6" s="1"/>
  <c r="AV100" i="6"/>
  <c r="AN100" i="6"/>
  <c r="AH100" i="6"/>
  <c r="AF100" i="6"/>
  <c r="AE100" i="6"/>
  <c r="AD100" i="6"/>
  <c r="Z100" i="6"/>
  <c r="V100" i="6"/>
  <c r="J101" i="6" s="1"/>
  <c r="M101" i="6" s="1"/>
  <c r="O101" i="6" s="1"/>
  <c r="T100" i="6"/>
  <c r="L100" i="6"/>
  <c r="AX99" i="6"/>
  <c r="AL100" i="6" s="1"/>
  <c r="AO100" i="6" s="1"/>
  <c r="AV99" i="6"/>
  <c r="AN99" i="6"/>
  <c r="AH99" i="6"/>
  <c r="AF99" i="6"/>
  <c r="AE99" i="6"/>
  <c r="AD99" i="6"/>
  <c r="Z99" i="6"/>
  <c r="V99" i="6"/>
  <c r="J100" i="6" s="1"/>
  <c r="M100" i="6" s="1"/>
  <c r="T99" i="6"/>
  <c r="L99" i="6"/>
  <c r="AX98" i="6"/>
  <c r="AL99" i="6" s="1"/>
  <c r="AO99" i="6" s="1"/>
  <c r="AV98" i="6"/>
  <c r="AN98" i="6"/>
  <c r="AH98" i="6"/>
  <c r="AF98" i="6"/>
  <c r="AE98" i="6"/>
  <c r="AD98" i="6"/>
  <c r="Z98" i="6"/>
  <c r="V98" i="6"/>
  <c r="J99" i="6" s="1"/>
  <c r="M99" i="6" s="1"/>
  <c r="T98" i="6"/>
  <c r="L98" i="6"/>
  <c r="AX97" i="6"/>
  <c r="AL98" i="6" s="1"/>
  <c r="AO98" i="6" s="1"/>
  <c r="AV97" i="6"/>
  <c r="AN97" i="6"/>
  <c r="AF97" i="6"/>
  <c r="AE97" i="6"/>
  <c r="AD97" i="6"/>
  <c r="Z97" i="6"/>
  <c r="V97" i="6"/>
  <c r="J98" i="6" s="1"/>
  <c r="M98" i="6" s="1"/>
  <c r="O98" i="6" s="1"/>
  <c r="T97" i="6"/>
  <c r="L97" i="6"/>
  <c r="AX96" i="6"/>
  <c r="AL97" i="6" s="1"/>
  <c r="AO97" i="6" s="1"/>
  <c r="AV96" i="6"/>
  <c r="AN96" i="6"/>
  <c r="AH96" i="6"/>
  <c r="AF96" i="6"/>
  <c r="AE96" i="6"/>
  <c r="AD96" i="6"/>
  <c r="Z96" i="6"/>
  <c r="V96" i="6"/>
  <c r="J97" i="6" s="1"/>
  <c r="M97" i="6" s="1"/>
  <c r="O97" i="6" s="1"/>
  <c r="T96" i="6"/>
  <c r="L96" i="6"/>
  <c r="AX95" i="6"/>
  <c r="AL96" i="6" s="1"/>
  <c r="AO96" i="6" s="1"/>
  <c r="AV95" i="6"/>
  <c r="AN95" i="6"/>
  <c r="AH95" i="6"/>
  <c r="AF95" i="6"/>
  <c r="AE95" i="6"/>
  <c r="AD95" i="6"/>
  <c r="Z95" i="6"/>
  <c r="V95" i="6"/>
  <c r="J96" i="6" s="1"/>
  <c r="M96" i="6" s="1"/>
  <c r="T95" i="6"/>
  <c r="L95" i="6"/>
  <c r="AX94" i="6"/>
  <c r="AL95" i="6" s="1"/>
  <c r="AO95" i="6" s="1"/>
  <c r="AV94" i="6"/>
  <c r="AN94" i="6"/>
  <c r="AF94" i="6"/>
  <c r="AH94" i="6" s="1"/>
  <c r="AE94" i="6"/>
  <c r="AD94" i="6"/>
  <c r="Z94" i="6"/>
  <c r="V94" i="6"/>
  <c r="J95" i="6" s="1"/>
  <c r="M95" i="6" s="1"/>
  <c r="T94" i="6"/>
  <c r="L94" i="6"/>
  <c r="AX93" i="6"/>
  <c r="AL94" i="6" s="1"/>
  <c r="AO94" i="6" s="1"/>
  <c r="AV93" i="6"/>
  <c r="AN93" i="6"/>
  <c r="AF93" i="6"/>
  <c r="AE93" i="6"/>
  <c r="AD93" i="6"/>
  <c r="Z93" i="6"/>
  <c r="V93" i="6"/>
  <c r="J94" i="6" s="1"/>
  <c r="M94" i="6" s="1"/>
  <c r="T93" i="6"/>
  <c r="L93" i="6"/>
  <c r="AX92" i="6"/>
  <c r="AL93" i="6" s="1"/>
  <c r="AO93" i="6" s="1"/>
  <c r="AV92" i="6"/>
  <c r="AN92" i="6"/>
  <c r="AF92" i="6"/>
  <c r="AE92" i="6"/>
  <c r="AD92" i="6"/>
  <c r="Z92" i="6"/>
  <c r="V92" i="6"/>
  <c r="J93" i="6" s="1"/>
  <c r="M93" i="6" s="1"/>
  <c r="O93" i="6" s="1"/>
  <c r="T92" i="6"/>
  <c r="L92" i="6"/>
  <c r="AV91" i="6"/>
  <c r="AX91" i="6" s="1"/>
  <c r="AL92" i="6" s="1"/>
  <c r="AO92" i="6" s="1"/>
  <c r="AN91" i="6"/>
  <c r="AF91" i="6"/>
  <c r="AH91" i="6" s="1"/>
  <c r="AD91" i="6"/>
  <c r="Z91" i="6"/>
  <c r="V91" i="6"/>
  <c r="J92" i="6" s="1"/>
  <c r="M92" i="6" s="1"/>
  <c r="T91" i="6"/>
  <c r="L91" i="6"/>
  <c r="AV90" i="6"/>
  <c r="AX90" i="6" s="1"/>
  <c r="AL91" i="6" s="1"/>
  <c r="AO91" i="6" s="1"/>
  <c r="AN90" i="6"/>
  <c r="AH90" i="6"/>
  <c r="AF90" i="6"/>
  <c r="AJ90" i="6" s="1"/>
  <c r="X91" i="6" s="1"/>
  <c r="AA91" i="6" s="1"/>
  <c r="AC91" i="6" s="1"/>
  <c r="AD90" i="6"/>
  <c r="Z90" i="6"/>
  <c r="T90" i="6"/>
  <c r="V90" i="6" s="1"/>
  <c r="J91" i="6" s="1"/>
  <c r="M91" i="6" s="1"/>
  <c r="L90" i="6"/>
  <c r="AV89" i="6"/>
  <c r="AX89" i="6" s="1"/>
  <c r="AL90" i="6" s="1"/>
  <c r="AO90" i="6" s="1"/>
  <c r="AN89" i="6"/>
  <c r="AD89" i="6"/>
  <c r="Z89" i="6"/>
  <c r="V89" i="6"/>
  <c r="J90" i="6" s="1"/>
  <c r="M90" i="6" s="1"/>
  <c r="T89" i="6"/>
  <c r="L89" i="6"/>
  <c r="AV88" i="6"/>
  <c r="AX88" i="6" s="1"/>
  <c r="AL89" i="6" s="1"/>
  <c r="AO89" i="6" s="1"/>
  <c r="AN88" i="6"/>
  <c r="AH88" i="6"/>
  <c r="AJ88" i="6"/>
  <c r="X89" i="6" s="1"/>
  <c r="AD88" i="6"/>
  <c r="Z88" i="6"/>
  <c r="T88" i="6"/>
  <c r="V88" i="6" s="1"/>
  <c r="J89" i="6" s="1"/>
  <c r="M89" i="6" s="1"/>
  <c r="L88" i="6"/>
  <c r="AX87" i="6"/>
  <c r="AL88" i="6" s="1"/>
  <c r="AO88" i="6" s="1"/>
  <c r="AV87" i="6"/>
  <c r="AN87" i="6"/>
  <c r="AH87" i="6"/>
  <c r="AJ87" i="6" s="1"/>
  <c r="X88" i="6" s="1"/>
  <c r="AA88" i="6" s="1"/>
  <c r="AF87" i="6"/>
  <c r="AD87" i="6"/>
  <c r="Z87" i="6"/>
  <c r="T87" i="6"/>
  <c r="V87" i="6" s="1"/>
  <c r="J88" i="6" s="1"/>
  <c r="M88" i="6" s="1"/>
  <c r="L87" i="6"/>
  <c r="AX86" i="6"/>
  <c r="AO87" i="6" s="1"/>
  <c r="AQ87" i="6" s="1"/>
  <c r="AV86" i="6"/>
  <c r="AN86" i="6"/>
  <c r="AH86" i="6"/>
  <c r="AF86" i="6"/>
  <c r="AJ86" i="6" s="1"/>
  <c r="AA87" i="6" s="1"/>
  <c r="AD86" i="6"/>
  <c r="Z86" i="6"/>
  <c r="T86" i="6"/>
  <c r="V86" i="6" s="1"/>
  <c r="M87" i="6" s="1"/>
  <c r="L86" i="6"/>
  <c r="AV85" i="6"/>
  <c r="AX85" i="6" s="1"/>
  <c r="AO86" i="6" s="1"/>
  <c r="AN85" i="6"/>
  <c r="AF85" i="6"/>
  <c r="AH85" i="6" s="1"/>
  <c r="AD85" i="6"/>
  <c r="Z85" i="6"/>
  <c r="T85" i="6"/>
  <c r="V85" i="6" s="1"/>
  <c r="M86" i="6" s="1"/>
  <c r="L85" i="6"/>
  <c r="AV84" i="6"/>
  <c r="AX84" i="6" s="1"/>
  <c r="AL85" i="6" s="1"/>
  <c r="AO85" i="6" s="1"/>
  <c r="AN84" i="6"/>
  <c r="AF84" i="6"/>
  <c r="AD84" i="6"/>
  <c r="Z84" i="6"/>
  <c r="T84" i="6"/>
  <c r="V84" i="6" s="1"/>
  <c r="J85" i="6" s="1"/>
  <c r="M85" i="6" s="1"/>
  <c r="L84" i="6"/>
  <c r="AV83" i="6"/>
  <c r="AX83" i="6" s="1"/>
  <c r="AL84" i="6" s="1"/>
  <c r="AO84" i="6" s="1"/>
  <c r="AN83" i="6"/>
  <c r="AD83" i="6"/>
  <c r="Z83" i="6"/>
  <c r="T83" i="6"/>
  <c r="V83" i="6" s="1"/>
  <c r="J84" i="6" s="1"/>
  <c r="M84" i="6" s="1"/>
  <c r="L83" i="6"/>
  <c r="AV82" i="6"/>
  <c r="AX82" i="6" s="1"/>
  <c r="AL83" i="6" s="1"/>
  <c r="AO83" i="6" s="1"/>
  <c r="AN82" i="6"/>
  <c r="AH82" i="6"/>
  <c r="AJ82" i="6" s="1"/>
  <c r="X83" i="6" s="1"/>
  <c r="AA83" i="6" s="1"/>
  <c r="AD82" i="6"/>
  <c r="Z82" i="6"/>
  <c r="T82" i="6"/>
  <c r="V82" i="6" s="1"/>
  <c r="J83" i="6" s="1"/>
  <c r="M83" i="6" s="1"/>
  <c r="L82" i="6"/>
  <c r="AV81" i="6"/>
  <c r="AX81" i="6" s="1"/>
  <c r="AL82" i="6" s="1"/>
  <c r="AO82" i="6" s="1"/>
  <c r="AN81" i="6"/>
  <c r="AH81" i="6"/>
  <c r="AD81" i="6"/>
  <c r="Z81" i="6"/>
  <c r="V81" i="6"/>
  <c r="J82" i="6" s="1"/>
  <c r="M82" i="6" s="1"/>
  <c r="T81" i="6"/>
  <c r="L81" i="6"/>
  <c r="AV80" i="6"/>
  <c r="AX80" i="6" s="1"/>
  <c r="AL81" i="6" s="1"/>
  <c r="AO81" i="6" s="1"/>
  <c r="AN80" i="6"/>
  <c r="AF80" i="6"/>
  <c r="AD80" i="6"/>
  <c r="Z80" i="6"/>
  <c r="V80" i="6"/>
  <c r="J81" i="6" s="1"/>
  <c r="M81" i="6" s="1"/>
  <c r="T80" i="6"/>
  <c r="L80" i="6"/>
  <c r="AV79" i="6"/>
  <c r="AX79" i="6" s="1"/>
  <c r="AL80" i="6" s="1"/>
  <c r="AO80" i="6" s="1"/>
  <c r="AN79" i="6"/>
  <c r="AF79" i="6"/>
  <c r="AD79" i="6"/>
  <c r="Z79" i="6"/>
  <c r="T79" i="6"/>
  <c r="V79" i="6" s="1"/>
  <c r="J80" i="6" s="1"/>
  <c r="M80" i="6" s="1"/>
  <c r="L79" i="6"/>
  <c r="AV78" i="6"/>
  <c r="AX78" i="6" s="1"/>
  <c r="AL79" i="6" s="1"/>
  <c r="AO79" i="6" s="1"/>
  <c r="AQ79" i="6" s="1"/>
  <c r="AN78" i="6"/>
  <c r="AH78" i="6"/>
  <c r="AF78" i="6"/>
  <c r="AJ78" i="6" s="1"/>
  <c r="X79" i="6" s="1"/>
  <c r="AA79" i="6" s="1"/>
  <c r="AD78" i="6"/>
  <c r="Z78" i="6"/>
  <c r="T78" i="6"/>
  <c r="V78" i="6" s="1"/>
  <c r="J79" i="6" s="1"/>
  <c r="M79" i="6" s="1"/>
  <c r="L78" i="6"/>
  <c r="AX77" i="6"/>
  <c r="AL78" i="6" s="1"/>
  <c r="AO78" i="6" s="1"/>
  <c r="AV77" i="6"/>
  <c r="AN77" i="6"/>
  <c r="AD77" i="6"/>
  <c r="Z77" i="6"/>
  <c r="T77" i="6"/>
  <c r="V77" i="6" s="1"/>
  <c r="M78" i="6" s="1"/>
  <c r="O78" i="6" s="1"/>
  <c r="L77" i="6"/>
  <c r="AV76" i="6"/>
  <c r="AX76" i="6" s="1"/>
  <c r="AL77" i="6" s="1"/>
  <c r="AO77" i="6" s="1"/>
  <c r="AQ77" i="6" s="1"/>
  <c r="AN76" i="6"/>
  <c r="AD76" i="6"/>
  <c r="Z76" i="6"/>
  <c r="V76" i="6"/>
  <c r="M77" i="6" s="1"/>
  <c r="T76" i="6"/>
  <c r="L76" i="6"/>
  <c r="AX75" i="6"/>
  <c r="AL76" i="6" s="1"/>
  <c r="AO76" i="6" s="1"/>
  <c r="AV75" i="6"/>
  <c r="AN75" i="6"/>
  <c r="AH75" i="6"/>
  <c r="AD75" i="6"/>
  <c r="Z75" i="6"/>
  <c r="T75" i="6"/>
  <c r="V75" i="6" s="1"/>
  <c r="J76" i="6" s="1"/>
  <c r="M76" i="6" s="1"/>
  <c r="O76" i="6" s="1"/>
  <c r="L75" i="6"/>
  <c r="AX74" i="6"/>
  <c r="AL75" i="6" s="1"/>
  <c r="AO75" i="6" s="1"/>
  <c r="AV74" i="6"/>
  <c r="AN74" i="6"/>
  <c r="AF74" i="6"/>
  <c r="AH74" i="6" s="1"/>
  <c r="AD74" i="6"/>
  <c r="Z74" i="6"/>
  <c r="V74" i="6"/>
  <c r="J75" i="6" s="1"/>
  <c r="M75" i="6" s="1"/>
  <c r="T74" i="6"/>
  <c r="L74" i="6"/>
  <c r="AV73" i="6"/>
  <c r="AX73" i="6" s="1"/>
  <c r="AL74" i="6" s="1"/>
  <c r="AO74" i="6" s="1"/>
  <c r="AN73" i="6"/>
  <c r="AD73" i="6"/>
  <c r="Z73" i="6"/>
  <c r="V73" i="6"/>
  <c r="J74" i="6" s="1"/>
  <c r="M74" i="6" s="1"/>
  <c r="T73" i="6"/>
  <c r="L73" i="6"/>
  <c r="AV72" i="6"/>
  <c r="AN72" i="6"/>
  <c r="AH72" i="6"/>
  <c r="AF72" i="6"/>
  <c r="AD72" i="6"/>
  <c r="Z72" i="6"/>
  <c r="T72" i="6"/>
  <c r="L72" i="6"/>
  <c r="AX71" i="6"/>
  <c r="AL72" i="6" s="1"/>
  <c r="AO72" i="6" s="1"/>
  <c r="AV71" i="6"/>
  <c r="AN71" i="6"/>
  <c r="AH71" i="6"/>
  <c r="AJ71" i="6" s="1"/>
  <c r="X72" i="6" s="1"/>
  <c r="AA72" i="6" s="1"/>
  <c r="AD71" i="6"/>
  <c r="Z71" i="6"/>
  <c r="T71" i="6"/>
  <c r="V71" i="6" s="1"/>
  <c r="J72" i="6" s="1"/>
  <c r="M72" i="6" s="1"/>
  <c r="L71" i="6"/>
  <c r="AV70" i="6"/>
  <c r="AX70" i="6" s="1"/>
  <c r="AL71" i="6" s="1"/>
  <c r="AO71" i="6" s="1"/>
  <c r="AN70" i="6"/>
  <c r="AF70" i="6"/>
  <c r="AH70" i="6" s="1"/>
  <c r="AD70" i="6"/>
  <c r="Z70" i="6"/>
  <c r="T70" i="6"/>
  <c r="L70" i="6"/>
  <c r="AV69" i="6"/>
  <c r="AX69" i="6" s="1"/>
  <c r="AL70" i="6" s="1"/>
  <c r="AO70" i="6" s="1"/>
  <c r="AN69" i="6"/>
  <c r="AH69" i="6"/>
  <c r="AD69" i="6"/>
  <c r="Z69" i="6"/>
  <c r="V69" i="6"/>
  <c r="M70" i="6" s="1"/>
  <c r="T69" i="6"/>
  <c r="L69" i="6"/>
  <c r="AV68" i="6"/>
  <c r="AX68" i="6" s="1"/>
  <c r="AL69" i="6" s="1"/>
  <c r="AO69" i="6" s="1"/>
  <c r="AN68" i="6"/>
  <c r="AF68" i="6"/>
  <c r="AD68" i="6"/>
  <c r="Z68" i="6"/>
  <c r="T68" i="6"/>
  <c r="V68" i="6" s="1"/>
  <c r="J69" i="6" s="1"/>
  <c r="M69" i="6" s="1"/>
  <c r="L68" i="6"/>
  <c r="AV67" i="6"/>
  <c r="AX67" i="6" s="1"/>
  <c r="AL68" i="6" s="1"/>
  <c r="AO68" i="6" s="1"/>
  <c r="AN67" i="6"/>
  <c r="AD67" i="6"/>
  <c r="Z67" i="6"/>
  <c r="T67" i="6"/>
  <c r="V67" i="6" s="1"/>
  <c r="J68" i="6" s="1"/>
  <c r="M68" i="6" s="1"/>
  <c r="L67" i="6"/>
  <c r="AV66" i="6"/>
  <c r="AX66" i="6" s="1"/>
  <c r="AL67" i="6" s="1"/>
  <c r="AO67" i="6" s="1"/>
  <c r="AN66" i="6"/>
  <c r="AF66" i="6"/>
  <c r="AD66" i="6"/>
  <c r="Z66" i="6"/>
  <c r="T66" i="6"/>
  <c r="V66" i="6" s="1"/>
  <c r="J67" i="6" s="1"/>
  <c r="M67" i="6" s="1"/>
  <c r="L66" i="6"/>
  <c r="AV65" i="6"/>
  <c r="AX65" i="6" s="1"/>
  <c r="AL66" i="6" s="1"/>
  <c r="AO66" i="6" s="1"/>
  <c r="AN65" i="6"/>
  <c r="AH65" i="6"/>
  <c r="AD65" i="6"/>
  <c r="Z65" i="6"/>
  <c r="V65" i="6"/>
  <c r="J66" i="6" s="1"/>
  <c r="M66" i="6" s="1"/>
  <c r="T65" i="6"/>
  <c r="L65" i="6"/>
  <c r="AX64" i="6"/>
  <c r="AL65" i="6" s="1"/>
  <c r="AO65" i="6" s="1"/>
  <c r="AV64" i="6"/>
  <c r="AN64" i="6"/>
  <c r="AH64" i="6"/>
  <c r="AD64" i="6"/>
  <c r="Z64" i="6"/>
  <c r="T64" i="6"/>
  <c r="V64" i="6" s="1"/>
  <c r="J65" i="6" s="1"/>
  <c r="M65" i="6" s="1"/>
  <c r="L64" i="6"/>
  <c r="AX63" i="6"/>
  <c r="AL64" i="6" s="1"/>
  <c r="AO64" i="6" s="1"/>
  <c r="AV63" i="6"/>
  <c r="AN63" i="6"/>
  <c r="AH63" i="6"/>
  <c r="AJ63" i="6" s="1"/>
  <c r="X64" i="6" s="1"/>
  <c r="AA64" i="6" s="1"/>
  <c r="AD63" i="6"/>
  <c r="Z63" i="6"/>
  <c r="T63" i="6"/>
  <c r="V63" i="6" s="1"/>
  <c r="M64" i="6" s="1"/>
  <c r="L63" i="6"/>
  <c r="AX62" i="6"/>
  <c r="AL63" i="6" s="1"/>
  <c r="AO63" i="6" s="1"/>
  <c r="AV62" i="6"/>
  <c r="AN62" i="6"/>
  <c r="AH62" i="6"/>
  <c r="AD62" i="6"/>
  <c r="Z62" i="6"/>
  <c r="T62" i="6"/>
  <c r="V62" i="6" s="1"/>
  <c r="M63" i="6" s="1"/>
  <c r="L62" i="6"/>
  <c r="AV61" i="6"/>
  <c r="AX61" i="6" s="1"/>
  <c r="AL62" i="6" s="1"/>
  <c r="AO62" i="6" s="1"/>
  <c r="AQ62" i="6" s="1"/>
  <c r="AN61" i="6"/>
  <c r="AD61" i="6"/>
  <c r="Z61" i="6"/>
  <c r="T61" i="6"/>
  <c r="V61" i="6" s="1"/>
  <c r="J62" i="6" s="1"/>
  <c r="M62" i="6" s="1"/>
  <c r="L61" i="6"/>
  <c r="AV60" i="6"/>
  <c r="AX60" i="6" s="1"/>
  <c r="AL61" i="6" s="1"/>
  <c r="AO61" i="6" s="1"/>
  <c r="AN60" i="6"/>
  <c r="AH60" i="6"/>
  <c r="AF60" i="6"/>
  <c r="AJ60" i="6" s="1"/>
  <c r="X61" i="6" s="1"/>
  <c r="AA61" i="6" s="1"/>
  <c r="AD60" i="6"/>
  <c r="Z60" i="6"/>
  <c r="T60" i="6"/>
  <c r="V60" i="6" s="1"/>
  <c r="J61" i="6" s="1"/>
  <c r="M61" i="6" s="1"/>
  <c r="L60" i="6"/>
  <c r="AX59" i="6"/>
  <c r="AL60" i="6" s="1"/>
  <c r="AO60" i="6" s="1"/>
  <c r="AV59" i="6"/>
  <c r="AN59" i="6"/>
  <c r="AD59" i="6"/>
  <c r="Z59" i="6"/>
  <c r="T59" i="6"/>
  <c r="V59" i="6" s="1"/>
  <c r="J60" i="6" s="1"/>
  <c r="M60" i="6" s="1"/>
  <c r="L59" i="6"/>
  <c r="AV58" i="6"/>
  <c r="AX58" i="6" s="1"/>
  <c r="AL59" i="6" s="1"/>
  <c r="AO59" i="6" s="1"/>
  <c r="AN58" i="6"/>
  <c r="AF58" i="6"/>
  <c r="AH58" i="6" s="1"/>
  <c r="AD58" i="6"/>
  <c r="Z58" i="6"/>
  <c r="V58" i="6"/>
  <c r="J59" i="6" s="1"/>
  <c r="M59" i="6" s="1"/>
  <c r="T58" i="6"/>
  <c r="L58" i="6"/>
  <c r="AV57" i="6"/>
  <c r="AX57" i="6" s="1"/>
  <c r="AL58" i="6" s="1"/>
  <c r="AO58" i="6" s="1"/>
  <c r="AN57" i="6"/>
  <c r="AF57" i="6"/>
  <c r="AD57" i="6"/>
  <c r="Z57" i="6"/>
  <c r="V57" i="6"/>
  <c r="J58" i="6" s="1"/>
  <c r="M58" i="6" s="1"/>
  <c r="T57" i="6"/>
  <c r="L57" i="6"/>
  <c r="AV56" i="6"/>
  <c r="AX56" i="6" s="1"/>
  <c r="AL57" i="6" s="1"/>
  <c r="AO57" i="6" s="1"/>
  <c r="AN56" i="6"/>
  <c r="AH56" i="6"/>
  <c r="AF56" i="6"/>
  <c r="AJ56" i="6" s="1"/>
  <c r="X57" i="6" s="1"/>
  <c r="AD56" i="6"/>
  <c r="Z56" i="6"/>
  <c r="T56" i="6"/>
  <c r="V56" i="6" s="1"/>
  <c r="J57" i="6" s="1"/>
  <c r="M57" i="6" s="1"/>
  <c r="L56" i="6"/>
  <c r="AX55" i="6"/>
  <c r="AL56" i="6" s="1"/>
  <c r="AO56" i="6" s="1"/>
  <c r="AV55" i="6"/>
  <c r="AN55" i="6"/>
  <c r="AH55" i="6"/>
  <c r="AJ55" i="6" s="1"/>
  <c r="X56" i="6" s="1"/>
  <c r="AA56" i="6" s="1"/>
  <c r="AF55" i="6"/>
  <c r="AD55" i="6"/>
  <c r="Z55" i="6"/>
  <c r="V55" i="6"/>
  <c r="J56" i="6" s="1"/>
  <c r="M56" i="6" s="1"/>
  <c r="T55" i="6"/>
  <c r="L55" i="6"/>
  <c r="AV54" i="6"/>
  <c r="AN54" i="6"/>
  <c r="AF54" i="6"/>
  <c r="AH54" i="6" s="1"/>
  <c r="AD54" i="6"/>
  <c r="Z54" i="6"/>
  <c r="T54" i="6"/>
  <c r="L54" i="6"/>
  <c r="AV53" i="6"/>
  <c r="AX53" i="6" s="1"/>
  <c r="AL54" i="6" s="1"/>
  <c r="AO54" i="6" s="1"/>
  <c r="AN53" i="6"/>
  <c r="AH53" i="6"/>
  <c r="AF53" i="6"/>
  <c r="AD53" i="6"/>
  <c r="Z53" i="6"/>
  <c r="T53" i="6"/>
  <c r="V53" i="6" s="1"/>
  <c r="J54" i="6" s="1"/>
  <c r="M54" i="6" s="1"/>
  <c r="L53" i="6"/>
  <c r="AV52" i="6"/>
  <c r="AX52" i="6" s="1"/>
  <c r="AL53" i="6" s="1"/>
  <c r="AO53" i="6" s="1"/>
  <c r="AN52" i="6"/>
  <c r="AD52" i="6"/>
  <c r="Z52" i="6"/>
  <c r="T52" i="6"/>
  <c r="V52" i="6" s="1"/>
  <c r="J53" i="6" s="1"/>
  <c r="M53" i="6" s="1"/>
  <c r="L52" i="6"/>
  <c r="AX51" i="6"/>
  <c r="AL52" i="6" s="1"/>
  <c r="AO52" i="6" s="1"/>
  <c r="AV51" i="6"/>
  <c r="AN51" i="6"/>
  <c r="AF51" i="6"/>
  <c r="AH51" i="6" s="1"/>
  <c r="AJ51" i="6" s="1"/>
  <c r="X52" i="6" s="1"/>
  <c r="AA52" i="6" s="1"/>
  <c r="AD51" i="6"/>
  <c r="Z51" i="6"/>
  <c r="T51" i="6"/>
  <c r="V51" i="6" s="1"/>
  <c r="J52" i="6" s="1"/>
  <c r="M52" i="6" s="1"/>
  <c r="L51" i="6"/>
  <c r="AX50" i="6"/>
  <c r="AL51" i="6" s="1"/>
  <c r="AO51" i="6" s="1"/>
  <c r="AV50" i="6"/>
  <c r="AN50" i="6"/>
  <c r="AD50" i="6"/>
  <c r="Z50" i="6"/>
  <c r="V50" i="6"/>
  <c r="J51" i="6" s="1"/>
  <c r="M51" i="6" s="1"/>
  <c r="T50" i="6"/>
  <c r="L50" i="6"/>
  <c r="AX49" i="6"/>
  <c r="AO50" i="6" s="1"/>
  <c r="AQ50" i="6" s="1"/>
  <c r="AV49" i="6"/>
  <c r="AN49" i="6"/>
  <c r="AH49" i="6"/>
  <c r="AD49" i="6"/>
  <c r="Z49" i="6"/>
  <c r="T49" i="6"/>
  <c r="V49" i="6" s="1"/>
  <c r="M50" i="6" s="1"/>
  <c r="L49" i="6"/>
  <c r="AX48" i="6"/>
  <c r="AO49" i="6" s="1"/>
  <c r="AV48" i="6"/>
  <c r="AN48" i="6"/>
  <c r="AD48" i="6"/>
  <c r="Z48" i="6"/>
  <c r="T48" i="6"/>
  <c r="V48" i="6" s="1"/>
  <c r="M49" i="6" s="1"/>
  <c r="L48" i="6"/>
  <c r="AV47" i="6"/>
  <c r="AX47" i="6" s="1"/>
  <c r="AO48" i="6" s="1"/>
  <c r="AN47" i="6"/>
  <c r="AF47" i="6"/>
  <c r="AD47" i="6"/>
  <c r="Z47" i="6"/>
  <c r="V47" i="6"/>
  <c r="M48" i="6" s="1"/>
  <c r="T47" i="6"/>
  <c r="L47" i="6"/>
  <c r="AV46" i="6"/>
  <c r="AX46" i="6" s="1"/>
  <c r="AL47" i="6" s="1"/>
  <c r="AO47" i="6" s="1"/>
  <c r="AN46" i="6"/>
  <c r="AF46" i="6"/>
  <c r="AH46" i="6" s="1"/>
  <c r="AD46" i="6"/>
  <c r="Z46" i="6"/>
  <c r="T46" i="6"/>
  <c r="V46" i="6" s="1"/>
  <c r="J47" i="6" s="1"/>
  <c r="M47" i="6" s="1"/>
  <c r="L46" i="6"/>
  <c r="AV45" i="6"/>
  <c r="AX45" i="6" s="1"/>
  <c r="AL46" i="6" s="1"/>
  <c r="AO46" i="6" s="1"/>
  <c r="AQ46" i="6" s="1"/>
  <c r="AN45" i="6"/>
  <c r="AD45" i="6"/>
  <c r="Z45" i="6"/>
  <c r="T45" i="6"/>
  <c r="V45" i="6" s="1"/>
  <c r="J46" i="6" s="1"/>
  <c r="M46" i="6" s="1"/>
  <c r="L45" i="6"/>
  <c r="AX44" i="6"/>
  <c r="AL45" i="6" s="1"/>
  <c r="AO45" i="6" s="1"/>
  <c r="AV44" i="6"/>
  <c r="AN44" i="6"/>
  <c r="AH44" i="6"/>
  <c r="AJ44" i="6" s="1"/>
  <c r="X45" i="6" s="1"/>
  <c r="AD44" i="6"/>
  <c r="Z44" i="6"/>
  <c r="T44" i="6"/>
  <c r="V44" i="6" s="1"/>
  <c r="J45" i="6" s="1"/>
  <c r="M45" i="6" s="1"/>
  <c r="L44" i="6"/>
  <c r="AX43" i="6"/>
  <c r="AL44" i="6" s="1"/>
  <c r="AO44" i="6" s="1"/>
  <c r="AV43" i="6"/>
  <c r="AN43" i="6"/>
  <c r="AH43" i="6"/>
  <c r="AF43" i="6"/>
  <c r="AJ43" i="6" s="1"/>
  <c r="X44" i="6" s="1"/>
  <c r="AA44" i="6" s="1"/>
  <c r="AD43" i="6"/>
  <c r="Z43" i="6"/>
  <c r="T43" i="6"/>
  <c r="V43" i="6" s="1"/>
  <c r="J44" i="6" s="1"/>
  <c r="M44" i="6" s="1"/>
  <c r="L43" i="6"/>
  <c r="AX42" i="6"/>
  <c r="AL43" i="6" s="1"/>
  <c r="AO43" i="6" s="1"/>
  <c r="AV42" i="6"/>
  <c r="AN42" i="6"/>
  <c r="AH42" i="6"/>
  <c r="AD42" i="6"/>
  <c r="Z42" i="6"/>
  <c r="T42" i="6"/>
  <c r="V42" i="6" s="1"/>
  <c r="J43" i="6" s="1"/>
  <c r="M43" i="6" s="1"/>
  <c r="L42" i="6"/>
  <c r="AX41" i="6"/>
  <c r="AL42" i="6" s="1"/>
  <c r="AO42" i="6" s="1"/>
  <c r="AQ42" i="6" s="1"/>
  <c r="AV41" i="6"/>
  <c r="AN41" i="6"/>
  <c r="AD41" i="6"/>
  <c r="Z41" i="6"/>
  <c r="V41" i="6"/>
  <c r="J42" i="6" s="1"/>
  <c r="M42" i="6" s="1"/>
  <c r="T41" i="6"/>
  <c r="L41" i="6"/>
  <c r="AV40" i="6"/>
  <c r="AX40" i="6" s="1"/>
  <c r="AL41" i="6" s="1"/>
  <c r="AO41" i="6" s="1"/>
  <c r="AN40" i="6"/>
  <c r="AF40" i="6"/>
  <c r="AD40" i="6"/>
  <c r="Z40" i="6"/>
  <c r="T40" i="6"/>
  <c r="V40" i="6" s="1"/>
  <c r="J41" i="6" s="1"/>
  <c r="M41" i="6" s="1"/>
  <c r="L40" i="6"/>
  <c r="AX39" i="6"/>
  <c r="AL40" i="6" s="1"/>
  <c r="AO40" i="6" s="1"/>
  <c r="AV39" i="6"/>
  <c r="AN39" i="6"/>
  <c r="AH39" i="6"/>
  <c r="AF39" i="6"/>
  <c r="AJ39" i="6" s="1"/>
  <c r="X40" i="6" s="1"/>
  <c r="AA40" i="6" s="1"/>
  <c r="AD39" i="6"/>
  <c r="Z39" i="6"/>
  <c r="T39" i="6"/>
  <c r="V39" i="6" s="1"/>
  <c r="J40" i="6" s="1"/>
  <c r="M40" i="6" s="1"/>
  <c r="L39" i="6"/>
  <c r="AX38" i="6"/>
  <c r="AL39" i="6" s="1"/>
  <c r="AO39" i="6" s="1"/>
  <c r="AV38" i="6"/>
  <c r="AN38" i="6"/>
  <c r="AH38" i="6"/>
  <c r="AD38" i="6"/>
  <c r="Z38" i="6"/>
  <c r="V38" i="6"/>
  <c r="J39" i="6" s="1"/>
  <c r="M39" i="6" s="1"/>
  <c r="T38" i="6"/>
  <c r="L38" i="6"/>
  <c r="AV37" i="6"/>
  <c r="AX37" i="6" s="1"/>
  <c r="AL38" i="6" s="1"/>
  <c r="AO38" i="6" s="1"/>
  <c r="AN37" i="6"/>
  <c r="AF37" i="6"/>
  <c r="AH37" i="6" s="1"/>
  <c r="AD37" i="6"/>
  <c r="Z37" i="6"/>
  <c r="V37" i="6"/>
  <c r="J38" i="6" s="1"/>
  <c r="M38" i="6" s="1"/>
  <c r="T37" i="6"/>
  <c r="L37" i="6"/>
  <c r="AV36" i="6"/>
  <c r="AX36" i="6" s="1"/>
  <c r="AL37" i="6" s="1"/>
  <c r="AO37" i="6" s="1"/>
  <c r="AN36" i="6"/>
  <c r="AD36" i="6"/>
  <c r="Z36" i="6"/>
  <c r="T36" i="6"/>
  <c r="V36" i="6" s="1"/>
  <c r="J37" i="6" s="1"/>
  <c r="M37" i="6" s="1"/>
  <c r="L36" i="6"/>
  <c r="AX35" i="6"/>
  <c r="AL36" i="6" s="1"/>
  <c r="AO36" i="6" s="1"/>
  <c r="AV35" i="6"/>
  <c r="AN35" i="6"/>
  <c r="AH35" i="6"/>
  <c r="AJ35" i="6"/>
  <c r="X36" i="6" s="1"/>
  <c r="AA36" i="6" s="1"/>
  <c r="AD35" i="6"/>
  <c r="Z35" i="6"/>
  <c r="T35" i="6"/>
  <c r="V35" i="6" s="1"/>
  <c r="J36" i="6" s="1"/>
  <c r="M36" i="6" s="1"/>
  <c r="L35" i="6"/>
  <c r="AX34" i="6"/>
  <c r="AL35" i="6" s="1"/>
  <c r="AO35" i="6" s="1"/>
  <c r="AV34" i="6"/>
  <c r="AN34" i="6"/>
  <c r="AF34" i="6"/>
  <c r="AD34" i="6"/>
  <c r="Z34" i="6"/>
  <c r="V34" i="6"/>
  <c r="J35" i="6" s="1"/>
  <c r="M35" i="6" s="1"/>
  <c r="T34" i="6"/>
  <c r="L34" i="6"/>
  <c r="AV33" i="6"/>
  <c r="AX33" i="6" s="1"/>
  <c r="AL34" i="6" s="1"/>
  <c r="AO34" i="6" s="1"/>
  <c r="AQ34" i="6" s="1"/>
  <c r="AN33" i="6"/>
  <c r="AD33" i="6"/>
  <c r="Z33" i="6"/>
  <c r="T33" i="6"/>
  <c r="V33" i="6" s="1"/>
  <c r="J34" i="6" s="1"/>
  <c r="M34" i="6" s="1"/>
  <c r="L33" i="6"/>
  <c r="AX32" i="6"/>
  <c r="AL33" i="6" s="1"/>
  <c r="AO33" i="6" s="1"/>
  <c r="AV32" i="6"/>
  <c r="AN32" i="6"/>
  <c r="AH32" i="6"/>
  <c r="AJ32" i="6" s="1"/>
  <c r="X33" i="6" s="1"/>
  <c r="AA33" i="6" s="1"/>
  <c r="AD32" i="6"/>
  <c r="Z32" i="6"/>
  <c r="T32" i="6"/>
  <c r="V32" i="6" s="1"/>
  <c r="J33" i="6" s="1"/>
  <c r="M33" i="6" s="1"/>
  <c r="L32" i="6"/>
  <c r="AX31" i="6"/>
  <c r="AL32" i="6" s="1"/>
  <c r="AO32" i="6" s="1"/>
  <c r="AV31" i="6"/>
  <c r="AN31" i="6"/>
  <c r="AH31" i="6"/>
  <c r="AJ31" i="6"/>
  <c r="X32" i="6" s="1"/>
  <c r="AA32" i="6" s="1"/>
  <c r="AD31" i="6"/>
  <c r="Z31" i="6"/>
  <c r="T31" i="6"/>
  <c r="V31" i="6" s="1"/>
  <c r="J32" i="6" s="1"/>
  <c r="M32" i="6" s="1"/>
  <c r="L31" i="6"/>
  <c r="AX30" i="6"/>
  <c r="AL31" i="6" s="1"/>
  <c r="AO31" i="6" s="1"/>
  <c r="AQ31" i="6" s="1"/>
  <c r="AV30" i="6"/>
  <c r="AN30" i="6"/>
  <c r="AF30" i="6"/>
  <c r="AH30" i="6" s="1"/>
  <c r="AD30" i="6"/>
  <c r="Z30" i="6"/>
  <c r="T30" i="6"/>
  <c r="V30" i="6" s="1"/>
  <c r="J31" i="6" s="1"/>
  <c r="M31" i="6" s="1"/>
  <c r="L30" i="6"/>
  <c r="AX29" i="6"/>
  <c r="AL30" i="6" s="1"/>
  <c r="AO30" i="6" s="1"/>
  <c r="AV29" i="6"/>
  <c r="AN29" i="6"/>
  <c r="AH29" i="6"/>
  <c r="AF29" i="6"/>
  <c r="AJ29" i="6" s="1"/>
  <c r="X30" i="6" s="1"/>
  <c r="AA30" i="6" s="1"/>
  <c r="AD29" i="6"/>
  <c r="Z29" i="6"/>
  <c r="T29" i="6"/>
  <c r="V29" i="6" s="1"/>
  <c r="J30" i="6" s="1"/>
  <c r="M30" i="6" s="1"/>
  <c r="L29" i="6"/>
  <c r="AX28" i="6"/>
  <c r="AL29" i="6" s="1"/>
  <c r="AO29" i="6" s="1"/>
  <c r="AV28" i="6"/>
  <c r="AN28" i="6"/>
  <c r="AH28" i="6"/>
  <c r="AJ28" i="6" s="1"/>
  <c r="X29" i="6" s="1"/>
  <c r="AA29" i="6" s="1"/>
  <c r="AD28" i="6"/>
  <c r="Z28" i="6"/>
  <c r="T28" i="6"/>
  <c r="V28" i="6" s="1"/>
  <c r="J29" i="6" s="1"/>
  <c r="M29" i="6" s="1"/>
  <c r="L28" i="6"/>
  <c r="AV27" i="6"/>
  <c r="AN27" i="6"/>
  <c r="AH27" i="6"/>
  <c r="AD27" i="6"/>
  <c r="Z27" i="6"/>
  <c r="T27" i="6"/>
  <c r="V27" i="6" s="1"/>
  <c r="J28" i="6" s="1"/>
  <c r="M28" i="6" s="1"/>
  <c r="L27" i="6"/>
  <c r="O27" i="6" s="1"/>
  <c r="AX26" i="6"/>
  <c r="AL27" i="6" s="1"/>
  <c r="AO27" i="6" s="1"/>
  <c r="AV26" i="6"/>
  <c r="AN26" i="6"/>
  <c r="AD26" i="6"/>
  <c r="Z26" i="6"/>
  <c r="V26" i="6"/>
  <c r="J27" i="6" s="1"/>
  <c r="M27" i="6" s="1"/>
  <c r="T26" i="6"/>
  <c r="L26" i="6"/>
  <c r="AV25" i="6"/>
  <c r="AX25" i="6" s="1"/>
  <c r="AL26" i="6" s="1"/>
  <c r="AO26" i="6" s="1"/>
  <c r="AN25" i="6"/>
  <c r="AD25" i="6"/>
  <c r="Z25" i="6"/>
  <c r="T25" i="6"/>
  <c r="V25" i="6" s="1"/>
  <c r="J26" i="6" s="1"/>
  <c r="M26" i="6" s="1"/>
  <c r="L25" i="6"/>
  <c r="AX24" i="6"/>
  <c r="AL25" i="6" s="1"/>
  <c r="AO25" i="6" s="1"/>
  <c r="AV24" i="6"/>
  <c r="AN24" i="6"/>
  <c r="AH24" i="6"/>
  <c r="AJ24" i="6" s="1"/>
  <c r="X25" i="6" s="1"/>
  <c r="AA25" i="6" s="1"/>
  <c r="AF24" i="6"/>
  <c r="AD24" i="6"/>
  <c r="Z24" i="6"/>
  <c r="T24" i="6"/>
  <c r="V24" i="6" s="1"/>
  <c r="J25" i="6" s="1"/>
  <c r="M25" i="6" s="1"/>
  <c r="L24" i="6"/>
  <c r="AX23" i="6"/>
  <c r="AL24" i="6" s="1"/>
  <c r="AO24" i="6" s="1"/>
  <c r="AV23" i="6"/>
  <c r="AN23" i="6"/>
  <c r="AH23" i="6"/>
  <c r="AJ23" i="6"/>
  <c r="X24" i="6" s="1"/>
  <c r="AA24" i="6" s="1"/>
  <c r="AD23" i="6"/>
  <c r="Z23" i="6"/>
  <c r="T23" i="6"/>
  <c r="V23" i="6" s="1"/>
  <c r="J24" i="6" s="1"/>
  <c r="M24" i="6" s="1"/>
  <c r="L23" i="6"/>
  <c r="AV22" i="6"/>
  <c r="AN22" i="6"/>
  <c r="AH22" i="6"/>
  <c r="AD22" i="6"/>
  <c r="Z22" i="6"/>
  <c r="T22" i="6"/>
  <c r="L22" i="6"/>
  <c r="AV21" i="6"/>
  <c r="AO21" i="6"/>
  <c r="AN21" i="6"/>
  <c r="AQ21" i="6" s="1"/>
  <c r="AH21" i="6"/>
  <c r="AD21" i="6"/>
  <c r="AA21" i="6"/>
  <c r="Z21" i="6"/>
  <c r="T21" i="6"/>
  <c r="M21" i="6"/>
  <c r="L21" i="6"/>
  <c r="O21" i="6" s="1"/>
  <c r="AJ91" i="6" l="1"/>
  <c r="X92" i="6" s="1"/>
  <c r="AA92" i="6" s="1"/>
  <c r="O90" i="6"/>
  <c r="AJ81" i="6"/>
  <c r="X82" i="6" s="1"/>
  <c r="AH80" i="6"/>
  <c r="AJ80" i="6" s="1"/>
  <c r="X81" i="6" s="1"/>
  <c r="AA81" i="6" s="1"/>
  <c r="AC81" i="6" s="1"/>
  <c r="O77" i="6"/>
  <c r="AJ74" i="6"/>
  <c r="X75" i="6" s="1"/>
  <c r="AA75" i="6" s="1"/>
  <c r="AC75" i="6" s="1"/>
  <c r="O74" i="6"/>
  <c r="V72" i="6"/>
  <c r="J73" i="6" s="1"/>
  <c r="M73" i="6" s="1"/>
  <c r="AJ70" i="6"/>
  <c r="X71" i="6" s="1"/>
  <c r="AJ69" i="6"/>
  <c r="X70" i="6" s="1"/>
  <c r="AH67" i="6"/>
  <c r="AJ67" i="6" s="1"/>
  <c r="X68" i="6" s="1"/>
  <c r="AA68" i="6" s="1"/>
  <c r="AC68" i="6" s="1"/>
  <c r="O67" i="6"/>
  <c r="AJ65" i="6"/>
  <c r="X66" i="6" s="1"/>
  <c r="AA66" i="6" s="1"/>
  <c r="O65" i="6"/>
  <c r="AJ64" i="6"/>
  <c r="X65" i="6" s="1"/>
  <c r="AA65" i="6" s="1"/>
  <c r="AJ62" i="6"/>
  <c r="X63" i="6" s="1"/>
  <c r="O62" i="6"/>
  <c r="AQ60" i="6"/>
  <c r="AH59" i="6"/>
  <c r="AJ59" i="6" s="1"/>
  <c r="X60" i="6" s="1"/>
  <c r="AA60" i="6" s="1"/>
  <c r="AC60" i="6" s="1"/>
  <c r="AC59" i="6"/>
  <c r="O58" i="6"/>
  <c r="O51" i="6"/>
  <c r="O50" i="6"/>
  <c r="AJ47" i="6"/>
  <c r="AA48" i="6" s="1"/>
  <c r="AH47" i="6"/>
  <c r="O46" i="6"/>
  <c r="O42" i="6"/>
  <c r="O41" i="6"/>
  <c r="AJ38" i="6"/>
  <c r="X39" i="6" s="1"/>
  <c r="AA39" i="6" s="1"/>
  <c r="AC39" i="6" s="1"/>
  <c r="AJ37" i="6"/>
  <c r="X38" i="6" s="1"/>
  <c r="AA38" i="6" s="1"/>
  <c r="O37" i="6"/>
  <c r="O34" i="6"/>
  <c r="AJ27" i="6"/>
  <c r="X28" i="6" s="1"/>
  <c r="AA28" i="6" s="1"/>
  <c r="AC28" i="6" s="1"/>
  <c r="V21" i="6"/>
  <c r="J22" i="6" s="1"/>
  <c r="M22" i="6" s="1"/>
  <c r="O22" i="6" s="1"/>
  <c r="V22" i="6" s="1"/>
  <c r="AX21" i="6"/>
  <c r="AL22" i="6" s="1"/>
  <c r="AO22" i="6" s="1"/>
  <c r="AQ22" i="6" s="1"/>
  <c r="AX22" i="6" s="1"/>
  <c r="O54" i="6"/>
  <c r="V54" i="6" s="1"/>
  <c r="O33" i="6"/>
  <c r="O61" i="6"/>
  <c r="AC33" i="6"/>
  <c r="AC65" i="6"/>
  <c r="O30" i="6"/>
  <c r="AQ51" i="6"/>
  <c r="AQ59" i="6"/>
  <c r="O82" i="6"/>
  <c r="O91" i="6"/>
  <c r="AQ98" i="6"/>
  <c r="AQ111" i="6"/>
  <c r="AQ118" i="6"/>
  <c r="AC107" i="6"/>
  <c r="L6" i="6"/>
  <c r="AQ56" i="6"/>
  <c r="AQ78" i="6"/>
  <c r="O81" i="6"/>
  <c r="O89" i="6"/>
  <c r="AQ110" i="6"/>
  <c r="O119" i="6"/>
  <c r="AC31" i="6"/>
  <c r="AC79" i="6"/>
  <c r="AC87" i="6"/>
  <c r="AC95" i="6"/>
  <c r="AC103" i="6"/>
  <c r="AC111" i="6"/>
  <c r="AC119" i="6"/>
  <c r="O69" i="6"/>
  <c r="O70" i="6"/>
  <c r="V70" i="6" s="1"/>
  <c r="M71" i="6" s="1"/>
  <c r="O71" i="6" s="1"/>
  <c r="O94" i="6"/>
  <c r="O102" i="6"/>
  <c r="AQ114" i="6"/>
  <c r="AC25" i="6"/>
  <c r="AC43" i="6"/>
  <c r="O109" i="6"/>
  <c r="AC115" i="6"/>
  <c r="O53" i="6"/>
  <c r="O95" i="6"/>
  <c r="AQ24" i="6"/>
  <c r="AQ74" i="6"/>
  <c r="O75" i="6"/>
  <c r="O110" i="6"/>
  <c r="O66" i="6"/>
  <c r="AQ67" i="6"/>
  <c r="AQ72" i="6"/>
  <c r="AX72" i="6" s="1"/>
  <c r="AL73" i="6" s="1"/>
  <c r="AO73" i="6" s="1"/>
  <c r="AQ103" i="6"/>
  <c r="AQ115" i="6"/>
  <c r="AQ27" i="6"/>
  <c r="AX27" i="6" s="1"/>
  <c r="AL28" i="6" s="1"/>
  <c r="AO28" i="6" s="1"/>
  <c r="AQ28" i="6" s="1"/>
  <c r="O31" i="6"/>
  <c r="AQ35" i="6"/>
  <c r="AQ39" i="6"/>
  <c r="AQ43" i="6"/>
  <c r="O59" i="6"/>
  <c r="O60" i="6"/>
  <c r="AQ63" i="6"/>
  <c r="AQ66" i="6"/>
  <c r="AQ71" i="6"/>
  <c r="AQ82" i="6"/>
  <c r="AQ90" i="6"/>
  <c r="AQ91" i="6"/>
  <c r="AQ94" i="6"/>
  <c r="AQ95" i="6"/>
  <c r="O96" i="6"/>
  <c r="AQ99" i="6"/>
  <c r="AQ102" i="6"/>
  <c r="O107" i="6"/>
  <c r="O108" i="6"/>
  <c r="O111" i="6"/>
  <c r="AQ119" i="6"/>
  <c r="AC24" i="6"/>
  <c r="AC32" i="6"/>
  <c r="AC36" i="6"/>
  <c r="AC40" i="6"/>
  <c r="AC52" i="6"/>
  <c r="AC56" i="6"/>
  <c r="AC64" i="6"/>
  <c r="AC72" i="6"/>
  <c r="AJ72" i="6" s="1"/>
  <c r="X73" i="6" s="1"/>
  <c r="AA73" i="6" s="1"/>
  <c r="AC73" i="6" s="1"/>
  <c r="AC88" i="6"/>
  <c r="AC92" i="6"/>
  <c r="AC96" i="6"/>
  <c r="AC100" i="6"/>
  <c r="AC104" i="6"/>
  <c r="AC108" i="6"/>
  <c r="AC112" i="6"/>
  <c r="AC116" i="6"/>
  <c r="AC120" i="6"/>
  <c r="AA101" i="6"/>
  <c r="AC101" i="6" s="1"/>
  <c r="AA54" i="6"/>
  <c r="AC54" i="6" s="1"/>
  <c r="AJ54" i="6" s="1"/>
  <c r="X55" i="6" s="1"/>
  <c r="AA55" i="6" s="1"/>
  <c r="AC55" i="6" s="1"/>
  <c r="AA57" i="6"/>
  <c r="AC57" i="6" s="1"/>
  <c r="AA70" i="6"/>
  <c r="AC70" i="6" s="1"/>
  <c r="AA117" i="6"/>
  <c r="AC117" i="6" s="1"/>
  <c r="AA45" i="6"/>
  <c r="AA89" i="6"/>
  <c r="AC89" i="6" s="1"/>
  <c r="AA97" i="6"/>
  <c r="AC97" i="6" s="1"/>
  <c r="AA113" i="6"/>
  <c r="AC113" i="6" s="1"/>
  <c r="AQ53" i="6"/>
  <c r="AQ81" i="6"/>
  <c r="AQ30" i="6"/>
  <c r="AQ116" i="6"/>
  <c r="AQ120" i="6"/>
  <c r="AQ32" i="6"/>
  <c r="AQ80" i="6"/>
  <c r="AQ73" i="6"/>
  <c r="AQ105" i="6"/>
  <c r="L10" i="6"/>
  <c r="AQ57" i="6"/>
  <c r="AQ69" i="6"/>
  <c r="AQ96" i="6"/>
  <c r="AQ112" i="6"/>
  <c r="O25" i="6"/>
  <c r="AH34" i="6"/>
  <c r="AJ34" i="6" s="1"/>
  <c r="X35" i="6" s="1"/>
  <c r="AA35" i="6" s="1"/>
  <c r="AC35" i="6" s="1"/>
  <c r="AH77" i="6"/>
  <c r="AJ77" i="6" s="1"/>
  <c r="X78" i="6" s="1"/>
  <c r="AA78" i="6" s="1"/>
  <c r="AC78" i="6" s="1"/>
  <c r="AH25" i="6"/>
  <c r="AJ25" i="6" s="1"/>
  <c r="X26" i="6" s="1"/>
  <c r="AA26" i="6" s="1"/>
  <c r="AC26" i="6" s="1"/>
  <c r="O28" i="6"/>
  <c r="AQ36" i="6"/>
  <c r="AH50" i="6"/>
  <c r="AJ50" i="6" s="1"/>
  <c r="X51" i="6" s="1"/>
  <c r="AA51" i="6" s="1"/>
  <c r="AC51" i="6" s="1"/>
  <c r="AQ58" i="6"/>
  <c r="O64" i="6"/>
  <c r="AH66" i="6"/>
  <c r="AJ66" i="6" s="1"/>
  <c r="X67" i="6" s="1"/>
  <c r="AA67" i="6"/>
  <c r="AC67" i="6" s="1"/>
  <c r="AQ26" i="6"/>
  <c r="O40" i="6"/>
  <c r="O43" i="6"/>
  <c r="AH48" i="6"/>
  <c r="AJ48" i="6" s="1"/>
  <c r="AA49" i="6" s="1"/>
  <c r="AJ49" i="6" s="1"/>
  <c r="AA50" i="6" s="1"/>
  <c r="AC50" i="6" s="1"/>
  <c r="AH52" i="6"/>
  <c r="AJ52" i="6" s="1"/>
  <c r="X53" i="6" s="1"/>
  <c r="AA53" i="6" s="1"/>
  <c r="AC53" i="6" s="1"/>
  <c r="AH68" i="6"/>
  <c r="AJ68" i="6" s="1"/>
  <c r="X69" i="6" s="1"/>
  <c r="AA69" i="6" s="1"/>
  <c r="AC69" i="6" s="1"/>
  <c r="O87" i="6"/>
  <c r="O32" i="6"/>
  <c r="O24" i="6"/>
  <c r="AQ25" i="6"/>
  <c r="AH26" i="6"/>
  <c r="AJ26" i="6" s="1"/>
  <c r="X27" i="6" s="1"/>
  <c r="AA27" i="6" s="1"/>
  <c r="AC27" i="6" s="1"/>
  <c r="AA37" i="6"/>
  <c r="AC37" i="6" s="1"/>
  <c r="AH36" i="6"/>
  <c r="AJ36" i="6" s="1"/>
  <c r="X37" i="6" s="1"/>
  <c r="AQ37" i="6"/>
  <c r="AH45" i="6"/>
  <c r="AJ45" i="6" s="1"/>
  <c r="X46" i="6" s="1"/>
  <c r="AA46" i="6" s="1"/>
  <c r="AC46" i="6" s="1"/>
  <c r="AC21" i="6"/>
  <c r="AJ21" i="6" s="1"/>
  <c r="X22" i="6" s="1"/>
  <c r="AH33" i="6"/>
  <c r="AJ33" i="6" s="1"/>
  <c r="X34" i="6" s="1"/>
  <c r="AA34" i="6" s="1"/>
  <c r="AC34" i="6" s="1"/>
  <c r="AH40" i="6"/>
  <c r="AJ40" i="6" s="1"/>
  <c r="X41" i="6" s="1"/>
  <c r="AA41" i="6" s="1"/>
  <c r="AC41" i="6" s="1"/>
  <c r="AQ40" i="6"/>
  <c r="AA71" i="6"/>
  <c r="AC71" i="6" s="1"/>
  <c r="AH83" i="6"/>
  <c r="AJ83" i="6" s="1"/>
  <c r="X84" i="6" s="1"/>
  <c r="AA84" i="6" s="1"/>
  <c r="AC84" i="6" s="1"/>
  <c r="O84" i="6"/>
  <c r="AC30" i="6"/>
  <c r="AQ33" i="6"/>
  <c r="O39" i="6"/>
  <c r="AH41" i="6"/>
  <c r="AJ41" i="6" s="1"/>
  <c r="X42" i="6" s="1"/>
  <c r="AA42" i="6" s="1"/>
  <c r="AC42" i="6" s="1"/>
  <c r="AQ41" i="6"/>
  <c r="AQ54" i="6"/>
  <c r="AX54" i="6" s="1"/>
  <c r="AL55" i="6" s="1"/>
  <c r="AO55" i="6" s="1"/>
  <c r="AQ55" i="6" s="1"/>
  <c r="O63" i="6"/>
  <c r="AQ64" i="6"/>
  <c r="AC66" i="6"/>
  <c r="AQ70" i="6"/>
  <c r="O83" i="6"/>
  <c r="AA93" i="6"/>
  <c r="AC93" i="6" s="1"/>
  <c r="AH92" i="6"/>
  <c r="AQ93" i="6"/>
  <c r="AA105" i="6"/>
  <c r="AC105" i="6" s="1"/>
  <c r="AH104" i="6"/>
  <c r="AA109" i="6"/>
  <c r="AC109" i="6" s="1"/>
  <c r="AH108" i="6"/>
  <c r="O36" i="6"/>
  <c r="AQ52" i="6"/>
  <c r="O57" i="6"/>
  <c r="AC61" i="6"/>
  <c r="AH61" i="6"/>
  <c r="AJ61" i="6" s="1"/>
  <c r="X62" i="6" s="1"/>
  <c r="AA62" i="6" s="1"/>
  <c r="AC62" i="6" s="1"/>
  <c r="AQ68" i="6"/>
  <c r="O73" i="6"/>
  <c r="AH76" i="6"/>
  <c r="AJ76" i="6" s="1"/>
  <c r="X77" i="6" s="1"/>
  <c r="AA77" i="6" s="1"/>
  <c r="AC77" i="6" s="1"/>
  <c r="O80" i="6"/>
  <c r="AA94" i="6"/>
  <c r="AC94" i="6" s="1"/>
  <c r="AH93" i="6"/>
  <c r="O115" i="6"/>
  <c r="O56" i="6"/>
  <c r="AQ65" i="6"/>
  <c r="O72" i="6"/>
  <c r="AH84" i="6"/>
  <c r="AJ84" i="6" s="1"/>
  <c r="X85" i="6" s="1"/>
  <c r="AA85" i="6" s="1"/>
  <c r="AQ84" i="6"/>
  <c r="AQ88" i="6"/>
  <c r="O92" i="6"/>
  <c r="AA102" i="6"/>
  <c r="AC102" i="6" s="1"/>
  <c r="AH101" i="6"/>
  <c r="AQ101" i="6"/>
  <c r="O104" i="6"/>
  <c r="AA106" i="6"/>
  <c r="AC106" i="6" s="1"/>
  <c r="AH105" i="6"/>
  <c r="O52" i="6"/>
  <c r="AH57" i="6"/>
  <c r="AJ57" i="6" s="1"/>
  <c r="X58" i="6" s="1"/>
  <c r="AA58" i="6" s="1"/>
  <c r="AC58" i="6" s="1"/>
  <c r="AQ61" i="6"/>
  <c r="AA63" i="6"/>
  <c r="AC63" i="6" s="1"/>
  <c r="O68" i="6"/>
  <c r="AH73" i="6"/>
  <c r="AJ73" i="6" s="1"/>
  <c r="X74" i="6" s="1"/>
  <c r="AA74" i="6" s="1"/>
  <c r="AC74" i="6" s="1"/>
  <c r="AA76" i="6"/>
  <c r="AC76" i="6" s="1"/>
  <c r="AQ75" i="6"/>
  <c r="AQ76" i="6"/>
  <c r="AH79" i="6"/>
  <c r="AJ79" i="6" s="1"/>
  <c r="X80" i="6" s="1"/>
  <c r="AA80" i="6" s="1"/>
  <c r="AC80" i="6" s="1"/>
  <c r="AA82" i="6"/>
  <c r="AC82" i="6" s="1"/>
  <c r="AH89" i="6"/>
  <c r="AJ89" i="6" s="1"/>
  <c r="X90" i="6" s="1"/>
  <c r="AA90" i="6" s="1"/>
  <c r="AC90" i="6" s="1"/>
  <c r="AQ89" i="6"/>
  <c r="AQ100" i="6"/>
  <c r="O79" i="6"/>
  <c r="O88" i="6"/>
  <c r="AQ92" i="6"/>
  <c r="AA98" i="6"/>
  <c r="AC98" i="6" s="1"/>
  <c r="AH97" i="6"/>
  <c r="AQ97" i="6"/>
  <c r="O100" i="6"/>
  <c r="O103" i="6"/>
  <c r="AQ108" i="6"/>
  <c r="AA114" i="6"/>
  <c r="AC114" i="6" s="1"/>
  <c r="AH113" i="6"/>
  <c r="AQ113" i="6"/>
  <c r="AA118" i="6"/>
  <c r="AC118" i="6" s="1"/>
  <c r="AH117" i="6"/>
  <c r="AQ117" i="6"/>
  <c r="O99" i="6"/>
  <c r="AQ104" i="6"/>
  <c r="AA110" i="6"/>
  <c r="AC110" i="6" s="1"/>
  <c r="AH109" i="6"/>
  <c r="AQ109" i="6"/>
  <c r="O112" i="6"/>
  <c r="O116" i="6"/>
  <c r="O120" i="6"/>
  <c r="AF22" i="1"/>
  <c r="AF23" i="1"/>
  <c r="AF24" i="1"/>
  <c r="AJ24" i="1" s="1"/>
  <c r="AV24" i="1" s="1"/>
  <c r="AF25" i="1"/>
  <c r="AJ25" i="1" s="1"/>
  <c r="AF26" i="1"/>
  <c r="AF27" i="1"/>
  <c r="AF28" i="1"/>
  <c r="AJ28" i="1" s="1"/>
  <c r="AV28" i="1" s="1"/>
  <c r="AF29" i="1"/>
  <c r="AJ29" i="1" s="1"/>
  <c r="AF30" i="1"/>
  <c r="AF31" i="1"/>
  <c r="AF32" i="1"/>
  <c r="AJ32" i="1" s="1"/>
  <c r="AV32" i="1" s="1"/>
  <c r="X33" i="1" s="1"/>
  <c r="AA33" i="1" s="1"/>
  <c r="AF33" i="1"/>
  <c r="AJ33" i="1" s="1"/>
  <c r="AF34" i="1"/>
  <c r="AF35" i="1"/>
  <c r="AF36" i="1"/>
  <c r="AJ36" i="1" s="1"/>
  <c r="AV36" i="1" s="1"/>
  <c r="AF37" i="1"/>
  <c r="AH37" i="1" s="1"/>
  <c r="AT37" i="1" s="1"/>
  <c r="AF38" i="1"/>
  <c r="AF39" i="1"/>
  <c r="AF40" i="1"/>
  <c r="AJ40" i="1" s="1"/>
  <c r="AV40" i="1" s="1"/>
  <c r="AF41" i="1"/>
  <c r="AJ41" i="1" s="1"/>
  <c r="AF42" i="1"/>
  <c r="AF43" i="1"/>
  <c r="AF44" i="1"/>
  <c r="AJ44" i="1" s="1"/>
  <c r="AV44" i="1" s="1"/>
  <c r="AF45" i="1"/>
  <c r="AH45" i="1" s="1"/>
  <c r="AT45" i="1" s="1"/>
  <c r="AF46" i="1"/>
  <c r="AF47" i="1"/>
  <c r="AF48" i="1"/>
  <c r="AJ48" i="1" s="1"/>
  <c r="AV48" i="1" s="1"/>
  <c r="AF49" i="1"/>
  <c r="AH49" i="1" s="1"/>
  <c r="AT49" i="1" s="1"/>
  <c r="AF50" i="1"/>
  <c r="AF51" i="1"/>
  <c r="AF52" i="1"/>
  <c r="AJ52" i="1" s="1"/>
  <c r="AV52" i="1" s="1"/>
  <c r="AF53" i="1"/>
  <c r="AH53" i="1" s="1"/>
  <c r="AT53" i="1" s="1"/>
  <c r="AF54" i="1"/>
  <c r="AF55" i="1"/>
  <c r="AF56" i="1"/>
  <c r="AJ56" i="1" s="1"/>
  <c r="AV56" i="1" s="1"/>
  <c r="X57" i="1" s="1"/>
  <c r="AA57" i="1" s="1"/>
  <c r="AC57" i="1" s="1"/>
  <c r="AF57" i="1"/>
  <c r="AH57" i="1" s="1"/>
  <c r="AT57" i="1" s="1"/>
  <c r="AF58" i="1"/>
  <c r="AF59" i="1"/>
  <c r="AF60" i="1"/>
  <c r="AJ60" i="1" s="1"/>
  <c r="AV60" i="1" s="1"/>
  <c r="AF61" i="1"/>
  <c r="AH61" i="1" s="1"/>
  <c r="AT61" i="1" s="1"/>
  <c r="AF62" i="1"/>
  <c r="AF63" i="1"/>
  <c r="AF64" i="1"/>
  <c r="AJ64" i="1" s="1"/>
  <c r="AV64" i="1" s="1"/>
  <c r="X65" i="1" s="1"/>
  <c r="AA65" i="1" s="1"/>
  <c r="AC65" i="1" s="1"/>
  <c r="AF65" i="1"/>
  <c r="AJ65" i="1" s="1"/>
  <c r="AF66" i="1"/>
  <c r="AF67" i="1"/>
  <c r="AF68" i="1"/>
  <c r="AJ68" i="1" s="1"/>
  <c r="AV68" i="1" s="1"/>
  <c r="AF69" i="1"/>
  <c r="AH69" i="1" s="1"/>
  <c r="AT69" i="1" s="1"/>
  <c r="AF70" i="1"/>
  <c r="AF71" i="1"/>
  <c r="AF72" i="1"/>
  <c r="AJ72" i="1" s="1"/>
  <c r="AV72" i="1" s="1"/>
  <c r="X73" i="1" s="1"/>
  <c r="AA73" i="1" s="1"/>
  <c r="AC73" i="1" s="1"/>
  <c r="AF73" i="1"/>
  <c r="AH73" i="1" s="1"/>
  <c r="AT73" i="1" s="1"/>
  <c r="AF74" i="1"/>
  <c r="AF75" i="1"/>
  <c r="AF76" i="1"/>
  <c r="AJ76" i="1" s="1"/>
  <c r="AV76" i="1" s="1"/>
  <c r="AF77" i="1"/>
  <c r="AH77" i="1" s="1"/>
  <c r="AT77" i="1" s="1"/>
  <c r="AF78" i="1"/>
  <c r="AF79" i="1"/>
  <c r="AF80" i="1"/>
  <c r="AJ80" i="1" s="1"/>
  <c r="AV80" i="1" s="1"/>
  <c r="X81" i="1" s="1"/>
  <c r="AA81" i="1" s="1"/>
  <c r="AC81" i="1" s="1"/>
  <c r="AF81" i="1"/>
  <c r="AH81" i="1" s="1"/>
  <c r="AT81" i="1" s="1"/>
  <c r="AF82" i="1"/>
  <c r="AF83" i="1"/>
  <c r="AF84" i="1"/>
  <c r="AJ84" i="1" s="1"/>
  <c r="AV84" i="1" s="1"/>
  <c r="X85" i="1" s="1"/>
  <c r="AA85" i="1" s="1"/>
  <c r="AC85" i="1" s="1"/>
  <c r="AF85" i="1"/>
  <c r="AH85" i="1" s="1"/>
  <c r="AT85" i="1" s="1"/>
  <c r="AF86" i="1"/>
  <c r="AF87" i="1"/>
  <c r="AF88" i="1"/>
  <c r="AJ88" i="1" s="1"/>
  <c r="AV88" i="1" s="1"/>
  <c r="AF89" i="1"/>
  <c r="AH89" i="1" s="1"/>
  <c r="AT89" i="1" s="1"/>
  <c r="AF90" i="1"/>
  <c r="AF91" i="1"/>
  <c r="AF92" i="1"/>
  <c r="AJ92" i="1" s="1"/>
  <c r="AV92" i="1" s="1"/>
  <c r="AF93" i="1"/>
  <c r="AJ93" i="1" s="1"/>
  <c r="AF94" i="1"/>
  <c r="AF95" i="1"/>
  <c r="AF96" i="1"/>
  <c r="AJ96" i="1" s="1"/>
  <c r="AV96" i="1" s="1"/>
  <c r="X97" i="1" s="1"/>
  <c r="AA97" i="1" s="1"/>
  <c r="AC97" i="1" s="1"/>
  <c r="AF97" i="1"/>
  <c r="AH97" i="1" s="1"/>
  <c r="AT97" i="1" s="1"/>
  <c r="AF98" i="1"/>
  <c r="AF99" i="1"/>
  <c r="AF100" i="1"/>
  <c r="AJ100" i="1" s="1"/>
  <c r="AV100" i="1" s="1"/>
  <c r="AF101" i="1"/>
  <c r="AH101" i="1" s="1"/>
  <c r="AT101" i="1" s="1"/>
  <c r="AF102" i="1"/>
  <c r="AF103" i="1"/>
  <c r="AF104" i="1"/>
  <c r="AJ104" i="1" s="1"/>
  <c r="AV104" i="1" s="1"/>
  <c r="AF105" i="1"/>
  <c r="AH105" i="1" s="1"/>
  <c r="AT105" i="1" s="1"/>
  <c r="AF106" i="1"/>
  <c r="AF107" i="1"/>
  <c r="AF108" i="1"/>
  <c r="AJ108" i="1" s="1"/>
  <c r="AV108" i="1" s="1"/>
  <c r="X109" i="1" s="1"/>
  <c r="AA109" i="1" s="1"/>
  <c r="AC109" i="1" s="1"/>
  <c r="AF109" i="1"/>
  <c r="AJ109" i="1" s="1"/>
  <c r="AV109" i="1" s="1"/>
  <c r="AF110" i="1"/>
  <c r="AF111" i="1"/>
  <c r="AF112" i="1"/>
  <c r="AJ112" i="1" s="1"/>
  <c r="AV112" i="1" s="1"/>
  <c r="AF113" i="1"/>
  <c r="AH113" i="1" s="1"/>
  <c r="AT113" i="1" s="1"/>
  <c r="AF114" i="1"/>
  <c r="AF115" i="1"/>
  <c r="AF116" i="1"/>
  <c r="AJ116" i="1" s="1"/>
  <c r="AV116" i="1" s="1"/>
  <c r="AF117" i="1"/>
  <c r="AH117" i="1" s="1"/>
  <c r="AT117" i="1" s="1"/>
  <c r="AF118" i="1"/>
  <c r="AF119" i="1"/>
  <c r="AF120" i="1"/>
  <c r="AJ120" i="1" s="1"/>
  <c r="AV120" i="1" s="1"/>
  <c r="AF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21" i="1"/>
  <c r="AT22" i="1"/>
  <c r="AT26" i="1"/>
  <c r="AT38" i="1"/>
  <c r="AT42" i="1"/>
  <c r="AT50" i="1"/>
  <c r="AT54" i="1"/>
  <c r="AT58" i="1"/>
  <c r="AT62" i="1"/>
  <c r="AT70" i="1"/>
  <c r="AT74" i="1"/>
  <c r="AT78" i="1"/>
  <c r="AT86" i="1"/>
  <c r="AT90" i="1"/>
  <c r="AT94" i="1"/>
  <c r="AT102" i="1"/>
  <c r="AT106" i="1"/>
  <c r="AT110" i="1"/>
  <c r="AT118" i="1"/>
  <c r="AJ119" i="1"/>
  <c r="AJ118" i="1"/>
  <c r="AJ117" i="1"/>
  <c r="AV117" i="1" s="1"/>
  <c r="AJ115" i="1"/>
  <c r="AJ114" i="1"/>
  <c r="AJ111" i="1"/>
  <c r="AV111" i="1" s="1"/>
  <c r="X112" i="1" s="1"/>
  <c r="AA112" i="1" s="1"/>
  <c r="AC112" i="1" s="1"/>
  <c r="AJ110" i="1"/>
  <c r="AJ107" i="1"/>
  <c r="AV107" i="1" s="1"/>
  <c r="X108" i="1" s="1"/>
  <c r="AA108" i="1" s="1"/>
  <c r="AC108" i="1" s="1"/>
  <c r="AJ106" i="1"/>
  <c r="AJ103" i="1"/>
  <c r="AJ102" i="1"/>
  <c r="AV102" i="1" s="1"/>
  <c r="X103" i="1" s="1"/>
  <c r="AA103" i="1" s="1"/>
  <c r="AC103" i="1" s="1"/>
  <c r="AJ101" i="1"/>
  <c r="AJ99" i="1"/>
  <c r="AJ98" i="1"/>
  <c r="AJ95" i="1"/>
  <c r="AJ94" i="1"/>
  <c r="AV94" i="1" s="1"/>
  <c r="X95" i="1" s="1"/>
  <c r="AA95" i="1" s="1"/>
  <c r="AC95" i="1" s="1"/>
  <c r="AJ91" i="1"/>
  <c r="AJ90" i="1"/>
  <c r="AV90" i="1" s="1"/>
  <c r="X91" i="1" s="1"/>
  <c r="AA91" i="1" s="1"/>
  <c r="AC91" i="1" s="1"/>
  <c r="AJ87" i="1"/>
  <c r="AV87" i="1" s="1"/>
  <c r="X88" i="1" s="1"/>
  <c r="AA88" i="1" s="1"/>
  <c r="AC88" i="1" s="1"/>
  <c r="AJ86" i="1"/>
  <c r="AJ85" i="1"/>
  <c r="AV85" i="1" s="1"/>
  <c r="AJ83" i="1"/>
  <c r="AV83" i="1" s="1"/>
  <c r="X84" i="1" s="1"/>
  <c r="AA84" i="1" s="1"/>
  <c r="AC84" i="1" s="1"/>
  <c r="AJ82" i="1"/>
  <c r="AV82" i="1" s="1"/>
  <c r="X83" i="1" s="1"/>
  <c r="AA83" i="1" s="1"/>
  <c r="AC83" i="1" s="1"/>
  <c r="AJ79" i="1"/>
  <c r="AV79" i="1" s="1"/>
  <c r="X80" i="1" s="1"/>
  <c r="AA80" i="1" s="1"/>
  <c r="AC80" i="1" s="1"/>
  <c r="AJ78" i="1"/>
  <c r="AV78" i="1" s="1"/>
  <c r="X79" i="1" s="1"/>
  <c r="AA79" i="1" s="1"/>
  <c r="AC79" i="1" s="1"/>
  <c r="AJ75" i="1"/>
  <c r="AV75" i="1" s="1"/>
  <c r="X76" i="1" s="1"/>
  <c r="AA76" i="1" s="1"/>
  <c r="AC76" i="1" s="1"/>
  <c r="AJ74" i="1"/>
  <c r="AV74" i="1" s="1"/>
  <c r="X75" i="1" s="1"/>
  <c r="AA75" i="1" s="1"/>
  <c r="AC75" i="1" s="1"/>
  <c r="AJ71" i="1"/>
  <c r="AJ70" i="1"/>
  <c r="AJ69" i="1"/>
  <c r="AV69" i="1" s="1"/>
  <c r="X70" i="1" s="1"/>
  <c r="AA70" i="1" s="1"/>
  <c r="AC70" i="1" s="1"/>
  <c r="AJ67" i="1"/>
  <c r="AV67" i="1" s="1"/>
  <c r="X68" i="1" s="1"/>
  <c r="AA68" i="1" s="1"/>
  <c r="AC68" i="1" s="1"/>
  <c r="AJ66" i="1"/>
  <c r="AJ63" i="1"/>
  <c r="AJ62" i="1"/>
  <c r="AV62" i="1" s="1"/>
  <c r="X63" i="1" s="1"/>
  <c r="AA63" i="1" s="1"/>
  <c r="AC63" i="1" s="1"/>
  <c r="AJ59" i="1"/>
  <c r="AV59" i="1" s="1"/>
  <c r="X60" i="1" s="1"/>
  <c r="AA60" i="1" s="1"/>
  <c r="AC60" i="1" s="1"/>
  <c r="AJ58" i="1"/>
  <c r="AV58" i="1" s="1"/>
  <c r="X59" i="1" s="1"/>
  <c r="AA59" i="1" s="1"/>
  <c r="AC59" i="1" s="1"/>
  <c r="AJ55" i="1"/>
  <c r="AJ54" i="1"/>
  <c r="AV54" i="1" s="1"/>
  <c r="X55" i="1" s="1"/>
  <c r="AA55" i="1" s="1"/>
  <c r="AC55" i="1" s="1"/>
  <c r="AJ53" i="1"/>
  <c r="AV53" i="1" s="1"/>
  <c r="AJ51" i="1"/>
  <c r="AJ50" i="1"/>
  <c r="AJ47" i="1"/>
  <c r="AJ46" i="1"/>
  <c r="AJ43" i="1"/>
  <c r="AJ42" i="1"/>
  <c r="AV42" i="1" s="1"/>
  <c r="X43" i="1" s="1"/>
  <c r="AA43" i="1" s="1"/>
  <c r="AC43" i="1" s="1"/>
  <c r="AJ39" i="1"/>
  <c r="AJ38" i="1"/>
  <c r="AJ37" i="1"/>
  <c r="AJ35" i="1"/>
  <c r="AJ34" i="1"/>
  <c r="AV34" i="1" s="1"/>
  <c r="X35" i="1" s="1"/>
  <c r="AA35" i="1" s="1"/>
  <c r="AJ31" i="1"/>
  <c r="AJ30" i="1"/>
  <c r="AJ27" i="1"/>
  <c r="AV27" i="1" s="1"/>
  <c r="X28" i="1" s="1"/>
  <c r="AA28" i="1" s="1"/>
  <c r="AC28" i="1" s="1"/>
  <c r="AJ26" i="1"/>
  <c r="AV26" i="1" s="1"/>
  <c r="X27" i="1" s="1"/>
  <c r="AA27" i="1" s="1"/>
  <c r="AJ23" i="1"/>
  <c r="AJ22" i="1"/>
  <c r="AV22" i="1" s="1"/>
  <c r="X23" i="1" s="1"/>
  <c r="AA23" i="1" s="1"/>
  <c r="AJ21" i="1"/>
  <c r="AV21" i="1" s="1"/>
  <c r="BJ120" i="1"/>
  <c r="BH120" i="1"/>
  <c r="AZ120" i="1"/>
  <c r="BC120" i="1" s="1"/>
  <c r="AR120" i="1"/>
  <c r="AP120" i="1"/>
  <c r="Z120" i="1"/>
  <c r="BJ119" i="1"/>
  <c r="BH119" i="1"/>
  <c r="AZ119" i="1"/>
  <c r="AR119" i="1"/>
  <c r="AP119" i="1"/>
  <c r="AH119" i="1"/>
  <c r="AT119" i="1" s="1"/>
  <c r="Z119" i="1"/>
  <c r="BJ118" i="1"/>
  <c r="BH118" i="1"/>
  <c r="AZ118" i="1"/>
  <c r="AR118" i="1"/>
  <c r="AP118" i="1"/>
  <c r="AH118" i="1"/>
  <c r="Z118" i="1"/>
  <c r="BJ117" i="1"/>
  <c r="BH117" i="1"/>
  <c r="AZ117" i="1"/>
  <c r="AR117" i="1"/>
  <c r="AP117" i="1"/>
  <c r="Z117" i="1"/>
  <c r="BJ116" i="1"/>
  <c r="BH116" i="1"/>
  <c r="BC116" i="1"/>
  <c r="AZ116" i="1"/>
  <c r="AR116" i="1"/>
  <c r="AP116" i="1"/>
  <c r="Z116" i="1"/>
  <c r="BJ115" i="1"/>
  <c r="BH115" i="1"/>
  <c r="AZ115" i="1"/>
  <c r="AR115" i="1"/>
  <c r="AP115" i="1"/>
  <c r="AH115" i="1"/>
  <c r="AT115" i="1" s="1"/>
  <c r="Z115" i="1"/>
  <c r="BJ114" i="1"/>
  <c r="BH114" i="1"/>
  <c r="AZ114" i="1"/>
  <c r="AR114" i="1"/>
  <c r="AP114" i="1"/>
  <c r="AH114" i="1"/>
  <c r="AT114" i="1" s="1"/>
  <c r="Z114" i="1"/>
  <c r="BJ113" i="1"/>
  <c r="BH113" i="1"/>
  <c r="AZ113" i="1"/>
  <c r="AR113" i="1"/>
  <c r="AP113" i="1"/>
  <c r="Z113" i="1"/>
  <c r="BJ112" i="1"/>
  <c r="BH112" i="1"/>
  <c r="BC112" i="1"/>
  <c r="AZ112" i="1"/>
  <c r="AR112" i="1"/>
  <c r="AP112" i="1"/>
  <c r="AH112" i="1"/>
  <c r="AT112" i="1" s="1"/>
  <c r="Z112" i="1"/>
  <c r="BJ111" i="1"/>
  <c r="BH111" i="1"/>
  <c r="AZ111" i="1"/>
  <c r="AR111" i="1"/>
  <c r="AP111" i="1"/>
  <c r="AH111" i="1"/>
  <c r="AT111" i="1" s="1"/>
  <c r="Z111" i="1"/>
  <c r="BJ110" i="1"/>
  <c r="BH110" i="1"/>
  <c r="AZ110" i="1"/>
  <c r="AR110" i="1"/>
  <c r="AP110" i="1"/>
  <c r="AH110" i="1"/>
  <c r="Z110" i="1"/>
  <c r="BJ109" i="1"/>
  <c r="BH109" i="1"/>
  <c r="AZ109" i="1"/>
  <c r="AR109" i="1"/>
  <c r="AP109" i="1"/>
  <c r="Z109" i="1"/>
  <c r="BJ108" i="1"/>
  <c r="BH108" i="1"/>
  <c r="BC108" i="1"/>
  <c r="AZ108" i="1"/>
  <c r="AR108" i="1"/>
  <c r="AP108" i="1"/>
  <c r="AH108" i="1"/>
  <c r="AT108" i="1" s="1"/>
  <c r="Z108" i="1"/>
  <c r="BJ107" i="1"/>
  <c r="BH107" i="1"/>
  <c r="AZ107" i="1"/>
  <c r="AR107" i="1"/>
  <c r="AP107" i="1"/>
  <c r="AH107" i="1"/>
  <c r="AT107" i="1" s="1"/>
  <c r="Z107" i="1"/>
  <c r="BJ106" i="1"/>
  <c r="BH106" i="1"/>
  <c r="AZ106" i="1"/>
  <c r="AR106" i="1"/>
  <c r="AP106" i="1"/>
  <c r="AH106" i="1"/>
  <c r="Z106" i="1"/>
  <c r="BJ105" i="1"/>
  <c r="BH105" i="1"/>
  <c r="AZ105" i="1"/>
  <c r="AR105" i="1"/>
  <c r="AP105" i="1"/>
  <c r="Z105" i="1"/>
  <c r="BJ104" i="1"/>
  <c r="BH104" i="1"/>
  <c r="BC104" i="1"/>
  <c r="AZ104" i="1"/>
  <c r="AR104" i="1"/>
  <c r="AP104" i="1"/>
  <c r="Z104" i="1"/>
  <c r="BJ103" i="1"/>
  <c r="BH103" i="1"/>
  <c r="AZ103" i="1"/>
  <c r="AR103" i="1"/>
  <c r="AP103" i="1"/>
  <c r="AH103" i="1"/>
  <c r="AT103" i="1" s="1"/>
  <c r="Z103" i="1"/>
  <c r="BJ102" i="1"/>
  <c r="BH102" i="1"/>
  <c r="AZ102" i="1"/>
  <c r="AR102" i="1"/>
  <c r="AP102" i="1"/>
  <c r="AH102" i="1"/>
  <c r="Z102" i="1"/>
  <c r="BJ101" i="1"/>
  <c r="BH101" i="1"/>
  <c r="AZ101" i="1"/>
  <c r="AR101" i="1"/>
  <c r="AP101" i="1"/>
  <c r="Z101" i="1"/>
  <c r="BJ100" i="1"/>
  <c r="BH100" i="1"/>
  <c r="BC100" i="1"/>
  <c r="AZ100" i="1"/>
  <c r="AR100" i="1"/>
  <c r="AP100" i="1"/>
  <c r="Z100" i="1"/>
  <c r="BJ99" i="1"/>
  <c r="BH99" i="1"/>
  <c r="AZ99" i="1"/>
  <c r="AR99" i="1"/>
  <c r="AP99" i="1"/>
  <c r="AH99" i="1"/>
  <c r="AT99" i="1" s="1"/>
  <c r="Z99" i="1"/>
  <c r="BJ98" i="1"/>
  <c r="BH98" i="1"/>
  <c r="AZ98" i="1"/>
  <c r="AR98" i="1"/>
  <c r="AP98" i="1"/>
  <c r="AH98" i="1"/>
  <c r="AT98" i="1" s="1"/>
  <c r="Z98" i="1"/>
  <c r="BJ97" i="1"/>
  <c r="BH97" i="1"/>
  <c r="AZ97" i="1"/>
  <c r="AR97" i="1"/>
  <c r="AP97" i="1"/>
  <c r="Z97" i="1"/>
  <c r="BJ96" i="1"/>
  <c r="BH96" i="1"/>
  <c r="BC96" i="1"/>
  <c r="AZ96" i="1"/>
  <c r="AR96" i="1"/>
  <c r="AP96" i="1"/>
  <c r="AH96" i="1"/>
  <c r="AT96" i="1" s="1"/>
  <c r="Z96" i="1"/>
  <c r="BJ95" i="1"/>
  <c r="BH95" i="1"/>
  <c r="AZ95" i="1"/>
  <c r="AR95" i="1"/>
  <c r="AP95" i="1"/>
  <c r="AH95" i="1"/>
  <c r="AT95" i="1" s="1"/>
  <c r="Z95" i="1"/>
  <c r="BJ94" i="1"/>
  <c r="BH94" i="1"/>
  <c r="AZ94" i="1"/>
  <c r="AR94" i="1"/>
  <c r="AP94" i="1"/>
  <c r="AH94" i="1"/>
  <c r="Z94" i="1"/>
  <c r="BJ93" i="1"/>
  <c r="BH93" i="1"/>
  <c r="AZ93" i="1"/>
  <c r="AR93" i="1"/>
  <c r="AP93" i="1"/>
  <c r="Z93" i="1"/>
  <c r="BJ92" i="1"/>
  <c r="BH92" i="1"/>
  <c r="BC92" i="1"/>
  <c r="AZ92" i="1"/>
  <c r="AR92" i="1"/>
  <c r="AP92" i="1"/>
  <c r="AH92" i="1"/>
  <c r="AT92" i="1" s="1"/>
  <c r="Z92" i="1"/>
  <c r="BJ91" i="1"/>
  <c r="BH91" i="1"/>
  <c r="AZ91" i="1"/>
  <c r="AR91" i="1"/>
  <c r="AP91" i="1"/>
  <c r="AH91" i="1"/>
  <c r="AT91" i="1" s="1"/>
  <c r="Z91" i="1"/>
  <c r="BJ90" i="1"/>
  <c r="BH90" i="1"/>
  <c r="AZ90" i="1"/>
  <c r="AR90" i="1"/>
  <c r="AP90" i="1"/>
  <c r="AH90" i="1"/>
  <c r="Z90" i="1"/>
  <c r="BJ89" i="1"/>
  <c r="BH89" i="1"/>
  <c r="AZ89" i="1"/>
  <c r="AR89" i="1"/>
  <c r="AP89" i="1"/>
  <c r="Z89" i="1"/>
  <c r="BJ88" i="1"/>
  <c r="BH88" i="1"/>
  <c r="BC88" i="1"/>
  <c r="AZ88" i="1"/>
  <c r="AR88" i="1"/>
  <c r="AP88" i="1"/>
  <c r="Z88" i="1"/>
  <c r="BJ87" i="1"/>
  <c r="BH87" i="1"/>
  <c r="AZ87" i="1"/>
  <c r="AR87" i="1"/>
  <c r="AP87" i="1"/>
  <c r="AH87" i="1"/>
  <c r="AT87" i="1" s="1"/>
  <c r="Z87" i="1"/>
  <c r="BJ86" i="1"/>
  <c r="BH86" i="1"/>
  <c r="AZ86" i="1"/>
  <c r="AR86" i="1"/>
  <c r="AP86" i="1"/>
  <c r="AH86" i="1"/>
  <c r="Z86" i="1"/>
  <c r="BJ85" i="1"/>
  <c r="BH85" i="1"/>
  <c r="AZ85" i="1"/>
  <c r="AR85" i="1"/>
  <c r="AP85" i="1"/>
  <c r="Z85" i="1"/>
  <c r="BJ84" i="1"/>
  <c r="BH84" i="1"/>
  <c r="BC84" i="1"/>
  <c r="AZ84" i="1"/>
  <c r="AR84" i="1"/>
  <c r="AP84" i="1"/>
  <c r="Z84" i="1"/>
  <c r="BJ83" i="1"/>
  <c r="BH83" i="1"/>
  <c r="AZ83" i="1"/>
  <c r="AR83" i="1"/>
  <c r="AP83" i="1"/>
  <c r="AH83" i="1"/>
  <c r="AT83" i="1" s="1"/>
  <c r="Z83" i="1"/>
  <c r="BJ82" i="1"/>
  <c r="BH82" i="1"/>
  <c r="AZ82" i="1"/>
  <c r="AR82" i="1"/>
  <c r="AP82" i="1"/>
  <c r="AH82" i="1"/>
  <c r="AT82" i="1" s="1"/>
  <c r="Z82" i="1"/>
  <c r="BJ81" i="1"/>
  <c r="BH81" i="1"/>
  <c r="AZ81" i="1"/>
  <c r="AR81" i="1"/>
  <c r="AP81" i="1"/>
  <c r="Z81" i="1"/>
  <c r="BJ80" i="1"/>
  <c r="BH80" i="1"/>
  <c r="BC80" i="1"/>
  <c r="AZ80" i="1"/>
  <c r="AR80" i="1"/>
  <c r="AP80" i="1"/>
  <c r="AH80" i="1"/>
  <c r="AT80" i="1" s="1"/>
  <c r="Z80" i="1"/>
  <c r="BJ79" i="1"/>
  <c r="BH79" i="1"/>
  <c r="AZ79" i="1"/>
  <c r="AR79" i="1"/>
  <c r="AP79" i="1"/>
  <c r="AH79" i="1"/>
  <c r="AT79" i="1" s="1"/>
  <c r="Z79" i="1"/>
  <c r="BJ78" i="1"/>
  <c r="BH78" i="1"/>
  <c r="AZ78" i="1"/>
  <c r="AR78" i="1"/>
  <c r="AP78" i="1"/>
  <c r="AH78" i="1"/>
  <c r="Z78" i="1"/>
  <c r="BJ77" i="1"/>
  <c r="BH77" i="1"/>
  <c r="AZ77" i="1"/>
  <c r="AR77" i="1"/>
  <c r="AP77" i="1"/>
  <c r="Z77" i="1"/>
  <c r="BJ76" i="1"/>
  <c r="BH76" i="1"/>
  <c r="BC76" i="1"/>
  <c r="AZ76" i="1"/>
  <c r="AR76" i="1"/>
  <c r="AP76" i="1"/>
  <c r="AH76" i="1"/>
  <c r="AT76" i="1" s="1"/>
  <c r="Z76" i="1"/>
  <c r="BJ75" i="1"/>
  <c r="BH75" i="1"/>
  <c r="AZ75" i="1"/>
  <c r="AR75" i="1"/>
  <c r="AP75" i="1"/>
  <c r="AH75" i="1"/>
  <c r="AT75" i="1" s="1"/>
  <c r="Z75" i="1"/>
  <c r="BJ74" i="1"/>
  <c r="BH74" i="1"/>
  <c r="AZ74" i="1"/>
  <c r="AR74" i="1"/>
  <c r="AP74" i="1"/>
  <c r="AH74" i="1"/>
  <c r="Z74" i="1"/>
  <c r="BJ73" i="1"/>
  <c r="BH73" i="1"/>
  <c r="AZ73" i="1"/>
  <c r="AR73" i="1"/>
  <c r="AP73" i="1"/>
  <c r="Z73" i="1"/>
  <c r="BJ72" i="1"/>
  <c r="BH72" i="1"/>
  <c r="BC72" i="1"/>
  <c r="AZ72" i="1"/>
  <c r="AR72" i="1"/>
  <c r="AP72" i="1"/>
  <c r="Z72" i="1"/>
  <c r="BJ71" i="1"/>
  <c r="BH71" i="1"/>
  <c r="AZ71" i="1"/>
  <c r="AR71" i="1"/>
  <c r="AP71" i="1"/>
  <c r="AH71" i="1"/>
  <c r="AT71" i="1" s="1"/>
  <c r="Z71" i="1"/>
  <c r="BJ70" i="1"/>
  <c r="BH70" i="1"/>
  <c r="AZ70" i="1"/>
  <c r="AR70" i="1"/>
  <c r="AP70" i="1"/>
  <c r="AH70" i="1"/>
  <c r="Z70" i="1"/>
  <c r="BJ69" i="1"/>
  <c r="BH69" i="1"/>
  <c r="AZ69" i="1"/>
  <c r="AR69" i="1"/>
  <c r="AP69" i="1"/>
  <c r="Z69" i="1"/>
  <c r="BJ68" i="1"/>
  <c r="BH68" i="1"/>
  <c r="BC68" i="1"/>
  <c r="AZ68" i="1"/>
  <c r="AR68" i="1"/>
  <c r="AP68" i="1"/>
  <c r="Z68" i="1"/>
  <c r="BJ67" i="1"/>
  <c r="BH67" i="1"/>
  <c r="AZ67" i="1"/>
  <c r="AR67" i="1"/>
  <c r="AP67" i="1"/>
  <c r="AH67" i="1"/>
  <c r="AT67" i="1" s="1"/>
  <c r="Z67" i="1"/>
  <c r="BJ66" i="1"/>
  <c r="BH66" i="1"/>
  <c r="AZ66" i="1"/>
  <c r="AR66" i="1"/>
  <c r="AP66" i="1"/>
  <c r="AH66" i="1"/>
  <c r="AT66" i="1" s="1"/>
  <c r="Z66" i="1"/>
  <c r="BJ65" i="1"/>
  <c r="BH65" i="1"/>
  <c r="AZ65" i="1"/>
  <c r="AR65" i="1"/>
  <c r="AP65" i="1"/>
  <c r="AH65" i="1"/>
  <c r="AT65" i="1" s="1"/>
  <c r="Z65" i="1"/>
  <c r="BJ64" i="1"/>
  <c r="BH64" i="1"/>
  <c r="BC64" i="1"/>
  <c r="AZ64" i="1"/>
  <c r="AR64" i="1"/>
  <c r="AP64" i="1"/>
  <c r="AH64" i="1"/>
  <c r="AT64" i="1" s="1"/>
  <c r="Z64" i="1"/>
  <c r="BJ63" i="1"/>
  <c r="BH63" i="1"/>
  <c r="AZ63" i="1"/>
  <c r="AR63" i="1"/>
  <c r="AP63" i="1"/>
  <c r="AH63" i="1"/>
  <c r="AT63" i="1" s="1"/>
  <c r="Z63" i="1"/>
  <c r="BJ62" i="1"/>
  <c r="BH62" i="1"/>
  <c r="AZ62" i="1"/>
  <c r="AR62" i="1"/>
  <c r="AP62" i="1"/>
  <c r="AH62" i="1"/>
  <c r="Z62" i="1"/>
  <c r="BJ61" i="1"/>
  <c r="BH61" i="1"/>
  <c r="AZ61" i="1"/>
  <c r="AR61" i="1"/>
  <c r="AP61" i="1"/>
  <c r="Z61" i="1"/>
  <c r="BJ60" i="1"/>
  <c r="BH60" i="1"/>
  <c r="BC60" i="1"/>
  <c r="AZ60" i="1"/>
  <c r="AR60" i="1"/>
  <c r="AP60" i="1"/>
  <c r="AH60" i="1"/>
  <c r="AT60" i="1" s="1"/>
  <c r="Z60" i="1"/>
  <c r="BJ59" i="1"/>
  <c r="BH59" i="1"/>
  <c r="AZ59" i="1"/>
  <c r="AR59" i="1"/>
  <c r="AP59" i="1"/>
  <c r="AH59" i="1"/>
  <c r="AT59" i="1" s="1"/>
  <c r="Z59" i="1"/>
  <c r="BJ58" i="1"/>
  <c r="BH58" i="1"/>
  <c r="AZ58" i="1"/>
  <c r="AR58" i="1"/>
  <c r="AP58" i="1"/>
  <c r="AH58" i="1"/>
  <c r="Z58" i="1"/>
  <c r="BJ57" i="1"/>
  <c r="BH57" i="1"/>
  <c r="AZ57" i="1"/>
  <c r="AR57" i="1"/>
  <c r="AP57" i="1"/>
  <c r="Z57" i="1"/>
  <c r="BJ56" i="1"/>
  <c r="BH56" i="1"/>
  <c r="BC56" i="1"/>
  <c r="AZ56" i="1"/>
  <c r="AR56" i="1"/>
  <c r="AP56" i="1"/>
  <c r="Z56" i="1"/>
  <c r="BJ55" i="1"/>
  <c r="BH55" i="1"/>
  <c r="AZ55" i="1"/>
  <c r="AR55" i="1"/>
  <c r="AP55" i="1"/>
  <c r="AH55" i="1"/>
  <c r="AT55" i="1" s="1"/>
  <c r="Z55" i="1"/>
  <c r="BJ54" i="1"/>
  <c r="BH54" i="1"/>
  <c r="AZ54" i="1"/>
  <c r="AR54" i="1"/>
  <c r="AP54" i="1"/>
  <c r="AH54" i="1"/>
  <c r="Z54" i="1"/>
  <c r="BJ53" i="1"/>
  <c r="BH53" i="1"/>
  <c r="AZ53" i="1"/>
  <c r="AR53" i="1"/>
  <c r="AP53" i="1"/>
  <c r="Z53" i="1"/>
  <c r="BJ52" i="1"/>
  <c r="BH52" i="1"/>
  <c r="BC52" i="1"/>
  <c r="AZ52" i="1"/>
  <c r="AR52" i="1"/>
  <c r="AP52" i="1"/>
  <c r="Z52" i="1"/>
  <c r="BJ51" i="1"/>
  <c r="BH51" i="1"/>
  <c r="AZ51" i="1"/>
  <c r="AR51" i="1"/>
  <c r="AP51" i="1"/>
  <c r="AH51" i="1"/>
  <c r="AT51" i="1" s="1"/>
  <c r="Z51" i="1"/>
  <c r="BJ50" i="1"/>
  <c r="BH50" i="1"/>
  <c r="BC50" i="1"/>
  <c r="AZ50" i="1"/>
  <c r="AR50" i="1"/>
  <c r="AP50" i="1"/>
  <c r="AH50" i="1"/>
  <c r="Z50" i="1"/>
  <c r="BJ49" i="1"/>
  <c r="BH49" i="1"/>
  <c r="AZ49" i="1"/>
  <c r="AR49" i="1"/>
  <c r="AP49" i="1"/>
  <c r="Z49" i="1"/>
  <c r="BJ48" i="1"/>
  <c r="BH48" i="1"/>
  <c r="BC48" i="1"/>
  <c r="AZ48" i="1"/>
  <c r="AR48" i="1"/>
  <c r="AP48" i="1"/>
  <c r="AH48" i="1"/>
  <c r="AT48" i="1" s="1"/>
  <c r="Z48" i="1"/>
  <c r="BJ47" i="1"/>
  <c r="BH47" i="1"/>
  <c r="AZ47" i="1"/>
  <c r="AR47" i="1"/>
  <c r="AP47" i="1"/>
  <c r="AH47" i="1"/>
  <c r="AT47" i="1" s="1"/>
  <c r="Z47" i="1"/>
  <c r="BJ46" i="1"/>
  <c r="BH46" i="1"/>
  <c r="BC46" i="1"/>
  <c r="AZ46" i="1"/>
  <c r="AR46" i="1"/>
  <c r="AP46" i="1"/>
  <c r="AH46" i="1"/>
  <c r="AT46" i="1" s="1"/>
  <c r="Z46" i="1"/>
  <c r="BJ45" i="1"/>
  <c r="BH45" i="1"/>
  <c r="AZ45" i="1"/>
  <c r="AR45" i="1"/>
  <c r="AP45" i="1"/>
  <c r="Z45" i="1"/>
  <c r="BJ44" i="1"/>
  <c r="BH44" i="1"/>
  <c r="BC44" i="1"/>
  <c r="AZ44" i="1"/>
  <c r="AR44" i="1"/>
  <c r="AP44" i="1"/>
  <c r="Z44" i="1"/>
  <c r="BJ43" i="1"/>
  <c r="BH43" i="1"/>
  <c r="AZ43" i="1"/>
  <c r="AR43" i="1"/>
  <c r="AP43" i="1"/>
  <c r="AH43" i="1"/>
  <c r="AT43" i="1" s="1"/>
  <c r="Z43" i="1"/>
  <c r="BJ42" i="1"/>
  <c r="BH42" i="1"/>
  <c r="BC42" i="1"/>
  <c r="AZ42" i="1"/>
  <c r="AR42" i="1"/>
  <c r="AP42" i="1"/>
  <c r="AH42" i="1"/>
  <c r="Z42" i="1"/>
  <c r="BJ41" i="1"/>
  <c r="BH41" i="1"/>
  <c r="AZ41" i="1"/>
  <c r="AR41" i="1"/>
  <c r="AP41" i="1"/>
  <c r="Z41" i="1"/>
  <c r="BJ40" i="1"/>
  <c r="BH40" i="1"/>
  <c r="BC40" i="1"/>
  <c r="AZ40" i="1"/>
  <c r="AR40" i="1"/>
  <c r="AP40" i="1"/>
  <c r="AH40" i="1"/>
  <c r="AT40" i="1" s="1"/>
  <c r="Z40" i="1"/>
  <c r="BJ39" i="1"/>
  <c r="BH39" i="1"/>
  <c r="AZ39" i="1"/>
  <c r="AR39" i="1"/>
  <c r="AP39" i="1"/>
  <c r="AH39" i="1"/>
  <c r="AT39" i="1" s="1"/>
  <c r="Z39" i="1"/>
  <c r="BJ38" i="1"/>
  <c r="BH38" i="1"/>
  <c r="BC38" i="1"/>
  <c r="AZ38" i="1"/>
  <c r="AR38" i="1"/>
  <c r="AP38" i="1"/>
  <c r="AH38" i="1"/>
  <c r="Z38" i="1"/>
  <c r="BJ37" i="1"/>
  <c r="BH37" i="1"/>
  <c r="AZ37" i="1"/>
  <c r="AR37" i="1"/>
  <c r="AP37" i="1"/>
  <c r="Z37" i="1"/>
  <c r="BJ36" i="1"/>
  <c r="BH36" i="1"/>
  <c r="BC36" i="1"/>
  <c r="AZ36" i="1"/>
  <c r="AR36" i="1"/>
  <c r="AP36" i="1"/>
  <c r="Z36" i="1"/>
  <c r="BJ35" i="1"/>
  <c r="BH35" i="1"/>
  <c r="AZ35" i="1"/>
  <c r="AR35" i="1"/>
  <c r="AP35" i="1"/>
  <c r="AH35" i="1"/>
  <c r="AT35" i="1" s="1"/>
  <c r="Z35" i="1"/>
  <c r="BJ34" i="1"/>
  <c r="BH34" i="1"/>
  <c r="AZ34" i="1"/>
  <c r="BC34" i="1" s="1"/>
  <c r="AR34" i="1"/>
  <c r="AP34" i="1"/>
  <c r="AH34" i="1"/>
  <c r="AT34" i="1" s="1"/>
  <c r="Z34" i="1"/>
  <c r="BJ33" i="1"/>
  <c r="BH33" i="1"/>
  <c r="AZ33" i="1"/>
  <c r="AR33" i="1"/>
  <c r="AP33" i="1"/>
  <c r="AH33" i="1"/>
  <c r="AT33" i="1" s="1"/>
  <c r="Z33" i="1"/>
  <c r="BJ32" i="1"/>
  <c r="BH32" i="1"/>
  <c r="AZ32" i="1"/>
  <c r="BC32" i="1" s="1"/>
  <c r="AR32" i="1"/>
  <c r="AP32" i="1"/>
  <c r="Z32" i="1"/>
  <c r="BJ31" i="1"/>
  <c r="BH31" i="1"/>
  <c r="AZ31" i="1"/>
  <c r="AR31" i="1"/>
  <c r="AP31" i="1"/>
  <c r="AH31" i="1"/>
  <c r="AT31" i="1" s="1"/>
  <c r="Z31" i="1"/>
  <c r="BJ30" i="1"/>
  <c r="BH30" i="1"/>
  <c r="AZ30" i="1"/>
  <c r="BC30" i="1" s="1"/>
  <c r="AR30" i="1"/>
  <c r="AP30" i="1"/>
  <c r="AH30" i="1"/>
  <c r="AT30" i="1" s="1"/>
  <c r="Z30" i="1"/>
  <c r="BJ29" i="1"/>
  <c r="BH29" i="1"/>
  <c r="AZ29" i="1"/>
  <c r="AR29" i="1"/>
  <c r="AP29" i="1"/>
  <c r="Z29" i="1"/>
  <c r="BJ28" i="1"/>
  <c r="BH28" i="1"/>
  <c r="AZ28" i="1"/>
  <c r="BC28" i="1" s="1"/>
  <c r="AR28" i="1"/>
  <c r="AP28" i="1"/>
  <c r="Z28" i="1"/>
  <c r="BJ27" i="1"/>
  <c r="BH27" i="1"/>
  <c r="AZ27" i="1"/>
  <c r="AR27" i="1"/>
  <c r="AP27" i="1"/>
  <c r="AH27" i="1"/>
  <c r="AT27" i="1" s="1"/>
  <c r="Z27" i="1"/>
  <c r="BJ26" i="1"/>
  <c r="BH26" i="1"/>
  <c r="AZ26" i="1"/>
  <c r="BC26" i="1" s="1"/>
  <c r="AR26" i="1"/>
  <c r="AP26" i="1"/>
  <c r="AH26" i="1"/>
  <c r="Z26" i="1"/>
  <c r="BJ25" i="1"/>
  <c r="BH25" i="1"/>
  <c r="AZ25" i="1"/>
  <c r="BC25" i="1" s="1"/>
  <c r="AR25" i="1"/>
  <c r="AP25" i="1"/>
  <c r="Z25" i="1"/>
  <c r="BJ24" i="1"/>
  <c r="BH24" i="1"/>
  <c r="AZ24" i="1"/>
  <c r="BC24" i="1" s="1"/>
  <c r="AR24" i="1"/>
  <c r="AP24" i="1"/>
  <c r="Z24" i="1"/>
  <c r="BJ23" i="1"/>
  <c r="BH23" i="1"/>
  <c r="AZ23" i="1"/>
  <c r="BC23" i="1" s="1"/>
  <c r="AR23" i="1"/>
  <c r="AP23" i="1"/>
  <c r="AH23" i="1"/>
  <c r="AT23" i="1" s="1"/>
  <c r="Z23" i="1"/>
  <c r="BJ22" i="1"/>
  <c r="BH22" i="1"/>
  <c r="AZ22" i="1"/>
  <c r="AR22" i="1"/>
  <c r="AP22" i="1"/>
  <c r="AH22" i="1"/>
  <c r="Z22" i="1"/>
  <c r="BJ21" i="1"/>
  <c r="BH21" i="1"/>
  <c r="AZ21" i="1"/>
  <c r="BC21" i="1" s="1"/>
  <c r="AR21" i="1"/>
  <c r="AP21" i="1"/>
  <c r="AH21" i="1"/>
  <c r="AT21" i="1" s="1"/>
  <c r="Z21" i="1"/>
  <c r="AC21" i="1" s="1"/>
  <c r="V120" i="1"/>
  <c r="T120" i="1"/>
  <c r="V119" i="1"/>
  <c r="T119" i="1"/>
  <c r="V118" i="1"/>
  <c r="T118" i="1"/>
  <c r="V117" i="1"/>
  <c r="T117" i="1"/>
  <c r="V116" i="1"/>
  <c r="T116" i="1"/>
  <c r="V115" i="1"/>
  <c r="T115" i="1"/>
  <c r="V114" i="1"/>
  <c r="T114" i="1"/>
  <c r="V113" i="1"/>
  <c r="T113" i="1"/>
  <c r="V112" i="1"/>
  <c r="T112" i="1"/>
  <c r="V111" i="1"/>
  <c r="T111" i="1"/>
  <c r="V110" i="1"/>
  <c r="T110" i="1"/>
  <c r="V109" i="1"/>
  <c r="T109" i="1"/>
  <c r="V108" i="1"/>
  <c r="T108" i="1"/>
  <c r="V107" i="1"/>
  <c r="T107" i="1"/>
  <c r="V106" i="1"/>
  <c r="T106" i="1"/>
  <c r="V105" i="1"/>
  <c r="T105" i="1"/>
  <c r="V104" i="1"/>
  <c r="T104" i="1"/>
  <c r="V103" i="1"/>
  <c r="T103" i="1"/>
  <c r="V102" i="1"/>
  <c r="T102" i="1"/>
  <c r="V101" i="1"/>
  <c r="T101" i="1"/>
  <c r="V100" i="1"/>
  <c r="T100" i="1"/>
  <c r="V99" i="1"/>
  <c r="T99" i="1"/>
  <c r="V98" i="1"/>
  <c r="T98" i="1"/>
  <c r="V97" i="1"/>
  <c r="T97" i="1"/>
  <c r="V96" i="1"/>
  <c r="T96" i="1"/>
  <c r="V95" i="1"/>
  <c r="T95" i="1"/>
  <c r="V94" i="1"/>
  <c r="T94" i="1"/>
  <c r="V93" i="1"/>
  <c r="T93" i="1"/>
  <c r="V92" i="1"/>
  <c r="T92" i="1"/>
  <c r="V91" i="1"/>
  <c r="T91" i="1"/>
  <c r="V90" i="1"/>
  <c r="T90" i="1"/>
  <c r="V89" i="1"/>
  <c r="T89" i="1"/>
  <c r="V88" i="1"/>
  <c r="T88" i="1"/>
  <c r="V87" i="1"/>
  <c r="T87" i="1"/>
  <c r="V86" i="1"/>
  <c r="T86" i="1"/>
  <c r="V85" i="1"/>
  <c r="T85" i="1"/>
  <c r="V84" i="1"/>
  <c r="T84" i="1"/>
  <c r="V83" i="1"/>
  <c r="T83" i="1"/>
  <c r="V82" i="1"/>
  <c r="T82" i="1"/>
  <c r="V81" i="1"/>
  <c r="T81" i="1"/>
  <c r="V80" i="1"/>
  <c r="T80" i="1"/>
  <c r="V79" i="1"/>
  <c r="T79" i="1"/>
  <c r="V78" i="1"/>
  <c r="T78" i="1"/>
  <c r="V77" i="1"/>
  <c r="T77" i="1"/>
  <c r="V76" i="1"/>
  <c r="T76" i="1"/>
  <c r="V75" i="1"/>
  <c r="T75" i="1"/>
  <c r="V74" i="1"/>
  <c r="T74" i="1"/>
  <c r="V73" i="1"/>
  <c r="T73" i="1"/>
  <c r="V72" i="1"/>
  <c r="T72" i="1"/>
  <c r="V71" i="1"/>
  <c r="T71" i="1"/>
  <c r="V70" i="1"/>
  <c r="T70" i="1"/>
  <c r="V69" i="1"/>
  <c r="T69" i="1"/>
  <c r="V68" i="1"/>
  <c r="T68" i="1"/>
  <c r="V67" i="1"/>
  <c r="T67" i="1"/>
  <c r="V66" i="1"/>
  <c r="T66" i="1"/>
  <c r="V65" i="1"/>
  <c r="T65" i="1"/>
  <c r="V64" i="1"/>
  <c r="T64" i="1"/>
  <c r="V63" i="1"/>
  <c r="T63" i="1"/>
  <c r="V62" i="1"/>
  <c r="T62" i="1"/>
  <c r="V61" i="1"/>
  <c r="T61" i="1"/>
  <c r="V60" i="1"/>
  <c r="T60" i="1"/>
  <c r="V59" i="1"/>
  <c r="T59" i="1"/>
  <c r="V58" i="1"/>
  <c r="T58" i="1"/>
  <c r="V57" i="1"/>
  <c r="T57" i="1"/>
  <c r="V56" i="1"/>
  <c r="T56" i="1"/>
  <c r="V55" i="1"/>
  <c r="T55" i="1"/>
  <c r="V54" i="1"/>
  <c r="T54" i="1"/>
  <c r="V53" i="1"/>
  <c r="T53" i="1"/>
  <c r="V52" i="1"/>
  <c r="T52" i="1"/>
  <c r="V51" i="1"/>
  <c r="T51" i="1"/>
  <c r="V50" i="1"/>
  <c r="T50" i="1"/>
  <c r="V49" i="1"/>
  <c r="T49" i="1"/>
  <c r="V48" i="1"/>
  <c r="T48" i="1"/>
  <c r="V47" i="1"/>
  <c r="T47" i="1"/>
  <c r="V46" i="1"/>
  <c r="T46" i="1"/>
  <c r="V45" i="1"/>
  <c r="T45" i="1"/>
  <c r="V44" i="1"/>
  <c r="T44" i="1"/>
  <c r="V43" i="1"/>
  <c r="T43" i="1"/>
  <c r="V42" i="1"/>
  <c r="T42" i="1"/>
  <c r="V41" i="1"/>
  <c r="T41" i="1"/>
  <c r="V40" i="1"/>
  <c r="T40" i="1"/>
  <c r="V39" i="1"/>
  <c r="T39" i="1"/>
  <c r="V38" i="1"/>
  <c r="T38" i="1"/>
  <c r="V37" i="1"/>
  <c r="T37" i="1"/>
  <c r="V36" i="1"/>
  <c r="T36" i="1"/>
  <c r="V35" i="1"/>
  <c r="T35" i="1"/>
  <c r="V34" i="1"/>
  <c r="T34" i="1"/>
  <c r="V33" i="1"/>
  <c r="T33" i="1"/>
  <c r="V32" i="1"/>
  <c r="T32" i="1"/>
  <c r="V31" i="1"/>
  <c r="T31" i="1"/>
  <c r="V30" i="1"/>
  <c r="T30" i="1"/>
  <c r="V29" i="1"/>
  <c r="T29" i="1"/>
  <c r="V28" i="1"/>
  <c r="T28" i="1"/>
  <c r="V27" i="1"/>
  <c r="T27" i="1"/>
  <c r="V26" i="1"/>
  <c r="T26" i="1"/>
  <c r="V25" i="1"/>
  <c r="T25" i="1"/>
  <c r="V24" i="1"/>
  <c r="T24" i="1"/>
  <c r="V23" i="1"/>
  <c r="T23" i="1"/>
  <c r="V22" i="1"/>
  <c r="T22" i="1"/>
  <c r="V21" i="1"/>
  <c r="T21" i="1"/>
  <c r="J26" i="1"/>
  <c r="J27" i="1"/>
  <c r="J30" i="1"/>
  <c r="M30" i="1" s="1"/>
  <c r="O30" i="1" s="1"/>
  <c r="J31" i="1"/>
  <c r="J34" i="1"/>
  <c r="M34" i="1" s="1"/>
  <c r="O34" i="1" s="1"/>
  <c r="J35" i="1"/>
  <c r="J38" i="1"/>
  <c r="J39" i="1"/>
  <c r="J42" i="1"/>
  <c r="J43" i="1"/>
  <c r="J46" i="1"/>
  <c r="J47" i="1"/>
  <c r="J50" i="1"/>
  <c r="J51" i="1"/>
  <c r="J54" i="1"/>
  <c r="J55" i="1"/>
  <c r="J58" i="1"/>
  <c r="J59" i="1"/>
  <c r="J62" i="1"/>
  <c r="J63" i="1"/>
  <c r="J66" i="1"/>
  <c r="J67" i="1"/>
  <c r="J70" i="1"/>
  <c r="J71" i="1"/>
  <c r="J74" i="1"/>
  <c r="J75" i="1"/>
  <c r="J78" i="1"/>
  <c r="J79" i="1"/>
  <c r="J82" i="1"/>
  <c r="M82" i="1" s="1"/>
  <c r="O82" i="1" s="1"/>
  <c r="J83" i="1"/>
  <c r="J86" i="1"/>
  <c r="J87" i="1"/>
  <c r="J90" i="1"/>
  <c r="M90" i="1" s="1"/>
  <c r="O90" i="1" s="1"/>
  <c r="J91" i="1"/>
  <c r="J94" i="1"/>
  <c r="J95" i="1"/>
  <c r="J98" i="1"/>
  <c r="J99" i="1"/>
  <c r="J102" i="1"/>
  <c r="M102" i="1" s="1"/>
  <c r="O102" i="1" s="1"/>
  <c r="J103" i="1"/>
  <c r="J106" i="1"/>
  <c r="J107" i="1"/>
  <c r="J110" i="1"/>
  <c r="M110" i="1" s="1"/>
  <c r="O110" i="1" s="1"/>
  <c r="J111" i="1"/>
  <c r="J114" i="1"/>
  <c r="J115" i="1"/>
  <c r="J118" i="1"/>
  <c r="J119" i="1"/>
  <c r="O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AA21" i="1"/>
  <c r="AX23" i="1"/>
  <c r="BA23" i="1" s="1"/>
  <c r="AX24" i="1"/>
  <c r="BA24" i="1" s="1"/>
  <c r="AX25" i="1"/>
  <c r="BA25" i="1" s="1"/>
  <c r="AX26" i="1"/>
  <c r="BA26" i="1" s="1"/>
  <c r="AX27" i="1"/>
  <c r="BA27" i="1" s="1"/>
  <c r="BC27" i="1" s="1"/>
  <c r="AX28" i="1"/>
  <c r="BA28" i="1" s="1"/>
  <c r="AX29" i="1"/>
  <c r="BA29" i="1" s="1"/>
  <c r="BC29" i="1" s="1"/>
  <c r="AX30" i="1"/>
  <c r="BA30" i="1" s="1"/>
  <c r="AX31" i="1"/>
  <c r="BA31" i="1" s="1"/>
  <c r="BC31" i="1" s="1"/>
  <c r="AX32" i="1"/>
  <c r="BA32" i="1" s="1"/>
  <c r="AX33" i="1"/>
  <c r="BA33" i="1" s="1"/>
  <c r="BC33" i="1" s="1"/>
  <c r="AX34" i="1"/>
  <c r="BA34" i="1" s="1"/>
  <c r="AX35" i="1"/>
  <c r="BA35" i="1" s="1"/>
  <c r="BC35" i="1" s="1"/>
  <c r="AX36" i="1"/>
  <c r="BA36" i="1" s="1"/>
  <c r="AX37" i="1"/>
  <c r="BA37" i="1" s="1"/>
  <c r="BC37" i="1" s="1"/>
  <c r="AX38" i="1"/>
  <c r="BA38" i="1" s="1"/>
  <c r="AX39" i="1"/>
  <c r="BA39" i="1" s="1"/>
  <c r="BC39" i="1" s="1"/>
  <c r="AX40" i="1"/>
  <c r="BA40" i="1" s="1"/>
  <c r="AX41" i="1"/>
  <c r="BA41" i="1" s="1"/>
  <c r="BC41" i="1" s="1"/>
  <c r="AX42" i="1"/>
  <c r="BA42" i="1" s="1"/>
  <c r="AX43" i="1"/>
  <c r="BA43" i="1" s="1"/>
  <c r="BC43" i="1" s="1"/>
  <c r="AX44" i="1"/>
  <c r="BA44" i="1" s="1"/>
  <c r="AX45" i="1"/>
  <c r="BA45" i="1" s="1"/>
  <c r="BC45" i="1" s="1"/>
  <c r="AX46" i="1"/>
  <c r="BA46" i="1" s="1"/>
  <c r="AX47" i="1"/>
  <c r="BA47" i="1" s="1"/>
  <c r="BC47" i="1" s="1"/>
  <c r="AX48" i="1"/>
  <c r="BA48" i="1" s="1"/>
  <c r="AX49" i="1"/>
  <c r="BA49" i="1" s="1"/>
  <c r="BC49" i="1" s="1"/>
  <c r="AX50" i="1"/>
  <c r="BA50" i="1" s="1"/>
  <c r="AX51" i="1"/>
  <c r="BA51" i="1" s="1"/>
  <c r="BC51" i="1" s="1"/>
  <c r="AX52" i="1"/>
  <c r="BA52" i="1" s="1"/>
  <c r="AX53" i="1"/>
  <c r="BA53" i="1" s="1"/>
  <c r="BC53" i="1" s="1"/>
  <c r="AX54" i="1"/>
  <c r="BA54" i="1" s="1"/>
  <c r="BC54" i="1" s="1"/>
  <c r="AX55" i="1"/>
  <c r="BA55" i="1" s="1"/>
  <c r="BC55" i="1" s="1"/>
  <c r="AX56" i="1"/>
  <c r="BA56" i="1" s="1"/>
  <c r="AX57" i="1"/>
  <c r="BA57" i="1" s="1"/>
  <c r="BC57" i="1" s="1"/>
  <c r="AX58" i="1"/>
  <c r="BA58" i="1" s="1"/>
  <c r="BC58" i="1" s="1"/>
  <c r="AX59" i="1"/>
  <c r="BA59" i="1" s="1"/>
  <c r="BC59" i="1" s="1"/>
  <c r="AX60" i="1"/>
  <c r="BA60" i="1" s="1"/>
  <c r="AX61" i="1"/>
  <c r="BA61" i="1" s="1"/>
  <c r="BC61" i="1" s="1"/>
  <c r="AX62" i="1"/>
  <c r="BA62" i="1" s="1"/>
  <c r="BC62" i="1" s="1"/>
  <c r="AX63" i="1"/>
  <c r="BA63" i="1" s="1"/>
  <c r="BC63" i="1" s="1"/>
  <c r="AX64" i="1"/>
  <c r="BA64" i="1" s="1"/>
  <c r="AX65" i="1"/>
  <c r="BA65" i="1" s="1"/>
  <c r="BC65" i="1" s="1"/>
  <c r="AX66" i="1"/>
  <c r="BA66" i="1" s="1"/>
  <c r="BC66" i="1" s="1"/>
  <c r="AX67" i="1"/>
  <c r="BA67" i="1" s="1"/>
  <c r="BC67" i="1" s="1"/>
  <c r="AX68" i="1"/>
  <c r="BA68" i="1" s="1"/>
  <c r="AX69" i="1"/>
  <c r="BA69" i="1" s="1"/>
  <c r="BC69" i="1" s="1"/>
  <c r="AX70" i="1"/>
  <c r="BA70" i="1" s="1"/>
  <c r="BC70" i="1" s="1"/>
  <c r="AX71" i="1"/>
  <c r="BA71" i="1" s="1"/>
  <c r="BC71" i="1" s="1"/>
  <c r="AX72" i="1"/>
  <c r="BA72" i="1" s="1"/>
  <c r="AX73" i="1"/>
  <c r="BA73" i="1" s="1"/>
  <c r="BC73" i="1" s="1"/>
  <c r="AX74" i="1"/>
  <c r="BA74" i="1" s="1"/>
  <c r="BC74" i="1" s="1"/>
  <c r="AX75" i="1"/>
  <c r="BA75" i="1" s="1"/>
  <c r="BC75" i="1" s="1"/>
  <c r="AX76" i="1"/>
  <c r="BA76" i="1" s="1"/>
  <c r="AX77" i="1"/>
  <c r="BA77" i="1" s="1"/>
  <c r="BC77" i="1" s="1"/>
  <c r="AX78" i="1"/>
  <c r="BA78" i="1" s="1"/>
  <c r="BC78" i="1" s="1"/>
  <c r="AX79" i="1"/>
  <c r="BA79" i="1" s="1"/>
  <c r="BC79" i="1" s="1"/>
  <c r="AX80" i="1"/>
  <c r="BA80" i="1" s="1"/>
  <c r="AX81" i="1"/>
  <c r="BA81" i="1" s="1"/>
  <c r="BC81" i="1" s="1"/>
  <c r="AX82" i="1"/>
  <c r="BA82" i="1" s="1"/>
  <c r="BC82" i="1" s="1"/>
  <c r="AX83" i="1"/>
  <c r="BA83" i="1" s="1"/>
  <c r="BC83" i="1" s="1"/>
  <c r="AX84" i="1"/>
  <c r="BA84" i="1" s="1"/>
  <c r="AX85" i="1"/>
  <c r="BA85" i="1" s="1"/>
  <c r="BC85" i="1" s="1"/>
  <c r="AX86" i="1"/>
  <c r="BA86" i="1" s="1"/>
  <c r="BC86" i="1" s="1"/>
  <c r="AX87" i="1"/>
  <c r="BA87" i="1" s="1"/>
  <c r="BC87" i="1" s="1"/>
  <c r="AX88" i="1"/>
  <c r="BA88" i="1" s="1"/>
  <c r="AX89" i="1"/>
  <c r="BA89" i="1" s="1"/>
  <c r="BC89" i="1" s="1"/>
  <c r="AX90" i="1"/>
  <c r="BA90" i="1" s="1"/>
  <c r="BC90" i="1" s="1"/>
  <c r="AX91" i="1"/>
  <c r="BA91" i="1" s="1"/>
  <c r="BC91" i="1" s="1"/>
  <c r="AX92" i="1"/>
  <c r="BA92" i="1" s="1"/>
  <c r="AX93" i="1"/>
  <c r="BA93" i="1" s="1"/>
  <c r="BC93" i="1" s="1"/>
  <c r="AX94" i="1"/>
  <c r="BA94" i="1" s="1"/>
  <c r="BC94" i="1" s="1"/>
  <c r="AX95" i="1"/>
  <c r="BA95" i="1" s="1"/>
  <c r="BC95" i="1" s="1"/>
  <c r="AX96" i="1"/>
  <c r="BA96" i="1" s="1"/>
  <c r="AX97" i="1"/>
  <c r="BA97" i="1" s="1"/>
  <c r="BC97" i="1" s="1"/>
  <c r="AX98" i="1"/>
  <c r="BA98" i="1" s="1"/>
  <c r="BC98" i="1" s="1"/>
  <c r="AX99" i="1"/>
  <c r="BA99" i="1" s="1"/>
  <c r="BC99" i="1" s="1"/>
  <c r="AX100" i="1"/>
  <c r="BA100" i="1" s="1"/>
  <c r="AX101" i="1"/>
  <c r="BA101" i="1" s="1"/>
  <c r="BC101" i="1" s="1"/>
  <c r="AX102" i="1"/>
  <c r="BA102" i="1" s="1"/>
  <c r="BC102" i="1" s="1"/>
  <c r="AX103" i="1"/>
  <c r="BA103" i="1" s="1"/>
  <c r="BC103" i="1" s="1"/>
  <c r="AX104" i="1"/>
  <c r="BA104" i="1" s="1"/>
  <c r="AX105" i="1"/>
  <c r="BA105" i="1" s="1"/>
  <c r="BC105" i="1" s="1"/>
  <c r="AX106" i="1"/>
  <c r="BA106" i="1" s="1"/>
  <c r="BC106" i="1" s="1"/>
  <c r="AX107" i="1"/>
  <c r="BA107" i="1" s="1"/>
  <c r="BC107" i="1" s="1"/>
  <c r="AX108" i="1"/>
  <c r="BA108" i="1" s="1"/>
  <c r="AX109" i="1"/>
  <c r="BA109" i="1" s="1"/>
  <c r="BC109" i="1" s="1"/>
  <c r="AX110" i="1"/>
  <c r="BA110" i="1" s="1"/>
  <c r="BC110" i="1" s="1"/>
  <c r="AX111" i="1"/>
  <c r="BA111" i="1" s="1"/>
  <c r="BC111" i="1" s="1"/>
  <c r="AX112" i="1"/>
  <c r="BA112" i="1" s="1"/>
  <c r="AX113" i="1"/>
  <c r="BA113" i="1" s="1"/>
  <c r="BC113" i="1" s="1"/>
  <c r="AX114" i="1"/>
  <c r="BA114" i="1" s="1"/>
  <c r="BC114" i="1" s="1"/>
  <c r="AX115" i="1"/>
  <c r="BA115" i="1" s="1"/>
  <c r="BC115" i="1" s="1"/>
  <c r="AX116" i="1"/>
  <c r="BA116" i="1" s="1"/>
  <c r="AX117" i="1"/>
  <c r="BA117" i="1" s="1"/>
  <c r="BC117" i="1" s="1"/>
  <c r="AX118" i="1"/>
  <c r="BA118" i="1" s="1"/>
  <c r="BC118" i="1" s="1"/>
  <c r="AX119" i="1"/>
  <c r="BA119" i="1" s="1"/>
  <c r="BC119" i="1" s="1"/>
  <c r="AX120" i="1"/>
  <c r="BA120" i="1" s="1"/>
  <c r="BA21" i="1"/>
  <c r="M21" i="1"/>
  <c r="J23" i="1"/>
  <c r="J24" i="1"/>
  <c r="J25" i="1"/>
  <c r="J28" i="1"/>
  <c r="J29" i="1"/>
  <c r="J32" i="1"/>
  <c r="J33" i="1"/>
  <c r="M33" i="1" s="1"/>
  <c r="O33" i="1" s="1"/>
  <c r="J36" i="1"/>
  <c r="J37" i="1"/>
  <c r="J40" i="1"/>
  <c r="J41" i="1"/>
  <c r="J44" i="1"/>
  <c r="J45" i="1"/>
  <c r="J48" i="1"/>
  <c r="J49" i="1"/>
  <c r="J52" i="1"/>
  <c r="J53" i="1"/>
  <c r="J56" i="1"/>
  <c r="J57" i="1"/>
  <c r="J60" i="1"/>
  <c r="J61" i="1"/>
  <c r="J64" i="1"/>
  <c r="J65" i="1"/>
  <c r="J68" i="1"/>
  <c r="J69" i="1"/>
  <c r="J72" i="1"/>
  <c r="J73" i="1"/>
  <c r="J76" i="1"/>
  <c r="J77" i="1"/>
  <c r="J80" i="1"/>
  <c r="J81" i="1"/>
  <c r="J84" i="1"/>
  <c r="J85" i="1"/>
  <c r="J88" i="1"/>
  <c r="J89" i="1"/>
  <c r="J92" i="1"/>
  <c r="J93" i="1"/>
  <c r="J96" i="1"/>
  <c r="J97" i="1"/>
  <c r="J100" i="1"/>
  <c r="J101" i="1"/>
  <c r="J104" i="1"/>
  <c r="J105" i="1"/>
  <c r="J108" i="1"/>
  <c r="J109" i="1"/>
  <c r="J112" i="1"/>
  <c r="J113" i="1"/>
  <c r="J116" i="1"/>
  <c r="J117" i="1"/>
  <c r="J120" i="1"/>
  <c r="J55" i="6" l="1"/>
  <c r="M55" i="6" s="1"/>
  <c r="O55" i="6" s="1"/>
  <c r="H6" i="6"/>
  <c r="J23" i="6"/>
  <c r="I7" i="6"/>
  <c r="H10" i="6"/>
  <c r="AL23" i="6"/>
  <c r="AO23" i="6" s="1"/>
  <c r="K11" i="6"/>
  <c r="I11" i="6"/>
  <c r="G11" i="6"/>
  <c r="K7" i="6"/>
  <c r="G7" i="6"/>
  <c r="L8" i="6"/>
  <c r="AA22" i="6"/>
  <c r="AC22" i="6" s="1"/>
  <c r="AJ22" i="6" s="1"/>
  <c r="X23" i="6" s="1"/>
  <c r="AA23" i="6" s="1"/>
  <c r="AH29" i="1"/>
  <c r="AT29" i="1" s="1"/>
  <c r="AH41" i="1"/>
  <c r="AT41" i="1" s="1"/>
  <c r="AH109" i="1"/>
  <c r="AT109" i="1" s="1"/>
  <c r="AJ49" i="1"/>
  <c r="AJ81" i="1"/>
  <c r="AJ113" i="1"/>
  <c r="AV113" i="1" s="1"/>
  <c r="X114" i="1" s="1"/>
  <c r="AA114" i="1" s="1"/>
  <c r="AC114" i="1" s="1"/>
  <c r="AH25" i="1"/>
  <c r="AT25" i="1" s="1"/>
  <c r="AH93" i="1"/>
  <c r="AT93" i="1" s="1"/>
  <c r="AJ45" i="1"/>
  <c r="AV45" i="1" s="1"/>
  <c r="X46" i="1" s="1"/>
  <c r="AA46" i="1" s="1"/>
  <c r="AC46" i="1" s="1"/>
  <c r="AJ61" i="1"/>
  <c r="AV61" i="1" s="1"/>
  <c r="X62" i="1" s="1"/>
  <c r="AA62" i="1" s="1"/>
  <c r="AC62" i="1" s="1"/>
  <c r="AJ77" i="1"/>
  <c r="AV77" i="1" s="1"/>
  <c r="X78" i="1" s="1"/>
  <c r="AA78" i="1" s="1"/>
  <c r="AC78" i="1" s="1"/>
  <c r="AJ97" i="1"/>
  <c r="AV97" i="1" s="1"/>
  <c r="X98" i="1" s="1"/>
  <c r="AA98" i="1" s="1"/>
  <c r="AC98" i="1" s="1"/>
  <c r="AJ57" i="1"/>
  <c r="AJ73" i="1"/>
  <c r="AV73" i="1" s="1"/>
  <c r="X74" i="1" s="1"/>
  <c r="AA74" i="1" s="1"/>
  <c r="AC74" i="1" s="1"/>
  <c r="AJ89" i="1"/>
  <c r="AJ105" i="1"/>
  <c r="AH32" i="1"/>
  <c r="AT32" i="1" s="1"/>
  <c r="AH44" i="1"/>
  <c r="AT44" i="1" s="1"/>
  <c r="AH52" i="1"/>
  <c r="AT52" i="1" s="1"/>
  <c r="AH116" i="1"/>
  <c r="AT116" i="1" s="1"/>
  <c r="AH24" i="1"/>
  <c r="AT24" i="1" s="1"/>
  <c r="AH28" i="1"/>
  <c r="AT28" i="1" s="1"/>
  <c r="AH36" i="1"/>
  <c r="AT36" i="1" s="1"/>
  <c r="AH68" i="1"/>
  <c r="AT68" i="1" s="1"/>
  <c r="AH84" i="1"/>
  <c r="AT84" i="1" s="1"/>
  <c r="AH100" i="1"/>
  <c r="AT100" i="1" s="1"/>
  <c r="AH56" i="1"/>
  <c r="AT56" i="1" s="1"/>
  <c r="AH72" i="1"/>
  <c r="AT72" i="1" s="1"/>
  <c r="AH88" i="1"/>
  <c r="AT88" i="1" s="1"/>
  <c r="AH104" i="1"/>
  <c r="AT104" i="1" s="1"/>
  <c r="AH120" i="1"/>
  <c r="AT120" i="1" s="1"/>
  <c r="AV101" i="1"/>
  <c r="X102" i="1" s="1"/>
  <c r="AA102" i="1" s="1"/>
  <c r="AC102" i="1" s="1"/>
  <c r="AV89" i="1"/>
  <c r="X90" i="1" s="1"/>
  <c r="AA90" i="1" s="1"/>
  <c r="AC90" i="1" s="1"/>
  <c r="AV37" i="1"/>
  <c r="X38" i="1" s="1"/>
  <c r="AA38" i="1" s="1"/>
  <c r="AC38" i="1" s="1"/>
  <c r="AV25" i="1"/>
  <c r="X26" i="1" s="1"/>
  <c r="AA26" i="1" s="1"/>
  <c r="AC26" i="1" s="1"/>
  <c r="AV119" i="1"/>
  <c r="X120" i="1" s="1"/>
  <c r="AA120" i="1" s="1"/>
  <c r="AC120" i="1" s="1"/>
  <c r="AV115" i="1"/>
  <c r="X116" i="1" s="1"/>
  <c r="AA116" i="1" s="1"/>
  <c r="AC116" i="1" s="1"/>
  <c r="AV103" i="1"/>
  <c r="X104" i="1" s="1"/>
  <c r="AA104" i="1" s="1"/>
  <c r="AC104" i="1" s="1"/>
  <c r="AV99" i="1"/>
  <c r="X100" i="1" s="1"/>
  <c r="AA100" i="1" s="1"/>
  <c r="AC100" i="1" s="1"/>
  <c r="AV95" i="1"/>
  <c r="X96" i="1" s="1"/>
  <c r="AA96" i="1" s="1"/>
  <c r="AC96" i="1" s="1"/>
  <c r="AV91" i="1"/>
  <c r="X92" i="1" s="1"/>
  <c r="AA92" i="1" s="1"/>
  <c r="AC92" i="1" s="1"/>
  <c r="AV71" i="1"/>
  <c r="X72" i="1" s="1"/>
  <c r="AA72" i="1" s="1"/>
  <c r="AC72" i="1" s="1"/>
  <c r="AV63" i="1"/>
  <c r="X64" i="1" s="1"/>
  <c r="AA64" i="1" s="1"/>
  <c r="AC64" i="1" s="1"/>
  <c r="AV55" i="1"/>
  <c r="X56" i="1" s="1"/>
  <c r="AA56" i="1" s="1"/>
  <c r="AC56" i="1" s="1"/>
  <c r="AV51" i="1"/>
  <c r="X52" i="1" s="1"/>
  <c r="AA52" i="1" s="1"/>
  <c r="AC52" i="1" s="1"/>
  <c r="AV47" i="1"/>
  <c r="X48" i="1" s="1"/>
  <c r="AA48" i="1" s="1"/>
  <c r="AC48" i="1" s="1"/>
  <c r="AV43" i="1"/>
  <c r="X44" i="1" s="1"/>
  <c r="AA44" i="1" s="1"/>
  <c r="AC44" i="1" s="1"/>
  <c r="AV39" i="1"/>
  <c r="X40" i="1" s="1"/>
  <c r="AA40" i="1" s="1"/>
  <c r="AC40" i="1" s="1"/>
  <c r="AV35" i="1"/>
  <c r="X36" i="1" s="1"/>
  <c r="AA36" i="1" s="1"/>
  <c r="AC36" i="1" s="1"/>
  <c r="AV31" i="1"/>
  <c r="X32" i="1" s="1"/>
  <c r="AA32" i="1" s="1"/>
  <c r="AC32" i="1" s="1"/>
  <c r="AV23" i="1"/>
  <c r="X24" i="1" s="1"/>
  <c r="AA24" i="1" s="1"/>
  <c r="AC24" i="1" s="1"/>
  <c r="X54" i="1"/>
  <c r="AA54" i="1" s="1"/>
  <c r="AC54" i="1" s="1"/>
  <c r="X86" i="1"/>
  <c r="AA86" i="1" s="1"/>
  <c r="AC86" i="1" s="1"/>
  <c r="X110" i="1"/>
  <c r="AA110" i="1" s="1"/>
  <c r="AC110" i="1" s="1"/>
  <c r="X118" i="1"/>
  <c r="AA118" i="1" s="1"/>
  <c r="AC118" i="1" s="1"/>
  <c r="AV105" i="1"/>
  <c r="X106" i="1" s="1"/>
  <c r="AA106" i="1" s="1"/>
  <c r="AC106" i="1" s="1"/>
  <c r="AV93" i="1"/>
  <c r="X94" i="1" s="1"/>
  <c r="AA94" i="1" s="1"/>
  <c r="AC94" i="1" s="1"/>
  <c r="AV81" i="1"/>
  <c r="X82" i="1" s="1"/>
  <c r="AA82" i="1" s="1"/>
  <c r="AC82" i="1" s="1"/>
  <c r="AV65" i="1"/>
  <c r="X66" i="1" s="1"/>
  <c r="AA66" i="1" s="1"/>
  <c r="AC66" i="1" s="1"/>
  <c r="AV57" i="1"/>
  <c r="X58" i="1" s="1"/>
  <c r="AA58" i="1" s="1"/>
  <c r="AC58" i="1" s="1"/>
  <c r="AV49" i="1"/>
  <c r="X50" i="1" s="1"/>
  <c r="AA50" i="1" s="1"/>
  <c r="AC50" i="1" s="1"/>
  <c r="AV41" i="1"/>
  <c r="X42" i="1" s="1"/>
  <c r="AA42" i="1" s="1"/>
  <c r="AC42" i="1" s="1"/>
  <c r="AV33" i="1"/>
  <c r="X34" i="1" s="1"/>
  <c r="AA34" i="1" s="1"/>
  <c r="AC34" i="1" s="1"/>
  <c r="AV29" i="1"/>
  <c r="X30" i="1" s="1"/>
  <c r="AA30" i="1" s="1"/>
  <c r="AC30" i="1" s="1"/>
  <c r="X25" i="1"/>
  <c r="AA25" i="1" s="1"/>
  <c r="AC25" i="1" s="1"/>
  <c r="X29" i="1"/>
  <c r="AA29" i="1" s="1"/>
  <c r="X37" i="1"/>
  <c r="AA37" i="1" s="1"/>
  <c r="AC37" i="1" s="1"/>
  <c r="X41" i="1"/>
  <c r="AA41" i="1" s="1"/>
  <c r="AC41" i="1" s="1"/>
  <c r="X45" i="1"/>
  <c r="AA45" i="1" s="1"/>
  <c r="AC45" i="1" s="1"/>
  <c r="X49" i="1"/>
  <c r="AA49" i="1" s="1"/>
  <c r="AC49" i="1" s="1"/>
  <c r="X53" i="1"/>
  <c r="AA53" i="1" s="1"/>
  <c r="AC53" i="1" s="1"/>
  <c r="X61" i="1"/>
  <c r="AA61" i="1" s="1"/>
  <c r="AC61" i="1" s="1"/>
  <c r="X69" i="1"/>
  <c r="AA69" i="1" s="1"/>
  <c r="AC69" i="1" s="1"/>
  <c r="X77" i="1"/>
  <c r="AA77" i="1" s="1"/>
  <c r="AC77" i="1" s="1"/>
  <c r="X89" i="1"/>
  <c r="AA89" i="1" s="1"/>
  <c r="AC89" i="1" s="1"/>
  <c r="X93" i="1"/>
  <c r="AA93" i="1" s="1"/>
  <c r="AC93" i="1" s="1"/>
  <c r="X101" i="1"/>
  <c r="AA101" i="1" s="1"/>
  <c r="AC101" i="1" s="1"/>
  <c r="X105" i="1"/>
  <c r="AA105" i="1" s="1"/>
  <c r="AC105" i="1" s="1"/>
  <c r="X113" i="1"/>
  <c r="AA113" i="1" s="1"/>
  <c r="AC113" i="1" s="1"/>
  <c r="X117" i="1"/>
  <c r="AA117" i="1" s="1"/>
  <c r="AC117" i="1" s="1"/>
  <c r="AV118" i="1"/>
  <c r="X119" i="1" s="1"/>
  <c r="AA119" i="1" s="1"/>
  <c r="AC119" i="1" s="1"/>
  <c r="AV114" i="1"/>
  <c r="X115" i="1" s="1"/>
  <c r="AA115" i="1" s="1"/>
  <c r="AC115" i="1" s="1"/>
  <c r="AV110" i="1"/>
  <c r="X111" i="1" s="1"/>
  <c r="AA111" i="1" s="1"/>
  <c r="AC111" i="1" s="1"/>
  <c r="AV106" i="1"/>
  <c r="X107" i="1" s="1"/>
  <c r="AA107" i="1" s="1"/>
  <c r="AC107" i="1" s="1"/>
  <c r="AV98" i="1"/>
  <c r="X99" i="1" s="1"/>
  <c r="AA99" i="1" s="1"/>
  <c r="AC99" i="1" s="1"/>
  <c r="AV86" i="1"/>
  <c r="X87" i="1" s="1"/>
  <c r="AA87" i="1" s="1"/>
  <c r="AC87" i="1" s="1"/>
  <c r="AV70" i="1"/>
  <c r="X71" i="1" s="1"/>
  <c r="AA71" i="1" s="1"/>
  <c r="AC71" i="1" s="1"/>
  <c r="AV66" i="1"/>
  <c r="X67" i="1" s="1"/>
  <c r="AA67" i="1" s="1"/>
  <c r="AC67" i="1" s="1"/>
  <c r="AV50" i="1"/>
  <c r="X51" i="1" s="1"/>
  <c r="AA51" i="1" s="1"/>
  <c r="AC51" i="1" s="1"/>
  <c r="AV46" i="1"/>
  <c r="X47" i="1" s="1"/>
  <c r="AA47" i="1" s="1"/>
  <c r="AC47" i="1" s="1"/>
  <c r="AV38" i="1"/>
  <c r="X39" i="1" s="1"/>
  <c r="AA39" i="1" s="1"/>
  <c r="AC39" i="1" s="1"/>
  <c r="AV30" i="1"/>
  <c r="X31" i="1" s="1"/>
  <c r="AA31" i="1" s="1"/>
  <c r="AC31" i="1" s="1"/>
  <c r="AC23" i="1"/>
  <c r="AC27" i="1"/>
  <c r="AC29" i="1"/>
  <c r="AC33" i="1"/>
  <c r="AC35" i="1"/>
  <c r="L6" i="1"/>
  <c r="L8" i="1"/>
  <c r="L10" i="1"/>
  <c r="M58" i="1"/>
  <c r="O58" i="1" s="1"/>
  <c r="M46" i="1"/>
  <c r="O46" i="1" s="1"/>
  <c r="M38" i="1"/>
  <c r="O38" i="1" s="1"/>
  <c r="M26" i="1"/>
  <c r="O26" i="1" s="1"/>
  <c r="M80" i="1"/>
  <c r="O80" i="1" s="1"/>
  <c r="M40" i="1"/>
  <c r="O40" i="1" s="1"/>
  <c r="M70" i="1"/>
  <c r="O70" i="1" s="1"/>
  <c r="M69" i="1"/>
  <c r="O69" i="1" s="1"/>
  <c r="M37" i="1"/>
  <c r="O37" i="1" s="1"/>
  <c r="M29" i="1"/>
  <c r="O29" i="1" s="1"/>
  <c r="M25" i="1"/>
  <c r="O25" i="1" s="1"/>
  <c r="M63" i="1"/>
  <c r="O63" i="1" s="1"/>
  <c r="M39" i="1"/>
  <c r="O39" i="1" s="1"/>
  <c r="M31" i="1"/>
  <c r="O31" i="1" s="1"/>
  <c r="M101" i="1"/>
  <c r="O101" i="1" s="1"/>
  <c r="M41" i="1"/>
  <c r="O41" i="1" s="1"/>
  <c r="M23" i="1"/>
  <c r="O23" i="1" s="1"/>
  <c r="M24" i="1"/>
  <c r="O24" i="1" s="1"/>
  <c r="M118" i="1"/>
  <c r="O118" i="1" s="1"/>
  <c r="M114" i="1"/>
  <c r="O114" i="1" s="1"/>
  <c r="M106" i="1"/>
  <c r="O106" i="1" s="1"/>
  <c r="M98" i="1"/>
  <c r="O98" i="1" s="1"/>
  <c r="M94" i="1"/>
  <c r="O94" i="1" s="1"/>
  <c r="M86" i="1"/>
  <c r="O86" i="1" s="1"/>
  <c r="M78" i="1"/>
  <c r="O78" i="1" s="1"/>
  <c r="M74" i="1"/>
  <c r="O74" i="1" s="1"/>
  <c r="M66" i="1"/>
  <c r="O66" i="1" s="1"/>
  <c r="M62" i="1"/>
  <c r="O62" i="1" s="1"/>
  <c r="M54" i="1"/>
  <c r="O54" i="1" s="1"/>
  <c r="M50" i="1"/>
  <c r="O50" i="1" s="1"/>
  <c r="M42" i="1"/>
  <c r="O42" i="1" s="1"/>
  <c r="M32" i="1"/>
  <c r="O32" i="1" s="1"/>
  <c r="M56" i="1"/>
  <c r="O56" i="1" s="1"/>
  <c r="M113" i="1"/>
  <c r="O113" i="1" s="1"/>
  <c r="M105" i="1"/>
  <c r="O105" i="1" s="1"/>
  <c r="M93" i="1"/>
  <c r="O93" i="1" s="1"/>
  <c r="M85" i="1"/>
  <c r="O85" i="1" s="1"/>
  <c r="M77" i="1"/>
  <c r="O77" i="1" s="1"/>
  <c r="M65" i="1"/>
  <c r="O65" i="1" s="1"/>
  <c r="M57" i="1"/>
  <c r="O57" i="1" s="1"/>
  <c r="M53" i="1"/>
  <c r="O53" i="1" s="1"/>
  <c r="M49" i="1"/>
  <c r="O49" i="1" s="1"/>
  <c r="M45" i="1"/>
  <c r="O45" i="1" s="1"/>
  <c r="M120" i="1"/>
  <c r="O120" i="1" s="1"/>
  <c r="M116" i="1"/>
  <c r="O116" i="1" s="1"/>
  <c r="M112" i="1"/>
  <c r="O112" i="1" s="1"/>
  <c r="M108" i="1"/>
  <c r="O108" i="1" s="1"/>
  <c r="M104" i="1"/>
  <c r="O104" i="1" s="1"/>
  <c r="M100" i="1"/>
  <c r="O100" i="1" s="1"/>
  <c r="M96" i="1"/>
  <c r="O96" i="1" s="1"/>
  <c r="M92" i="1"/>
  <c r="O92" i="1" s="1"/>
  <c r="M88" i="1"/>
  <c r="O88" i="1" s="1"/>
  <c r="M84" i="1"/>
  <c r="O84" i="1" s="1"/>
  <c r="M76" i="1"/>
  <c r="O76" i="1" s="1"/>
  <c r="M72" i="1"/>
  <c r="O72" i="1" s="1"/>
  <c r="M68" i="1"/>
  <c r="O68" i="1" s="1"/>
  <c r="M64" i="1"/>
  <c r="O64" i="1" s="1"/>
  <c r="M60" i="1"/>
  <c r="O60" i="1" s="1"/>
  <c r="M52" i="1"/>
  <c r="O52" i="1" s="1"/>
  <c r="M48" i="1"/>
  <c r="O48" i="1" s="1"/>
  <c r="M44" i="1"/>
  <c r="O44" i="1" s="1"/>
  <c r="M36" i="1"/>
  <c r="O36" i="1" s="1"/>
  <c r="M28" i="1"/>
  <c r="O28" i="1" s="1"/>
  <c r="M117" i="1"/>
  <c r="O117" i="1" s="1"/>
  <c r="M109" i="1"/>
  <c r="O109" i="1" s="1"/>
  <c r="M97" i="1"/>
  <c r="O97" i="1" s="1"/>
  <c r="M89" i="1"/>
  <c r="O89" i="1" s="1"/>
  <c r="M81" i="1"/>
  <c r="O81" i="1" s="1"/>
  <c r="M73" i="1"/>
  <c r="O73" i="1" s="1"/>
  <c r="M61" i="1"/>
  <c r="O61" i="1" s="1"/>
  <c r="M119" i="1"/>
  <c r="O119" i="1" s="1"/>
  <c r="M115" i="1"/>
  <c r="O115" i="1" s="1"/>
  <c r="M111" i="1"/>
  <c r="O111" i="1" s="1"/>
  <c r="M107" i="1"/>
  <c r="O107" i="1" s="1"/>
  <c r="M103" i="1"/>
  <c r="O103" i="1" s="1"/>
  <c r="M99" i="1"/>
  <c r="O99" i="1" s="1"/>
  <c r="M95" i="1"/>
  <c r="O95" i="1" s="1"/>
  <c r="M91" i="1"/>
  <c r="O91" i="1" s="1"/>
  <c r="M87" i="1"/>
  <c r="O87" i="1" s="1"/>
  <c r="M83" i="1"/>
  <c r="O83" i="1" s="1"/>
  <c r="M79" i="1"/>
  <c r="O79" i="1" s="1"/>
  <c r="M75" i="1"/>
  <c r="O75" i="1" s="1"/>
  <c r="M71" i="1"/>
  <c r="O71" i="1" s="1"/>
  <c r="M67" i="1"/>
  <c r="O67" i="1" s="1"/>
  <c r="M59" i="1"/>
  <c r="O59" i="1" s="1"/>
  <c r="M55" i="1"/>
  <c r="O55" i="1" s="1"/>
  <c r="M51" i="1"/>
  <c r="O51" i="1" s="1"/>
  <c r="M47" i="1"/>
  <c r="O47" i="1" s="1"/>
  <c r="M43" i="1"/>
  <c r="O43" i="1" s="1"/>
  <c r="M35" i="1"/>
  <c r="O35" i="1" s="1"/>
  <c r="M27" i="1"/>
  <c r="O27" i="1" s="1"/>
  <c r="M23" i="6" l="1"/>
  <c r="H8" i="6"/>
  <c r="M11" i="6"/>
  <c r="M7" i="6"/>
  <c r="K9" i="6"/>
  <c r="G9" i="6"/>
  <c r="J22" i="1"/>
  <c r="I7" i="1"/>
  <c r="H6" i="1"/>
  <c r="K7" i="1"/>
  <c r="G7" i="1"/>
  <c r="AX22" i="1"/>
  <c r="I11" i="1"/>
  <c r="G11" i="1"/>
  <c r="H10" i="1"/>
  <c r="K11" i="1"/>
  <c r="M9" i="6" l="1"/>
  <c r="M11" i="1"/>
  <c r="K9" i="1"/>
  <c r="BA22" i="1"/>
  <c r="BC22" i="1" s="1"/>
  <c r="T10" i="1"/>
  <c r="P10" i="1"/>
  <c r="M7" i="1"/>
  <c r="T6" i="1"/>
  <c r="P6" i="1"/>
  <c r="M22" i="1"/>
  <c r="O22" i="1" s="1"/>
  <c r="I9" i="1" l="1"/>
  <c r="H8" i="1"/>
  <c r="X22" i="1"/>
  <c r="T8" i="1" s="1"/>
  <c r="G9" i="1"/>
  <c r="AA22" i="1" l="1"/>
  <c r="AC22" i="1" s="1"/>
  <c r="P8" i="1"/>
  <c r="M9" i="1"/>
</calcChain>
</file>

<file path=xl/sharedStrings.xml><?xml version="1.0" encoding="utf-8"?>
<sst xmlns="http://schemas.openxmlformats.org/spreadsheetml/2006/main" count="407" uniqueCount="72">
  <si>
    <t>通貨ペア</t>
    <rPh sb="0" eb="2">
      <t>ツウカ</t>
    </rPh>
    <phoneticPr fontId="3"/>
  </si>
  <si>
    <t>日足</t>
    <rPh sb="0" eb="2">
      <t>ヒアシ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</si>
  <si>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</si>
  <si>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</si>
  <si>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</si>
  <si>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</si>
  <si>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</si>
  <si>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</si>
  <si>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</si>
  <si>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</si>
  <si>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</si>
  <si>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</si>
  <si>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通貨ペア</t>
    <rPh sb="0" eb="2">
      <t>ツウカ</t>
    </rPh>
    <phoneticPr fontId="10"/>
  </si>
  <si>
    <t>USD/JPY</t>
    <phoneticPr fontId="10"/>
  </si>
  <si>
    <t>時間足</t>
    <rPh sb="0" eb="2">
      <t>ジカン</t>
    </rPh>
    <rPh sb="2" eb="3">
      <t>アシ</t>
    </rPh>
    <phoneticPr fontId="10"/>
  </si>
  <si>
    <t>買</t>
  </si>
  <si>
    <t>No.</t>
  </si>
  <si>
    <t>資金</t>
    <rPh sb="0" eb="2">
      <t>シキン</t>
    </rPh>
    <phoneticPr fontId="3"/>
  </si>
  <si>
    <t>エントリー</t>
  </si>
  <si>
    <t>リスク（2%）</t>
  </si>
  <si>
    <t>ロット</t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</si>
  <si>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</si>
  <si>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</si>
  <si>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</si>
  <si>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</si>
  <si>
    <t>pips</t>
  </si>
  <si>
    <t>損失上限</t>
    <rPh sb="0" eb="2">
      <t>ソンシツ</t>
    </rPh>
    <rPh sb="2" eb="4">
      <t>ジョウゲン</t>
    </rPh>
    <phoneticPr fontId="3"/>
  </si>
  <si>
    <t>損益</t>
    <rPh sb="0" eb="2">
      <t>ソンエキ</t>
    </rPh>
    <phoneticPr fontId="3"/>
  </si>
  <si>
    <t>一括決済</t>
    <rPh sb="0" eb="2">
      <t>イッカツ</t>
    </rPh>
    <rPh sb="2" eb="4">
      <t>ケッサイ</t>
    </rPh>
    <phoneticPr fontId="10"/>
  </si>
  <si>
    <t>分割決済</t>
    <rPh sb="0" eb="2">
      <t>ブンカツ</t>
    </rPh>
    <rPh sb="2" eb="4">
      <t>ケッサイ</t>
    </rPh>
    <phoneticPr fontId="10"/>
  </si>
  <si>
    <t>４H</t>
    <phoneticPr fontId="10"/>
  </si>
  <si>
    <t>トレーリング
（ダウ＋PB）</t>
    <phoneticPr fontId="10"/>
  </si>
  <si>
    <t>エントリー方法</t>
    <rPh sb="5" eb="7">
      <t>ホウホウ</t>
    </rPh>
    <phoneticPr fontId="10"/>
  </si>
  <si>
    <t>PB＋MA</t>
    <phoneticPr fontId="10"/>
  </si>
  <si>
    <t>円価格</t>
    <rPh sb="0" eb="1">
      <t>エン</t>
    </rPh>
    <rPh sb="1" eb="3">
      <t>カカク</t>
    </rPh>
    <phoneticPr fontId="10"/>
  </si>
  <si>
    <t>合計損益</t>
    <rPh sb="0" eb="2">
      <t>ゴウケイ</t>
    </rPh>
    <rPh sb="2" eb="4">
      <t>ソンエキ</t>
    </rPh>
    <phoneticPr fontId="3"/>
  </si>
  <si>
    <t>分割１回目</t>
    <rPh sb="0" eb="2">
      <t>ブンカツ</t>
    </rPh>
    <rPh sb="3" eb="5">
      <t>カイメ</t>
    </rPh>
    <phoneticPr fontId="3"/>
  </si>
  <si>
    <t>分割2回目</t>
    <rPh sb="0" eb="2">
      <t>ブンカツ</t>
    </rPh>
    <rPh sb="3" eb="5">
      <t>カイメ</t>
    </rPh>
    <phoneticPr fontId="3"/>
  </si>
  <si>
    <t>トレーリング（ダウ＋PB）</t>
    <phoneticPr fontId="10"/>
  </si>
  <si>
    <t>売</t>
  </si>
  <si>
    <t>損切</t>
    <rPh sb="0" eb="1">
      <t>ソン</t>
    </rPh>
    <rPh sb="1" eb="2">
      <t>キリ</t>
    </rPh>
    <phoneticPr fontId="10"/>
  </si>
  <si>
    <t>種類</t>
    <rPh sb="0" eb="2">
      <t>シュルイ</t>
    </rPh>
    <phoneticPr fontId="10"/>
  </si>
  <si>
    <t>クロス円</t>
  </si>
  <si>
    <t>pips</t>
    <phoneticPr fontId="3"/>
  </si>
  <si>
    <t>金額</t>
    <rPh sb="0" eb="2">
      <t>キンガク</t>
    </rPh>
    <phoneticPr fontId="10"/>
  </si>
  <si>
    <t>pips</t>
    <phoneticPr fontId="3"/>
  </si>
  <si>
    <t>気付き　質問</t>
  </si>
  <si>
    <t>感想</t>
  </si>
  <si>
    <t>今後</t>
  </si>
  <si>
    <t>検証終了通貨</t>
    <rPh sb="0" eb="2">
      <t>ケンショウ</t>
    </rPh>
    <rPh sb="2" eb="4">
      <t>シュウリョウ</t>
    </rPh>
    <rPh sb="4" eb="6">
      <t>ツウカ</t>
    </rPh>
    <phoneticPr fontId="3"/>
  </si>
  <si>
    <t>ルール</t>
    <phoneticPr fontId="3"/>
  </si>
  <si>
    <t>終了日</t>
    <rPh sb="0" eb="3">
      <t>シュウリョウビ</t>
    </rPh>
    <phoneticPr fontId="3"/>
  </si>
  <si>
    <t>4Ｈ足</t>
    <rPh sb="2" eb="3">
      <t>アシ</t>
    </rPh>
    <phoneticPr fontId="3"/>
  </si>
  <si>
    <t>１Ｈ足</t>
    <rPh sb="2" eb="3">
      <t>アシ</t>
    </rPh>
    <phoneticPr fontId="3"/>
  </si>
  <si>
    <t>PB</t>
    <phoneticPr fontId="3"/>
  </si>
  <si>
    <t>USD/JPY</t>
    <phoneticPr fontId="3"/>
  </si>
  <si>
    <t>GBP/JPY</t>
    <phoneticPr fontId="3"/>
  </si>
  <si>
    <t>トレーリング（建値（20PIP）＋ダウ＋PB＋EB）</t>
    <rPh sb="7" eb="9">
      <t>タテネ</t>
    </rPh>
    <phoneticPr fontId="10"/>
  </si>
  <si>
    <t>トレーリング（建値（20PIP）＋ダウ＋PB＋EB）+ダウが崩れたら決済</t>
    <rPh sb="30" eb="31">
      <t>クズ</t>
    </rPh>
    <rPh sb="34" eb="36">
      <t>ケッサイ</t>
    </rPh>
    <phoneticPr fontId="10"/>
  </si>
  <si>
    <t>EUR/USD</t>
    <phoneticPr fontId="10"/>
  </si>
  <si>
    <t>EB＋MA</t>
    <phoneticPr fontId="10"/>
  </si>
  <si>
    <t>ドルストレート</t>
  </si>
  <si>
    <t>1DAY</t>
    <phoneticPr fontId="10"/>
  </si>
  <si>
    <t>トレーリング（ダウ＋PB＋EB）</t>
    <phoneticPr fontId="10"/>
  </si>
  <si>
    <t>トレーリング
（ダウ＋PB＋EB）</t>
    <phoneticPr fontId="10"/>
  </si>
  <si>
    <t>トレーリング
（建値＋ダウ＋PB+EB）</t>
    <rPh sb="8" eb="10">
      <t>タテネ</t>
    </rPh>
    <phoneticPr fontId="10"/>
  </si>
  <si>
    <t>トレーリング
（建値＋ダウ＋PB＋EB）
＋ダウ崩れで決済</t>
    <rPh sb="8" eb="10">
      <t>タテネ</t>
    </rPh>
    <rPh sb="24" eb="25">
      <t>クズ</t>
    </rPh>
    <rPh sb="27" eb="29">
      <t>ケッサイ</t>
    </rPh>
    <phoneticPr fontId="10"/>
  </si>
  <si>
    <t>EB</t>
    <phoneticPr fontId="3"/>
  </si>
  <si>
    <t>EUR/USD</t>
    <phoneticPr fontId="10"/>
  </si>
  <si>
    <t xml:space="preserve">・良かった点
仕掛け１に比べてエントリーチャンスが増えたこと。
仕掛け１と合わせるとエントリーチャンスは十分。
・悪かった点
仕掛け１同様に勝率は悪い。決済のやり方によっては多少は変わると思う。
・質問
　１．画像の赤印をつけたところはEBでしょうか？また、陰線と陽線の組み合わせだけでなく、陰線と陰線、陽線と陽線の組み合わせでもEBとして成立するのでしょうか？
２．仕掛け１と同様にエントリーの安値や高値を割ってこない限りはローソク足が何本あってもそのEBは
　　有効でしょうか？
</t>
    <rPh sb="1" eb="2">
      <t>ヨ</t>
    </rPh>
    <rPh sb="5" eb="6">
      <t>テン</t>
    </rPh>
    <rPh sb="7" eb="9">
      <t>シカ</t>
    </rPh>
    <rPh sb="12" eb="13">
      <t>クラ</t>
    </rPh>
    <rPh sb="25" eb="26">
      <t>フ</t>
    </rPh>
    <rPh sb="32" eb="34">
      <t>シカ</t>
    </rPh>
    <rPh sb="37" eb="38">
      <t>ア</t>
    </rPh>
    <rPh sb="52" eb="54">
      <t>ジュウブン</t>
    </rPh>
    <rPh sb="57" eb="58">
      <t>ワル</t>
    </rPh>
    <rPh sb="61" eb="62">
      <t>テン</t>
    </rPh>
    <rPh sb="63" eb="65">
      <t>シカ</t>
    </rPh>
    <rPh sb="67" eb="69">
      <t>ドウヨウ</t>
    </rPh>
    <rPh sb="70" eb="72">
      <t>ショウリツ</t>
    </rPh>
    <rPh sb="73" eb="74">
      <t>ワル</t>
    </rPh>
    <rPh sb="76" eb="78">
      <t>ケッサイ</t>
    </rPh>
    <rPh sb="81" eb="82">
      <t>カタ</t>
    </rPh>
    <rPh sb="87" eb="89">
      <t>タショウ</t>
    </rPh>
    <rPh sb="90" eb="91">
      <t>カ</t>
    </rPh>
    <rPh sb="94" eb="95">
      <t>オモ</t>
    </rPh>
    <rPh sb="99" eb="101">
      <t>シツモン</t>
    </rPh>
    <rPh sb="105" eb="107">
      <t>ガゾウ</t>
    </rPh>
    <rPh sb="108" eb="109">
      <t>アカ</t>
    </rPh>
    <rPh sb="109" eb="110">
      <t>シルシ</t>
    </rPh>
    <rPh sb="129" eb="131">
      <t>インセン</t>
    </rPh>
    <rPh sb="132" eb="134">
      <t>ヨウセン</t>
    </rPh>
    <rPh sb="135" eb="136">
      <t>ク</t>
    </rPh>
    <rPh sb="137" eb="138">
      <t>ア</t>
    </rPh>
    <rPh sb="146" eb="148">
      <t>インセン</t>
    </rPh>
    <rPh sb="149" eb="151">
      <t>インセン</t>
    </rPh>
    <rPh sb="152" eb="154">
      <t>ヨウセン</t>
    </rPh>
    <rPh sb="155" eb="156">
      <t>ヨウ</t>
    </rPh>
    <rPh sb="158" eb="159">
      <t>ク</t>
    </rPh>
    <rPh sb="160" eb="161">
      <t>ア</t>
    </rPh>
    <rPh sb="170" eb="172">
      <t>セイリツ</t>
    </rPh>
    <rPh sb="184" eb="186">
      <t>シカ</t>
    </rPh>
    <rPh sb="189" eb="191">
      <t>ドウヨウ</t>
    </rPh>
    <rPh sb="198" eb="200">
      <t>ヤスネ</t>
    </rPh>
    <rPh sb="201" eb="203">
      <t>タカネ</t>
    </rPh>
    <rPh sb="204" eb="205">
      <t>ワ</t>
    </rPh>
    <rPh sb="210" eb="211">
      <t>カギ</t>
    </rPh>
    <rPh sb="217" eb="218">
      <t>アシ</t>
    </rPh>
    <rPh sb="219" eb="221">
      <t>ナンボン</t>
    </rPh>
    <rPh sb="233" eb="235">
      <t>ユウコウ</t>
    </rPh>
    <phoneticPr fontId="3"/>
  </si>
  <si>
    <t>エントリーチャンスが多くなったのはすごく良かった。ただ、やはり勝率は低いので仕掛け１と同様にフィルターが必要だと感じる。４Hと１Hも普通に検証していくなら勝率は低くなると思う。また、建値とダウが崩れたら決済というルールを付けたしてみたが、普通にトレーリングストップをかけた方が勝率もよく利益も一番取れていた。損失の面でみれば小さく抑えることはできたが、大きく取れる場面での建値決済は微妙な感じも正直した。</t>
    <rPh sb="10" eb="11">
      <t>オオ</t>
    </rPh>
    <rPh sb="20" eb="21">
      <t>ヨ</t>
    </rPh>
    <rPh sb="31" eb="33">
      <t>ショウリツ</t>
    </rPh>
    <rPh sb="34" eb="35">
      <t>ヒク</t>
    </rPh>
    <rPh sb="38" eb="40">
      <t>シカ</t>
    </rPh>
    <rPh sb="43" eb="45">
      <t>ドウヨウ</t>
    </rPh>
    <rPh sb="52" eb="54">
      <t>ヒツヨウ</t>
    </rPh>
    <rPh sb="56" eb="57">
      <t>カン</t>
    </rPh>
    <rPh sb="66" eb="68">
      <t>フツウ</t>
    </rPh>
    <rPh sb="69" eb="71">
      <t>ケンショウ</t>
    </rPh>
    <rPh sb="77" eb="79">
      <t>ショウリツ</t>
    </rPh>
    <rPh sb="80" eb="81">
      <t>ヒク</t>
    </rPh>
    <rPh sb="85" eb="86">
      <t>オモ</t>
    </rPh>
    <rPh sb="91" eb="93">
      <t>タテネ</t>
    </rPh>
    <rPh sb="97" eb="98">
      <t>クズ</t>
    </rPh>
    <rPh sb="101" eb="103">
      <t>ケッサイ</t>
    </rPh>
    <rPh sb="110" eb="111">
      <t>ツ</t>
    </rPh>
    <rPh sb="119" eb="121">
      <t>フツウ</t>
    </rPh>
    <rPh sb="136" eb="137">
      <t>ホウ</t>
    </rPh>
    <rPh sb="138" eb="140">
      <t>ショウリツ</t>
    </rPh>
    <rPh sb="143" eb="145">
      <t>リエキ</t>
    </rPh>
    <rPh sb="146" eb="148">
      <t>イチバン</t>
    </rPh>
    <rPh sb="148" eb="149">
      <t>ト</t>
    </rPh>
    <rPh sb="154" eb="156">
      <t>ソンシツ</t>
    </rPh>
    <rPh sb="157" eb="158">
      <t>メン</t>
    </rPh>
    <rPh sb="162" eb="163">
      <t>チイ</t>
    </rPh>
    <rPh sb="165" eb="166">
      <t>オサ</t>
    </rPh>
    <rPh sb="176" eb="177">
      <t>オオ</t>
    </rPh>
    <rPh sb="179" eb="180">
      <t>ト</t>
    </rPh>
    <rPh sb="182" eb="184">
      <t>バメン</t>
    </rPh>
    <rPh sb="186" eb="188">
      <t>タテネ</t>
    </rPh>
    <rPh sb="188" eb="190">
      <t>ケッサイ</t>
    </rPh>
    <rPh sb="191" eb="193">
      <t>ビミョウ</t>
    </rPh>
    <rPh sb="194" eb="195">
      <t>カン</t>
    </rPh>
    <rPh sb="197" eb="199">
      <t>ショウジキ</t>
    </rPh>
    <phoneticPr fontId="10"/>
  </si>
  <si>
    <t>４Hからはフィルターをかけた上で、今回の決済方法での勝率を検証していこうと思う。</t>
    <rPh sb="14" eb="15">
      <t>ウエ</t>
    </rPh>
    <rPh sb="17" eb="19">
      <t>コンカイ</t>
    </rPh>
    <rPh sb="20" eb="22">
      <t>ケッサイ</t>
    </rPh>
    <rPh sb="22" eb="24">
      <t>ホウホウ</t>
    </rPh>
    <rPh sb="26" eb="28">
      <t>ショウリツ</t>
    </rPh>
    <rPh sb="29" eb="31">
      <t>ケンショウ</t>
    </rPh>
    <rPh sb="37" eb="38">
      <t>オモ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</si>
</sst>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0.0%"/>
    <numFmt numFmtId="178" formatCode="#,##0_ "/>
    <numFmt numFmtId="179" formatCode="0.0_ ;[Red]\-0.0\ "/>
    <numFmt numFmtId="180" formatCode="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28">
    <xf numFmtId="0" fontId="0" fillId="0" borderId="0" xfId="0">
      <alignment vertical="center"/>
    </xf>
    <xf numFmtId="38" fontId="0" fillId="0" borderId="0" xfId="1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7" fillId="5" borderId="1" xfId="4" applyFont="1" applyFill="1" applyBorder="1" applyAlignment="1">
      <alignment horizontal="center" vertical="center" shrinkToFit="1"/>
    </xf>
    <xf numFmtId="0" fontId="7" fillId="5" borderId="2" xfId="4" applyFont="1" applyFill="1" applyBorder="1" applyAlignment="1">
      <alignment horizontal="center" vertical="center" shrinkToFit="1"/>
    </xf>
    <xf numFmtId="0" fontId="7" fillId="2" borderId="1" xfId="4" applyFont="1" applyFill="1" applyBorder="1" applyAlignment="1">
      <alignment horizontal="center" vertical="center" shrinkToFit="1"/>
    </xf>
    <xf numFmtId="0" fontId="7" fillId="3" borderId="1" xfId="4" applyFont="1" applyFill="1" applyBorder="1" applyAlignment="1">
      <alignment horizontal="center" vertical="center" shrinkToFit="1"/>
    </xf>
    <xf numFmtId="177" fontId="2" fillId="0" borderId="1" xfId="3" applyNumberFormat="1" applyFont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 shrinkToFit="1"/>
    </xf>
    <xf numFmtId="0" fontId="7" fillId="3" borderId="1" xfId="4" applyFont="1" applyFill="1" applyBorder="1" applyAlignment="1">
      <alignment horizontal="center" vertical="center" shrinkToFit="1"/>
    </xf>
    <xf numFmtId="0" fontId="7" fillId="4" borderId="1" xfId="4" applyFont="1" applyFill="1" applyBorder="1" applyAlignment="1">
      <alignment horizontal="center" vertical="center"/>
    </xf>
    <xf numFmtId="0" fontId="2" fillId="0" borderId="7" xfId="4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177" fontId="2" fillId="0" borderId="1" xfId="3" applyNumberFormat="1" applyFont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 shrinkToFit="1"/>
    </xf>
    <xf numFmtId="0" fontId="7" fillId="5" borderId="1" xfId="4" applyFont="1" applyFill="1" applyBorder="1" applyAlignment="1">
      <alignment horizontal="center" vertical="center" shrinkToFit="1"/>
    </xf>
    <xf numFmtId="0" fontId="7" fillId="4" borderId="1" xfId="4" applyFont="1" applyFill="1" applyBorder="1" applyAlignment="1">
      <alignment horizontal="center" vertical="center"/>
    </xf>
    <xf numFmtId="0" fontId="2" fillId="0" borderId="7" xfId="4" applyBorder="1" applyAlignment="1">
      <alignment horizontal="center" vertical="center"/>
    </xf>
    <xf numFmtId="0" fontId="7" fillId="5" borderId="2" xfId="4" applyFont="1" applyFill="1" applyBorder="1" applyAlignment="1">
      <alignment horizontal="center" vertical="center" shrinkToFi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5" borderId="2" xfId="4" applyFont="1" applyFill="1" applyBorder="1" applyAlignment="1">
      <alignment horizontal="center" vertical="center" shrinkToFit="1"/>
    </xf>
    <xf numFmtId="0" fontId="2" fillId="0" borderId="7" xfId="4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2" xfId="4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1" xfId="1" applyNumberFormat="1" applyFont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shrinkToFit="1"/>
    </xf>
    <xf numFmtId="0" fontId="7" fillId="7" borderId="3" xfId="4" applyFont="1" applyFill="1" applyBorder="1" applyAlignment="1">
      <alignment horizontal="center" vertical="center" shrinkToFit="1"/>
    </xf>
    <xf numFmtId="0" fontId="7" fillId="7" borderId="2" xfId="4" applyFont="1" applyFill="1" applyBorder="1" applyAlignment="1">
      <alignment horizontal="center" vertical="center" shrinkToFit="1"/>
    </xf>
    <xf numFmtId="0" fontId="7" fillId="5" borderId="7" xfId="4" applyFont="1" applyFill="1" applyBorder="1" applyAlignment="1">
      <alignment horizontal="center" vertical="center" shrinkToFit="1"/>
    </xf>
    <xf numFmtId="0" fontId="7" fillId="5" borderId="2" xfId="4" applyFont="1" applyFill="1" applyBorder="1" applyAlignment="1">
      <alignment horizontal="center" vertical="center" shrinkToFit="1"/>
    </xf>
    <xf numFmtId="0" fontId="7" fillId="2" borderId="7" xfId="4" applyFont="1" applyFill="1" applyBorder="1" applyAlignment="1">
      <alignment horizontal="center" vertical="center" shrinkToFit="1"/>
    </xf>
    <xf numFmtId="0" fontId="7" fillId="2" borderId="2" xfId="4" applyFont="1" applyFill="1" applyBorder="1" applyAlignment="1">
      <alignment horizontal="center" vertical="center" shrinkToFit="1"/>
    </xf>
    <xf numFmtId="0" fontId="7" fillId="7" borderId="7" xfId="4" applyFont="1" applyFill="1" applyBorder="1" applyAlignment="1">
      <alignment horizontal="center" vertical="center" shrinkToFit="1"/>
    </xf>
    <xf numFmtId="0" fontId="7" fillId="3" borderId="7" xfId="4" applyFont="1" applyFill="1" applyBorder="1" applyAlignment="1">
      <alignment horizontal="center" vertical="center" shrinkToFit="1"/>
    </xf>
    <xf numFmtId="0" fontId="7" fillId="3" borderId="3" xfId="4" applyFont="1" applyFill="1" applyBorder="1" applyAlignment="1">
      <alignment horizontal="center" vertical="center" shrinkToFit="1"/>
    </xf>
    <xf numFmtId="0" fontId="7" fillId="3" borderId="2" xfId="4" applyFont="1" applyFill="1" applyBorder="1" applyAlignment="1">
      <alignment horizontal="center" vertical="center" shrinkToFit="1"/>
    </xf>
    <xf numFmtId="0" fontId="7" fillId="7" borderId="1" xfId="4" applyFont="1" applyFill="1" applyBorder="1" applyAlignment="1">
      <alignment horizontal="center" vertical="center" shrinkToFit="1"/>
    </xf>
    <xf numFmtId="0" fontId="7" fillId="9" borderId="6" xfId="4" applyFont="1" applyFill="1" applyBorder="1" applyAlignment="1">
      <alignment horizontal="center" vertical="center" shrinkToFit="1"/>
    </xf>
    <xf numFmtId="0" fontId="7" fillId="9" borderId="9" xfId="4" applyFont="1" applyFill="1" applyBorder="1" applyAlignment="1">
      <alignment horizontal="center" vertical="center" shrinkToFit="1"/>
    </xf>
    <xf numFmtId="0" fontId="7" fillId="9" borderId="10" xfId="4" applyFont="1" applyFill="1" applyBorder="1" applyAlignment="1">
      <alignment horizontal="center" vertical="center" shrinkToFit="1"/>
    </xf>
    <xf numFmtId="0" fontId="7" fillId="9" borderId="11" xfId="4" applyFont="1" applyFill="1" applyBorder="1" applyAlignment="1">
      <alignment horizontal="center" vertical="center" shrinkToFit="1"/>
    </xf>
    <xf numFmtId="0" fontId="7" fillId="2" borderId="3" xfId="4" applyFont="1" applyFill="1" applyBorder="1" applyAlignment="1">
      <alignment horizontal="center" vertical="center" shrinkToFit="1"/>
    </xf>
    <xf numFmtId="0" fontId="7" fillId="10" borderId="5" xfId="4" applyFont="1" applyFill="1" applyBorder="1" applyAlignment="1">
      <alignment horizontal="center" vertical="center" shrinkToFit="1"/>
    </xf>
    <xf numFmtId="0" fontId="7" fillId="10" borderId="8" xfId="4" applyFont="1" applyFill="1" applyBorder="1" applyAlignment="1">
      <alignment horizontal="center" vertical="center" shrinkToFit="1"/>
    </xf>
    <xf numFmtId="0" fontId="7" fillId="12" borderId="1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8" borderId="1" xfId="4" applyFont="1" applyFill="1" applyBorder="1" applyAlignment="1">
      <alignment horizontal="center" vertical="center" shrinkToFit="1"/>
    </xf>
    <xf numFmtId="0" fontId="7" fillId="5" borderId="3" xfId="4" applyFont="1" applyFill="1" applyBorder="1" applyAlignment="1">
      <alignment horizontal="center" vertical="center" shrinkToFit="1"/>
    </xf>
    <xf numFmtId="0" fontId="7" fillId="10" borderId="6" xfId="4" applyFont="1" applyFill="1" applyBorder="1" applyAlignment="1">
      <alignment horizontal="center" vertical="center" shrinkToFit="1"/>
    </xf>
    <xf numFmtId="0" fontId="7" fillId="10" borderId="10" xfId="4" applyFont="1" applyFill="1" applyBorder="1" applyAlignment="1">
      <alignment horizontal="center" vertical="center" shrinkToFit="1"/>
    </xf>
    <xf numFmtId="178" fontId="2" fillId="0" borderId="7" xfId="4" applyNumberFormat="1" applyBorder="1" applyAlignment="1">
      <alignment horizontal="center" vertical="center"/>
    </xf>
    <xf numFmtId="178" fontId="2" fillId="0" borderId="2" xfId="4" applyNumberFormat="1" applyBorder="1" applyAlignment="1">
      <alignment horizontal="center" vertical="center"/>
    </xf>
    <xf numFmtId="0" fontId="7" fillId="4" borderId="7" xfId="4" applyFont="1" applyFill="1" applyBorder="1" applyAlignment="1">
      <alignment horizontal="center" vertical="center" shrinkToFit="1"/>
    </xf>
    <xf numFmtId="0" fontId="7" fillId="4" borderId="2" xfId="4" applyFont="1" applyFill="1" applyBorder="1" applyAlignment="1">
      <alignment horizontal="center" vertical="center" shrinkToFit="1"/>
    </xf>
    <xf numFmtId="176" fontId="8" fillId="0" borderId="7" xfId="4" applyNumberFormat="1" applyFont="1" applyFill="1" applyBorder="1" applyAlignment="1">
      <alignment horizontal="center" vertical="center"/>
    </xf>
    <xf numFmtId="176" fontId="8" fillId="0" borderId="2" xfId="4" applyNumberFormat="1" applyFont="1" applyFill="1" applyBorder="1" applyAlignment="1">
      <alignment horizontal="center" vertical="center"/>
    </xf>
    <xf numFmtId="0" fontId="7" fillId="4" borderId="7" xfId="4" applyFont="1" applyFill="1" applyBorder="1" applyAlignment="1">
      <alignment horizontal="center" vertical="center"/>
    </xf>
    <xf numFmtId="0" fontId="7" fillId="4" borderId="2" xfId="4" applyFont="1" applyFill="1" applyBorder="1" applyAlignment="1">
      <alignment horizontal="center" vertical="center"/>
    </xf>
    <xf numFmtId="0" fontId="2" fillId="0" borderId="7" xfId="4" applyBorder="1" applyAlignment="1">
      <alignment horizontal="center" vertical="center"/>
    </xf>
    <xf numFmtId="0" fontId="2" fillId="0" borderId="2" xfId="4" applyBorder="1" applyAlignment="1">
      <alignment horizontal="center" vertical="center"/>
    </xf>
    <xf numFmtId="0" fontId="0" fillId="14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0" fontId="7" fillId="4" borderId="3" xfId="4" applyFont="1" applyFill="1" applyBorder="1" applyAlignment="1">
      <alignment horizontal="center" vertical="center"/>
    </xf>
    <xf numFmtId="176" fontId="2" fillId="0" borderId="7" xfId="4" applyNumberFormat="1" applyBorder="1" applyAlignment="1">
      <alignment horizontal="center" vertical="center"/>
    </xf>
    <xf numFmtId="176" fontId="2" fillId="0" borderId="2" xfId="4" applyNumberFormat="1" applyBorder="1" applyAlignment="1">
      <alignment horizontal="center" vertical="center"/>
    </xf>
    <xf numFmtId="179" fontId="2" fillId="0" borderId="7" xfId="4" applyNumberFormat="1" applyBorder="1" applyAlignment="1">
      <alignment horizontal="center" vertical="center"/>
    </xf>
    <xf numFmtId="179" fontId="2" fillId="0" borderId="2" xfId="4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7" fillId="3" borderId="8" xfId="4" applyFont="1" applyFill="1" applyBorder="1" applyAlignment="1">
      <alignment horizontal="center" vertical="center" shrinkToFit="1"/>
    </xf>
    <xf numFmtId="0" fontId="12" fillId="13" borderId="1" xfId="0" applyFont="1" applyFill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0" fontId="7" fillId="9" borderId="4" xfId="4" applyFont="1" applyFill="1" applyBorder="1" applyAlignment="1">
      <alignment horizontal="center" vertical="center" shrinkToFit="1"/>
    </xf>
    <xf numFmtId="0" fontId="7" fillId="9" borderId="12" xfId="4" applyFont="1" applyFill="1" applyBorder="1" applyAlignment="1">
      <alignment horizontal="center" vertical="center" shrinkToFit="1"/>
    </xf>
    <xf numFmtId="0" fontId="7" fillId="9" borderId="13" xfId="4" applyFont="1" applyFill="1" applyBorder="1" applyAlignment="1">
      <alignment horizontal="center" vertical="center" shrinkToFit="1"/>
    </xf>
    <xf numFmtId="0" fontId="7" fillId="9" borderId="14" xfId="4" applyFont="1" applyFill="1" applyBorder="1" applyAlignment="1">
      <alignment horizontal="center" vertical="center" shrinkToFit="1"/>
    </xf>
    <xf numFmtId="0" fontId="7" fillId="2" borderId="10" xfId="4" applyFont="1" applyFill="1" applyBorder="1" applyAlignment="1">
      <alignment horizontal="center" vertical="center" shrinkToFit="1"/>
    </xf>
    <xf numFmtId="0" fontId="7" fillId="2" borderId="12" xfId="4" applyFont="1" applyFill="1" applyBorder="1" applyAlignment="1">
      <alignment horizontal="center" vertical="center" shrinkToFit="1"/>
    </xf>
    <xf numFmtId="0" fontId="7" fillId="2" borderId="11" xfId="4" applyFont="1" applyFill="1" applyBorder="1" applyAlignment="1">
      <alignment horizontal="center" vertical="center" shrinkToFit="1"/>
    </xf>
    <xf numFmtId="0" fontId="7" fillId="10" borderId="13" xfId="4" applyFont="1" applyFill="1" applyBorder="1" applyAlignment="1">
      <alignment horizontal="center" vertical="center" shrinkToFit="1"/>
    </xf>
    <xf numFmtId="0" fontId="7" fillId="12" borderId="7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0" fontId="0" fillId="14" borderId="14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14" borderId="11" xfId="0" applyFill="1" applyBorder="1" applyAlignment="1">
      <alignment horizontal="center" vertical="center" wrapText="1"/>
    </xf>
  </cellXfs>
  <cellStyles count="6">
    <cellStyle name="パーセント 2" xfId="3"/>
    <cellStyle name="桁区切り" xfId="1" builtinId="6"/>
    <cellStyle name="標準" xfId="0" builtinId="0"/>
    <cellStyle name="標準 2" xfId="4"/>
    <cellStyle name="標準 3" xfId="5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14</xdr:col>
      <xdr:colOff>457200</xdr:colOff>
      <xdr:row>27</xdr:row>
      <xdr:rowOff>137832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4350"/>
          <a:ext cx="10058400" cy="4252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20"/>
  <sheetViews>
    <sheetView workbookViewId="0">
      <pane ySplit="20" topLeftCell="A21" activePane="bottomLeft" state="frozen"/>
      <selection pane="bottomLeft" activeCell="H10" sqref="H10:I10"/>
    </sheetView>
  </sheetViews>
  <sheetFormatPr defaultRowHeight="13.5"/>
  <cols>
    <col min="3" max="3" width="11.5" bestFit="1" customWidth="1"/>
    <col min="4" max="4" width="10.5" bestFit="1" customWidth="1"/>
    <col min="5" max="5" width="10.875" customWidth="1"/>
    <col min="10" max="10" width="12.625" bestFit="1" customWidth="1"/>
    <col min="14" max="14" width="10.5" bestFit="1" customWidth="1"/>
    <col min="16" max="16" width="9.5" bestFit="1" customWidth="1"/>
    <col min="17" max="17" width="9.25" bestFit="1" customWidth="1"/>
    <col min="31" max="31" width="9.25" bestFit="1" customWidth="1"/>
    <col min="44" max="45" width="9.25" bestFit="1" customWidth="1"/>
  </cols>
  <sheetData>
    <row r="2" spans="3:21">
      <c r="D2" s="99" t="s">
        <v>12</v>
      </c>
      <c r="E2" s="99"/>
      <c r="F2" s="53" t="s">
        <v>59</v>
      </c>
      <c r="G2" s="100"/>
      <c r="H2" s="54"/>
      <c r="I2" s="45" t="s">
        <v>41</v>
      </c>
      <c r="J2" s="41" t="s">
        <v>61</v>
      </c>
      <c r="K2" s="45" t="s">
        <v>14</v>
      </c>
      <c r="L2" s="40" t="s">
        <v>62</v>
      </c>
      <c r="M2" s="2"/>
    </row>
    <row r="3" spans="3:21">
      <c r="D3" s="99" t="s">
        <v>32</v>
      </c>
      <c r="E3" s="99"/>
      <c r="F3" s="101" t="s">
        <v>60</v>
      </c>
      <c r="G3" s="102"/>
      <c r="H3" s="102"/>
      <c r="I3" s="102"/>
      <c r="J3" s="102"/>
      <c r="K3" s="102"/>
      <c r="L3" s="103"/>
      <c r="M3" s="2"/>
    </row>
    <row r="4" spans="3:21">
      <c r="D4" s="99"/>
      <c r="E4" s="99"/>
      <c r="F4" s="104"/>
      <c r="G4" s="105"/>
      <c r="H4" s="105"/>
      <c r="I4" s="105"/>
      <c r="J4" s="105"/>
      <c r="K4" s="105"/>
      <c r="L4" s="106"/>
      <c r="M4" s="2"/>
    </row>
    <row r="6" spans="3:21">
      <c r="D6" s="92" t="s">
        <v>64</v>
      </c>
      <c r="E6" s="93"/>
      <c r="F6" s="88" t="s">
        <v>2</v>
      </c>
      <c r="G6" s="94"/>
      <c r="H6" s="95">
        <f>SUM($V$21:$W$120)</f>
        <v>36969.840000000237</v>
      </c>
      <c r="I6" s="96"/>
      <c r="J6" s="88" t="s">
        <v>3</v>
      </c>
      <c r="K6" s="89"/>
      <c r="L6" s="97">
        <f>SUM($T$21:$U$120)</f>
        <v>4569.0000000000127</v>
      </c>
      <c r="M6" s="98"/>
      <c r="N6" s="84" t="s">
        <v>4</v>
      </c>
      <c r="O6" s="85"/>
      <c r="P6" s="82">
        <v>34776</v>
      </c>
      <c r="Q6" s="83"/>
      <c r="R6" s="84" t="s">
        <v>5</v>
      </c>
      <c r="S6" s="85"/>
      <c r="T6" s="86">
        <v>-13256</v>
      </c>
      <c r="U6" s="87"/>
    </row>
    <row r="7" spans="3:21">
      <c r="D7" s="93"/>
      <c r="E7" s="93"/>
      <c r="F7" s="23" t="s">
        <v>6</v>
      </c>
      <c r="G7" s="44">
        <f>COUNTIF($V$21:$W$120,"&gt;0")</f>
        <v>25</v>
      </c>
      <c r="H7" s="23" t="s">
        <v>7</v>
      </c>
      <c r="I7" s="19">
        <f>COUNTIF($V$21:$W$120,"&lt;0")</f>
        <v>46</v>
      </c>
      <c r="J7" s="23" t="s">
        <v>8</v>
      </c>
      <c r="K7" s="44">
        <f>COUNTIF($V$21:$W$120,"=0")</f>
        <v>0</v>
      </c>
      <c r="L7" s="23" t="s">
        <v>9</v>
      </c>
      <c r="M7" s="20">
        <f>G7/SUM(G7,I7,K7)</f>
        <v>0.352112676056338</v>
      </c>
      <c r="N7" s="88" t="s">
        <v>10</v>
      </c>
      <c r="O7" s="89"/>
      <c r="P7" s="90">
        <v>6</v>
      </c>
      <c r="Q7" s="91"/>
      <c r="R7" s="88" t="s">
        <v>11</v>
      </c>
      <c r="S7" s="89"/>
      <c r="T7" s="90">
        <v>9</v>
      </c>
      <c r="U7" s="91"/>
    </row>
    <row r="8" spans="3:21">
      <c r="D8" s="92" t="s">
        <v>65</v>
      </c>
      <c r="E8" s="93"/>
      <c r="F8" s="88" t="s">
        <v>2</v>
      </c>
      <c r="G8" s="94"/>
      <c r="H8" s="95">
        <f>SUM($AJ$21:$AK$120)</f>
        <v>30999.760000000155</v>
      </c>
      <c r="I8" s="96"/>
      <c r="J8" s="88" t="s">
        <v>3</v>
      </c>
      <c r="K8" s="89"/>
      <c r="L8" s="97">
        <f>SUM($AH$21:$AI$120)</f>
        <v>3402.1000000000104</v>
      </c>
      <c r="M8" s="98"/>
      <c r="N8" s="84" t="s">
        <v>4</v>
      </c>
      <c r="O8" s="85"/>
      <c r="P8" s="82">
        <v>14194</v>
      </c>
      <c r="Q8" s="83"/>
      <c r="R8" s="84" t="s">
        <v>5</v>
      </c>
      <c r="S8" s="85"/>
      <c r="T8" s="86">
        <v>-6168</v>
      </c>
      <c r="U8" s="87"/>
    </row>
    <row r="9" spans="3:21">
      <c r="D9" s="93"/>
      <c r="E9" s="93"/>
      <c r="F9" s="23" t="s">
        <v>6</v>
      </c>
      <c r="G9" s="44">
        <f>COUNTIF($AJ$21:$AK$120,"&gt;0")</f>
        <v>16</v>
      </c>
      <c r="H9" s="23" t="s">
        <v>7</v>
      </c>
      <c r="I9" s="19">
        <v>18</v>
      </c>
      <c r="J9" s="23" t="s">
        <v>8</v>
      </c>
      <c r="K9" s="44">
        <f>COUNTIF($AJ$21:$AK$120,"=0")</f>
        <v>37</v>
      </c>
      <c r="L9" s="23" t="s">
        <v>9</v>
      </c>
      <c r="M9" s="20">
        <f>G9/SUM(G9,I9,K9)</f>
        <v>0.22535211267605634</v>
      </c>
      <c r="N9" s="88" t="s">
        <v>10</v>
      </c>
      <c r="O9" s="89"/>
      <c r="P9" s="90">
        <v>2</v>
      </c>
      <c r="Q9" s="91"/>
      <c r="R9" s="88" t="s">
        <v>11</v>
      </c>
      <c r="S9" s="89"/>
      <c r="T9" s="90">
        <v>4</v>
      </c>
      <c r="U9" s="91"/>
    </row>
    <row r="10" spans="3:21" ht="13.5" customHeight="1">
      <c r="D10" s="122" t="s">
        <v>66</v>
      </c>
      <c r="E10" s="123"/>
      <c r="F10" s="94" t="s">
        <v>2</v>
      </c>
      <c r="G10" s="94"/>
      <c r="H10" s="95">
        <f>SUM($AX$21:$AY$120)</f>
        <v>31055.420000000122</v>
      </c>
      <c r="I10" s="96"/>
      <c r="J10" s="88" t="s">
        <v>3</v>
      </c>
      <c r="K10" s="89"/>
      <c r="L10" s="97">
        <f>SUM($AV$21:$AW$120)</f>
        <v>3271.8000000000088</v>
      </c>
      <c r="M10" s="98"/>
      <c r="N10" s="84" t="s">
        <v>4</v>
      </c>
      <c r="O10" s="85"/>
      <c r="P10" s="82">
        <v>14194</v>
      </c>
      <c r="Q10" s="83"/>
      <c r="R10" s="84" t="s">
        <v>5</v>
      </c>
      <c r="S10" s="85"/>
      <c r="T10" s="86">
        <v>-6168</v>
      </c>
      <c r="U10" s="87"/>
    </row>
    <row r="11" spans="3:21">
      <c r="D11" s="124"/>
      <c r="E11" s="125"/>
      <c r="F11" s="46" t="s">
        <v>6</v>
      </c>
      <c r="G11" s="44">
        <f>COUNTIF($AX$21:$AY$120,"&gt;0")</f>
        <v>17</v>
      </c>
      <c r="H11" s="23" t="s">
        <v>7</v>
      </c>
      <c r="I11" s="19">
        <f>COUNTIF($AX$21:$AY$120,"&lt;0")</f>
        <v>18</v>
      </c>
      <c r="J11" s="23" t="s">
        <v>8</v>
      </c>
      <c r="K11" s="44">
        <f>COUNTIF($AX$21:$AY$120,"=0")</f>
        <v>36</v>
      </c>
      <c r="L11" s="23" t="s">
        <v>9</v>
      </c>
      <c r="M11" s="20">
        <f>G11/SUM(G11,I11,K11)</f>
        <v>0.23943661971830985</v>
      </c>
      <c r="N11" s="88" t="s">
        <v>10</v>
      </c>
      <c r="O11" s="89"/>
      <c r="P11" s="90">
        <v>2</v>
      </c>
      <c r="Q11" s="91"/>
      <c r="R11" s="88" t="s">
        <v>11</v>
      </c>
      <c r="S11" s="89"/>
      <c r="T11" s="90">
        <v>4</v>
      </c>
      <c r="U11" s="91"/>
    </row>
    <row r="12" spans="3:21">
      <c r="C12" s="1"/>
      <c r="D12" s="126"/>
      <c r="E12" s="127"/>
    </row>
    <row r="17" spans="2:51">
      <c r="J17" s="74" t="s">
        <v>63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120"/>
      <c r="X17" s="110" t="s">
        <v>57</v>
      </c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121" t="s">
        <v>58</v>
      </c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</row>
    <row r="18" spans="2:51">
      <c r="J18" s="74"/>
      <c r="K18" s="74"/>
      <c r="L18" s="74"/>
      <c r="M18" s="74"/>
      <c r="N18" s="74"/>
      <c r="O18" s="74"/>
      <c r="P18" s="75"/>
      <c r="Q18" s="75"/>
      <c r="R18" s="75"/>
      <c r="S18" s="75"/>
      <c r="T18" s="74"/>
      <c r="U18" s="74"/>
      <c r="V18" s="74"/>
      <c r="W18" s="120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121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</row>
    <row r="19" spans="2:51">
      <c r="B19" s="78" t="s">
        <v>16</v>
      </c>
      <c r="C19" s="79" t="s">
        <v>18</v>
      </c>
      <c r="D19" s="79"/>
      <c r="E19" s="79"/>
      <c r="F19" s="79"/>
      <c r="G19" s="79"/>
      <c r="H19" s="79"/>
      <c r="I19" s="59"/>
      <c r="J19" s="67" t="s">
        <v>17</v>
      </c>
      <c r="K19" s="68"/>
      <c r="L19" s="60" t="s">
        <v>19</v>
      </c>
      <c r="M19" s="71"/>
      <c r="N19" s="61"/>
      <c r="O19" s="80" t="s">
        <v>20</v>
      </c>
      <c r="P19" s="55" t="s">
        <v>21</v>
      </c>
      <c r="Q19" s="55" t="s">
        <v>22</v>
      </c>
      <c r="R19" s="55" t="s">
        <v>24</v>
      </c>
      <c r="S19" s="55"/>
      <c r="T19" s="56" t="s">
        <v>27</v>
      </c>
      <c r="U19" s="56"/>
      <c r="V19" s="56"/>
      <c r="W19" s="57"/>
      <c r="X19" s="114" t="s">
        <v>17</v>
      </c>
      <c r="Y19" s="115"/>
      <c r="Z19" s="116" t="s">
        <v>19</v>
      </c>
      <c r="AA19" s="117"/>
      <c r="AB19" s="118"/>
      <c r="AC19" s="119" t="s">
        <v>20</v>
      </c>
      <c r="AD19" s="109" t="s">
        <v>21</v>
      </c>
      <c r="AE19" s="109" t="s">
        <v>22</v>
      </c>
      <c r="AF19" s="109" t="s">
        <v>24</v>
      </c>
      <c r="AG19" s="109"/>
      <c r="AH19" s="66" t="s">
        <v>27</v>
      </c>
      <c r="AI19" s="66"/>
      <c r="AJ19" s="66"/>
      <c r="AK19" s="66"/>
      <c r="AL19" s="112" t="s">
        <v>17</v>
      </c>
      <c r="AM19" s="68"/>
      <c r="AN19" s="60" t="s">
        <v>19</v>
      </c>
      <c r="AO19" s="71"/>
      <c r="AP19" s="61"/>
      <c r="AQ19" s="80" t="s">
        <v>20</v>
      </c>
      <c r="AR19" s="55" t="s">
        <v>21</v>
      </c>
      <c r="AS19" s="55" t="s">
        <v>22</v>
      </c>
      <c r="AT19" s="55" t="s">
        <v>24</v>
      </c>
      <c r="AU19" s="55"/>
      <c r="AV19" s="56" t="s">
        <v>27</v>
      </c>
      <c r="AW19" s="56"/>
      <c r="AX19" s="56"/>
      <c r="AY19" s="57"/>
    </row>
    <row r="20" spans="2:51">
      <c r="B20" s="78"/>
      <c r="C20" s="43" t="s">
        <v>21</v>
      </c>
      <c r="D20" s="22" t="s">
        <v>22</v>
      </c>
      <c r="E20" s="22" t="s">
        <v>23</v>
      </c>
      <c r="F20" s="58" t="s">
        <v>24</v>
      </c>
      <c r="G20" s="59"/>
      <c r="H20" s="43" t="s">
        <v>40</v>
      </c>
      <c r="I20" s="43" t="s">
        <v>34</v>
      </c>
      <c r="J20" s="69"/>
      <c r="K20" s="70"/>
      <c r="L20" s="21" t="s">
        <v>25</v>
      </c>
      <c r="M20" s="60" t="s">
        <v>26</v>
      </c>
      <c r="N20" s="61"/>
      <c r="O20" s="81"/>
      <c r="P20" s="55"/>
      <c r="Q20" s="55"/>
      <c r="R20" s="55"/>
      <c r="S20" s="55"/>
      <c r="T20" s="56" t="s">
        <v>43</v>
      </c>
      <c r="U20" s="57"/>
      <c r="V20" s="62" t="s">
        <v>44</v>
      </c>
      <c r="W20" s="57"/>
      <c r="X20" s="69"/>
      <c r="Y20" s="70"/>
      <c r="Z20" s="21" t="s">
        <v>25</v>
      </c>
      <c r="AA20" s="60" t="s">
        <v>26</v>
      </c>
      <c r="AB20" s="61"/>
      <c r="AC20" s="81"/>
      <c r="AD20" s="55"/>
      <c r="AE20" s="55"/>
      <c r="AF20" s="55"/>
      <c r="AG20" s="55"/>
      <c r="AH20" s="66" t="s">
        <v>43</v>
      </c>
      <c r="AI20" s="66"/>
      <c r="AJ20" s="66" t="s">
        <v>44</v>
      </c>
      <c r="AK20" s="66"/>
      <c r="AL20" s="113"/>
      <c r="AM20" s="70"/>
      <c r="AN20" s="21" t="s">
        <v>25</v>
      </c>
      <c r="AO20" s="60" t="s">
        <v>26</v>
      </c>
      <c r="AP20" s="61"/>
      <c r="AQ20" s="81"/>
      <c r="AR20" s="55"/>
      <c r="AS20" s="55"/>
      <c r="AT20" s="55"/>
      <c r="AU20" s="55"/>
      <c r="AV20" s="62" t="s">
        <v>25</v>
      </c>
      <c r="AW20" s="57"/>
      <c r="AX20" s="62" t="s">
        <v>44</v>
      </c>
      <c r="AY20" s="57"/>
    </row>
    <row r="21" spans="2:51">
      <c r="B21" s="40">
        <v>1</v>
      </c>
      <c r="C21" s="40">
        <v>2005</v>
      </c>
      <c r="D21" s="15">
        <v>42402</v>
      </c>
      <c r="E21" s="16" t="s">
        <v>39</v>
      </c>
      <c r="F21" s="53">
        <v>1.3008999999999999</v>
      </c>
      <c r="G21" s="54"/>
      <c r="H21" s="42">
        <v>1.3095000000000001</v>
      </c>
      <c r="I21" s="40">
        <v>104</v>
      </c>
      <c r="J21" s="48">
        <v>100000</v>
      </c>
      <c r="K21" s="48"/>
      <c r="L21" s="40">
        <f>IF(J2="クロス円",ABS((F21-H21)*100),ABS((F21-H21)*10000))</f>
        <v>86.000000000001634</v>
      </c>
      <c r="M21" s="48">
        <f t="shared" ref="M21:M84" si="0">IF(J21="","",J21*0.02)</f>
        <v>2000</v>
      </c>
      <c r="N21" s="48"/>
      <c r="O21" s="40">
        <f>IF(L21="","",IF(J2="クロス円",ROUNDDOWN((M21/L21)/1000,2),ROUNDDOWN(M21/(I21*L21/10)/100,2)))</f>
        <v>0.02</v>
      </c>
      <c r="P21" s="40">
        <v>2005</v>
      </c>
      <c r="Q21" s="15">
        <v>42422</v>
      </c>
      <c r="R21" s="49">
        <v>1.3095000000000001</v>
      </c>
      <c r="S21" s="49"/>
      <c r="T21" s="51">
        <f>IF(R21="","",IF(J2="クロス円",IF(E21="買",(R21-F21)*100,(F21-R21)*100),IF(E21="買",(R21-F21)*10000,(F21-R21)*10000)))</f>
        <v>-86.000000000001634</v>
      </c>
      <c r="U21" s="51"/>
      <c r="V21" s="48">
        <f>IF(R21="","",(IF(J2="クロス円",T21*O21*1000,T21*O21*I21*10)))</f>
        <v>-1788.8000000000341</v>
      </c>
      <c r="W21" s="48"/>
      <c r="X21" s="48">
        <v>100000</v>
      </c>
      <c r="Y21" s="48"/>
      <c r="Z21" s="40">
        <f>IF(J2="クロス円",ABS((F21-H21)*100),ABS((F21-H21)*10000))</f>
        <v>86.000000000001634</v>
      </c>
      <c r="AA21" s="48">
        <f>IF(X21="","",X21*0.02)</f>
        <v>2000</v>
      </c>
      <c r="AB21" s="48"/>
      <c r="AC21" s="40">
        <f>IF(Z21="","",IF(J2="クロス円",ROUNDDOWN((AA21/Z21)/1000,2),ROUNDDOWN(AA21/(I21*Z21/10)/100,2)))</f>
        <v>0.02</v>
      </c>
      <c r="AD21" s="40">
        <f>IF(P21="","",P21)</f>
        <v>2005</v>
      </c>
      <c r="AE21" s="15">
        <v>42404</v>
      </c>
      <c r="AF21" s="49">
        <v>1.3008999999999999</v>
      </c>
      <c r="AG21" s="49"/>
      <c r="AH21" s="50">
        <f>IF(AF21="","",IF(J2="クロス円",IF(E21="買",(AF21-F21)*100,(F21-AF21)*100),IF(E21="買",(AF21-F21)*10000,(F21-AF21)*10000)))</f>
        <v>0</v>
      </c>
      <c r="AI21" s="50"/>
      <c r="AJ21" s="48">
        <f>IF(AF21="","",(IF(J2="クロス円",AH21*AC21*1000,AH21*AC21*I21*10)))</f>
        <v>0</v>
      </c>
      <c r="AK21" s="48"/>
      <c r="AL21" s="111">
        <v>100000</v>
      </c>
      <c r="AM21" s="48"/>
      <c r="AN21" s="40">
        <f>IF(J2="クロス円",ABS((F21-H21)*100),ABS((F21-H21)*10000))</f>
        <v>86.000000000001634</v>
      </c>
      <c r="AO21" s="48">
        <f>IF(AL21="","",AL21*0.02)</f>
        <v>2000</v>
      </c>
      <c r="AP21" s="48"/>
      <c r="AQ21" s="40">
        <f>IF(AN21="","",IF(J2="クロス円",ROUNDDOWN((AO21/AN21)/1000,2),ROUNDDOWN(AO21/(I21*AN21/10)/100,2)))</f>
        <v>0.02</v>
      </c>
      <c r="AR21" s="40">
        <v>2005</v>
      </c>
      <c r="AS21" s="15">
        <v>42404</v>
      </c>
      <c r="AT21" s="49">
        <v>1.3008999999999999</v>
      </c>
      <c r="AU21" s="49"/>
      <c r="AV21" s="50">
        <f>IF(AT21="","",IF(J2="クロス円",IF(E21="買",(AT21-F21)*100,(F21-AT21)*100),IF(E21="買",(AT21-F21)*10000,(F21-AT21)*10000)))</f>
        <v>0</v>
      </c>
      <c r="AW21" s="50"/>
      <c r="AX21" s="48">
        <f>IF(AT21="","",(IF(J2="クロス円",AV21*AQ21*1000,AV21*AQ21*I21*10)))</f>
        <v>0</v>
      </c>
      <c r="AY21" s="48"/>
    </row>
    <row r="22" spans="2:51">
      <c r="B22" s="40">
        <v>2</v>
      </c>
      <c r="C22" s="40">
        <v>2005</v>
      </c>
      <c r="D22" s="15">
        <v>42437</v>
      </c>
      <c r="E22" s="16" t="s">
        <v>15</v>
      </c>
      <c r="F22" s="49">
        <v>1.3255999999999999</v>
      </c>
      <c r="G22" s="49"/>
      <c r="H22" s="40">
        <v>1.3086</v>
      </c>
      <c r="I22" s="40">
        <v>105</v>
      </c>
      <c r="J22" s="52">
        <f>IF(V21="","",J21+V21)</f>
        <v>98211.199999999968</v>
      </c>
      <c r="K22" s="52"/>
      <c r="L22" s="40">
        <f>IF(J2="クロス円",ABS((F22-H22)*100),ABS((F22-H22)*10000))</f>
        <v>169.99999999999903</v>
      </c>
      <c r="M22" s="48">
        <f t="shared" si="0"/>
        <v>1964.2239999999995</v>
      </c>
      <c r="N22" s="48"/>
      <c r="O22" s="40">
        <f>IF(L22="","",IF(J2="クロス円",ROUNDDOWN((M22/L22)/1000,2),ROUNDDOWN(M22/(I22*L22/10)/100,2)))</f>
        <v>0.01</v>
      </c>
      <c r="P22" s="40">
        <v>2005</v>
      </c>
      <c r="Q22" s="15">
        <v>42451</v>
      </c>
      <c r="R22" s="49">
        <v>1.3086</v>
      </c>
      <c r="S22" s="49"/>
      <c r="T22" s="51">
        <f>IF(R22="","",IF(J2="クロス円",IF(E22="買",(R22-F22)*100,(F22-R22)*100),IF(E22="買",(R22-F22)*10000,(F22-R22)*10000)))</f>
        <v>-169.99999999999903</v>
      </c>
      <c r="U22" s="51"/>
      <c r="V22" s="48">
        <f>IF(R22="","",(IF(J2="クロス円",T22*O22*1000,T22*O22*I22*10)))</f>
        <v>-1784.99999999999</v>
      </c>
      <c r="W22" s="48"/>
      <c r="X22" s="52">
        <f>IF(AJ21="","",X21+AJ21)</f>
        <v>100000</v>
      </c>
      <c r="Y22" s="52"/>
      <c r="Z22" s="40">
        <f>IF(J2="クロス円",ABS((F22-H22)*100),ABS((F22-H22)*10000))</f>
        <v>169.99999999999903</v>
      </c>
      <c r="AA22" s="48">
        <f t="shared" ref="AA22:AA85" si="1">IF(X22="","",X22*0.02)</f>
        <v>2000</v>
      </c>
      <c r="AB22" s="48"/>
      <c r="AC22" s="40">
        <f>IF(Z22="","",IF(J2="クロス円",ROUNDDOWN((AA22/Z22)/1000,2),ROUNDDOWN(AA22/(I22*Z22/10)/100,2)))</f>
        <v>0.01</v>
      </c>
      <c r="AD22" s="40">
        <f t="shared" ref="AD22:AF85" si="2">IF(P22="","",P22)</f>
        <v>2005</v>
      </c>
      <c r="AE22" s="15">
        <v>42443</v>
      </c>
      <c r="AF22" s="49">
        <v>1.3255999999999999</v>
      </c>
      <c r="AG22" s="49"/>
      <c r="AH22" s="50">
        <f>IF(AF22="","",IF(J2="クロス円",IF(E22="買",(AF22-F22)*100,(F22-AF22)*100),IF(E22="買",(AF22-F22)*10000,(F22-AF22)*10000)))</f>
        <v>0</v>
      </c>
      <c r="AI22" s="50"/>
      <c r="AJ22" s="48">
        <f>IF(AF22="","",(IF(J2="クロス円",AH22*AC22*1000,AH22*AC22*I22*10)))</f>
        <v>0</v>
      </c>
      <c r="AK22" s="48"/>
      <c r="AL22" s="111">
        <f>IF(AX21="","",AL21+AX21)</f>
        <v>100000</v>
      </c>
      <c r="AM22" s="48"/>
      <c r="AN22" s="40">
        <f>IF(J2="クロス円",ABS((F22-H22)*100),ABS((F22-H22)*10000))</f>
        <v>169.99999999999903</v>
      </c>
      <c r="AO22" s="48">
        <f t="shared" ref="AO22:AO85" si="3">IF(AL22="","",AL22*0.02)</f>
        <v>2000</v>
      </c>
      <c r="AP22" s="48"/>
      <c r="AQ22" s="40">
        <f>IF(AN22="","",IF(J2="クロス円",ROUNDDOWN((AO22/AN22)/1000,2),ROUNDDOWN(AO22/(I22*AN22/10)/100,2)))</f>
        <v>0.01</v>
      </c>
      <c r="AR22" s="40">
        <v>2005</v>
      </c>
      <c r="AS22" s="15">
        <v>42447</v>
      </c>
      <c r="AT22" s="49">
        <v>1.3291999999999999</v>
      </c>
      <c r="AU22" s="49"/>
      <c r="AV22" s="50">
        <f>IF(AT22="","",IF(J2="クロス円",IF(E22="買",(AT22-F22)*100,(F22-AT22)*100),IF(E22="買",(AT22-F22)*10000,(F22-AT22)*10000)))</f>
        <v>36.000000000000476</v>
      </c>
      <c r="AW22" s="50"/>
      <c r="AX22" s="48">
        <f>IF(AT22="","",(IF(J2="クロス円",AV22*AQ22*1000,AV22*AQ22*I22*10)))</f>
        <v>378.000000000005</v>
      </c>
      <c r="AY22" s="48"/>
    </row>
    <row r="23" spans="2:51">
      <c r="B23" s="40">
        <v>3</v>
      </c>
      <c r="C23" s="40">
        <v>2005</v>
      </c>
      <c r="D23" s="15">
        <v>42464</v>
      </c>
      <c r="E23" s="16" t="s">
        <v>39</v>
      </c>
      <c r="F23" s="49">
        <v>1.2868999999999999</v>
      </c>
      <c r="G23" s="49"/>
      <c r="H23" s="40">
        <v>1.3063</v>
      </c>
      <c r="I23" s="40">
        <v>108</v>
      </c>
      <c r="J23" s="52">
        <f>IF(V22="","",J22+V22)</f>
        <v>96426.199999999983</v>
      </c>
      <c r="K23" s="52"/>
      <c r="L23" s="40">
        <f>IF(J2="クロス円",ABS((F23-H23)*100),ABS((F23-H23)*10000))</f>
        <v>194.00000000000085</v>
      </c>
      <c r="M23" s="48">
        <f t="shared" si="0"/>
        <v>1928.5239999999997</v>
      </c>
      <c r="N23" s="48"/>
      <c r="O23" s="40">
        <v>0.01</v>
      </c>
      <c r="P23" s="40">
        <v>2005</v>
      </c>
      <c r="Q23" s="15">
        <v>42471</v>
      </c>
      <c r="R23" s="49">
        <v>1.2939000000000001</v>
      </c>
      <c r="S23" s="49"/>
      <c r="T23" s="51">
        <f>IF(R23="","",IF(J2="クロス円",IF(E23="買",(R23-F23)*100,(F23-R23)*100),IF(E23="買",(R23-F23)*10000,(F23-R23)*10000)))</f>
        <v>-70.000000000001165</v>
      </c>
      <c r="U23" s="51"/>
      <c r="V23" s="48">
        <f>IF(R23="","",(IF(J2="クロス円",T23*O23*1000,T23*O23*I23*10)))</f>
        <v>-756.00000000001262</v>
      </c>
      <c r="W23" s="48"/>
      <c r="X23" s="52">
        <f t="shared" ref="X23:X86" si="4">IF(AJ22="","",X22+AJ22)</f>
        <v>100000</v>
      </c>
      <c r="Y23" s="52"/>
      <c r="Z23" s="40">
        <f>IF(J2="クロス円",ABS((F23-H23)*100),ABS((F23-H23)*10000))</f>
        <v>194.00000000000085</v>
      </c>
      <c r="AA23" s="48">
        <f t="shared" si="1"/>
        <v>2000</v>
      </c>
      <c r="AB23" s="48"/>
      <c r="AC23" s="40">
        <v>0.01</v>
      </c>
      <c r="AD23" s="40">
        <f t="shared" si="2"/>
        <v>2005</v>
      </c>
      <c r="AE23" s="15">
        <v>42466</v>
      </c>
      <c r="AF23" s="49">
        <v>1.2868999999999999</v>
      </c>
      <c r="AG23" s="49"/>
      <c r="AH23" s="50">
        <f>IF(AF23="","",IF(J2="クロス円",IF(E23="買",(AF23-F23)*100,(F23-AF23)*100),IF(E23="買",(AF23-F23)*10000,(F23-AF23)*10000)))</f>
        <v>0</v>
      </c>
      <c r="AI23" s="50"/>
      <c r="AJ23" s="48">
        <f>IF(AF23="","",(IF(J2="クロス円",AH23*AC23*1000,AH23*AC23*I23*10)))</f>
        <v>0</v>
      </c>
      <c r="AK23" s="48"/>
      <c r="AL23" s="111">
        <f t="shared" ref="AL23:AL86" si="5">IF(AX22="","",AL22+AX22)</f>
        <v>100378</v>
      </c>
      <c r="AM23" s="48"/>
      <c r="AN23" s="40">
        <f>IF(J2="クロス円",ABS((F23-H23)*100),ABS((F23-H23)*10000))</f>
        <v>194.00000000000085</v>
      </c>
      <c r="AO23" s="48">
        <f t="shared" si="3"/>
        <v>2007.56</v>
      </c>
      <c r="AP23" s="48"/>
      <c r="AQ23" s="40">
        <v>0.01</v>
      </c>
      <c r="AR23" s="40">
        <v>2005</v>
      </c>
      <c r="AS23" s="15">
        <v>42466</v>
      </c>
      <c r="AT23" s="49">
        <v>1.2868999999999999</v>
      </c>
      <c r="AU23" s="49"/>
      <c r="AV23" s="50">
        <f>IF(AT23="","",IF(J2="クロス円",IF(E23="買",(AT23-F23)*100,(F23-AT23)*100),IF(E23="買",(AT23-F23)*10000,(F23-AT23)*10000)))</f>
        <v>0</v>
      </c>
      <c r="AW23" s="50"/>
      <c r="AX23" s="48">
        <f>IF(AT23="","",(IF(J2="クロス円",AV23*AQ23*1000,AV23*AQ23*I23*10)))</f>
        <v>0</v>
      </c>
      <c r="AY23" s="48"/>
    </row>
    <row r="24" spans="2:51">
      <c r="B24" s="40">
        <v>4</v>
      </c>
      <c r="C24" s="40">
        <v>2005</v>
      </c>
      <c r="D24" s="15">
        <v>42502</v>
      </c>
      <c r="E24" s="16" t="s">
        <v>39</v>
      </c>
      <c r="F24" s="49">
        <v>1.2775000000000001</v>
      </c>
      <c r="G24" s="49"/>
      <c r="H24" s="40">
        <v>1.2915000000000001</v>
      </c>
      <c r="I24" s="40">
        <v>106</v>
      </c>
      <c r="J24" s="52">
        <f t="shared" ref="J24:J87" si="6">IF(V23="","",J23+V23)</f>
        <v>95670.199999999968</v>
      </c>
      <c r="K24" s="52"/>
      <c r="L24" s="40">
        <f>IF(J2="クロス円",ABS((F24-H24)*100),ABS((F24-H24)*10000))</f>
        <v>140.00000000000011</v>
      </c>
      <c r="M24" s="48">
        <f t="shared" si="0"/>
        <v>1913.4039999999993</v>
      </c>
      <c r="N24" s="48"/>
      <c r="O24" s="40">
        <f>IF(L24="","",IF(J2="クロス円",ROUNDDOWN((M24/L24)/1000,2),ROUNDDOWN(M24/(I24*L24/10)/100,2)))</f>
        <v>0.01</v>
      </c>
      <c r="P24" s="40">
        <v>2005</v>
      </c>
      <c r="Q24" s="15">
        <v>42538</v>
      </c>
      <c r="R24" s="49">
        <v>1.2249000000000001</v>
      </c>
      <c r="S24" s="49"/>
      <c r="T24" s="51">
        <f>IF(R24="","",IF(J2="クロス円",IF(E24="買",(R24-F24)*100,(F24-R24)*100),IF(E24="買",(R24-F24)*10000,(F24-R24)*10000)))</f>
        <v>525.99999999999977</v>
      </c>
      <c r="U24" s="51"/>
      <c r="V24" s="48">
        <f>IF(R24="","",(IF(J2="クロス円",T24*O24*1000,T24*O24*I24*10)))</f>
        <v>5575.5999999999985</v>
      </c>
      <c r="W24" s="48"/>
      <c r="X24" s="52">
        <f t="shared" si="4"/>
        <v>100000</v>
      </c>
      <c r="Y24" s="52"/>
      <c r="Z24" s="40">
        <f>IF(J2="クロス円",ABS((F24-H24)*100),ABS((F24-H24)*10000))</f>
        <v>140.00000000000011</v>
      </c>
      <c r="AA24" s="48">
        <f t="shared" si="1"/>
        <v>2000</v>
      </c>
      <c r="AB24" s="48"/>
      <c r="AC24" s="40">
        <f>IF(Z24="","",IF(J2="クロス円",ROUNDDOWN((AA24/Z24)/1000,2),ROUNDDOWN(AA24/(I24*Z24/10)/100,2)))</f>
        <v>0.01</v>
      </c>
      <c r="AD24" s="40">
        <f t="shared" si="2"/>
        <v>2005</v>
      </c>
      <c r="AE24" s="15">
        <v>42538</v>
      </c>
      <c r="AF24" s="49">
        <f t="shared" si="2"/>
        <v>1.2249000000000001</v>
      </c>
      <c r="AG24" s="49"/>
      <c r="AH24" s="50">
        <f>IF(AF24="","",IF(J2="クロス円",IF(E24="買",(AF24-F24)*100,(F24-AF24)*100),IF(E24="買",(AF24-F24)*10000,(F24-AF24)*10000)))</f>
        <v>525.99999999999977</v>
      </c>
      <c r="AI24" s="50"/>
      <c r="AJ24" s="48">
        <f>IF(AF24="","",(IF(J2="クロス円",AH24*AC24*1000,AH24*AC24*I24*10)))</f>
        <v>5575.5999999999985</v>
      </c>
      <c r="AK24" s="48"/>
      <c r="AL24" s="111">
        <f t="shared" si="5"/>
        <v>100378</v>
      </c>
      <c r="AM24" s="48"/>
      <c r="AN24" s="40">
        <f>IF(J2="クロス円",ABS((F24-H24)*100),ABS((F24-H24)*10000))</f>
        <v>140.00000000000011</v>
      </c>
      <c r="AO24" s="48">
        <f t="shared" si="3"/>
        <v>2007.56</v>
      </c>
      <c r="AP24" s="48"/>
      <c r="AQ24" s="40">
        <f>IF(AN24="","",IF(J2="クロス円",ROUNDDOWN((AO24/AN24)/1000,2),ROUNDDOWN(AO24/(I24*AN24/10)/100,2)))</f>
        <v>0.01</v>
      </c>
      <c r="AR24" s="40">
        <v>2005</v>
      </c>
      <c r="AS24" s="15">
        <v>42538</v>
      </c>
      <c r="AT24" s="49">
        <v>1.2249000000000001</v>
      </c>
      <c r="AU24" s="49"/>
      <c r="AV24" s="50">
        <f>IF(AT24="","",IF(J2="クロス円",IF(E24="買",(AT24-F24)*100,(F24-AT24)*100),IF(E24="買",(AT24-F24)*10000,(F24-AT24)*10000)))</f>
        <v>525.99999999999977</v>
      </c>
      <c r="AW24" s="50"/>
      <c r="AX24" s="48">
        <f>IF(AT24="","",(IF(J2="クロス円",AV24*AQ24*1000,AV24*AQ24*I24*10)))</f>
        <v>5575.5999999999985</v>
      </c>
      <c r="AY24" s="48"/>
    </row>
    <row r="25" spans="2:51">
      <c r="B25" s="40">
        <v>5</v>
      </c>
      <c r="C25" s="40">
        <v>2005</v>
      </c>
      <c r="D25" s="15">
        <v>42555</v>
      </c>
      <c r="E25" s="16" t="s">
        <v>39</v>
      </c>
      <c r="F25" s="49">
        <v>1.1937</v>
      </c>
      <c r="G25" s="49"/>
      <c r="H25" s="40">
        <v>1.2107000000000001</v>
      </c>
      <c r="I25" s="40">
        <v>111</v>
      </c>
      <c r="J25" s="52">
        <f t="shared" si="6"/>
        <v>101245.79999999996</v>
      </c>
      <c r="K25" s="52"/>
      <c r="L25" s="40">
        <f>IF(J2="クロス円",ABS((F25-H25)*100),ABS((F25-H25)*10000))</f>
        <v>170.00000000000125</v>
      </c>
      <c r="M25" s="48">
        <f t="shared" si="0"/>
        <v>2024.9159999999993</v>
      </c>
      <c r="N25" s="48"/>
      <c r="O25" s="40">
        <f>IF(L25="","",IF(J2="クロス円",ROUNDDOWN((M25/L25)/1000,2),ROUNDDOWN(M25/(I25*L25/10)/100,2)))</f>
        <v>0.01</v>
      </c>
      <c r="P25" s="40">
        <v>2005</v>
      </c>
      <c r="Q25" s="15">
        <v>42562</v>
      </c>
      <c r="R25" s="49">
        <v>1.2043999999999999</v>
      </c>
      <c r="S25" s="49"/>
      <c r="T25" s="51">
        <f>IF(R25="","",IF(J2="クロス円",IF(E25="買",(R25-F25)*100,(F25-R25)*100),IF(E25="買",(R25-F25)*10000,(F25-R25)*10000)))</f>
        <v>-106.99999999999932</v>
      </c>
      <c r="U25" s="51"/>
      <c r="V25" s="48">
        <f>IF(R25="","",(IF(J2="クロス円",T25*O25*1000,T25*O25*I25*10)))</f>
        <v>-1187.6999999999925</v>
      </c>
      <c r="W25" s="48"/>
      <c r="X25" s="52">
        <f t="shared" si="4"/>
        <v>105575.6</v>
      </c>
      <c r="Y25" s="52"/>
      <c r="Z25" s="40">
        <f>IF(J2="クロス円",ABS((F25-H25)*100),ABS((F25-H25)*10000))</f>
        <v>170.00000000000125</v>
      </c>
      <c r="AA25" s="48">
        <f t="shared" si="1"/>
        <v>2111.5120000000002</v>
      </c>
      <c r="AB25" s="48"/>
      <c r="AC25" s="40">
        <f>IF(Z25="","",IF(J2="クロス円",ROUNDDOWN((AA25/Z25)/1000,2),ROUNDDOWN(AA25/(I25*Z25/10)/100,2)))</f>
        <v>0.01</v>
      </c>
      <c r="AD25" s="40">
        <f t="shared" si="2"/>
        <v>2005</v>
      </c>
      <c r="AE25" s="15">
        <v>42556</v>
      </c>
      <c r="AF25" s="49">
        <v>1.1937</v>
      </c>
      <c r="AG25" s="49"/>
      <c r="AH25" s="50">
        <f>IF(AF25="","",IF(J2="クロス円",IF(E25="買",(AF25-F25)*100,(F25-AF25)*100),IF(E25="買",(AF25-F25)*10000,(F25-AF25)*10000)))</f>
        <v>0</v>
      </c>
      <c r="AI25" s="50"/>
      <c r="AJ25" s="48">
        <f>IF(AF25="","",(IF(J2="クロス円",AH25*AC25*1000,AH25*AC25*I25*10)))</f>
        <v>0</v>
      </c>
      <c r="AK25" s="48"/>
      <c r="AL25" s="111">
        <f t="shared" si="5"/>
        <v>105953.60000000001</v>
      </c>
      <c r="AM25" s="48"/>
      <c r="AN25" s="40">
        <f>IF(J2="クロス円",ABS((F25-H25)*100),ABS((F25-H25)*10000))</f>
        <v>170.00000000000125</v>
      </c>
      <c r="AO25" s="48">
        <f t="shared" si="3"/>
        <v>2119.0720000000001</v>
      </c>
      <c r="AP25" s="48"/>
      <c r="AQ25" s="40">
        <f>IF(AN25="","",IF(J2="クロス円",ROUNDDOWN((AO25/AN25)/1000,2),ROUNDDOWN(AO25/(I25*AN25/10)/100,2)))</f>
        <v>0.01</v>
      </c>
      <c r="AR25" s="40">
        <v>2005</v>
      </c>
      <c r="AS25" s="15">
        <v>42556</v>
      </c>
      <c r="AT25" s="49">
        <v>1.1937</v>
      </c>
      <c r="AU25" s="49"/>
      <c r="AV25" s="50">
        <f>IF(AT25="","",IF(J2="クロス円",IF(E25="買",(AT25-F25)*100,(F25-AT25)*100),IF(E25="買",(AT25-F25)*10000,(F25-AT25)*10000)))</f>
        <v>0</v>
      </c>
      <c r="AW25" s="50"/>
      <c r="AX25" s="48">
        <f>IF(AT25="","",(IF(J2="クロス円",AV25*AQ25*1000,AV25*AQ25*I25*10)))</f>
        <v>0</v>
      </c>
      <c r="AY25" s="48"/>
    </row>
    <row r="26" spans="2:51">
      <c r="B26" s="40">
        <v>6</v>
      </c>
      <c r="C26" s="40">
        <v>2005</v>
      </c>
      <c r="D26" s="15">
        <v>42717</v>
      </c>
      <c r="E26" s="16" t="s">
        <v>15</v>
      </c>
      <c r="F26" s="49">
        <v>1.1981999999999999</v>
      </c>
      <c r="G26" s="49"/>
      <c r="H26" s="40">
        <v>1.1811</v>
      </c>
      <c r="I26" s="40">
        <v>120</v>
      </c>
      <c r="J26" s="52">
        <f t="shared" si="6"/>
        <v>100058.09999999996</v>
      </c>
      <c r="K26" s="52"/>
      <c r="L26" s="40">
        <f>IF(J2="クロス円",ABS((F26-H26)*100),ABS((F26-H26)*10000))</f>
        <v>170.99999999999892</v>
      </c>
      <c r="M26" s="48">
        <f t="shared" si="0"/>
        <v>2001.1619999999994</v>
      </c>
      <c r="N26" s="48"/>
      <c r="O26" s="40">
        <v>0.01</v>
      </c>
      <c r="P26" s="40">
        <v>2005</v>
      </c>
      <c r="Q26" s="15">
        <v>42724</v>
      </c>
      <c r="R26" s="49">
        <v>1.1937</v>
      </c>
      <c r="S26" s="49"/>
      <c r="T26" s="51">
        <f>IF(R26="","",IF(J2="クロス円",IF(E26="買",(R26-F26)*100,(F26-R26)*100),IF(E26="買",(R26-F26)*10000,(F26-R26)*10000)))</f>
        <v>-44.999999999999488</v>
      </c>
      <c r="U26" s="51"/>
      <c r="V26" s="48">
        <f>IF(R26="","",(IF(J2="クロス円",T26*O26*1000,T26*O26*I26*10)))</f>
        <v>-539.99999999999386</v>
      </c>
      <c r="W26" s="48"/>
      <c r="X26" s="52">
        <f t="shared" si="4"/>
        <v>105575.6</v>
      </c>
      <c r="Y26" s="52"/>
      <c r="Z26" s="40">
        <f>IF(J2="クロス円",ABS((F26-H26)*100),ABS((F26-H26)*10000))</f>
        <v>170.99999999999892</v>
      </c>
      <c r="AA26" s="48">
        <f t="shared" si="1"/>
        <v>2111.5120000000002</v>
      </c>
      <c r="AB26" s="48"/>
      <c r="AC26" s="40">
        <f>IF(Z26="","",IF(J2="クロス円",ROUNDDOWN((AA26/Z26)/1000,2),ROUNDDOWN(AA26/(I26*Z26/10)/100,2)))</f>
        <v>0.01</v>
      </c>
      <c r="AD26" s="40">
        <f t="shared" si="2"/>
        <v>2005</v>
      </c>
      <c r="AE26" s="15">
        <v>42719</v>
      </c>
      <c r="AF26" s="49">
        <v>1.1981999999999999</v>
      </c>
      <c r="AG26" s="49"/>
      <c r="AH26" s="50">
        <f>IF(AF26="","",IF(J2="クロス円",IF(E26="買",(AF26-F26)*100,(F26-AF26)*100),IF(E26="買",(AF26-F26)*10000,(F26-AF26)*10000)))</f>
        <v>0</v>
      </c>
      <c r="AI26" s="50"/>
      <c r="AJ26" s="48">
        <f>IF(AF26="","",(IF(J2="クロス円",AH26*AC26*1000,AH26*AC26*I26*10)))</f>
        <v>0</v>
      </c>
      <c r="AK26" s="48"/>
      <c r="AL26" s="111">
        <f t="shared" si="5"/>
        <v>105953.60000000001</v>
      </c>
      <c r="AM26" s="48"/>
      <c r="AN26" s="40">
        <f>IF(J2="クロス円",ABS((F26-H26)*100),ABS((F26-H26)*10000))</f>
        <v>170.99999999999892</v>
      </c>
      <c r="AO26" s="48">
        <f t="shared" si="3"/>
        <v>2119.0720000000001</v>
      </c>
      <c r="AP26" s="48"/>
      <c r="AQ26" s="40">
        <f>IF(AN26="","",IF(J2="クロス円",ROUNDDOWN((AO26/AN26)/1000,2),ROUNDDOWN(AO26/(I26*AN26/10)/100,2)))</f>
        <v>0.01</v>
      </c>
      <c r="AR26" s="40">
        <v>2005</v>
      </c>
      <c r="AS26" s="15">
        <v>42719</v>
      </c>
      <c r="AT26" s="49">
        <v>1.1981999999999999</v>
      </c>
      <c r="AU26" s="49"/>
      <c r="AV26" s="50">
        <f>IF(AT26="","",IF(J2="クロス円",IF(E26="買",(AT26-F26)*100,(F26-AT26)*100),IF(E26="買",(AT26-F26)*10000,(F26-AT26)*10000)))</f>
        <v>0</v>
      </c>
      <c r="AW26" s="50"/>
      <c r="AX26" s="48">
        <f>IF(AT26="","",(IF(J2="クロス円",AV26*AQ26*1000,AV26*AQ26*I26*10)))</f>
        <v>0</v>
      </c>
      <c r="AY26" s="48"/>
    </row>
    <row r="27" spans="2:51">
      <c r="B27" s="40">
        <v>7</v>
      </c>
      <c r="C27" s="40">
        <v>2006</v>
      </c>
      <c r="D27" s="15">
        <v>42392</v>
      </c>
      <c r="E27" s="16" t="s">
        <v>15</v>
      </c>
      <c r="F27" s="49">
        <v>1.214</v>
      </c>
      <c r="G27" s="49"/>
      <c r="H27" s="40">
        <v>1.2041999999999999</v>
      </c>
      <c r="I27" s="40">
        <v>115</v>
      </c>
      <c r="J27" s="52">
        <f t="shared" si="6"/>
        <v>99518.099999999962</v>
      </c>
      <c r="K27" s="52"/>
      <c r="L27" s="40">
        <f>IF(J2="クロス円",ABS((F27-H27)*100),ABS((F27-H27)*10000))</f>
        <v>98.000000000000313</v>
      </c>
      <c r="M27" s="48">
        <f t="shared" si="0"/>
        <v>1990.3619999999994</v>
      </c>
      <c r="N27" s="48"/>
      <c r="O27" s="40">
        <f>IF(L27="","",IF(J2="クロス円",ROUNDDOWN((M27/L27)/1000,2),ROUNDDOWN(M27/(I27*L27/10)/100,2)))</f>
        <v>0.01</v>
      </c>
      <c r="P27" s="40">
        <v>2006</v>
      </c>
      <c r="Q27" s="15">
        <v>42402</v>
      </c>
      <c r="R27" s="49">
        <v>1.2041999999999999</v>
      </c>
      <c r="S27" s="49"/>
      <c r="T27" s="51">
        <f>IF(R27="","",IF(J2="クロス円",IF(E27="買",(R27-F27)*100,(F27-R27)*100),IF(E27="買",(R27-F27)*10000,(F27-R27)*10000)))</f>
        <v>-98.000000000000313</v>
      </c>
      <c r="U27" s="51"/>
      <c r="V27" s="48">
        <f>IF(R27="","",(IF(J2="クロス円",T27*O27*1000,T27*O27*I27*10)))</f>
        <v>-1127.0000000000036</v>
      </c>
      <c r="W27" s="48"/>
      <c r="X27" s="52">
        <f t="shared" si="4"/>
        <v>105575.6</v>
      </c>
      <c r="Y27" s="52"/>
      <c r="Z27" s="40">
        <f>IF(J2="クロス円",ABS((F27-H27)*100),ABS((F27-H27)*10000))</f>
        <v>98.000000000000313</v>
      </c>
      <c r="AA27" s="48">
        <f t="shared" si="1"/>
        <v>2111.5120000000002</v>
      </c>
      <c r="AB27" s="48"/>
      <c r="AC27" s="40">
        <f>IF(Z27="","",IF(J2="クロス円",ROUNDDOWN((AA27/Z27)/1000,2),ROUNDDOWN(AA27/(I27*Z27/10)/100,2)))</f>
        <v>0.01</v>
      </c>
      <c r="AD27" s="40">
        <f t="shared" si="2"/>
        <v>2006</v>
      </c>
      <c r="AE27" s="15">
        <v>42396</v>
      </c>
      <c r="AF27" s="49">
        <v>1.214</v>
      </c>
      <c r="AG27" s="49"/>
      <c r="AH27" s="50">
        <f>IF(AF27="","",IF(J2="クロス円",IF(E27="買",(AF27-F27)*100,(F27-AF27)*100),IF(E27="買",(AF27-F27)*10000,(F27-AF27)*10000)))</f>
        <v>0</v>
      </c>
      <c r="AI27" s="50"/>
      <c r="AJ27" s="48">
        <f>IF(AF27="","",(IF(J2="クロス円",AH27*AC27*1000,AH27*AC27*I27*10)))</f>
        <v>0</v>
      </c>
      <c r="AK27" s="48"/>
      <c r="AL27" s="111">
        <f t="shared" si="5"/>
        <v>105953.60000000001</v>
      </c>
      <c r="AM27" s="48"/>
      <c r="AN27" s="40">
        <f>IF(J2="クロス円",ABS((F27-H27)*100),ABS((F27-H27)*10000))</f>
        <v>98.000000000000313</v>
      </c>
      <c r="AO27" s="48">
        <f t="shared" si="3"/>
        <v>2119.0720000000001</v>
      </c>
      <c r="AP27" s="48"/>
      <c r="AQ27" s="40">
        <f>IF(AN27="","",IF(J2="クロス円",ROUNDDOWN((AO27/AN27)/1000,2),ROUNDDOWN(AO27/(I27*AN27/10)/100,2)))</f>
        <v>0.01</v>
      </c>
      <c r="AR27" s="40">
        <v>2006</v>
      </c>
      <c r="AS27" s="15">
        <v>42396</v>
      </c>
      <c r="AT27" s="49">
        <v>1.214</v>
      </c>
      <c r="AU27" s="49"/>
      <c r="AV27" s="50">
        <f>IF(AT27="","",IF(J2="クロス円",IF(E27="買",(AT27-F27)*100,(F27-AT27)*100),IF(E27="買",(AT27-F27)*10000,(F27-AT27)*10000)))</f>
        <v>0</v>
      </c>
      <c r="AW27" s="50"/>
      <c r="AX27" s="48">
        <f>IF(AT27="","",(IF(J2="クロス円",AV27*AQ27*1000,AV27*AQ27*I27*10)))</f>
        <v>0</v>
      </c>
      <c r="AY27" s="48"/>
    </row>
    <row r="28" spans="2:51">
      <c r="B28" s="40">
        <v>8</v>
      </c>
      <c r="C28" s="40">
        <v>2006</v>
      </c>
      <c r="D28" s="15">
        <v>42413</v>
      </c>
      <c r="E28" s="16" t="s">
        <v>39</v>
      </c>
      <c r="F28" s="49">
        <v>1.1891</v>
      </c>
      <c r="G28" s="49"/>
      <c r="H28" s="40">
        <v>1.2024999999999999</v>
      </c>
      <c r="I28" s="40">
        <v>118</v>
      </c>
      <c r="J28" s="52">
        <f t="shared" si="6"/>
        <v>98391.099999999962</v>
      </c>
      <c r="K28" s="52"/>
      <c r="L28" s="40">
        <f>IF(J2="クロス円",ABS((F28-H28)*100),ABS((F28-H28)*10000))</f>
        <v>133.99999999999858</v>
      </c>
      <c r="M28" s="48">
        <f t="shared" si="0"/>
        <v>1967.8219999999992</v>
      </c>
      <c r="N28" s="48"/>
      <c r="O28" s="40">
        <f>IF(L28="","",IF(J2="クロス円",ROUNDDOWN((M28/L28)/1000,2),ROUNDDOWN(M28/(I28*L28/10)/100,2)))</f>
        <v>0.01</v>
      </c>
      <c r="P28" s="40">
        <v>2006</v>
      </c>
      <c r="Q28" s="15">
        <v>42420</v>
      </c>
      <c r="R28" s="49">
        <v>1.1954</v>
      </c>
      <c r="S28" s="49"/>
      <c r="T28" s="51">
        <f>IF(R28="","",IF(J2="クロス円",IF(E28="買",(R28-F28)*100,(F28-R28)*100),IF(E28="買",(R28-F28)*10000,(F28-R28)*10000)))</f>
        <v>-62.999999999999723</v>
      </c>
      <c r="U28" s="51"/>
      <c r="V28" s="48">
        <f>IF(R28="","",(IF(J2="クロス円",T28*O28*1000,T28*O28*I28*10)))</f>
        <v>-743.39999999999679</v>
      </c>
      <c r="W28" s="48"/>
      <c r="X28" s="52">
        <f t="shared" si="4"/>
        <v>105575.6</v>
      </c>
      <c r="Y28" s="52"/>
      <c r="Z28" s="40">
        <f>IF(J2="クロス円",ABS((F28-H28)*100),ABS((F28-H28)*10000))</f>
        <v>133.99999999999858</v>
      </c>
      <c r="AA28" s="48">
        <f t="shared" si="1"/>
        <v>2111.5120000000002</v>
      </c>
      <c r="AB28" s="48"/>
      <c r="AC28" s="40">
        <f>IF(Z28="","",IF(J2="クロス円",ROUNDDOWN((AA28/Z28)/1000,2),ROUNDDOWN(AA28/(I28*Z28/10)/100,2)))</f>
        <v>0.01</v>
      </c>
      <c r="AD28" s="40">
        <f t="shared" si="2"/>
        <v>2006</v>
      </c>
      <c r="AE28" s="15">
        <v>42415</v>
      </c>
      <c r="AF28" s="49">
        <v>1.1891</v>
      </c>
      <c r="AG28" s="49"/>
      <c r="AH28" s="50">
        <f>IF(AF28="","",IF(J2="クロス円",IF(E28="買",(AF28-F28)*100,(F28-AF28)*100),IF(E28="買",(AF28-F28)*10000,(F28-AF28)*10000)))</f>
        <v>0</v>
      </c>
      <c r="AI28" s="50"/>
      <c r="AJ28" s="48">
        <f>IF(AF28="","",(IF(J2="クロス円",AH28*AC28*1000,AH28*AC28*I28*10)))</f>
        <v>0</v>
      </c>
      <c r="AK28" s="48"/>
      <c r="AL28" s="111">
        <f t="shared" si="5"/>
        <v>105953.60000000001</v>
      </c>
      <c r="AM28" s="48"/>
      <c r="AN28" s="40">
        <f>IF(J2="クロス円",ABS((F28-H28)*100),ABS((F28-H28)*10000))</f>
        <v>133.99999999999858</v>
      </c>
      <c r="AO28" s="48">
        <f t="shared" si="3"/>
        <v>2119.0720000000001</v>
      </c>
      <c r="AP28" s="48"/>
      <c r="AQ28" s="40">
        <f>IF(AN28="","",IF(J2="クロス円",ROUNDDOWN((AO28/AN28)/1000,2),ROUNDDOWN(AO28/(I28*AN28/10)/100,2)))</f>
        <v>0.01</v>
      </c>
      <c r="AR28" s="40">
        <v>2006</v>
      </c>
      <c r="AS28" s="15">
        <v>42415</v>
      </c>
      <c r="AT28" s="49">
        <v>1.1891</v>
      </c>
      <c r="AU28" s="49"/>
      <c r="AV28" s="50">
        <f>IF(AT28="","",IF(J2="クロス円",IF(E28="買",(AT28-F28)*100,(F28-AT28)*100),IF(E28="買",(AT28-F28)*10000,(F28-AT28)*10000)))</f>
        <v>0</v>
      </c>
      <c r="AW28" s="50"/>
      <c r="AX28" s="48">
        <f>IF(AT28="","",(IF(J2="クロス円",AV28*AQ28*1000,AV28*AQ28*I28*10)))</f>
        <v>0</v>
      </c>
      <c r="AY28" s="48"/>
    </row>
    <row r="29" spans="2:51">
      <c r="B29" s="40">
        <v>9</v>
      </c>
      <c r="C29" s="40">
        <v>2006</v>
      </c>
      <c r="D29" s="15">
        <v>42514</v>
      </c>
      <c r="E29" s="16" t="s">
        <v>15</v>
      </c>
      <c r="F29" s="49">
        <v>1.2885</v>
      </c>
      <c r="G29" s="49"/>
      <c r="H29" s="40">
        <v>1.2695000000000001</v>
      </c>
      <c r="I29" s="40">
        <v>112</v>
      </c>
      <c r="J29" s="52">
        <f t="shared" si="6"/>
        <v>97647.699999999968</v>
      </c>
      <c r="K29" s="52"/>
      <c r="L29" s="40">
        <f>IF(J2="クロス円",ABS((F29-H29)*100),ABS((F29-H29)*10000))</f>
        <v>189.99999999999906</v>
      </c>
      <c r="M29" s="48">
        <f t="shared" si="0"/>
        <v>1952.9539999999995</v>
      </c>
      <c r="N29" s="48"/>
      <c r="O29" s="40">
        <v>0.01</v>
      </c>
      <c r="P29" s="40">
        <v>2006</v>
      </c>
      <c r="Q29" s="15">
        <v>42516</v>
      </c>
      <c r="R29" s="49">
        <v>1.2695000000000001</v>
      </c>
      <c r="S29" s="49"/>
      <c r="T29" s="51">
        <f>IF(R29="","",IF(J2="クロス円",IF(E29="買",(R29-F29)*100,(F29-R29)*100),IF(E29="買",(R29-F29)*10000,(F29-R29)*10000)))</f>
        <v>-189.99999999999906</v>
      </c>
      <c r="U29" s="51"/>
      <c r="V29" s="48">
        <f>IF(R29="","",(IF(J2="クロス円",T29*O29*1000,T29*O29*I29*10)))</f>
        <v>-2127.9999999999891</v>
      </c>
      <c r="W29" s="48"/>
      <c r="X29" s="52">
        <f t="shared" si="4"/>
        <v>105575.6</v>
      </c>
      <c r="Y29" s="52"/>
      <c r="Z29" s="40">
        <f>IF(J2="クロス円",ABS((F29-H29)*100),ABS((F29-H29)*10000))</f>
        <v>189.99999999999906</v>
      </c>
      <c r="AA29" s="48">
        <f t="shared" si="1"/>
        <v>2111.5120000000002</v>
      </c>
      <c r="AB29" s="48"/>
      <c r="AC29" s="40">
        <v>0.01</v>
      </c>
      <c r="AD29" s="40">
        <f t="shared" si="2"/>
        <v>2006</v>
      </c>
      <c r="AE29" s="15">
        <v>42511</v>
      </c>
      <c r="AF29" s="49">
        <f t="shared" si="2"/>
        <v>1.2695000000000001</v>
      </c>
      <c r="AG29" s="49"/>
      <c r="AH29" s="50">
        <f>IF(AF29="","",IF(J2="クロス円",IF(E29="買",(AF29-F29)*100,(F29-AF29)*100),IF(E29="買",(AF29-F29)*10000,(F29-AF29)*10000)))</f>
        <v>-189.99999999999906</v>
      </c>
      <c r="AI29" s="50"/>
      <c r="AJ29" s="48">
        <f>IF(AF29="","",(IF(J2="クロス円",AH29*AC29*1000,AH29*AC29*I29*10)))</f>
        <v>-2127.9999999999891</v>
      </c>
      <c r="AK29" s="48"/>
      <c r="AL29" s="111">
        <f t="shared" si="5"/>
        <v>105953.60000000001</v>
      </c>
      <c r="AM29" s="48"/>
      <c r="AN29" s="40">
        <f>IF(J2="クロス円",ABS((F29-H29)*100),ABS((F29-H29)*10000))</f>
        <v>189.99999999999906</v>
      </c>
      <c r="AO29" s="48">
        <f t="shared" si="3"/>
        <v>2119.0720000000001</v>
      </c>
      <c r="AP29" s="48"/>
      <c r="AQ29" s="40">
        <v>0.01</v>
      </c>
      <c r="AR29" s="40">
        <v>2006</v>
      </c>
      <c r="AS29" s="15">
        <v>42511</v>
      </c>
      <c r="AT29" s="49">
        <v>1.2695000000000001</v>
      </c>
      <c r="AU29" s="49"/>
      <c r="AV29" s="50">
        <f>IF(AT29="","",IF(J2="クロス円",IF(E29="買",(AT29-F29)*100,(F29-AT29)*100),IF(E29="買",(AT29-F29)*10000,(F29-AT29)*10000)))</f>
        <v>-189.99999999999906</v>
      </c>
      <c r="AW29" s="50"/>
      <c r="AX29" s="48">
        <f>IF(AT29="","",(IF(J2="クロス円",AV29*AQ29*1000,AV29*AQ29*I29*10)))</f>
        <v>-2127.9999999999891</v>
      </c>
      <c r="AY29" s="48"/>
    </row>
    <row r="30" spans="2:51">
      <c r="B30" s="40">
        <v>10</v>
      </c>
      <c r="C30" s="40">
        <v>2006</v>
      </c>
      <c r="D30" s="15">
        <v>42541</v>
      </c>
      <c r="E30" s="16" t="s">
        <v>39</v>
      </c>
      <c r="F30" s="49">
        <v>1.2549999999999999</v>
      </c>
      <c r="G30" s="49"/>
      <c r="H30" s="40">
        <v>1.2649999999999999</v>
      </c>
      <c r="I30" s="40">
        <v>115</v>
      </c>
      <c r="J30" s="52">
        <f t="shared" si="6"/>
        <v>95519.699999999983</v>
      </c>
      <c r="K30" s="52"/>
      <c r="L30" s="40">
        <f>IF(J2="クロス円",ABS((F30-H30)*100),ABS((F30-H30)*10000))</f>
        <v>100.00000000000009</v>
      </c>
      <c r="M30" s="48">
        <f t="shared" si="0"/>
        <v>1910.3939999999998</v>
      </c>
      <c r="N30" s="48"/>
      <c r="O30" s="40">
        <f>IF(L30="","",IF(J2="クロス円",ROUNDDOWN((M30/L30)/1000,2),ROUNDDOWN(M30/(I30*L30/10)/100,2)))</f>
        <v>0.01</v>
      </c>
      <c r="P30" s="40">
        <v>2006</v>
      </c>
      <c r="Q30" s="15">
        <v>42542</v>
      </c>
      <c r="R30" s="49">
        <v>1.2649999999999999</v>
      </c>
      <c r="S30" s="49"/>
      <c r="T30" s="51">
        <f>IF(R30="","",IF(J2="クロス円",IF(E30="買",(R30-F30)*100,(F30-R30)*100),IF(E30="買",(R30-F30)*10000,(F30-R30)*10000)))</f>
        <v>-100.00000000000009</v>
      </c>
      <c r="U30" s="51"/>
      <c r="V30" s="48">
        <f>IF(R30="","",(IF(J2="クロス円",T30*O30*1000,T30*O30*I30*10)))</f>
        <v>-1150.0000000000009</v>
      </c>
      <c r="W30" s="48"/>
      <c r="X30" s="52">
        <f t="shared" si="4"/>
        <v>103447.60000000002</v>
      </c>
      <c r="Y30" s="52"/>
      <c r="Z30" s="40">
        <f>IF(J2="クロス円",ABS((F30-H30)*100),ABS((F30-H30)*10000))</f>
        <v>100.00000000000009</v>
      </c>
      <c r="AA30" s="48">
        <f t="shared" si="1"/>
        <v>2068.9520000000002</v>
      </c>
      <c r="AB30" s="48"/>
      <c r="AC30" s="40">
        <f>IF(Z30="","",IF(J2="クロス円",ROUNDDOWN((AA30/Z30)/1000,2),ROUNDDOWN(AA30/(I30*Z30/10)/100,2)))</f>
        <v>0.01</v>
      </c>
      <c r="AD30" s="40">
        <f t="shared" si="2"/>
        <v>2006</v>
      </c>
      <c r="AE30" s="15">
        <v>42542</v>
      </c>
      <c r="AF30" s="49">
        <f t="shared" si="2"/>
        <v>1.2649999999999999</v>
      </c>
      <c r="AG30" s="49"/>
      <c r="AH30" s="50">
        <f>IF(AF30="","",IF(J2="クロス円",IF(E30="買",(AF30-F30)*100,(F30-AF30)*100),IF(E30="買",(AF30-F30)*10000,(F30-AF30)*10000)))</f>
        <v>-100.00000000000009</v>
      </c>
      <c r="AI30" s="50"/>
      <c r="AJ30" s="48">
        <f>IF(AF30="","",(IF(J2="クロス円",AH30*AC30*1000,AH30*AC30*I30*10)))</f>
        <v>-1150.0000000000009</v>
      </c>
      <c r="AK30" s="48"/>
      <c r="AL30" s="111">
        <f t="shared" si="5"/>
        <v>103825.60000000002</v>
      </c>
      <c r="AM30" s="48"/>
      <c r="AN30" s="40">
        <f>IF(J2="クロス円",ABS((F30-H30)*100),ABS((F30-H30)*10000))</f>
        <v>100.00000000000009</v>
      </c>
      <c r="AO30" s="48">
        <f t="shared" si="3"/>
        <v>2076.5120000000006</v>
      </c>
      <c r="AP30" s="48"/>
      <c r="AQ30" s="40">
        <f>IF(AN30="","",IF(J2="クロス円",ROUNDDOWN((AO30/AN30)/1000,2),ROUNDDOWN(AO30/(I30*AN30/10)/100,2)))</f>
        <v>0.01</v>
      </c>
      <c r="AR30" s="40">
        <v>2006</v>
      </c>
      <c r="AS30" s="15">
        <v>42542</v>
      </c>
      <c r="AT30" s="49">
        <v>1.2649999999999999</v>
      </c>
      <c r="AU30" s="49"/>
      <c r="AV30" s="50">
        <f>IF(AT30="","",IF(J2="クロス円",IF(E30="買",(AT30-F30)*100,(F30-AT30)*100),IF(E30="買",(AT30-F30)*10000,(F30-AT30)*10000)))</f>
        <v>-100.00000000000009</v>
      </c>
      <c r="AW30" s="50"/>
      <c r="AX30" s="48">
        <f>IF(AT30="","",(IF(J2="クロス円",AV30*AQ30*1000,AV30*AQ30*I30*10)))</f>
        <v>-1150.0000000000009</v>
      </c>
      <c r="AY30" s="48"/>
    </row>
    <row r="31" spans="2:51">
      <c r="B31" s="40">
        <v>11</v>
      </c>
      <c r="C31" s="40">
        <v>2006</v>
      </c>
      <c r="D31" s="15">
        <v>42582</v>
      </c>
      <c r="E31" s="16" t="s">
        <v>15</v>
      </c>
      <c r="F31" s="49">
        <v>1.2769999999999999</v>
      </c>
      <c r="G31" s="49"/>
      <c r="H31" s="40">
        <v>1.2661</v>
      </c>
      <c r="I31" s="40">
        <v>114</v>
      </c>
      <c r="J31" s="52">
        <f t="shared" si="6"/>
        <v>94369.699999999983</v>
      </c>
      <c r="K31" s="52"/>
      <c r="L31" s="40">
        <f>IF(J2="クロス円",ABS((F31-H31)*100),ABS((F31-H31)*10000))</f>
        <v>108.99999999999909</v>
      </c>
      <c r="M31" s="48">
        <f t="shared" si="0"/>
        <v>1887.3939999999998</v>
      </c>
      <c r="N31" s="48"/>
      <c r="O31" s="40">
        <f>IF(L31="","",IF(J2="クロス円",ROUNDDOWN((M31/L31)/1000,2),ROUNDDOWN(M31/(I31*L31/10)/100,2)))</f>
        <v>0.01</v>
      </c>
      <c r="P31" s="40">
        <v>2006</v>
      </c>
      <c r="Q31" s="15">
        <v>42593</v>
      </c>
      <c r="R31" s="49">
        <v>1.2739</v>
      </c>
      <c r="S31" s="49"/>
      <c r="T31" s="51">
        <f>IF(R31="","",IF(J2="クロス円",IF(E31="買",(R31-F31)*100,(F31-R31)*100),IF(E31="買",(R31-F31)*10000,(F31-R31)*10000)))</f>
        <v>-30.999999999998806</v>
      </c>
      <c r="U31" s="51"/>
      <c r="V31" s="48">
        <f>IF(R31="","",(IF(J2="クロス円",T31*O31*1000,T31*O31*I31*10)))</f>
        <v>-353.39999999998639</v>
      </c>
      <c r="W31" s="48"/>
      <c r="X31" s="52">
        <f t="shared" si="4"/>
        <v>102297.60000000002</v>
      </c>
      <c r="Y31" s="52"/>
      <c r="Z31" s="40">
        <f>IF(J2="クロス円",ABS((F31-H31)*100),ABS((F31-H31)*10000))</f>
        <v>108.99999999999909</v>
      </c>
      <c r="AA31" s="48">
        <f t="shared" si="1"/>
        <v>2045.9520000000005</v>
      </c>
      <c r="AB31" s="48"/>
      <c r="AC31" s="40">
        <f>IF(Z31="","",IF(J2="クロス円",ROUNDDOWN((AA31/Z31)/1000,2),ROUNDDOWN(AA31/(I31*Z31/10)/100,2)))</f>
        <v>0.01</v>
      </c>
      <c r="AD31" s="40">
        <f t="shared" si="2"/>
        <v>2006</v>
      </c>
      <c r="AE31" s="15">
        <v>42584</v>
      </c>
      <c r="AF31" s="49">
        <v>1.2769999999999999</v>
      </c>
      <c r="AG31" s="49"/>
      <c r="AH31" s="50">
        <f>IF(AF31="","",IF(J2="クロス円",IF(E31="買",(AF31-F31)*100,(F31-AF31)*100),IF(E31="買",(AF31-F31)*10000,(F31-AF31)*10000)))</f>
        <v>0</v>
      </c>
      <c r="AI31" s="50"/>
      <c r="AJ31" s="48">
        <f>IF(AF31="","",(IF(J2="クロス円",AH31*AC31*1000,AH31*AC31*I31*10)))</f>
        <v>0</v>
      </c>
      <c r="AK31" s="48"/>
      <c r="AL31" s="111">
        <f t="shared" si="5"/>
        <v>102675.60000000002</v>
      </c>
      <c r="AM31" s="48"/>
      <c r="AN31" s="40">
        <f>IF(J2="クロス円",ABS((F31-H31)*100),ABS((F31-H31)*10000))</f>
        <v>108.99999999999909</v>
      </c>
      <c r="AO31" s="48">
        <f t="shared" si="3"/>
        <v>2053.5120000000006</v>
      </c>
      <c r="AP31" s="48"/>
      <c r="AQ31" s="40">
        <f>IF(AN31="","",IF(J2="クロス円",ROUNDDOWN((AO31/AN31)/1000,2),ROUNDDOWN(AO31/(I31*AN31/10)/100,2)))</f>
        <v>0.01</v>
      </c>
      <c r="AR31" s="40">
        <v>2006</v>
      </c>
      <c r="AS31" s="15">
        <v>42584</v>
      </c>
      <c r="AT31" s="49">
        <v>1.2769999999999999</v>
      </c>
      <c r="AU31" s="49"/>
      <c r="AV31" s="50">
        <f>IF(AT31="","",IF(J2="クロス円",IF(E31="買",(AT31-F31)*100,(F31-AT31)*100),IF(E31="買",(AT31-F31)*10000,(F31-AT31)*10000)))</f>
        <v>0</v>
      </c>
      <c r="AW31" s="50"/>
      <c r="AX31" s="48">
        <f>IF(AT31="","",(IF(J2="クロス円",AV31*AQ31*1000,AV31*AQ31*I31*10)))</f>
        <v>0</v>
      </c>
      <c r="AY31" s="48"/>
    </row>
    <row r="32" spans="2:51">
      <c r="B32" s="40">
        <v>12</v>
      </c>
      <c r="C32" s="40">
        <v>2006</v>
      </c>
      <c r="D32" s="15">
        <v>42617</v>
      </c>
      <c r="E32" s="16" t="s">
        <v>15</v>
      </c>
      <c r="F32" s="49">
        <v>1.2847</v>
      </c>
      <c r="G32" s="49"/>
      <c r="H32" s="40">
        <v>1.2756000000000001</v>
      </c>
      <c r="I32" s="40">
        <v>117</v>
      </c>
      <c r="J32" s="52">
        <f t="shared" si="6"/>
        <v>94016.3</v>
      </c>
      <c r="K32" s="52"/>
      <c r="L32" s="40">
        <f>IF(J2="クロス円",ABS((F32-H32)*100),ABS((F32-H32)*10000))</f>
        <v>90.999999999998863</v>
      </c>
      <c r="M32" s="48">
        <f t="shared" si="0"/>
        <v>1880.326</v>
      </c>
      <c r="N32" s="48"/>
      <c r="O32" s="40">
        <f>IF(L32="","",IF(J2="クロス円",ROUNDDOWN((M32/L32)/1000,2),ROUNDDOWN(M32/(I32*L32/10)/100,2)))</f>
        <v>0.01</v>
      </c>
      <c r="P32" s="40">
        <v>2006</v>
      </c>
      <c r="Q32" s="15">
        <v>42620</v>
      </c>
      <c r="R32" s="49">
        <v>1.2756000000000001</v>
      </c>
      <c r="S32" s="49"/>
      <c r="T32" s="51">
        <f>IF(R32="","",IF(J2="クロス円",IF(E32="買",(R32-F32)*100,(F32-R32)*100),IF(E32="買",(R32-F32)*10000,(F32-R32)*10000)))</f>
        <v>-90.999999999998863</v>
      </c>
      <c r="U32" s="51"/>
      <c r="V32" s="48">
        <f>IF(R32="","",(IF(J2="クロス円",T32*O32*1000,T32*O32*I32*10)))</f>
        <v>-1064.6999999999866</v>
      </c>
      <c r="W32" s="48"/>
      <c r="X32" s="52">
        <f t="shared" si="4"/>
        <v>102297.60000000002</v>
      </c>
      <c r="Y32" s="52"/>
      <c r="Z32" s="40">
        <f>IF(J2="クロス円",ABS((F32-H32)*100),ABS((F32-H32)*10000))</f>
        <v>90.999999999998863</v>
      </c>
      <c r="AA32" s="48">
        <f t="shared" si="1"/>
        <v>2045.9520000000005</v>
      </c>
      <c r="AB32" s="48"/>
      <c r="AC32" s="40">
        <f>IF(Z32="","",IF(J2="クロス円",ROUNDDOWN((AA32/Z32)/1000,2),ROUNDDOWN(AA32/(I32*Z32/10)/100,2)))</f>
        <v>0.01</v>
      </c>
      <c r="AD32" s="40">
        <f t="shared" si="2"/>
        <v>2006</v>
      </c>
      <c r="AE32" s="15">
        <v>42617</v>
      </c>
      <c r="AF32" s="49">
        <v>1.2847</v>
      </c>
      <c r="AG32" s="49"/>
      <c r="AH32" s="50">
        <f>IF(AF32="","",IF(J2="クロス円",IF(E32="買",(AF32-F32)*100,(F32-AF32)*100),IF(E32="買",(AF32-F32)*10000,(F32-AF32)*10000)))</f>
        <v>0</v>
      </c>
      <c r="AI32" s="50"/>
      <c r="AJ32" s="48">
        <f>IF(AF32="","",(IF(J2="クロス円",AH32*AC32*1000,AH32*AC32*I32*10)))</f>
        <v>0</v>
      </c>
      <c r="AK32" s="48"/>
      <c r="AL32" s="111">
        <f t="shared" si="5"/>
        <v>102675.60000000002</v>
      </c>
      <c r="AM32" s="48"/>
      <c r="AN32" s="40">
        <f>IF(J2="クロス円",ABS((F32-H32)*100),ABS((F32-H32)*10000))</f>
        <v>90.999999999998863</v>
      </c>
      <c r="AO32" s="48">
        <f t="shared" si="3"/>
        <v>2053.5120000000006</v>
      </c>
      <c r="AP32" s="48"/>
      <c r="AQ32" s="40">
        <f>IF(AN32="","",IF(J2="クロス円",ROUNDDOWN((AO32/AN32)/1000,2),ROUNDDOWN(AO32/(I32*AN32/10)/100,2)))</f>
        <v>0.01</v>
      </c>
      <c r="AR32" s="40">
        <v>2006</v>
      </c>
      <c r="AS32" s="15">
        <v>42617</v>
      </c>
      <c r="AT32" s="49">
        <v>1.2847</v>
      </c>
      <c r="AU32" s="49"/>
      <c r="AV32" s="50">
        <f>IF(AT32="","",IF(J2="クロス円",IF(E32="買",(AT32-F32)*100,(F32-AT32)*100),IF(E32="買",(AT32-F32)*10000,(F32-AT32)*10000)))</f>
        <v>0</v>
      </c>
      <c r="AW32" s="50"/>
      <c r="AX32" s="48">
        <f>IF(AT32="","",(IF(J2="クロス円",AV32*AQ32*1000,AV32*AQ32*I32*10)))</f>
        <v>0</v>
      </c>
      <c r="AY32" s="48"/>
    </row>
    <row r="33" spans="2:51">
      <c r="B33" s="40">
        <v>13</v>
      </c>
      <c r="C33" s="40">
        <v>2006</v>
      </c>
      <c r="D33" s="15">
        <v>42684</v>
      </c>
      <c r="E33" s="16" t="s">
        <v>15</v>
      </c>
      <c r="F33" s="49">
        <v>1.2848999999999999</v>
      </c>
      <c r="G33" s="49"/>
      <c r="H33" s="40">
        <v>1.2748999999999999</v>
      </c>
      <c r="I33" s="40">
        <v>117</v>
      </c>
      <c r="J33" s="52">
        <f t="shared" si="6"/>
        <v>92951.60000000002</v>
      </c>
      <c r="K33" s="52"/>
      <c r="L33" s="40">
        <f>IF(J2="クロス円",ABS((F33-H33)*100),ABS((F33-H33)*10000))</f>
        <v>100.00000000000009</v>
      </c>
      <c r="M33" s="48">
        <f t="shared" si="0"/>
        <v>1859.0320000000004</v>
      </c>
      <c r="N33" s="48"/>
      <c r="O33" s="40">
        <f>IF(L33="","",IF(J2="クロス円",ROUNDDOWN((M33/L33)/1000,2),ROUNDDOWN(M33/(I33*L33/10)/100,2)))</f>
        <v>0.01</v>
      </c>
      <c r="P33" s="40">
        <v>2006</v>
      </c>
      <c r="Q33" s="15">
        <v>42690</v>
      </c>
      <c r="R33" s="49">
        <v>1.2774000000000001</v>
      </c>
      <c r="S33" s="49"/>
      <c r="T33" s="51">
        <f>IF(R33="","",IF(J2="クロス円",IF(E33="買",(R33-F33)*100,(F33-R33)*100),IF(E33="買",(R33-F33)*10000,(F33-R33)*10000)))</f>
        <v>-74.999999999998408</v>
      </c>
      <c r="U33" s="51"/>
      <c r="V33" s="48">
        <f>IF(R33="","",(IF(J2="クロス円",T33*O33*1000,T33*O33*I33*10)))</f>
        <v>-877.49999999998136</v>
      </c>
      <c r="W33" s="48"/>
      <c r="X33" s="52">
        <f t="shared" si="4"/>
        <v>102297.60000000002</v>
      </c>
      <c r="Y33" s="52"/>
      <c r="Z33" s="40">
        <f>IF(J2="クロス円",ABS((F33-H33)*100),ABS((F33-H33)*10000))</f>
        <v>100.00000000000009</v>
      </c>
      <c r="AA33" s="48">
        <f t="shared" si="1"/>
        <v>2045.9520000000005</v>
      </c>
      <c r="AB33" s="48"/>
      <c r="AC33" s="40">
        <f>IF(Z33="","",IF(J2="クロス円",ROUNDDOWN((AA33/Z33)/1000,2),ROUNDDOWN(AA33/(I33*Z33/10)/100,2)))</f>
        <v>0.01</v>
      </c>
      <c r="AD33" s="40">
        <f t="shared" si="2"/>
        <v>2006</v>
      </c>
      <c r="AE33" s="15">
        <v>42684</v>
      </c>
      <c r="AF33" s="49">
        <v>1.2848999999999999</v>
      </c>
      <c r="AG33" s="49"/>
      <c r="AH33" s="50">
        <f>IF(AF33="","",IF(J2="クロス円",IF(E33="買",(AF33-F33)*100,(F33-AF33)*100),IF(E33="買",(AF33-F33)*10000,(F33-AF33)*10000)))</f>
        <v>0</v>
      </c>
      <c r="AI33" s="50"/>
      <c r="AJ33" s="48">
        <f>IF(AF33="","",(IF(J2="クロス円",AH33*AC33*1000,AH33*AC33*I33*10)))</f>
        <v>0</v>
      </c>
      <c r="AK33" s="48"/>
      <c r="AL33" s="111">
        <f t="shared" si="5"/>
        <v>102675.60000000002</v>
      </c>
      <c r="AM33" s="48"/>
      <c r="AN33" s="40">
        <f>IF(J2="クロス円",ABS((F33-H33)*100),ABS((F33-H33)*10000))</f>
        <v>100.00000000000009</v>
      </c>
      <c r="AO33" s="48">
        <f t="shared" si="3"/>
        <v>2053.5120000000006</v>
      </c>
      <c r="AP33" s="48"/>
      <c r="AQ33" s="40">
        <f>IF(AN33="","",IF(J2="クロス円",ROUNDDOWN((AO33/AN33)/1000,2),ROUNDDOWN(AO33/(I33*AN33/10)/100,2)))</f>
        <v>0.01</v>
      </c>
      <c r="AR33" s="40">
        <v>2006</v>
      </c>
      <c r="AS33" s="15">
        <v>42684</v>
      </c>
      <c r="AT33" s="49">
        <v>1.2848999999999999</v>
      </c>
      <c r="AU33" s="49"/>
      <c r="AV33" s="50">
        <f>IF(AT33="","",IF(J2="クロス円",IF(E33="買",(AT33-F33)*100,(F33-AT33)*100),IF(E33="買",(AT33-F33)*10000,(F33-AT33)*10000)))</f>
        <v>0</v>
      </c>
      <c r="AW33" s="50"/>
      <c r="AX33" s="48">
        <f>IF(AT33="","",(IF(J2="クロス円",AV33*AQ33*1000,AV33*AQ33*I33*10)))</f>
        <v>0</v>
      </c>
      <c r="AY33" s="48"/>
    </row>
    <row r="34" spans="2:51">
      <c r="B34" s="40">
        <v>14</v>
      </c>
      <c r="C34" s="40">
        <v>2007</v>
      </c>
      <c r="D34" s="15">
        <v>42472</v>
      </c>
      <c r="E34" s="16" t="s">
        <v>15</v>
      </c>
      <c r="F34" s="49">
        <v>1.3454999999999999</v>
      </c>
      <c r="G34" s="49"/>
      <c r="H34" s="40">
        <v>1.3348</v>
      </c>
      <c r="I34" s="40">
        <v>119</v>
      </c>
      <c r="J34" s="52">
        <f t="shared" si="6"/>
        <v>92074.100000000035</v>
      </c>
      <c r="K34" s="52"/>
      <c r="L34" s="40">
        <f>IF(J2="クロス円",ABS((F34-H34)*100),ABS((F34-H34)*10000))</f>
        <v>106.99999999999932</v>
      </c>
      <c r="M34" s="48">
        <f t="shared" si="0"/>
        <v>1841.4820000000007</v>
      </c>
      <c r="N34" s="48"/>
      <c r="O34" s="40">
        <f>IF(L34="","",IF(J2="クロス円",ROUNDDOWN((M34/L34)/1000,2),ROUNDDOWN(M34/(I34*L34/10)/100,2)))</f>
        <v>0.01</v>
      </c>
      <c r="P34" s="40">
        <v>2007</v>
      </c>
      <c r="Q34" s="15">
        <v>42483</v>
      </c>
      <c r="R34" s="49">
        <v>1.3560000000000001</v>
      </c>
      <c r="S34" s="49"/>
      <c r="T34" s="51">
        <f>IF(R34="","",IF(J2="クロス円",IF(E34="買",(R34-F34)*100,(F34-R34)*100),IF(E34="買",(R34-F34)*10000,(F34-R34)*10000)))</f>
        <v>105.00000000000176</v>
      </c>
      <c r="U34" s="51"/>
      <c r="V34" s="48">
        <f>IF(R34="","",(IF(J2="クロス円",T34*O34*1000,T34*O34*I34*10)))</f>
        <v>1249.5000000000209</v>
      </c>
      <c r="W34" s="48"/>
      <c r="X34" s="52">
        <f t="shared" si="4"/>
        <v>102297.60000000002</v>
      </c>
      <c r="Y34" s="52"/>
      <c r="Z34" s="40">
        <f>IF(J2="クロス円",ABS((F34-H34)*100),ABS((F34-H34)*10000))</f>
        <v>106.99999999999932</v>
      </c>
      <c r="AA34" s="48">
        <f t="shared" si="1"/>
        <v>2045.9520000000005</v>
      </c>
      <c r="AB34" s="48"/>
      <c r="AC34" s="40">
        <f>IF(Z34="","",IF(J2="クロス円",ROUNDDOWN((AA34/Z34)/1000,2),ROUNDDOWN(AA34/(I34*Z34/10)/100,2)))</f>
        <v>0.01</v>
      </c>
      <c r="AD34" s="40">
        <f t="shared" si="2"/>
        <v>2007</v>
      </c>
      <c r="AE34" s="15">
        <v>42483</v>
      </c>
      <c r="AF34" s="49">
        <f t="shared" si="2"/>
        <v>1.3560000000000001</v>
      </c>
      <c r="AG34" s="49"/>
      <c r="AH34" s="50">
        <f>IF(AF34="","",IF(J2="クロス円",IF(E34="買",(AF34-F34)*100,(F34-AF34)*100),IF(E34="買",(AF34-F34)*10000,(F34-AF34)*10000)))</f>
        <v>105.00000000000176</v>
      </c>
      <c r="AI34" s="50"/>
      <c r="AJ34" s="48">
        <f>IF(AF34="","",(IF(J2="クロス円",AH34*AC34*1000,AH34*AC34*I34*10)))</f>
        <v>1249.5000000000209</v>
      </c>
      <c r="AK34" s="48"/>
      <c r="AL34" s="111">
        <f t="shared" si="5"/>
        <v>102675.60000000002</v>
      </c>
      <c r="AM34" s="48"/>
      <c r="AN34" s="40">
        <f>IF(J2="クロス円",ABS((F34-H34)*100),ABS((F34-H34)*10000))</f>
        <v>106.99999999999932</v>
      </c>
      <c r="AO34" s="48">
        <f t="shared" si="3"/>
        <v>2053.5120000000006</v>
      </c>
      <c r="AP34" s="48"/>
      <c r="AQ34" s="40">
        <f>IF(AN34="","",IF(J2="クロス円",ROUNDDOWN((AO34/AN34)/1000,2),ROUNDDOWN(AO34/(I34*AN34/10)/100,2)))</f>
        <v>0.01</v>
      </c>
      <c r="AR34" s="40">
        <v>2007</v>
      </c>
      <c r="AS34" s="15">
        <v>42483</v>
      </c>
      <c r="AT34" s="49">
        <v>1.3560000000000001</v>
      </c>
      <c r="AU34" s="49"/>
      <c r="AV34" s="50">
        <f>IF(AT34="","",IF(J2="クロス円",IF(E34="買",(AT34-F34)*100,(F34-AT34)*100),IF(E34="買",(AT34-F34)*10000,(F34-AT34)*10000)))</f>
        <v>105.00000000000176</v>
      </c>
      <c r="AW34" s="50"/>
      <c r="AX34" s="48">
        <f>IF(AT34="","",(IF(J2="クロス円",AV34*AQ34*1000,AV34*AQ34*I34*10)))</f>
        <v>1249.5000000000209</v>
      </c>
      <c r="AY34" s="48"/>
    </row>
    <row r="35" spans="2:51">
      <c r="B35" s="40">
        <v>15</v>
      </c>
      <c r="C35" s="40">
        <v>2007</v>
      </c>
      <c r="D35" s="15">
        <v>42562</v>
      </c>
      <c r="E35" s="16" t="s">
        <v>15</v>
      </c>
      <c r="F35" s="49">
        <v>1.3748</v>
      </c>
      <c r="G35" s="49"/>
      <c r="H35" s="40">
        <v>1.3593999999999999</v>
      </c>
      <c r="I35" s="40">
        <v>122</v>
      </c>
      <c r="J35" s="52">
        <f t="shared" si="6"/>
        <v>93323.600000000049</v>
      </c>
      <c r="K35" s="52"/>
      <c r="L35" s="40">
        <f>IF(J2="クロス円",ABS((F35-H35)*100),ABS((F35-H35)*10000))</f>
        <v>154.0000000000008</v>
      </c>
      <c r="M35" s="48">
        <f t="shared" si="0"/>
        <v>1866.4720000000011</v>
      </c>
      <c r="N35" s="48"/>
      <c r="O35" s="40">
        <v>0.01</v>
      </c>
      <c r="P35" s="40">
        <v>2007</v>
      </c>
      <c r="Q35" s="15">
        <v>42576</v>
      </c>
      <c r="R35" s="49">
        <v>1.3740000000000001</v>
      </c>
      <c r="S35" s="49"/>
      <c r="T35" s="51">
        <f>IF(R35="","",IF(J2="クロス円",IF(E35="買",(R35-F35)*100,(F35-R35)*100),IF(E35="買",(R35-F35)*10000,(F35-R35)*10000)))</f>
        <v>-7.9999999999991189</v>
      </c>
      <c r="U35" s="51"/>
      <c r="V35" s="48">
        <f>IF(R35="","",(IF(J2="クロス円",T35*O35*1000,T35*O35*I35*10)))</f>
        <v>-97.599999999989251</v>
      </c>
      <c r="W35" s="48"/>
      <c r="X35" s="52">
        <f t="shared" si="4"/>
        <v>103547.10000000003</v>
      </c>
      <c r="Y35" s="52"/>
      <c r="Z35" s="40">
        <f>IF(J2="クロス円",ABS((F35-H35)*100),ABS((F35-H35)*10000))</f>
        <v>154.0000000000008</v>
      </c>
      <c r="AA35" s="48">
        <f t="shared" si="1"/>
        <v>2070.9420000000009</v>
      </c>
      <c r="AB35" s="48"/>
      <c r="AC35" s="40">
        <f>IF(Z35="","",IF(J2="クロス円",ROUNDDOWN((AA35/Z35)/1000,2),ROUNDDOWN(AA35/(I35*Z35/10)/100,2)))</f>
        <v>0.01</v>
      </c>
      <c r="AD35" s="40">
        <f t="shared" si="2"/>
        <v>2007</v>
      </c>
      <c r="AE35" s="15">
        <v>42563</v>
      </c>
      <c r="AF35" s="49">
        <v>1.3748</v>
      </c>
      <c r="AG35" s="49"/>
      <c r="AH35" s="50">
        <f>IF(AF35="","",IF(J2="クロス円",IF(E35="買",(AF35-F35)*100,(F35-AF35)*100),IF(E35="買",(AF35-F35)*10000,(F35-AF35)*10000)))</f>
        <v>0</v>
      </c>
      <c r="AI35" s="50"/>
      <c r="AJ35" s="48">
        <f>IF(AF35="","",(IF(J2="クロス円",AH35*AC35*1000,AH35*AC35*I35*10)))</f>
        <v>0</v>
      </c>
      <c r="AK35" s="48"/>
      <c r="AL35" s="111">
        <f t="shared" si="5"/>
        <v>103925.10000000003</v>
      </c>
      <c r="AM35" s="48"/>
      <c r="AN35" s="40">
        <f>IF(J2="クロス円",ABS((F35-H35)*100),ABS((F35-H35)*10000))</f>
        <v>154.0000000000008</v>
      </c>
      <c r="AO35" s="48">
        <f t="shared" si="3"/>
        <v>2078.5020000000009</v>
      </c>
      <c r="AP35" s="48"/>
      <c r="AQ35" s="40">
        <f>IF(AN35="","",IF(J2="クロス円",ROUNDDOWN((AO35/AN35)/1000,2),ROUNDDOWN(AO35/(I35*AN35/10)/100,2)))</f>
        <v>0.01</v>
      </c>
      <c r="AR35" s="40">
        <v>2007</v>
      </c>
      <c r="AS35" s="15">
        <v>42563</v>
      </c>
      <c r="AT35" s="49">
        <v>1.3748</v>
      </c>
      <c r="AU35" s="49"/>
      <c r="AV35" s="50">
        <f>IF(AT35="","",IF(J2="クロス円",IF(E35="買",(AT35-F35)*100,(F35-AT35)*100),IF(E35="買",(AT35-F35)*10000,(F35-AT35)*10000)))</f>
        <v>0</v>
      </c>
      <c r="AW35" s="50"/>
      <c r="AX35" s="48">
        <f>IF(AT35="","",(IF(J2="クロス円",AV35*AQ35*1000,AV35*AQ35*I35*10)))</f>
        <v>0</v>
      </c>
      <c r="AY35" s="48"/>
    </row>
    <row r="36" spans="2:51">
      <c r="B36" s="40">
        <v>16</v>
      </c>
      <c r="C36" s="40">
        <v>2007</v>
      </c>
      <c r="D36" s="15">
        <v>42612</v>
      </c>
      <c r="E36" s="16" t="s">
        <v>15</v>
      </c>
      <c r="F36" s="49">
        <v>1.3677999999999999</v>
      </c>
      <c r="G36" s="49"/>
      <c r="H36" s="40">
        <v>1.3562000000000001</v>
      </c>
      <c r="I36" s="40">
        <v>116</v>
      </c>
      <c r="J36" s="52">
        <f t="shared" si="6"/>
        <v>93226.000000000058</v>
      </c>
      <c r="K36" s="52"/>
      <c r="L36" s="40">
        <f>IF(J2="クロス円",ABS((F36-H36)*100),ABS((F36-H36)*10000))</f>
        <v>115.99999999999832</v>
      </c>
      <c r="M36" s="48">
        <f t="shared" si="0"/>
        <v>1864.5200000000011</v>
      </c>
      <c r="N36" s="48"/>
      <c r="O36" s="40">
        <f>IF(L36="","",IF(J2="クロス円",ROUNDDOWN((M36/L36)/1000,2),ROUNDDOWN(M36/(I36*L36/10)/100,2)))</f>
        <v>0.01</v>
      </c>
      <c r="P36" s="40">
        <v>2007</v>
      </c>
      <c r="Q36" s="15">
        <v>42617</v>
      </c>
      <c r="R36" s="49">
        <v>1.3562000000000001</v>
      </c>
      <c r="S36" s="49"/>
      <c r="T36" s="51">
        <f>IF(R36="","",IF(J2="クロス円",IF(E36="買",(R36-F36)*100,(F36-R36)*100),IF(E36="買",(R36-F36)*10000,(F36-R36)*10000)))</f>
        <v>-115.99999999999832</v>
      </c>
      <c r="U36" s="51"/>
      <c r="V36" s="48">
        <f>IF(R36="","",(IF(J2="クロス円",T36*O36*1000,T36*O36*I36*10)))</f>
        <v>-1345.5999999999808</v>
      </c>
      <c r="W36" s="48"/>
      <c r="X36" s="52">
        <f t="shared" si="4"/>
        <v>103547.10000000003</v>
      </c>
      <c r="Y36" s="52"/>
      <c r="Z36" s="40">
        <f>IF(J2="クロス円",ABS((F36-H36)*100),ABS((F36-H36)*10000))</f>
        <v>115.99999999999832</v>
      </c>
      <c r="AA36" s="48">
        <f t="shared" si="1"/>
        <v>2070.9420000000009</v>
      </c>
      <c r="AB36" s="48"/>
      <c r="AC36" s="40">
        <f>IF(Z36="","",IF(J2="クロス円",ROUNDDOWN((AA36/Z36)/1000,2),ROUNDDOWN(AA36/(I36*Z36/10)/100,2)))</f>
        <v>0.01</v>
      </c>
      <c r="AD36" s="40">
        <f t="shared" si="2"/>
        <v>2007</v>
      </c>
      <c r="AE36" s="15">
        <v>42613</v>
      </c>
      <c r="AF36" s="49">
        <v>1.3677999999999999</v>
      </c>
      <c r="AG36" s="49"/>
      <c r="AH36" s="50">
        <f>IF(AF36="","",IF(J2="クロス円",IF(E36="買",(AF36-F36)*100,(F36-AF36)*100),IF(E36="買",(AF36-F36)*10000,(F36-AF36)*10000)))</f>
        <v>0</v>
      </c>
      <c r="AI36" s="50"/>
      <c r="AJ36" s="48">
        <f>IF(AF36="","",(IF(J2="クロス円",AH36*AC36*1000,AH36*AC36*I36*10)))</f>
        <v>0</v>
      </c>
      <c r="AK36" s="48"/>
      <c r="AL36" s="111">
        <f t="shared" si="5"/>
        <v>103925.10000000003</v>
      </c>
      <c r="AM36" s="48"/>
      <c r="AN36" s="40">
        <f>IF(J2="クロス円",ABS((F36-H36)*100),ABS((F36-H36)*10000))</f>
        <v>115.99999999999832</v>
      </c>
      <c r="AO36" s="48">
        <f t="shared" si="3"/>
        <v>2078.5020000000009</v>
      </c>
      <c r="AP36" s="48"/>
      <c r="AQ36" s="40">
        <f>IF(AN36="","",IF(J2="クロス円",ROUNDDOWN((AO36/AN36)/1000,2),ROUNDDOWN(AO36/(I36*AN36/10)/100,2)))</f>
        <v>0.01</v>
      </c>
      <c r="AR36" s="40">
        <v>2007</v>
      </c>
      <c r="AS36" s="15">
        <v>42613</v>
      </c>
      <c r="AT36" s="49">
        <v>1.3677999999999999</v>
      </c>
      <c r="AU36" s="49"/>
      <c r="AV36" s="50">
        <f>IF(AT36="","",IF(J2="クロス円",IF(E36="買",(AT36-F36)*100,(F36-AT36)*100),IF(E36="買",(AT36-F36)*10000,(F36-AT36)*10000)))</f>
        <v>0</v>
      </c>
      <c r="AW36" s="50"/>
      <c r="AX36" s="48">
        <f>IF(AT36="","",(IF(J2="クロス円",AV36*AQ36*1000,AV36*AQ36*I36*10)))</f>
        <v>0</v>
      </c>
      <c r="AY36" s="48"/>
    </row>
    <row r="37" spans="2:51">
      <c r="B37" s="40">
        <v>17</v>
      </c>
      <c r="C37" s="40">
        <v>2007</v>
      </c>
      <c r="D37" s="15">
        <v>42619</v>
      </c>
      <c r="E37" s="16" t="s">
        <v>15</v>
      </c>
      <c r="F37" s="49">
        <v>1.3672</v>
      </c>
      <c r="G37" s="49"/>
      <c r="H37" s="40">
        <v>1.3568</v>
      </c>
      <c r="I37" s="40">
        <v>115</v>
      </c>
      <c r="J37" s="52">
        <f t="shared" si="6"/>
        <v>91880.400000000081</v>
      </c>
      <c r="K37" s="52"/>
      <c r="L37" s="40">
        <f>IF(J2="クロス円",ABS((F37-H37)*100),ABS((F37-H37)*10000))</f>
        <v>103.99999999999964</v>
      </c>
      <c r="M37" s="48">
        <f t="shared" si="0"/>
        <v>1837.6080000000018</v>
      </c>
      <c r="N37" s="48"/>
      <c r="O37" s="40">
        <f>IF(L37="","",IF(J2="クロス円",ROUNDDOWN((M37/L37)/1000,2),ROUNDDOWN(M37/(I37*L37/10)/100,2)))</f>
        <v>0.01</v>
      </c>
      <c r="P37" s="40">
        <v>2007</v>
      </c>
      <c r="Q37" s="15">
        <v>42646</v>
      </c>
      <c r="R37" s="49">
        <v>1.4121999999999999</v>
      </c>
      <c r="S37" s="49"/>
      <c r="T37" s="51">
        <f>IF(R37="","",IF(J2="クロス円",IF(E37="買",(R37-F37)*100,(F37-R37)*100),IF(E37="買",(R37-F37)*10000,(F37-R37)*10000)))</f>
        <v>449.99999999999932</v>
      </c>
      <c r="U37" s="51"/>
      <c r="V37" s="48">
        <f>IF(R37="","",(IF(J2="クロス円",T37*O37*1000,T37*O37*I37*10)))</f>
        <v>5174.9999999999918</v>
      </c>
      <c r="W37" s="48"/>
      <c r="X37" s="52">
        <f t="shared" si="4"/>
        <v>103547.10000000003</v>
      </c>
      <c r="Y37" s="52"/>
      <c r="Z37" s="40">
        <f>IF(J2="クロス円",ABS((F37-H37)*100),ABS((F37-H37)*10000))</f>
        <v>103.99999999999964</v>
      </c>
      <c r="AA37" s="48">
        <f t="shared" si="1"/>
        <v>2070.9420000000009</v>
      </c>
      <c r="AB37" s="48"/>
      <c r="AC37" s="40">
        <f>IF(Z37="","",IF(J2="クロス円",ROUNDDOWN((AA37/Z37)/1000,2),ROUNDDOWN(AA37/(I37*Z37/10)/100,2)))</f>
        <v>0.01</v>
      </c>
      <c r="AD37" s="40">
        <f t="shared" si="2"/>
        <v>2007</v>
      </c>
      <c r="AE37" s="15">
        <v>42646</v>
      </c>
      <c r="AF37" s="49">
        <f t="shared" si="2"/>
        <v>1.4121999999999999</v>
      </c>
      <c r="AG37" s="49"/>
      <c r="AH37" s="50">
        <f>IF(AF37="","",IF(J2="クロス円",IF(E37="買",(AF37-F37)*100,(F37-AF37)*100),IF(E37="買",(AF37-F37)*10000,(F37-AF37)*10000)))</f>
        <v>449.99999999999932</v>
      </c>
      <c r="AI37" s="50"/>
      <c r="AJ37" s="48">
        <f>IF(AF37="","",(IF(J2="クロス円",AH37*AC37*1000,AH37*AC37*I37*10)))</f>
        <v>5174.9999999999918</v>
      </c>
      <c r="AK37" s="48"/>
      <c r="AL37" s="111">
        <f t="shared" si="5"/>
        <v>103925.10000000003</v>
      </c>
      <c r="AM37" s="48"/>
      <c r="AN37" s="40">
        <f>IF(J2="クロス円",ABS((F37-H37)*100),ABS((F37-H37)*10000))</f>
        <v>103.99999999999964</v>
      </c>
      <c r="AO37" s="48">
        <f t="shared" si="3"/>
        <v>2078.5020000000009</v>
      </c>
      <c r="AP37" s="48"/>
      <c r="AQ37" s="40">
        <f>IF(AN37="","",IF(J2="クロス円",ROUNDDOWN((AO37/AN37)/1000,2),ROUNDDOWN(AO37/(I37*AN37/10)/100,2)))</f>
        <v>0.01</v>
      </c>
      <c r="AR37" s="40">
        <v>2007</v>
      </c>
      <c r="AS37" s="15">
        <v>42646</v>
      </c>
      <c r="AT37" s="49">
        <v>1.4121999999999999</v>
      </c>
      <c r="AU37" s="49"/>
      <c r="AV37" s="50">
        <f>IF(AT37="","",IF(J2="クロス円",IF(E37="買",(AT37-F37)*100,(F37-AT37)*100),IF(E37="買",(AT37-F37)*10000,(F37-AT37)*10000)))</f>
        <v>449.99999999999932</v>
      </c>
      <c r="AW37" s="50"/>
      <c r="AX37" s="48">
        <f>IF(AT37="","",(IF(J2="クロス円",AV37*AQ37*1000,AV37*AQ37*I37*10)))</f>
        <v>5174.9999999999918</v>
      </c>
      <c r="AY37" s="48"/>
    </row>
    <row r="38" spans="2:51">
      <c r="B38" s="40">
        <v>18</v>
      </c>
      <c r="C38" s="40">
        <v>2007</v>
      </c>
      <c r="D38" s="15">
        <v>42695</v>
      </c>
      <c r="E38" s="16" t="s">
        <v>15</v>
      </c>
      <c r="F38" s="49">
        <v>1.4853000000000001</v>
      </c>
      <c r="G38" s="49"/>
      <c r="H38" s="40">
        <v>1.4635</v>
      </c>
      <c r="I38" s="40">
        <v>109</v>
      </c>
      <c r="J38" s="52">
        <f t="shared" si="6"/>
        <v>97055.400000000067</v>
      </c>
      <c r="K38" s="52"/>
      <c r="L38" s="40">
        <f>IF(J2="クロス円",ABS((F38-H38)*100),ABS((F38-H38)*10000))</f>
        <v>218.00000000000043</v>
      </c>
      <c r="M38" s="48">
        <f t="shared" si="0"/>
        <v>1941.1080000000013</v>
      </c>
      <c r="N38" s="48"/>
      <c r="O38" s="40">
        <v>0.01</v>
      </c>
      <c r="P38" s="40">
        <v>2007</v>
      </c>
      <c r="Q38" s="15">
        <v>42702</v>
      </c>
      <c r="R38" s="49">
        <v>1.4775</v>
      </c>
      <c r="S38" s="49"/>
      <c r="T38" s="51">
        <f>IF(R38="","",IF(J2="クロス円",IF(E38="買",(R38-F38)*100,(F38-R38)*100),IF(E38="買",(R38-F38)*10000,(F38-R38)*10000)))</f>
        <v>-78.000000000000284</v>
      </c>
      <c r="U38" s="51"/>
      <c r="V38" s="48">
        <f>IF(R38="","",(IF(J2="クロス円",T38*O38*1000,T38*O38*I38*10)))</f>
        <v>-850.20000000000323</v>
      </c>
      <c r="W38" s="48"/>
      <c r="X38" s="52">
        <f t="shared" si="4"/>
        <v>108722.10000000002</v>
      </c>
      <c r="Y38" s="52"/>
      <c r="Z38" s="40">
        <f>IF(J2="クロス円",ABS((F38-H38)*100),ABS((F38-H38)*10000))</f>
        <v>218.00000000000043</v>
      </c>
      <c r="AA38" s="48">
        <f t="shared" si="1"/>
        <v>2174.4420000000005</v>
      </c>
      <c r="AB38" s="48"/>
      <c r="AC38" s="40">
        <v>0.01</v>
      </c>
      <c r="AD38" s="40">
        <f t="shared" si="2"/>
        <v>2007</v>
      </c>
      <c r="AE38" s="15">
        <v>42697</v>
      </c>
      <c r="AF38" s="49">
        <v>1.4853000000000001</v>
      </c>
      <c r="AG38" s="49"/>
      <c r="AH38" s="50">
        <f>IF(AF38="","",IF(J2="クロス円",IF(E38="買",(AF38-F38)*100,(F38-AF38)*100),IF(E38="買",(AF38-F38)*10000,(F38-AF38)*10000)))</f>
        <v>0</v>
      </c>
      <c r="AI38" s="50"/>
      <c r="AJ38" s="48">
        <f>IF(AF38="","",(IF(J2="クロス円",AH38*AC38*1000,AH38*AC38*I38*10)))</f>
        <v>0</v>
      </c>
      <c r="AK38" s="48"/>
      <c r="AL38" s="111">
        <f t="shared" si="5"/>
        <v>109100.10000000002</v>
      </c>
      <c r="AM38" s="48"/>
      <c r="AN38" s="40">
        <f>IF(J2="クロス円",ABS((F38-H38)*100),ABS((F38-H38)*10000))</f>
        <v>218.00000000000043</v>
      </c>
      <c r="AO38" s="48">
        <f t="shared" si="3"/>
        <v>2182.0020000000004</v>
      </c>
      <c r="AP38" s="48"/>
      <c r="AQ38" s="40">
        <v>0.01</v>
      </c>
      <c r="AR38" s="47">
        <v>2007</v>
      </c>
      <c r="AS38" s="15">
        <v>42697</v>
      </c>
      <c r="AT38" s="49">
        <v>1.4853000000000001</v>
      </c>
      <c r="AU38" s="49"/>
      <c r="AV38" s="50">
        <f>IF(AT38="","",IF(J2="クロス円",IF(E38="買",(AT38-F38)*100,(F38-AT38)*100),IF(E38="買",(AT38-F38)*10000,(F38-AT38)*10000)))</f>
        <v>0</v>
      </c>
      <c r="AW38" s="50"/>
      <c r="AX38" s="48">
        <f>IF(AT38="","",(IF(J2="クロス円",AV38*AQ38*1000,AV38*AQ38*I38*10)))</f>
        <v>0</v>
      </c>
      <c r="AY38" s="48"/>
    </row>
    <row r="39" spans="2:51">
      <c r="B39" s="40">
        <v>19</v>
      </c>
      <c r="C39" s="40">
        <v>2007</v>
      </c>
      <c r="D39" s="15">
        <v>42718</v>
      </c>
      <c r="E39" s="16" t="s">
        <v>39</v>
      </c>
      <c r="F39" s="49">
        <v>1.4576</v>
      </c>
      <c r="G39" s="49"/>
      <c r="H39" s="40">
        <v>1.4736</v>
      </c>
      <c r="I39" s="40">
        <v>113</v>
      </c>
      <c r="J39" s="52">
        <f t="shared" si="6"/>
        <v>96205.20000000007</v>
      </c>
      <c r="K39" s="52"/>
      <c r="L39" s="40">
        <f>IF(J2="クロス円",ABS((F39-H39)*100),ABS((F39-H39)*10000))</f>
        <v>160.00000000000014</v>
      </c>
      <c r="M39" s="48">
        <f t="shared" si="0"/>
        <v>1924.1040000000014</v>
      </c>
      <c r="N39" s="48"/>
      <c r="O39" s="40">
        <f>IF(L39="","",IF(J2="クロス円",ROUNDDOWN((M39/L39)/1000,2),ROUNDDOWN(M39/(I39*L39/10)/100,2)))</f>
        <v>0.01</v>
      </c>
      <c r="P39" s="40">
        <v>2007</v>
      </c>
      <c r="Q39" s="15">
        <v>42730</v>
      </c>
      <c r="R39" s="49">
        <v>1.4421999999999999</v>
      </c>
      <c r="S39" s="49"/>
      <c r="T39" s="51">
        <f>IF(R39="","",IF(J2="クロス円",IF(E39="買",(R39-F39)*100,(F39-R39)*100),IF(E39="買",(R39-F39)*10000,(F39-R39)*10000)))</f>
        <v>154.0000000000008</v>
      </c>
      <c r="U39" s="51"/>
      <c r="V39" s="48">
        <f>IF(R39="","",(IF(J2="クロス円",T39*O39*1000,T39*O39*I39*10)))</f>
        <v>1740.2000000000091</v>
      </c>
      <c r="W39" s="48"/>
      <c r="X39" s="52">
        <f t="shared" si="4"/>
        <v>108722.10000000002</v>
      </c>
      <c r="Y39" s="52"/>
      <c r="Z39" s="40">
        <f>IF(J2="クロス円",ABS((F39-H39)*100),ABS((F39-H39)*10000))</f>
        <v>160.00000000000014</v>
      </c>
      <c r="AA39" s="48">
        <f t="shared" si="1"/>
        <v>2174.4420000000005</v>
      </c>
      <c r="AB39" s="48"/>
      <c r="AC39" s="40">
        <f>IF(Z39="","",IF(J2="クロス円",ROUNDDOWN((AA39/Z39)/1000,2),ROUNDDOWN(AA39/(I39*Z39/10)/100,2)))</f>
        <v>0.01</v>
      </c>
      <c r="AD39" s="40">
        <f t="shared" si="2"/>
        <v>2007</v>
      </c>
      <c r="AE39" s="15">
        <v>42730</v>
      </c>
      <c r="AF39" s="49">
        <f t="shared" si="2"/>
        <v>1.4421999999999999</v>
      </c>
      <c r="AG39" s="49"/>
      <c r="AH39" s="50">
        <f>IF(AF39="","",IF(J2="クロス円",IF(E39="買",(AF39-F39)*100,(F39-AF39)*100),IF(E39="買",(AF39-F39)*10000,(F39-AF39)*10000)))</f>
        <v>154.0000000000008</v>
      </c>
      <c r="AI39" s="50"/>
      <c r="AJ39" s="48">
        <f>IF(AF39="","",(IF(J2="クロス円",AH39*AC39*1000,AH39*AC39*I39*10)))</f>
        <v>1740.2000000000091</v>
      </c>
      <c r="AK39" s="48"/>
      <c r="AL39" s="111">
        <f t="shared" si="5"/>
        <v>109100.10000000002</v>
      </c>
      <c r="AM39" s="48"/>
      <c r="AN39" s="40">
        <f>IF(J2="クロス円",ABS((F39-H39)*100),ABS((F39-H39)*10000))</f>
        <v>160.00000000000014</v>
      </c>
      <c r="AO39" s="48">
        <f t="shared" si="3"/>
        <v>2182.0020000000004</v>
      </c>
      <c r="AP39" s="48"/>
      <c r="AQ39" s="40">
        <f>IF(AN39="","",IF(J2="クロス円",ROUNDDOWN((AO39/AN39)/1000,2),ROUNDDOWN(AO39/(I39*AN39/10)/100,2)))</f>
        <v>0.01</v>
      </c>
      <c r="AR39" s="47">
        <v>2007</v>
      </c>
      <c r="AS39" s="15">
        <v>42730</v>
      </c>
      <c r="AT39" s="49">
        <v>1.4421999999999999</v>
      </c>
      <c r="AU39" s="49"/>
      <c r="AV39" s="50">
        <f>IF(AT39="","",IF(J2="クロス円",IF(E39="買",(AT39-F39)*100,(F39-AT39)*100),IF(E39="買",(AT39-F39)*10000,(F39-AT39)*10000)))</f>
        <v>154.0000000000008</v>
      </c>
      <c r="AW39" s="50"/>
      <c r="AX39" s="48">
        <f>IF(AT39="","",(IF(J2="クロス円",AV39*AQ39*1000,AV39*AQ39*I39*10)))</f>
        <v>1740.2000000000091</v>
      </c>
      <c r="AY39" s="48"/>
    </row>
    <row r="40" spans="2:51">
      <c r="B40" s="40">
        <v>20</v>
      </c>
      <c r="C40" s="40">
        <v>2008</v>
      </c>
      <c r="D40" s="15">
        <v>42477</v>
      </c>
      <c r="E40" s="16" t="s">
        <v>15</v>
      </c>
      <c r="F40" s="49">
        <v>1.5874999999999999</v>
      </c>
      <c r="G40" s="49"/>
      <c r="H40" s="40">
        <v>1.5760000000000001</v>
      </c>
      <c r="I40" s="40">
        <v>102</v>
      </c>
      <c r="J40" s="52">
        <f t="shared" si="6"/>
        <v>97945.400000000081</v>
      </c>
      <c r="K40" s="52"/>
      <c r="L40" s="40">
        <f>IF(J2="クロス円",ABS((F40-H40)*100),ABS((F40-H40)*10000))</f>
        <v>114.99999999999844</v>
      </c>
      <c r="M40" s="48">
        <f t="shared" si="0"/>
        <v>1958.9080000000017</v>
      </c>
      <c r="N40" s="48"/>
      <c r="O40" s="40">
        <f>IF(L40="","",IF(J2="クロス円",ROUNDDOWN((M40/L40)/1000,2),ROUNDDOWN(M40/(I40*L40/10)/100,2)))</f>
        <v>0.01</v>
      </c>
      <c r="P40" s="40">
        <v>2008</v>
      </c>
      <c r="Q40" s="15">
        <v>42481</v>
      </c>
      <c r="R40" s="49">
        <v>1.5760000000000001</v>
      </c>
      <c r="S40" s="49"/>
      <c r="T40" s="51">
        <f>IF(R40="","",IF(J2="クロス円",IF(E40="買",(R40-F40)*100,(F40-R40)*100),IF(E40="買",(R40-F40)*10000,(F40-R40)*10000)))</f>
        <v>-114.99999999999844</v>
      </c>
      <c r="U40" s="51"/>
      <c r="V40" s="48">
        <f>IF(R40="","",(IF(J2="クロス円",T40*O40*1000,T40*O40*I40*10)))</f>
        <v>-1172.9999999999841</v>
      </c>
      <c r="W40" s="48"/>
      <c r="X40" s="52">
        <f t="shared" si="4"/>
        <v>110462.30000000003</v>
      </c>
      <c r="Y40" s="52"/>
      <c r="Z40" s="40">
        <f>IF(J2="クロス円",ABS((F40-H40)*100),ABS((F40-H40)*10000))</f>
        <v>114.99999999999844</v>
      </c>
      <c r="AA40" s="48">
        <f t="shared" si="1"/>
        <v>2209.2460000000005</v>
      </c>
      <c r="AB40" s="48"/>
      <c r="AC40" s="40">
        <f>IF(Z40="","",IF(J2="クロス円",ROUNDDOWN((AA40/Z40)/1000,2),ROUNDDOWN(AA40/(I40*Z40/10)/100,2)))</f>
        <v>0.01</v>
      </c>
      <c r="AD40" s="40">
        <f t="shared" si="2"/>
        <v>2008</v>
      </c>
      <c r="AE40" s="15">
        <v>42481</v>
      </c>
      <c r="AF40" s="49">
        <f t="shared" si="2"/>
        <v>1.5760000000000001</v>
      </c>
      <c r="AG40" s="49"/>
      <c r="AH40" s="50">
        <f>IF(AF40="","",IF(J2="クロス円",IF(E40="買",(AF40-F40)*100,(F40-AF40)*100),IF(E40="買",(AF40-F40)*10000,(F40-AF40)*10000)))</f>
        <v>-114.99999999999844</v>
      </c>
      <c r="AI40" s="50"/>
      <c r="AJ40" s="48">
        <f>IF(AF40="","",(IF(J2="クロス円",AH40*AC40*1000,AH40*AC40*I40*10)))</f>
        <v>-1172.9999999999841</v>
      </c>
      <c r="AK40" s="48"/>
      <c r="AL40" s="111">
        <f t="shared" si="5"/>
        <v>110840.30000000003</v>
      </c>
      <c r="AM40" s="48"/>
      <c r="AN40" s="40">
        <f>IF(J2="クロス円",ABS((F40-H40)*100),ABS((F40-H40)*10000))</f>
        <v>114.99999999999844</v>
      </c>
      <c r="AO40" s="48">
        <f t="shared" si="3"/>
        <v>2216.8060000000005</v>
      </c>
      <c r="AP40" s="48"/>
      <c r="AQ40" s="40">
        <f>IF(AN40="","",IF(J2="クロス円",ROUNDDOWN((AO40/AN40)/1000,2),ROUNDDOWN(AO40/(I40*AN40/10)/100,2)))</f>
        <v>0.01</v>
      </c>
      <c r="AR40" s="40">
        <v>2008</v>
      </c>
      <c r="AS40" s="15">
        <v>42486</v>
      </c>
      <c r="AT40" s="49">
        <v>1.5760000000000001</v>
      </c>
      <c r="AU40" s="49"/>
      <c r="AV40" s="50">
        <f>IF(AT40="","",IF(J2="クロス円",IF(E40="買",(AT40-F40)*100,(F40-AT40)*100),IF(E40="買",(AT40-F40)*10000,(F40-AT40)*10000)))</f>
        <v>-114.99999999999844</v>
      </c>
      <c r="AW40" s="50"/>
      <c r="AX40" s="48">
        <f>IF(AT40="","",(IF(J2="クロス円",AV40*AQ40*1000,AV40*AQ40*I40*10)))</f>
        <v>-1172.9999999999841</v>
      </c>
      <c r="AY40" s="48"/>
    </row>
    <row r="41" spans="2:51">
      <c r="B41" s="40">
        <v>21</v>
      </c>
      <c r="C41" s="40">
        <v>2008</v>
      </c>
      <c r="D41" s="15">
        <v>42482</v>
      </c>
      <c r="E41" s="16" t="s">
        <v>15</v>
      </c>
      <c r="F41" s="49">
        <v>1.5946</v>
      </c>
      <c r="G41" s="49"/>
      <c r="H41" s="40">
        <v>1.579</v>
      </c>
      <c r="I41" s="40">
        <v>103</v>
      </c>
      <c r="J41" s="52">
        <f t="shared" si="6"/>
        <v>96772.400000000096</v>
      </c>
      <c r="K41" s="52"/>
      <c r="L41" s="40">
        <f>IF(J2="クロス円",ABS((F41-H41)*100),ABS((F41-H41)*10000))</f>
        <v>156.00000000000057</v>
      </c>
      <c r="M41" s="48">
        <f t="shared" si="0"/>
        <v>1935.4480000000019</v>
      </c>
      <c r="N41" s="48"/>
      <c r="O41" s="40">
        <f>IF(L41="","",IF(J2="クロス円",ROUNDDOWN((M41/L41)/1000,2),ROUNDDOWN(M41/(I41*L41/10)/100,2)))</f>
        <v>0.01</v>
      </c>
      <c r="P41" s="40">
        <v>2008</v>
      </c>
      <c r="Q41" s="15">
        <v>42484</v>
      </c>
      <c r="R41" s="49">
        <v>1.579</v>
      </c>
      <c r="S41" s="49"/>
      <c r="T41" s="51">
        <f>IF(R41="","",IF(J2="クロス円",IF(E41="買",(R41-F41)*100,(F41-R41)*100),IF(E41="買",(R41-F41)*10000,(F41-R41)*10000)))</f>
        <v>-156.00000000000057</v>
      </c>
      <c r="U41" s="51"/>
      <c r="V41" s="48">
        <f>IF(R41="","",(IF(J2="クロス円",T41*O41*1000,T41*O41*I41*10)))</f>
        <v>-1606.8000000000061</v>
      </c>
      <c r="W41" s="48"/>
      <c r="X41" s="52">
        <f t="shared" si="4"/>
        <v>109289.30000000005</v>
      </c>
      <c r="Y41" s="52"/>
      <c r="Z41" s="40">
        <f>IF(J2="クロス円",ABS((F41-H41)*100),ABS((F41-H41)*10000))</f>
        <v>156.00000000000057</v>
      </c>
      <c r="AA41" s="48">
        <f t="shared" si="1"/>
        <v>2185.786000000001</v>
      </c>
      <c r="AB41" s="48"/>
      <c r="AC41" s="40">
        <f>IF(Z41="","",IF(J2="クロス円",ROUNDDOWN((AA41/Z41)/1000,2),ROUNDDOWN(AA41/(I41*Z41/10)/100,2)))</f>
        <v>0.01</v>
      </c>
      <c r="AD41" s="40">
        <f t="shared" si="2"/>
        <v>2008</v>
      </c>
      <c r="AE41" s="15">
        <v>42482</v>
      </c>
      <c r="AF41" s="49">
        <v>1.5946</v>
      </c>
      <c r="AG41" s="49"/>
      <c r="AH41" s="50">
        <f>IF(AF41="","",IF(J2="クロス円",IF(E41="買",(AF41-F41)*100,(F41-AF41)*100),IF(E41="買",(AF41-F41)*10000,(F41-AF41)*10000)))</f>
        <v>0</v>
      </c>
      <c r="AI41" s="50"/>
      <c r="AJ41" s="48">
        <f>IF(AF41="","",(IF(J2="クロス円",AH41*AC41*1000,AH41*AC41*I41*10)))</f>
        <v>0</v>
      </c>
      <c r="AK41" s="48"/>
      <c r="AL41" s="111">
        <f t="shared" si="5"/>
        <v>109667.30000000005</v>
      </c>
      <c r="AM41" s="48"/>
      <c r="AN41" s="40">
        <f>IF(J2="クロス円",ABS((F41-H41)*100),ABS((F41-H41)*10000))</f>
        <v>156.00000000000057</v>
      </c>
      <c r="AO41" s="48">
        <f t="shared" si="3"/>
        <v>2193.3460000000009</v>
      </c>
      <c r="AP41" s="48"/>
      <c r="AQ41" s="40">
        <f>IF(AN41="","",IF(J2="クロス円",ROUNDDOWN((AO41/AN41)/1000,2),ROUNDDOWN(AO41/(I41*AN41/10)/100,2)))</f>
        <v>0.01</v>
      </c>
      <c r="AR41" s="40">
        <v>2008</v>
      </c>
      <c r="AS41" s="15">
        <v>42482</v>
      </c>
      <c r="AT41" s="49">
        <v>1.5946</v>
      </c>
      <c r="AU41" s="49"/>
      <c r="AV41" s="50">
        <f>IF(AT41="","",IF(J2="クロス円",IF(E41="買",(AT41-F41)*100,(F41-AT41)*100),IF(E41="買",(AT41-F41)*10000,(F41-AT41)*10000)))</f>
        <v>0</v>
      </c>
      <c r="AW41" s="50"/>
      <c r="AX41" s="48">
        <f>IF(AT41="","",(IF(J2="クロス円",AV41*AQ41*1000,AV41*AQ41*I41*10)))</f>
        <v>0</v>
      </c>
      <c r="AY41" s="48"/>
    </row>
    <row r="42" spans="2:51">
      <c r="B42" s="40">
        <v>22</v>
      </c>
      <c r="C42" s="40">
        <v>2008</v>
      </c>
      <c r="D42" s="15">
        <v>42498</v>
      </c>
      <c r="E42" s="16" t="s">
        <v>39</v>
      </c>
      <c r="F42" s="49">
        <v>1.5364</v>
      </c>
      <c r="G42" s="49"/>
      <c r="H42" s="40">
        <v>1.5538000000000001</v>
      </c>
      <c r="I42" s="40">
        <v>104</v>
      </c>
      <c r="J42" s="52">
        <f t="shared" si="6"/>
        <v>95165.600000000093</v>
      </c>
      <c r="K42" s="52"/>
      <c r="L42" s="40">
        <f>IF(J2="クロス円",ABS((F42-H42)*100),ABS((F42-H42)*10000))</f>
        <v>174.00000000000082</v>
      </c>
      <c r="M42" s="48">
        <f t="shared" si="0"/>
        <v>1903.3120000000019</v>
      </c>
      <c r="N42" s="48"/>
      <c r="O42" s="40">
        <f>IF(L42="","",IF(J2="クロス円",ROUNDDOWN((M42/L42)/1000,2),ROUNDDOWN(M42/(I42*L42/10)/100,2)))</f>
        <v>0.01</v>
      </c>
      <c r="P42" s="40">
        <v>2008</v>
      </c>
      <c r="Q42" s="15">
        <v>42502</v>
      </c>
      <c r="R42" s="49">
        <v>1.5538000000000001</v>
      </c>
      <c r="S42" s="49"/>
      <c r="T42" s="51">
        <f>IF(R42="","",IF(J2="クロス円",IF(E42="買",(R42-F42)*100,(F42-R42)*100),IF(E42="買",(R42-F42)*10000,(F42-R42)*10000)))</f>
        <v>-174.00000000000082</v>
      </c>
      <c r="U42" s="51"/>
      <c r="V42" s="48">
        <f>IF(R42="","",(IF(J2="クロス円",T42*O42*1000,T42*O42*I42*10)))</f>
        <v>-1809.6000000000085</v>
      </c>
      <c r="W42" s="48"/>
      <c r="X42" s="52">
        <f t="shared" si="4"/>
        <v>109289.30000000005</v>
      </c>
      <c r="Y42" s="52"/>
      <c r="Z42" s="40">
        <f>IF(J2="クロス円",ABS((F42-H42)*100),ABS((F42-H42)*10000))</f>
        <v>174.00000000000082</v>
      </c>
      <c r="AA42" s="48">
        <f t="shared" si="1"/>
        <v>2185.786000000001</v>
      </c>
      <c r="AB42" s="48"/>
      <c r="AC42" s="40">
        <f>IF(Z42="","",IF(J2="クロス円",ROUNDDOWN((AA42/Z42)/1000,2),ROUNDDOWN(AA42/(I42*Z42/10)/100,2)))</f>
        <v>0.01</v>
      </c>
      <c r="AD42" s="40">
        <f t="shared" si="2"/>
        <v>2008</v>
      </c>
      <c r="AE42" s="15">
        <v>42498</v>
      </c>
      <c r="AF42" s="49">
        <v>1.5364</v>
      </c>
      <c r="AG42" s="49"/>
      <c r="AH42" s="50">
        <f>IF(AF42="","",IF(J2="クロス円",IF(E42="買",(AF42-F42)*100,(F42-AF42)*100),IF(E42="買",(AF42-F42)*10000,(F42-AF42)*10000)))</f>
        <v>0</v>
      </c>
      <c r="AI42" s="50"/>
      <c r="AJ42" s="48">
        <f>IF(AF42="","",(IF(J2="クロス円",AH42*AC42*1000,AH42*AC42*I42*10)))</f>
        <v>0</v>
      </c>
      <c r="AK42" s="48"/>
      <c r="AL42" s="111">
        <f t="shared" si="5"/>
        <v>109667.30000000005</v>
      </c>
      <c r="AM42" s="48"/>
      <c r="AN42" s="40">
        <f>IF(J2="クロス円",ABS((F42-H42)*100),ABS((F42-H42)*10000))</f>
        <v>174.00000000000082</v>
      </c>
      <c r="AO42" s="48">
        <f t="shared" si="3"/>
        <v>2193.3460000000009</v>
      </c>
      <c r="AP42" s="48"/>
      <c r="AQ42" s="40">
        <f>IF(AN42="","",IF(J2="クロス円",ROUNDDOWN((AO42/AN42)/1000,2),ROUNDDOWN(AO42/(I42*AN42/10)/100,2)))</f>
        <v>0.01</v>
      </c>
      <c r="AR42" s="40">
        <v>2008</v>
      </c>
      <c r="AS42" s="15">
        <v>42498</v>
      </c>
      <c r="AT42" s="49">
        <v>1.5364</v>
      </c>
      <c r="AU42" s="49"/>
      <c r="AV42" s="50">
        <f>IF(AT42="","",IF(J2="クロス円",IF(E42="買",(AT42-F42)*100,(F42-AT42)*100),IF(E42="買",(AT42-F42)*10000,(F42-AT42)*10000)))</f>
        <v>0</v>
      </c>
      <c r="AW42" s="50"/>
      <c r="AX42" s="48">
        <f>IF(AT42="","",(IF(J2="クロス円",AV42*AQ42*1000,AV42*AQ42*I42*10)))</f>
        <v>0</v>
      </c>
      <c r="AY42" s="48"/>
    </row>
    <row r="43" spans="2:51">
      <c r="B43" s="40">
        <v>23</v>
      </c>
      <c r="C43" s="40">
        <v>2008</v>
      </c>
      <c r="D43" s="15">
        <v>42573</v>
      </c>
      <c r="E43" s="16" t="s">
        <v>15</v>
      </c>
      <c r="F43" s="49">
        <v>1.5931999999999999</v>
      </c>
      <c r="G43" s="49"/>
      <c r="H43" s="40">
        <v>1.5828</v>
      </c>
      <c r="I43" s="40">
        <v>107</v>
      </c>
      <c r="J43" s="52">
        <f t="shared" si="6"/>
        <v>93356.000000000087</v>
      </c>
      <c r="K43" s="52"/>
      <c r="L43" s="40">
        <f>IF(J2="クロス円",ABS((F43-H43)*100),ABS((F43-H43)*10000))</f>
        <v>103.99999999999964</v>
      </c>
      <c r="M43" s="48">
        <f t="shared" si="0"/>
        <v>1867.1200000000017</v>
      </c>
      <c r="N43" s="48"/>
      <c r="O43" s="40">
        <f>IF(L43="","",IF(J2="クロス円",ROUNDDOWN((M43/L43)/1000,2),ROUNDDOWN(M43/(I43*L43/10)/100,2)))</f>
        <v>0.01</v>
      </c>
      <c r="P43" s="40">
        <v>2008</v>
      </c>
      <c r="Q43" s="15">
        <v>42573</v>
      </c>
      <c r="R43" s="49">
        <v>1.5828</v>
      </c>
      <c r="S43" s="49"/>
      <c r="T43" s="51">
        <f>IF(R43="","",IF(J2="クロス円",IF(E43="買",(R43-F43)*100,(F43-R43)*100),IF(E43="買",(R43-F43)*10000,(F43-R43)*10000)))</f>
        <v>-103.99999999999964</v>
      </c>
      <c r="U43" s="51"/>
      <c r="V43" s="48">
        <f>IF(R43="","",(IF(J2="クロス円",T43*O43*1000,T43*O43*I43*10)))</f>
        <v>-1112.7999999999961</v>
      </c>
      <c r="W43" s="48"/>
      <c r="X43" s="52">
        <f t="shared" si="4"/>
        <v>109289.30000000005</v>
      </c>
      <c r="Y43" s="52"/>
      <c r="Z43" s="40">
        <f>IF(J2="クロス円",ABS((F43-H43)*100),ABS((F43-H43)*10000))</f>
        <v>103.99999999999964</v>
      </c>
      <c r="AA43" s="48">
        <f t="shared" si="1"/>
        <v>2185.786000000001</v>
      </c>
      <c r="AB43" s="48"/>
      <c r="AC43" s="40">
        <f>IF(Z43="","",IF(J2="クロス円",ROUNDDOWN((AA43/Z43)/1000,2),ROUNDDOWN(AA43/(I43*Z43/10)/100,2)))</f>
        <v>0.01</v>
      </c>
      <c r="AD43" s="40">
        <f t="shared" si="2"/>
        <v>2008</v>
      </c>
      <c r="AE43" s="15">
        <v>42573</v>
      </c>
      <c r="AF43" s="49">
        <f t="shared" si="2"/>
        <v>1.5828</v>
      </c>
      <c r="AG43" s="49"/>
      <c r="AH43" s="50">
        <f>IF(AF43="","",IF(J2="クロス円",IF(E43="買",(AF43-F43)*100,(F43-AF43)*100),IF(E43="買",(AF43-F43)*10000,(F43-AF43)*10000)))</f>
        <v>-103.99999999999964</v>
      </c>
      <c r="AI43" s="50"/>
      <c r="AJ43" s="48">
        <f>IF(AF43="","",(IF(J2="クロス円",AH43*AC43*1000,AH43*AC43*I43*10)))</f>
        <v>-1112.7999999999961</v>
      </c>
      <c r="AK43" s="48"/>
      <c r="AL43" s="111">
        <f t="shared" si="5"/>
        <v>109667.30000000005</v>
      </c>
      <c r="AM43" s="48"/>
      <c r="AN43" s="40">
        <f>IF(J2="クロス円",ABS((F43-H43)*100),ABS((F43-H43)*10000))</f>
        <v>103.99999999999964</v>
      </c>
      <c r="AO43" s="48">
        <f t="shared" si="3"/>
        <v>2193.3460000000009</v>
      </c>
      <c r="AP43" s="48"/>
      <c r="AQ43" s="40">
        <f>IF(AN43="","",IF(J2="クロス円",ROUNDDOWN((AO43/AN43)/1000,2),ROUNDDOWN(AO43/(I43*AN43/10)/100,2)))</f>
        <v>0.01</v>
      </c>
      <c r="AR43" s="40">
        <v>2008</v>
      </c>
      <c r="AS43" s="15">
        <v>42573</v>
      </c>
      <c r="AT43" s="49">
        <v>1.5828</v>
      </c>
      <c r="AU43" s="49"/>
      <c r="AV43" s="50">
        <f>IF(AT43="","",IF(J2="クロス円",IF(E43="買",(AT43-F43)*100,(F43-AT43)*100),IF(E43="買",(AT43-F43)*10000,(F43-AT43)*10000)))</f>
        <v>-103.99999999999964</v>
      </c>
      <c r="AW43" s="50"/>
      <c r="AX43" s="48">
        <f>IF(AT43="","",(IF(J2="クロス円",AV43*AQ43*1000,AV43*AQ43*I43*10)))</f>
        <v>-1112.7999999999961</v>
      </c>
      <c r="AY43" s="48"/>
    </row>
    <row r="44" spans="2:51">
      <c r="B44" s="40">
        <v>24</v>
      </c>
      <c r="C44" s="40">
        <v>2008</v>
      </c>
      <c r="D44" s="15">
        <v>42581</v>
      </c>
      <c r="E44" s="16" t="s">
        <v>39</v>
      </c>
      <c r="F44" s="49">
        <v>1.5551999999999999</v>
      </c>
      <c r="G44" s="49"/>
      <c r="H44" s="40">
        <v>1.5758000000000001</v>
      </c>
      <c r="I44" s="40">
        <v>108</v>
      </c>
      <c r="J44" s="52">
        <f t="shared" si="6"/>
        <v>92243.200000000084</v>
      </c>
      <c r="K44" s="52"/>
      <c r="L44" s="40">
        <f>IF(J2="クロス円",ABS((F44-H44)*100),ABS((F44-H44)*10000))</f>
        <v>206.00000000000173</v>
      </c>
      <c r="M44" s="48">
        <f t="shared" si="0"/>
        <v>1844.8640000000016</v>
      </c>
      <c r="N44" s="48"/>
      <c r="O44" s="40">
        <v>0.01</v>
      </c>
      <c r="P44" s="40">
        <v>2008</v>
      </c>
      <c r="Q44" s="15">
        <v>42625</v>
      </c>
      <c r="R44" s="49">
        <v>1.4226000000000001</v>
      </c>
      <c r="S44" s="49"/>
      <c r="T44" s="51">
        <f>IF(R44="","",IF(J2="クロス円",IF(E44="買",(R44-F44)*100,(F44-R44)*100),IF(E44="買",(R44-F44)*10000,(F44-R44)*10000)))</f>
        <v>1325.9999999999982</v>
      </c>
      <c r="U44" s="51"/>
      <c r="V44" s="48">
        <f>IF(R44="","",(IF(J2="クロス円",T44*O44*1000,T44*O44*I44*10)))</f>
        <v>14320.799999999981</v>
      </c>
      <c r="W44" s="48"/>
      <c r="X44" s="52">
        <f t="shared" si="4"/>
        <v>108176.50000000004</v>
      </c>
      <c r="Y44" s="52"/>
      <c r="Z44" s="40">
        <f>IF(J2="クロス円",ABS((F44-H44)*100),ABS((F44-H44)*10000))</f>
        <v>206.00000000000173</v>
      </c>
      <c r="AA44" s="48">
        <f t="shared" si="1"/>
        <v>2163.5300000000011</v>
      </c>
      <c r="AB44" s="48"/>
      <c r="AC44" s="40">
        <v>0.01</v>
      </c>
      <c r="AD44" s="40">
        <f t="shared" si="2"/>
        <v>2008</v>
      </c>
      <c r="AE44" s="15">
        <v>42581</v>
      </c>
      <c r="AF44" s="49">
        <v>1.5551999999999999</v>
      </c>
      <c r="AG44" s="49"/>
      <c r="AH44" s="50">
        <f>IF(AF44="","",IF(J2="クロス円",IF(E44="買",(AF44-F44)*100,(F44-AF44)*100),IF(E44="買",(AF44-F44)*10000,(F44-AF44)*10000)))</f>
        <v>0</v>
      </c>
      <c r="AI44" s="50"/>
      <c r="AJ44" s="48">
        <f>IF(AF44="","",(IF(J2="クロス円",AH44*AC44*1000,AH44*AC44*I44*10)))</f>
        <v>0</v>
      </c>
      <c r="AK44" s="48"/>
      <c r="AL44" s="111">
        <f t="shared" si="5"/>
        <v>108554.50000000004</v>
      </c>
      <c r="AM44" s="48"/>
      <c r="AN44" s="40">
        <f>IF(J2="クロス円",ABS((F44-H44)*100),ABS((F44-H44)*10000))</f>
        <v>206.00000000000173</v>
      </c>
      <c r="AO44" s="48">
        <f t="shared" si="3"/>
        <v>2171.0900000000011</v>
      </c>
      <c r="AP44" s="48"/>
      <c r="AQ44" s="40">
        <v>0.01</v>
      </c>
      <c r="AR44" s="40">
        <v>2008</v>
      </c>
      <c r="AS44" s="15">
        <v>42581</v>
      </c>
      <c r="AT44" s="49">
        <v>1.5551999999999999</v>
      </c>
      <c r="AU44" s="49"/>
      <c r="AV44" s="50">
        <f>IF(AT44="","",IF(J2="クロス円",IF(E44="買",(AT44-F44)*100,(F44-AT44)*100),IF(E44="買",(AT44-F44)*10000,(F44-AT44)*10000)))</f>
        <v>0</v>
      </c>
      <c r="AW44" s="50"/>
      <c r="AX44" s="48">
        <f>IF(AT44="","",(IF(J2="クロス円",AV44*AQ44*1000,AV44*AQ44*I44*10)))</f>
        <v>0</v>
      </c>
      <c r="AY44" s="48"/>
    </row>
    <row r="45" spans="2:51">
      <c r="B45" s="40">
        <v>25</v>
      </c>
      <c r="C45" s="40">
        <v>2008</v>
      </c>
      <c r="D45" s="15">
        <v>42659</v>
      </c>
      <c r="E45" s="16" t="s">
        <v>39</v>
      </c>
      <c r="F45" s="49">
        <v>1.3448</v>
      </c>
      <c r="G45" s="49"/>
      <c r="H45" s="40">
        <v>1.3687</v>
      </c>
      <c r="I45" s="40">
        <v>101</v>
      </c>
      <c r="J45" s="52">
        <f t="shared" si="6"/>
        <v>106564.00000000006</v>
      </c>
      <c r="K45" s="52"/>
      <c r="L45" s="40">
        <f>IF(J2="クロス円",ABS((F45-H45)*100),ABS((F45-H45)*10000))</f>
        <v>239.00000000000031</v>
      </c>
      <c r="M45" s="48">
        <f t="shared" si="0"/>
        <v>2131.2800000000011</v>
      </c>
      <c r="N45" s="48"/>
      <c r="O45" s="40">
        <v>0.01</v>
      </c>
      <c r="P45" s="40">
        <v>2008</v>
      </c>
      <c r="Q45" s="15">
        <v>42672</v>
      </c>
      <c r="R45" s="49">
        <v>1.2972999999999999</v>
      </c>
      <c r="S45" s="49"/>
      <c r="T45" s="51">
        <f>IF(R45="","",IF(J2="クロス円",IF(E45="買",(R45-F45)*100,(F45-R45)*100),IF(E45="買",(R45-F45)*10000,(F45-R45)*10000)))</f>
        <v>475.00000000000097</v>
      </c>
      <c r="U45" s="51"/>
      <c r="V45" s="48">
        <f>IF(R45="","",(IF(J2="クロス円",T45*O45*1000,T45*O45*I45*10)))</f>
        <v>4797.50000000001</v>
      </c>
      <c r="W45" s="48"/>
      <c r="X45" s="52">
        <f t="shared" si="4"/>
        <v>108176.50000000004</v>
      </c>
      <c r="Y45" s="52"/>
      <c r="Z45" s="40">
        <f>IF(J2="クロス円",ABS((F45-H45)*100),ABS((F45-H45)*10000))</f>
        <v>239.00000000000031</v>
      </c>
      <c r="AA45" s="48">
        <f t="shared" si="1"/>
        <v>2163.5300000000011</v>
      </c>
      <c r="AB45" s="48"/>
      <c r="AC45" s="40">
        <v>0.01</v>
      </c>
      <c r="AD45" s="40">
        <f t="shared" si="2"/>
        <v>2008</v>
      </c>
      <c r="AE45" s="15">
        <v>42659</v>
      </c>
      <c r="AF45" s="49">
        <v>1.3448</v>
      </c>
      <c r="AG45" s="49"/>
      <c r="AH45" s="50">
        <f>IF(AF45="","",IF(J2="クロス円",IF(E45="買",(AF45-F45)*100,(F45-AF45)*100),IF(E45="買",(AF45-F45)*10000,(F45-AF45)*10000)))</f>
        <v>0</v>
      </c>
      <c r="AI45" s="50"/>
      <c r="AJ45" s="48">
        <f>IF(AF45="","",(IF(J2="クロス円",AH45*AC45*1000,AH45*AC45*I45*10)))</f>
        <v>0</v>
      </c>
      <c r="AK45" s="48"/>
      <c r="AL45" s="111">
        <f t="shared" si="5"/>
        <v>108554.50000000004</v>
      </c>
      <c r="AM45" s="48"/>
      <c r="AN45" s="40">
        <f>IF(J2="クロス円",ABS((F45-H45)*100),ABS((F45-H45)*10000))</f>
        <v>239.00000000000031</v>
      </c>
      <c r="AO45" s="48">
        <f t="shared" si="3"/>
        <v>2171.0900000000011</v>
      </c>
      <c r="AP45" s="48"/>
      <c r="AQ45" s="40">
        <v>0.01</v>
      </c>
      <c r="AR45" s="40">
        <v>2008</v>
      </c>
      <c r="AS45" s="15">
        <v>42659</v>
      </c>
      <c r="AT45" s="49">
        <v>1.3448</v>
      </c>
      <c r="AU45" s="49"/>
      <c r="AV45" s="50">
        <f>IF(AT45="","",IF(J2="クロス円",IF(E45="買",(AT45-F45)*100,(F45-AT45)*100),IF(E45="買",(AT45-F45)*10000,(F45-AT45)*10000)))</f>
        <v>0</v>
      </c>
      <c r="AW45" s="50"/>
      <c r="AX45" s="48">
        <f>IF(AT45="","",(IF(J2="クロス円",AV45*AQ45*1000,AV45*AQ45*I45*10)))</f>
        <v>0</v>
      </c>
      <c r="AY45" s="48"/>
    </row>
    <row r="46" spans="2:51">
      <c r="B46" s="40">
        <v>26</v>
      </c>
      <c r="C46" s="40">
        <v>2008</v>
      </c>
      <c r="D46" s="15">
        <v>42715</v>
      </c>
      <c r="E46" s="16" t="s">
        <v>15</v>
      </c>
      <c r="F46" s="49">
        <v>1.3069999999999999</v>
      </c>
      <c r="G46" s="49"/>
      <c r="H46" s="40">
        <v>1.2903</v>
      </c>
      <c r="I46" s="40">
        <v>92</v>
      </c>
      <c r="J46" s="52">
        <f t="shared" si="6"/>
        <v>111361.50000000007</v>
      </c>
      <c r="K46" s="52"/>
      <c r="L46" s="40">
        <f>IF(J2="クロス円",ABS((F46-H46)*100),ABS((F46-H46)*10000))</f>
        <v>166.99999999999937</v>
      </c>
      <c r="M46" s="48">
        <f t="shared" si="0"/>
        <v>2227.2300000000014</v>
      </c>
      <c r="N46" s="48"/>
      <c r="O46" s="40">
        <f>IF(L46="","",IF(J2="クロス円",ROUNDDOWN((M46/L46)/1000,2),ROUNDDOWN(M46/(I46*L46/10)/100,2)))</f>
        <v>0.01</v>
      </c>
      <c r="P46" s="40">
        <v>2008</v>
      </c>
      <c r="Q46" s="15">
        <v>42735</v>
      </c>
      <c r="R46" s="49">
        <v>1.3914</v>
      </c>
      <c r="S46" s="49"/>
      <c r="T46" s="51">
        <f>IF(R46="","",IF(J2="クロス円",IF(E46="買",(R46-F46)*100,(F46-R46)*100),IF(E46="買",(R46-F46)*10000,(F46-R46)*10000)))</f>
        <v>844.00000000000034</v>
      </c>
      <c r="U46" s="51"/>
      <c r="V46" s="48">
        <f>IF(R46="","",(IF(J2="クロス円",T46*O46*1000,T46*O46*I46*10)))</f>
        <v>7764.8000000000029</v>
      </c>
      <c r="W46" s="48"/>
      <c r="X46" s="52">
        <f t="shared" si="4"/>
        <v>108176.50000000004</v>
      </c>
      <c r="Y46" s="52"/>
      <c r="Z46" s="40">
        <f>IF(J2="クロス円",ABS((F46-H46)*100),ABS((F46-H46)*10000))</f>
        <v>166.99999999999937</v>
      </c>
      <c r="AA46" s="48">
        <f t="shared" si="1"/>
        <v>2163.5300000000011</v>
      </c>
      <c r="AB46" s="48"/>
      <c r="AC46" s="40">
        <f>IF(Z46="","",IF(J2="クロス円",ROUNDDOWN((AA46/Z46)/1000,2),ROUNDDOWN(AA46/(I46*Z46/10)/100,2)))</f>
        <v>0.01</v>
      </c>
      <c r="AD46" s="40">
        <f t="shared" si="2"/>
        <v>2008</v>
      </c>
      <c r="AE46" s="15">
        <v>42735</v>
      </c>
      <c r="AF46" s="49">
        <f t="shared" si="2"/>
        <v>1.3914</v>
      </c>
      <c r="AG46" s="49"/>
      <c r="AH46" s="50">
        <f>IF(AF46="","",IF(J2="クロス円",IF(E46="買",(AF46-F46)*100,(F46-AF46)*100),IF(E46="買",(AF46-F46)*10000,(F46-AF46)*10000)))</f>
        <v>844.00000000000034</v>
      </c>
      <c r="AI46" s="50"/>
      <c r="AJ46" s="48">
        <f>IF(AF46="","",(IF(J2="クロス円",AH46*AC46*1000,AH46*AC46*I46*10)))</f>
        <v>7764.8000000000029</v>
      </c>
      <c r="AK46" s="48"/>
      <c r="AL46" s="111">
        <f t="shared" si="5"/>
        <v>108554.50000000004</v>
      </c>
      <c r="AM46" s="48"/>
      <c r="AN46" s="40">
        <f>IF(J2="クロス円",ABS((F46-H46)*100),ABS((F46-H46)*10000))</f>
        <v>166.99999999999937</v>
      </c>
      <c r="AO46" s="48">
        <f t="shared" si="3"/>
        <v>2171.0900000000011</v>
      </c>
      <c r="AP46" s="48"/>
      <c r="AQ46" s="40">
        <f>IF(AN46="","",IF(J2="クロス円",ROUNDDOWN((AO46/AN46)/1000,2),ROUNDDOWN(AO46/(I46*AN46/10)/100,2)))</f>
        <v>0.01</v>
      </c>
      <c r="AR46" s="40">
        <v>2008</v>
      </c>
      <c r="AS46" s="15">
        <v>42735</v>
      </c>
      <c r="AT46" s="49">
        <v>1.3914</v>
      </c>
      <c r="AU46" s="49"/>
      <c r="AV46" s="50">
        <f>IF(AT46="","",IF(J2="クロス円",IF(E46="買",(AT46-F46)*100,(F46-AT46)*100),IF(E46="買",(AT46-F46)*10000,(F46-AT46)*10000)))</f>
        <v>844.00000000000034</v>
      </c>
      <c r="AW46" s="50"/>
      <c r="AX46" s="48">
        <f>IF(AT46="","",(IF(J2="クロス円",AV46*AQ46*1000,AV46*AQ46*I46*10)))</f>
        <v>7764.8000000000029</v>
      </c>
      <c r="AY46" s="48"/>
    </row>
    <row r="47" spans="2:51">
      <c r="B47" s="40">
        <v>27</v>
      </c>
      <c r="C47" s="40">
        <v>2009</v>
      </c>
      <c r="D47" s="15">
        <v>42381</v>
      </c>
      <c r="E47" s="16" t="s">
        <v>39</v>
      </c>
      <c r="F47" s="49">
        <v>1.3412999999999999</v>
      </c>
      <c r="G47" s="49"/>
      <c r="H47" s="40">
        <v>1.375</v>
      </c>
      <c r="I47" s="40">
        <v>91</v>
      </c>
      <c r="J47" s="52">
        <f t="shared" si="6"/>
        <v>119126.30000000008</v>
      </c>
      <c r="K47" s="52"/>
      <c r="L47" s="40">
        <f>IF(J2="クロス円",ABS((F47-H47)*100),ABS((F47-H47)*10000))</f>
        <v>337.00000000000063</v>
      </c>
      <c r="M47" s="48">
        <f t="shared" si="0"/>
        <v>2382.5260000000017</v>
      </c>
      <c r="N47" s="48"/>
      <c r="O47" s="40">
        <v>0.01</v>
      </c>
      <c r="P47" s="40">
        <v>2009</v>
      </c>
      <c r="Q47" s="15">
        <v>42420</v>
      </c>
      <c r="R47" s="49">
        <v>1.2806</v>
      </c>
      <c r="S47" s="49"/>
      <c r="T47" s="51">
        <f>IF(R47="","",IF(J2="クロス円",IF(E47="買",(R47-F47)*100,(F47-R47)*100),IF(E47="買",(R47-F47)*10000,(F47-R47)*10000)))</f>
        <v>606.99999999999977</v>
      </c>
      <c r="U47" s="51"/>
      <c r="V47" s="48">
        <f>IF(R47="","",(IF(J2="クロス円",T47*O47*1000,T47*O47*I47*10)))</f>
        <v>5523.699999999998</v>
      </c>
      <c r="W47" s="48"/>
      <c r="X47" s="52">
        <f t="shared" si="4"/>
        <v>115941.30000000005</v>
      </c>
      <c r="Y47" s="52"/>
      <c r="Z47" s="40">
        <f>IF(J2="クロス円",ABS((F47-H47)*100),ABS((F47-H47)*10000))</f>
        <v>337.00000000000063</v>
      </c>
      <c r="AA47" s="48">
        <f t="shared" si="1"/>
        <v>2318.8260000000009</v>
      </c>
      <c r="AB47" s="48"/>
      <c r="AC47" s="40">
        <v>0.01</v>
      </c>
      <c r="AD47" s="40">
        <f t="shared" si="2"/>
        <v>2009</v>
      </c>
      <c r="AE47" s="15">
        <v>42420</v>
      </c>
      <c r="AF47" s="49">
        <f t="shared" si="2"/>
        <v>1.2806</v>
      </c>
      <c r="AG47" s="49"/>
      <c r="AH47" s="50">
        <f>IF(AF47="","",IF(J2="クロス円",IF(E47="買",(AF47-F47)*100,(F47-AF47)*100),IF(E47="買",(AF47-F47)*10000,(F47-AF47)*10000)))</f>
        <v>606.99999999999977</v>
      </c>
      <c r="AI47" s="50"/>
      <c r="AJ47" s="48">
        <f>IF(AF47="","",(IF(J2="クロス円",AH47*AC47*1000,AH47*AC47*I47*10)))</f>
        <v>5523.699999999998</v>
      </c>
      <c r="AK47" s="48"/>
      <c r="AL47" s="111">
        <f t="shared" si="5"/>
        <v>116319.30000000005</v>
      </c>
      <c r="AM47" s="48"/>
      <c r="AN47" s="40">
        <f>IF(J2="クロス円",ABS((F47-H47)*100),ABS((F47-H47)*10000))</f>
        <v>337.00000000000063</v>
      </c>
      <c r="AO47" s="48">
        <f t="shared" si="3"/>
        <v>2326.3860000000009</v>
      </c>
      <c r="AP47" s="48"/>
      <c r="AQ47" s="40">
        <v>0.01</v>
      </c>
      <c r="AR47" s="40">
        <v>2009</v>
      </c>
      <c r="AS47" s="15">
        <v>42409</v>
      </c>
      <c r="AT47" s="49">
        <v>1.3069</v>
      </c>
      <c r="AU47" s="49"/>
      <c r="AV47" s="50">
        <f>IF(AT47="","",IF(J2="クロス円",IF(E47="買",(AT47-F47)*100,(F47-AT47)*100),IF(E47="買",(AT47-F47)*10000,(F47-AT47)*10000)))</f>
        <v>343.99999999999989</v>
      </c>
      <c r="AW47" s="50"/>
      <c r="AX47" s="48">
        <f>IF(AT47="","",(IF(J2="クロス円",AV47*AQ47*1000,AV47*AQ47*I47*10)))</f>
        <v>3130.3999999999992</v>
      </c>
      <c r="AY47" s="48"/>
    </row>
    <row r="48" spans="2:51">
      <c r="B48" s="40">
        <v>28</v>
      </c>
      <c r="C48" s="40">
        <v>2009</v>
      </c>
      <c r="D48" s="15">
        <v>42389</v>
      </c>
      <c r="E48" s="16" t="s">
        <v>39</v>
      </c>
      <c r="F48" s="49">
        <v>1.3066</v>
      </c>
      <c r="G48" s="49"/>
      <c r="H48" s="40">
        <v>1.3385</v>
      </c>
      <c r="I48" s="40">
        <v>90</v>
      </c>
      <c r="J48" s="52">
        <v>119126</v>
      </c>
      <c r="K48" s="52"/>
      <c r="L48" s="40">
        <f>IF(J2="クロス円",ABS((F48-H48)*100),ABS((F48-H48)*10000))</f>
        <v>319.0000000000004</v>
      </c>
      <c r="M48" s="48">
        <f t="shared" si="0"/>
        <v>2382.52</v>
      </c>
      <c r="N48" s="48"/>
      <c r="O48" s="40">
        <v>0.01</v>
      </c>
      <c r="P48" s="40">
        <v>2009</v>
      </c>
      <c r="Q48" s="15">
        <v>42420</v>
      </c>
      <c r="R48" s="49">
        <v>1.2806</v>
      </c>
      <c r="S48" s="49"/>
      <c r="T48" s="51">
        <f>IF(R48="","",IF(J2="クロス円",IF(E48="買",(R48-F48)*100,(F48-R48)*100),IF(E48="買",(R48-F48)*10000,(F48-R48)*10000)))</f>
        <v>260.00000000000023</v>
      </c>
      <c r="U48" s="51"/>
      <c r="V48" s="48">
        <f>IF(R48="","",(IF(J2="クロス円",T48*O48*1000,T48*O48*I48*10)))</f>
        <v>2340.0000000000018</v>
      </c>
      <c r="W48" s="48"/>
      <c r="X48" s="52">
        <v>115941</v>
      </c>
      <c r="Y48" s="52"/>
      <c r="Z48" s="40">
        <f>IF(J2="クロス円",ABS((F48-H48)*100),ABS((F48-H48)*10000))</f>
        <v>319.0000000000004</v>
      </c>
      <c r="AA48" s="48">
        <f t="shared" si="1"/>
        <v>2318.8200000000002</v>
      </c>
      <c r="AB48" s="48"/>
      <c r="AC48" s="40">
        <v>0.01</v>
      </c>
      <c r="AD48" s="40">
        <f t="shared" si="2"/>
        <v>2009</v>
      </c>
      <c r="AE48" s="15">
        <v>42390</v>
      </c>
      <c r="AF48" s="49">
        <v>1.3066</v>
      </c>
      <c r="AG48" s="49"/>
      <c r="AH48" s="50">
        <f>IF(AF48="","",IF(J2="クロス円",IF(E48="買",(AF48-F48)*100,(F48-AF48)*100),IF(E48="買",(AF48-F48)*10000,(F48-AF48)*10000)))</f>
        <v>0</v>
      </c>
      <c r="AI48" s="50"/>
      <c r="AJ48" s="48">
        <f>IF(AF48="","",(IF(J2="クロス円",AH48*AC48*1000,AH48*AC48*I48*10)))</f>
        <v>0</v>
      </c>
      <c r="AK48" s="48"/>
      <c r="AL48" s="111">
        <v>116319</v>
      </c>
      <c r="AM48" s="48"/>
      <c r="AN48" s="40">
        <f>IF(J2="クロス円",ABS((F48-H48)*100),ABS((F48-H48)*10000))</f>
        <v>319.0000000000004</v>
      </c>
      <c r="AO48" s="48">
        <f t="shared" si="3"/>
        <v>2326.38</v>
      </c>
      <c r="AP48" s="48"/>
      <c r="AQ48" s="40">
        <v>0.01</v>
      </c>
      <c r="AR48" s="40">
        <v>2009</v>
      </c>
      <c r="AS48" s="15">
        <v>42390</v>
      </c>
      <c r="AT48" s="49">
        <v>1.3066</v>
      </c>
      <c r="AU48" s="49"/>
      <c r="AV48" s="50">
        <f>IF(AT48="","",IF(J2="クロス円",IF(E48="買",(AT48-F48)*100,(F48-AT48)*100),IF(E48="買",(AT48-F48)*10000,(F48-AT48)*10000)))</f>
        <v>0</v>
      </c>
      <c r="AW48" s="50"/>
      <c r="AX48" s="48">
        <f>IF(AT48="","",(IF(J2="クロス円",AV48*AQ48*1000,AV48*AQ48*I48*10)))</f>
        <v>0</v>
      </c>
      <c r="AY48" s="48"/>
    </row>
    <row r="49" spans="2:51">
      <c r="B49" s="40">
        <v>29</v>
      </c>
      <c r="C49" s="40">
        <v>2009</v>
      </c>
      <c r="D49" s="15">
        <v>42412</v>
      </c>
      <c r="E49" s="16" t="s">
        <v>39</v>
      </c>
      <c r="F49" s="49">
        <v>1.2807999999999999</v>
      </c>
      <c r="G49" s="49"/>
      <c r="H49" s="40">
        <v>1.3073999999999999</v>
      </c>
      <c r="I49" s="40">
        <v>91</v>
      </c>
      <c r="J49" s="52">
        <v>119126</v>
      </c>
      <c r="K49" s="52"/>
      <c r="L49" s="40">
        <f>IF(J2="クロス円",ABS((F49-H49)*100),ABS((F49-H49)*10000))</f>
        <v>265.99999999999955</v>
      </c>
      <c r="M49" s="48">
        <f t="shared" si="0"/>
        <v>2382.52</v>
      </c>
      <c r="N49" s="48"/>
      <c r="O49" s="40">
        <v>0.01</v>
      </c>
      <c r="P49" s="40">
        <v>2009</v>
      </c>
      <c r="Q49" s="15">
        <v>42420</v>
      </c>
      <c r="R49" s="49">
        <v>1.2806</v>
      </c>
      <c r="S49" s="49"/>
      <c r="T49" s="51">
        <f>IF(R49="","",IF(J2="クロス円",IF(E49="買",(R49-F49)*100,(F49-R49)*100),IF(E49="買",(R49-F49)*10000,(F49-R49)*10000)))</f>
        <v>1.9999999999997797</v>
      </c>
      <c r="U49" s="51"/>
      <c r="V49" s="48">
        <f>IF(R49="","",(IF(J2="クロス円",T49*O49*1000,T49*O49*I49*10)))</f>
        <v>18.199999999997996</v>
      </c>
      <c r="W49" s="48"/>
      <c r="X49" s="52">
        <v>115941</v>
      </c>
      <c r="Y49" s="52"/>
      <c r="Z49" s="40">
        <f>IF(J2="クロス円",ABS((F49-H49)*100),ABS((F49-H49)*10000))</f>
        <v>265.99999999999955</v>
      </c>
      <c r="AA49" s="48">
        <f t="shared" si="1"/>
        <v>2318.8200000000002</v>
      </c>
      <c r="AB49" s="48"/>
      <c r="AC49" s="40">
        <v>0.01</v>
      </c>
      <c r="AD49" s="40">
        <f t="shared" si="2"/>
        <v>2009</v>
      </c>
      <c r="AE49" s="15">
        <v>42420</v>
      </c>
      <c r="AF49" s="49">
        <v>1.2807999999999999</v>
      </c>
      <c r="AG49" s="49"/>
      <c r="AH49" s="50">
        <f>IF(AF49="","",IF(J2="クロス円",IF(E49="買",(AF49-F49)*100,(F49-AF49)*100),IF(E49="買",(AF49-F49)*10000,(F49-AF49)*10000)))</f>
        <v>0</v>
      </c>
      <c r="AI49" s="50"/>
      <c r="AJ49" s="48">
        <f>IF(AF49="","",(IF(J2="クロス円",AH49*AC49*1000,AH49*AC49*I49*10)))</f>
        <v>0</v>
      </c>
      <c r="AK49" s="48"/>
      <c r="AL49" s="111">
        <v>116319</v>
      </c>
      <c r="AM49" s="48"/>
      <c r="AN49" s="40">
        <f>IF(J2="クロス円",ABS((F49-H49)*100),ABS((F49-H49)*10000))</f>
        <v>265.99999999999955</v>
      </c>
      <c r="AO49" s="48">
        <f t="shared" si="3"/>
        <v>2326.38</v>
      </c>
      <c r="AP49" s="48"/>
      <c r="AQ49" s="40">
        <v>0.01</v>
      </c>
      <c r="AR49" s="40">
        <v>2009</v>
      </c>
      <c r="AS49" s="15">
        <v>42420</v>
      </c>
      <c r="AT49" s="49">
        <v>1.2807999999999999</v>
      </c>
      <c r="AU49" s="49"/>
      <c r="AV49" s="50">
        <f>IF(AT49="","",IF(J2="クロス円",IF(E49="買",(AT49-F49)*100,(F49-AT49)*100),IF(E49="買",(AT49-F49)*10000,(F49-AT49)*10000)))</f>
        <v>0</v>
      </c>
      <c r="AW49" s="50"/>
      <c r="AX49" s="48">
        <f>IF(AT49="","",(IF(J2="クロス円",AV49*AQ49*1000,AV49*AQ49*I49*10)))</f>
        <v>0</v>
      </c>
      <c r="AY49" s="48"/>
    </row>
    <row r="50" spans="2:51">
      <c r="B50" s="40">
        <v>30</v>
      </c>
      <c r="C50" s="40">
        <v>2009</v>
      </c>
      <c r="D50" s="15">
        <v>42431</v>
      </c>
      <c r="E50" s="16" t="s">
        <v>39</v>
      </c>
      <c r="F50" s="49">
        <v>1.2603</v>
      </c>
      <c r="G50" s="49"/>
      <c r="H50" s="40">
        <v>1.2749999999999999</v>
      </c>
      <c r="I50" s="40">
        <v>97</v>
      </c>
      <c r="J50" s="52">
        <v>127008</v>
      </c>
      <c r="K50" s="52"/>
      <c r="L50" s="40">
        <f>IF(J2="クロス円",ABS((F50-H50)*100),ABS((F50-H50)*10000))</f>
        <v>146.99999999999935</v>
      </c>
      <c r="M50" s="48">
        <f t="shared" si="0"/>
        <v>2540.16</v>
      </c>
      <c r="N50" s="48"/>
      <c r="O50" s="40">
        <f>IF(L50="","",IF(J2="クロス円",ROUNDDOWN((M50/L50)/1000,2),ROUNDDOWN(M50/(I50*L50/10)/100,2)))</f>
        <v>0.01</v>
      </c>
      <c r="P50" s="40">
        <v>2009</v>
      </c>
      <c r="Q50" s="15">
        <v>42435</v>
      </c>
      <c r="R50" s="49">
        <v>1.2677</v>
      </c>
      <c r="S50" s="49"/>
      <c r="T50" s="51">
        <f>IF(R50="","",IF(J2="クロス円",IF(E50="買",(R50-F50)*100,(F50-R50)*100),IF(E50="買",(R50-F50)*10000,(F50-R50)*10000)))</f>
        <v>-74.000000000000739</v>
      </c>
      <c r="U50" s="51"/>
      <c r="V50" s="48">
        <f>IF(R50="","",(IF(J2="クロス円",T50*O50*1000,T50*O50*I50*10)))</f>
        <v>-717.80000000000723</v>
      </c>
      <c r="W50" s="48"/>
      <c r="X50" s="52">
        <v>121465</v>
      </c>
      <c r="Y50" s="52"/>
      <c r="Z50" s="40">
        <f>IF(J2="クロス円",ABS((F50-H50)*100),ABS((F50-H50)*10000))</f>
        <v>146.99999999999935</v>
      </c>
      <c r="AA50" s="48">
        <f t="shared" si="1"/>
        <v>2429.3000000000002</v>
      </c>
      <c r="AB50" s="48"/>
      <c r="AC50" s="40">
        <f>IF(Z50="","",IF(J2="クロス円",ROUNDDOWN((AA50/Z50)/1000,2),ROUNDDOWN(AA50/(I50*Z50/10)/100,2)))</f>
        <v>0.01</v>
      </c>
      <c r="AD50" s="40">
        <f t="shared" si="2"/>
        <v>2009</v>
      </c>
      <c r="AE50" s="15">
        <v>42432</v>
      </c>
      <c r="AF50" s="49">
        <v>1.2603</v>
      </c>
      <c r="AG50" s="49"/>
      <c r="AH50" s="50">
        <f>IF(AF50="","",IF(J2="クロス円",IF(E50="買",(AF50-F50)*100,(F50-AF50)*100),IF(E50="買",(AF50-F50)*10000,(F50-AF50)*10000)))</f>
        <v>0</v>
      </c>
      <c r="AI50" s="50"/>
      <c r="AJ50" s="48">
        <f>IF(AF50="","",(IF(J2="クロス円",AH50*AC50*1000,AH50*AC50*I50*10)))</f>
        <v>0</v>
      </c>
      <c r="AK50" s="48"/>
      <c r="AL50" s="111">
        <v>119450</v>
      </c>
      <c r="AM50" s="48"/>
      <c r="AN50" s="40">
        <f>IF(J2="クロス円",ABS((F50-H50)*100),ABS((F50-H50)*10000))</f>
        <v>146.99999999999935</v>
      </c>
      <c r="AO50" s="48">
        <f t="shared" si="3"/>
        <v>2389</v>
      </c>
      <c r="AP50" s="48"/>
      <c r="AQ50" s="40">
        <f>IF(AN50="","",IF(J2="クロス円",ROUNDDOWN((AO50/AN50)/1000,2),ROUNDDOWN(AO50/(I50*AN50/10)/100,2)))</f>
        <v>0.01</v>
      </c>
      <c r="AR50" s="40">
        <v>2009</v>
      </c>
      <c r="AS50" s="15">
        <v>42432</v>
      </c>
      <c r="AT50" s="49">
        <v>1.2603</v>
      </c>
      <c r="AU50" s="49"/>
      <c r="AV50" s="50">
        <f>IF(AT50="","",IF(J2="クロス円",IF(E50="買",(AT50-F50)*100,(F50-AT50)*100),IF(E50="買",(AT50-F50)*10000,(F50-AT50)*10000)))</f>
        <v>0</v>
      </c>
      <c r="AW50" s="50"/>
      <c r="AX50" s="48">
        <f>IF(AT50="","",(IF(J2="クロス円",AV50*AQ50*1000,AV50*AQ50*I50*10)))</f>
        <v>0</v>
      </c>
      <c r="AY50" s="48"/>
    </row>
    <row r="51" spans="2:51">
      <c r="B51" s="40">
        <v>31</v>
      </c>
      <c r="C51" s="40">
        <v>2009</v>
      </c>
      <c r="D51" s="15">
        <v>42620</v>
      </c>
      <c r="E51" s="16" t="s">
        <v>15</v>
      </c>
      <c r="F51" s="49">
        <v>1.4347000000000001</v>
      </c>
      <c r="G51" s="49"/>
      <c r="H51" s="40">
        <v>1.4191</v>
      </c>
      <c r="I51" s="40">
        <v>93</v>
      </c>
      <c r="J51" s="52">
        <f t="shared" si="6"/>
        <v>126290.2</v>
      </c>
      <c r="K51" s="52"/>
      <c r="L51" s="40">
        <f>IF(J2="クロス円",ABS((F51-H51)*100),ABS((F51-H51)*10000))</f>
        <v>156.00000000000057</v>
      </c>
      <c r="M51" s="48">
        <f t="shared" si="0"/>
        <v>2525.8040000000001</v>
      </c>
      <c r="N51" s="48"/>
      <c r="O51" s="40">
        <f>IF(L51="","",IF(J2="クロス円",ROUNDDOWN((M51/L51)/1000,2),ROUNDDOWN(M51/(I51*L51/10)/100,2)))</f>
        <v>0.01</v>
      </c>
      <c r="P51" s="40">
        <v>2009</v>
      </c>
      <c r="Q51" s="15">
        <v>42641</v>
      </c>
      <c r="R51" s="49">
        <v>1.4611000000000001</v>
      </c>
      <c r="S51" s="49"/>
      <c r="T51" s="51">
        <f>IF(R51="","",IF(J2="クロス円",IF(E51="買",(R51-F51)*100,(F51-R51)*100),IF(E51="買",(R51-F51)*10000,(F51-R51)*10000)))</f>
        <v>263.99999999999977</v>
      </c>
      <c r="U51" s="51"/>
      <c r="V51" s="48">
        <f>IF(R51="","",(IF(J2="クロス円",T51*O51*1000,T51*O51*I51*10)))</f>
        <v>2455.199999999998</v>
      </c>
      <c r="W51" s="48"/>
      <c r="X51" s="52">
        <f t="shared" si="4"/>
        <v>121465</v>
      </c>
      <c r="Y51" s="52"/>
      <c r="Z51" s="40">
        <f>IF(J2="クロス円",ABS((F51-H51)*100),ABS((F51-H51)*10000))</f>
        <v>156.00000000000057</v>
      </c>
      <c r="AA51" s="48">
        <f t="shared" si="1"/>
        <v>2429.3000000000002</v>
      </c>
      <c r="AB51" s="48"/>
      <c r="AC51" s="40">
        <f>IF(Z51="","",IF(J2="クロス円",ROUNDDOWN((AA51/Z51)/1000,2),ROUNDDOWN(AA51/(I51*Z51/10)/100,2)))</f>
        <v>0.01</v>
      </c>
      <c r="AD51" s="40">
        <f t="shared" si="2"/>
        <v>2009</v>
      </c>
      <c r="AE51" s="15">
        <v>42641</v>
      </c>
      <c r="AF51" s="49">
        <f t="shared" si="2"/>
        <v>1.4611000000000001</v>
      </c>
      <c r="AG51" s="49"/>
      <c r="AH51" s="50">
        <f>IF(AF51="","",IF(J2="クロス円",IF(E51="買",(AF51-F51)*100,(F51-AF51)*100),IF(E51="買",(AF51-F51)*10000,(F51-AF51)*10000)))</f>
        <v>263.99999999999977</v>
      </c>
      <c r="AI51" s="50"/>
      <c r="AJ51" s="48">
        <f>IF(AF51="","",(IF(J2="クロス円",AH51*AC51*1000,AH51*AC51*I51*10)))</f>
        <v>2455.199999999998</v>
      </c>
      <c r="AK51" s="48"/>
      <c r="AL51" s="111">
        <f t="shared" si="5"/>
        <v>119450</v>
      </c>
      <c r="AM51" s="48"/>
      <c r="AN51" s="40">
        <f>IF(J2="クロス円",ABS((F51-H51)*100),ABS((F51-H51)*10000))</f>
        <v>156.00000000000057</v>
      </c>
      <c r="AO51" s="48">
        <f t="shared" si="3"/>
        <v>2389</v>
      </c>
      <c r="AP51" s="48"/>
      <c r="AQ51" s="40">
        <f>IF(AN51="","",IF(J2="クロス円",ROUNDDOWN((AO51/AN51)/1000,2),ROUNDDOWN(AO51/(I51*AN51/10)/100,2)))</f>
        <v>0.01</v>
      </c>
      <c r="AR51" s="40">
        <v>2009</v>
      </c>
      <c r="AS51" s="15">
        <v>42641</v>
      </c>
      <c r="AT51" s="49">
        <v>1.4611000000000001</v>
      </c>
      <c r="AU51" s="49"/>
      <c r="AV51" s="50">
        <f>IF(AT51="","",IF(J2="クロス円",IF(E51="買",(AT51-F51)*100,(F51-AT51)*100),IF(E51="買",(AT51-F51)*10000,(F51-AT51)*10000)))</f>
        <v>263.99999999999977</v>
      </c>
      <c r="AW51" s="50"/>
      <c r="AX51" s="48">
        <f>IF(AT51="","",(IF(J2="クロス円",AV51*AQ51*1000,AV51*AQ51*I51*10)))</f>
        <v>2455.199999999998</v>
      </c>
      <c r="AY51" s="48"/>
    </row>
    <row r="52" spans="2:51">
      <c r="B52" s="40">
        <v>32</v>
      </c>
      <c r="C52" s="40">
        <v>2009</v>
      </c>
      <c r="D52" s="15">
        <v>42663</v>
      </c>
      <c r="E52" s="16" t="s">
        <v>15</v>
      </c>
      <c r="F52" s="49">
        <v>1.498</v>
      </c>
      <c r="G52" s="49"/>
      <c r="H52" s="40">
        <v>1.4826999999999999</v>
      </c>
      <c r="I52" s="40">
        <v>91</v>
      </c>
      <c r="J52" s="52">
        <f t="shared" si="6"/>
        <v>128745.4</v>
      </c>
      <c r="K52" s="52"/>
      <c r="L52" s="40">
        <f>IF(J2="クロス円",ABS((F52-H52)*100),ABS((F52-H52)*10000))</f>
        <v>153.00000000000091</v>
      </c>
      <c r="M52" s="48">
        <f t="shared" si="0"/>
        <v>2574.9079999999999</v>
      </c>
      <c r="N52" s="48"/>
      <c r="O52" s="40">
        <f>IF(L52="","",IF(J2="クロス円",ROUNDDOWN((M52/L52)/1000,2),ROUNDDOWN(M52/(I52*L52/10)/100,2)))</f>
        <v>0.01</v>
      </c>
      <c r="P52" s="40">
        <v>2009</v>
      </c>
      <c r="Q52" s="15">
        <v>42669</v>
      </c>
      <c r="R52" s="49">
        <v>1.4944</v>
      </c>
      <c r="S52" s="49"/>
      <c r="T52" s="51">
        <f>IF(R52="","",IF(J2="クロス円",IF(E52="買",(R52-F52)*100,(F52-R52)*100),IF(E52="買",(R52-F52)*10000,(F52-R52)*10000)))</f>
        <v>-36.000000000000476</v>
      </c>
      <c r="U52" s="51"/>
      <c r="V52" s="48">
        <f>IF(R52="","",(IF(J2="クロス円",T52*O52*1000,T52*O52*I52*10)))</f>
        <v>-327.60000000000434</v>
      </c>
      <c r="W52" s="48"/>
      <c r="X52" s="52">
        <f t="shared" si="4"/>
        <v>123920.2</v>
      </c>
      <c r="Y52" s="52"/>
      <c r="Z52" s="40">
        <f>IF(J2="クロス円",ABS((F52-H52)*100),ABS((F52-H52)*10000))</f>
        <v>153.00000000000091</v>
      </c>
      <c r="AA52" s="48">
        <f t="shared" si="1"/>
        <v>2478.404</v>
      </c>
      <c r="AB52" s="48"/>
      <c r="AC52" s="40">
        <f>IF(Z52="","",IF(J2="クロス円",ROUNDDOWN((AA52/Z52)/1000,2),ROUNDDOWN(AA52/(I52*Z52/10)/100,2)))</f>
        <v>0.01</v>
      </c>
      <c r="AD52" s="40">
        <f t="shared" si="2"/>
        <v>2009</v>
      </c>
      <c r="AE52" s="15">
        <v>42669</v>
      </c>
      <c r="AF52" s="49">
        <v>1.498</v>
      </c>
      <c r="AG52" s="49"/>
      <c r="AH52" s="50">
        <f>IF(AF52="","",IF(J2="クロス円",IF(E52="買",(AF52-F52)*100,(F52-AF52)*100),IF(E52="買",(AF52-F52)*10000,(F52-AF52)*10000)))</f>
        <v>0</v>
      </c>
      <c r="AI52" s="50"/>
      <c r="AJ52" s="48">
        <f>IF(AF52="","",(IF(J2="クロス円",AH52*AC52*1000,AH52*AC52*I52*10)))</f>
        <v>0</v>
      </c>
      <c r="AK52" s="48"/>
      <c r="AL52" s="111">
        <f t="shared" si="5"/>
        <v>121905.2</v>
      </c>
      <c r="AM52" s="48"/>
      <c r="AN52" s="40">
        <f>IF(J2="クロス円",ABS((F52-H52)*100),ABS((F52-H52)*10000))</f>
        <v>153.00000000000091</v>
      </c>
      <c r="AO52" s="48">
        <f t="shared" si="3"/>
        <v>2438.1039999999998</v>
      </c>
      <c r="AP52" s="48"/>
      <c r="AQ52" s="40">
        <f>IF(AN52="","",IF(J2="クロス円",ROUNDDOWN((AO52/AN52)/1000,2),ROUNDDOWN(AO52/(I52*AN52/10)/100,2)))</f>
        <v>0.01</v>
      </c>
      <c r="AR52" s="40">
        <v>2009</v>
      </c>
      <c r="AS52" s="15">
        <v>42669</v>
      </c>
      <c r="AT52" s="49">
        <v>1.498</v>
      </c>
      <c r="AU52" s="49"/>
      <c r="AV52" s="50">
        <f>IF(AT52="","",IF(J2="クロス円",IF(E52="買",(AT52-F52)*100,(F52-AT52)*100),IF(E52="買",(AT52-F52)*10000,(F52-AT52)*10000)))</f>
        <v>0</v>
      </c>
      <c r="AW52" s="50"/>
      <c r="AX52" s="48">
        <f>IF(AT52="","",(IF(J2="クロス円",AV52*AQ52*1000,AV52*AQ52*I52*10)))</f>
        <v>0</v>
      </c>
      <c r="AY52" s="48"/>
    </row>
    <row r="53" spans="2:51">
      <c r="B53" s="40">
        <v>33</v>
      </c>
      <c r="C53" s="40">
        <v>2009</v>
      </c>
      <c r="D53" s="15">
        <v>42677</v>
      </c>
      <c r="E53" s="16" t="s">
        <v>39</v>
      </c>
      <c r="F53" s="49">
        <v>1.4702</v>
      </c>
      <c r="G53" s="49"/>
      <c r="H53" s="40">
        <v>1.4857</v>
      </c>
      <c r="I53" s="40">
        <v>90</v>
      </c>
      <c r="J53" s="52">
        <f t="shared" si="6"/>
        <v>128417.79999999999</v>
      </c>
      <c r="K53" s="52"/>
      <c r="L53" s="40">
        <f>IF(J2="クロス円",ABS((F53-H53)*100),ABS((F53-H53)*10000))</f>
        <v>155.00000000000068</v>
      </c>
      <c r="M53" s="48">
        <f t="shared" si="0"/>
        <v>2568.3559999999998</v>
      </c>
      <c r="N53" s="48"/>
      <c r="O53" s="40">
        <f>IF(L53="","",IF(J2="クロス円",ROUNDDOWN((M53/L53)/1000,2),ROUNDDOWN(M53/(I53*L53/10)/100,2)))</f>
        <v>0.01</v>
      </c>
      <c r="P53" s="40">
        <v>2009</v>
      </c>
      <c r="Q53" s="15">
        <v>42678</v>
      </c>
      <c r="R53" s="49">
        <v>1.4857</v>
      </c>
      <c r="S53" s="49"/>
      <c r="T53" s="51">
        <f>IF(R53="","",IF(J2="クロス円",IF(E53="買",(R53-F53)*100,(F53-R53)*100),IF(E53="買",(R53-F53)*10000,(F53-R53)*10000)))</f>
        <v>-155.00000000000068</v>
      </c>
      <c r="U53" s="51"/>
      <c r="V53" s="48">
        <f>IF(R53="","",(IF(J2="クロス円",T53*O53*1000,T53*O53*I53*10)))</f>
        <v>-1395.0000000000064</v>
      </c>
      <c r="W53" s="48"/>
      <c r="X53" s="52">
        <f t="shared" si="4"/>
        <v>123920.2</v>
      </c>
      <c r="Y53" s="52"/>
      <c r="Z53" s="40">
        <f>IF(J2="クロス円",ABS((F53-H53)*100),ABS((F53-H53)*10000))</f>
        <v>155.00000000000068</v>
      </c>
      <c r="AA53" s="48">
        <f t="shared" si="1"/>
        <v>2478.404</v>
      </c>
      <c r="AB53" s="48"/>
      <c r="AC53" s="40">
        <f>IF(Z53="","",IF(J2="クロス円",ROUNDDOWN((AA53/Z53)/1000,2),ROUNDDOWN(AA53/(I53*Z53/10)/100,2)))</f>
        <v>0.01</v>
      </c>
      <c r="AD53" s="40">
        <f t="shared" si="2"/>
        <v>2009</v>
      </c>
      <c r="AE53" s="15">
        <v>42678</v>
      </c>
      <c r="AF53" s="49">
        <f t="shared" si="2"/>
        <v>1.4857</v>
      </c>
      <c r="AG53" s="49"/>
      <c r="AH53" s="50">
        <f>IF(AF53="","",IF(J2="クロス円",IF(E53="買",(AF53-F53)*100,(F53-AF53)*100),IF(E53="買",(AF53-F53)*10000,(F53-AF53)*10000)))</f>
        <v>-155.00000000000068</v>
      </c>
      <c r="AI53" s="50"/>
      <c r="AJ53" s="48">
        <f>IF(AF53="","",(IF(J2="クロス円",AH53*AC53*1000,AH53*AC53*I53*10)))</f>
        <v>-1395.0000000000064</v>
      </c>
      <c r="AK53" s="48"/>
      <c r="AL53" s="111">
        <f t="shared" si="5"/>
        <v>121905.2</v>
      </c>
      <c r="AM53" s="48"/>
      <c r="AN53" s="40">
        <f>IF(J2="クロス円",ABS((F53-H53)*100),ABS((F53-H53)*10000))</f>
        <v>155.00000000000068</v>
      </c>
      <c r="AO53" s="48">
        <f t="shared" si="3"/>
        <v>2438.1039999999998</v>
      </c>
      <c r="AP53" s="48"/>
      <c r="AQ53" s="40">
        <f>IF(AN53="","",IF(J2="クロス円",ROUNDDOWN((AO53/AN53)/1000,2),ROUNDDOWN(AO53/(I53*AN53/10)/100,2)))</f>
        <v>0.01</v>
      </c>
      <c r="AR53" s="40">
        <v>2009</v>
      </c>
      <c r="AS53" s="15">
        <v>42678</v>
      </c>
      <c r="AT53" s="49">
        <v>1.4857</v>
      </c>
      <c r="AU53" s="49"/>
      <c r="AV53" s="50">
        <f>IF(AT53="","",IF(J2="クロス円",IF(E53="買",(AT53-F53)*100,(F53-AT53)*100),IF(E53="買",(AT53-F53)*10000,(F53-AT53)*10000)))</f>
        <v>-155.00000000000068</v>
      </c>
      <c r="AW53" s="50"/>
      <c r="AX53" s="48">
        <f>IF(AT53="","",(IF(J2="クロス円",AV53*AQ53*1000,AV53*AQ53*I53*10)))</f>
        <v>-1395.0000000000064</v>
      </c>
      <c r="AY53" s="48"/>
    </row>
    <row r="54" spans="2:51">
      <c r="B54" s="40">
        <v>34</v>
      </c>
      <c r="C54" s="40">
        <v>2009</v>
      </c>
      <c r="D54" s="15">
        <v>42707</v>
      </c>
      <c r="E54" s="16" t="s">
        <v>15</v>
      </c>
      <c r="F54" s="49">
        <v>1.5117</v>
      </c>
      <c r="G54" s="49"/>
      <c r="H54" s="40">
        <v>1.4971000000000001</v>
      </c>
      <c r="I54" s="40">
        <v>88</v>
      </c>
      <c r="J54" s="52">
        <f t="shared" si="6"/>
        <v>127022.79999999999</v>
      </c>
      <c r="K54" s="52"/>
      <c r="L54" s="40">
        <f>IF(J2="クロス円",ABS((F54-H54)*100),ABS((F54-H54)*10000))</f>
        <v>145.99999999999946</v>
      </c>
      <c r="M54" s="48">
        <f t="shared" si="0"/>
        <v>2540.4559999999997</v>
      </c>
      <c r="N54" s="48"/>
      <c r="O54" s="40">
        <f>IF(L54="","",IF(J2="クロス円",ROUNDDOWN((M54/L54)/1000,2),ROUNDDOWN(M54/(I54*L54/10)/100,2)))</f>
        <v>0.01</v>
      </c>
      <c r="P54" s="40">
        <v>2009</v>
      </c>
      <c r="Q54" s="15">
        <v>42708</v>
      </c>
      <c r="R54" s="49">
        <v>1.4971000000000001</v>
      </c>
      <c r="S54" s="49"/>
      <c r="T54" s="51">
        <f>IF(R54="","",IF(J2="クロス円",IF(E54="買",(R54-F54)*100,(F54-R54)*100),IF(E54="買",(R54-F54)*10000,(F54-R54)*10000)))</f>
        <v>-145.99999999999946</v>
      </c>
      <c r="U54" s="51"/>
      <c r="V54" s="48">
        <f>IF(R54="","",(IF(J2="クロス円",T54*O54*1000,T54*O54*I54*10)))</f>
        <v>-1284.7999999999954</v>
      </c>
      <c r="W54" s="48"/>
      <c r="X54" s="52">
        <f t="shared" si="4"/>
        <v>122525.2</v>
      </c>
      <c r="Y54" s="52"/>
      <c r="Z54" s="40">
        <f>IF(J2="クロス円",ABS((F54-H54)*100),ABS((F54-H54)*10000))</f>
        <v>145.99999999999946</v>
      </c>
      <c r="AA54" s="48">
        <f t="shared" si="1"/>
        <v>2450.5039999999999</v>
      </c>
      <c r="AB54" s="48"/>
      <c r="AC54" s="40">
        <f>IF(Z54="","",IF(J2="クロス円",ROUNDDOWN((AA54/Z54)/1000,2),ROUNDDOWN(AA54/(I54*Z54/10)/100,2)))</f>
        <v>0.01</v>
      </c>
      <c r="AD54" s="40">
        <f t="shared" si="2"/>
        <v>2009</v>
      </c>
      <c r="AE54" s="15">
        <v>42708</v>
      </c>
      <c r="AF54" s="49">
        <f t="shared" si="2"/>
        <v>1.4971000000000001</v>
      </c>
      <c r="AG54" s="49"/>
      <c r="AH54" s="50">
        <f>IF(AF54="","",IF(J2="クロス円",IF(E54="買",(AF54-F54)*100,(F54-AF54)*100),IF(E54="買",(AF54-F54)*10000,(F54-AF54)*10000)))</f>
        <v>-145.99999999999946</v>
      </c>
      <c r="AI54" s="50"/>
      <c r="AJ54" s="48">
        <f>IF(AF54="","",(IF(J2="クロス円",AH54*AC54*1000,AH54*AC54*I54*10)))</f>
        <v>-1284.7999999999954</v>
      </c>
      <c r="AK54" s="48"/>
      <c r="AL54" s="111">
        <f t="shared" si="5"/>
        <v>120510.2</v>
      </c>
      <c r="AM54" s="48"/>
      <c r="AN54" s="40">
        <f>IF(J2="クロス円",ABS((F54-H54)*100),ABS((F54-H54)*10000))</f>
        <v>145.99999999999946</v>
      </c>
      <c r="AO54" s="48">
        <f t="shared" si="3"/>
        <v>2410.2040000000002</v>
      </c>
      <c r="AP54" s="48"/>
      <c r="AQ54" s="40">
        <f>IF(AN54="","",IF(J2="クロス円",ROUNDDOWN((AO54/AN54)/1000,2),ROUNDDOWN(AO54/(I54*AN54/10)/100,2)))</f>
        <v>0.01</v>
      </c>
      <c r="AR54" s="40">
        <v>2009</v>
      </c>
      <c r="AS54" s="15">
        <v>42708</v>
      </c>
      <c r="AT54" s="49">
        <v>1.4971000000000001</v>
      </c>
      <c r="AU54" s="49"/>
      <c r="AV54" s="50">
        <f>IF(AT54="","",IF(J2="クロス円",IF(E54="買",(AT54-F54)*100,(F54-AT54)*100),IF(E54="買",(AT54-F54)*10000,(F54-AT54)*10000)))</f>
        <v>-145.99999999999946</v>
      </c>
      <c r="AW54" s="50"/>
      <c r="AX54" s="48">
        <f>IF(AT54="","",(IF(J2="クロス円",AV54*AQ54*1000,AV54*AQ54*I54*10)))</f>
        <v>-1284.7999999999954</v>
      </c>
      <c r="AY54" s="48"/>
    </row>
    <row r="55" spans="2:51">
      <c r="B55" s="40">
        <v>35</v>
      </c>
      <c r="C55" s="40">
        <v>2009</v>
      </c>
      <c r="D55" s="15">
        <v>42734</v>
      </c>
      <c r="E55" s="16" t="s">
        <v>39</v>
      </c>
      <c r="F55" s="49">
        <v>1.4330000000000001</v>
      </c>
      <c r="G55" s="49"/>
      <c r="H55" s="40">
        <v>1.4557</v>
      </c>
      <c r="I55" s="40">
        <v>92</v>
      </c>
      <c r="J55" s="52">
        <f t="shared" si="6"/>
        <v>125738</v>
      </c>
      <c r="K55" s="52"/>
      <c r="L55" s="40">
        <f>IF(J2="クロス円",ABS((F55-H55)*100),ABS((F55-H55)*10000))</f>
        <v>226.99999999999943</v>
      </c>
      <c r="M55" s="48">
        <f t="shared" si="0"/>
        <v>2514.7600000000002</v>
      </c>
      <c r="N55" s="48"/>
      <c r="O55" s="40">
        <f>IF(L55="","",IF(J2="クロス円",ROUNDDOWN((M55/L55)/1000,2),ROUNDDOWN(M55/(I55*L55/10)/100,2)))</f>
        <v>0.01</v>
      </c>
      <c r="P55" s="40">
        <v>2010</v>
      </c>
      <c r="Q55" s="15">
        <v>42374</v>
      </c>
      <c r="R55" s="49">
        <v>1.444</v>
      </c>
      <c r="S55" s="49"/>
      <c r="T55" s="51">
        <f>IF(R55="","",IF(J2="クロス円",IF(E55="買",(R55-F55)*100,(F55-R55)*100),IF(E55="買",(R55-F55)*10000,(F55-R55)*10000)))</f>
        <v>-109.99999999999899</v>
      </c>
      <c r="U55" s="51"/>
      <c r="V55" s="48">
        <f>IF(R55="","",(IF(J2="クロス円",T55*O55*1000,T55*O55*I55*10)))</f>
        <v>-1011.9999999999907</v>
      </c>
      <c r="W55" s="48"/>
      <c r="X55" s="52">
        <f t="shared" si="4"/>
        <v>121240.40000000001</v>
      </c>
      <c r="Y55" s="52"/>
      <c r="Z55" s="40">
        <f>IF(J2="クロス円",ABS((F55-H55)*100),ABS((F55-H55)*10000))</f>
        <v>226.99999999999943</v>
      </c>
      <c r="AA55" s="48">
        <f t="shared" si="1"/>
        <v>2424.8080000000004</v>
      </c>
      <c r="AB55" s="48"/>
      <c r="AC55" s="40">
        <f>IF(Z55="","",IF(J2="クロス円",ROUNDDOWN((AA55/Z55)/1000,2),ROUNDDOWN(AA55/(I55*Z55/10)/100,2)))</f>
        <v>0.01</v>
      </c>
      <c r="AD55" s="40">
        <f t="shared" si="2"/>
        <v>2010</v>
      </c>
      <c r="AE55" s="15">
        <v>42374</v>
      </c>
      <c r="AF55" s="49">
        <f t="shared" si="2"/>
        <v>1.444</v>
      </c>
      <c r="AG55" s="49"/>
      <c r="AH55" s="50">
        <f>IF(AF55="","",IF(J2="クロス円",IF(E55="買",(AF55-F55)*100,(F55-AF55)*100),IF(E55="買",(AF55-F55)*10000,(F55-AF55)*10000)))</f>
        <v>-109.99999999999899</v>
      </c>
      <c r="AI55" s="50"/>
      <c r="AJ55" s="48">
        <f>IF(AF55="","",(IF(J2="クロス円",AH55*AC55*1000,AH55*AC55*I55*10)))</f>
        <v>-1011.9999999999907</v>
      </c>
      <c r="AK55" s="48"/>
      <c r="AL55" s="111">
        <f t="shared" si="5"/>
        <v>119225.40000000001</v>
      </c>
      <c r="AM55" s="48"/>
      <c r="AN55" s="40">
        <f>IF(J2="クロス円",ABS((F55-H55)*100),ABS((F55-H55)*10000))</f>
        <v>226.99999999999943</v>
      </c>
      <c r="AO55" s="48">
        <f t="shared" si="3"/>
        <v>2384.5080000000003</v>
      </c>
      <c r="AP55" s="48"/>
      <c r="AQ55" s="40">
        <f>IF(AN55="","",IF(J2="クロス円",ROUNDDOWN((AO55/AN55)/1000,2),ROUNDDOWN(AO55/(I55*AN55/10)/100,2)))</f>
        <v>0.01</v>
      </c>
      <c r="AR55" s="40">
        <v>2010</v>
      </c>
      <c r="AS55" s="15">
        <v>42374</v>
      </c>
      <c r="AT55" s="49">
        <v>1.444</v>
      </c>
      <c r="AU55" s="49"/>
      <c r="AV55" s="50">
        <f>IF(AT55="","",IF(J2="クロス円",IF(E55="買",(AT55-F55)*100,(F55-AT55)*100),IF(E55="買",(AT55-F55)*10000,(F55-AT55)*10000)))</f>
        <v>-109.99999999999899</v>
      </c>
      <c r="AW55" s="50"/>
      <c r="AX55" s="48">
        <f>IF(AT55="","",(IF(J2="クロス円",AV55*AQ55*1000,AV55*AQ55*I55*10)))</f>
        <v>-1011.9999999999907</v>
      </c>
      <c r="AY55" s="48"/>
    </row>
    <row r="56" spans="2:51">
      <c r="B56" s="40">
        <v>36</v>
      </c>
      <c r="C56" s="40">
        <v>2010</v>
      </c>
      <c r="D56" s="15">
        <v>42377</v>
      </c>
      <c r="E56" s="16" t="s">
        <v>39</v>
      </c>
      <c r="F56" s="49">
        <v>1.4298</v>
      </c>
      <c r="G56" s="49"/>
      <c r="H56" s="40">
        <v>1.4446000000000001</v>
      </c>
      <c r="I56" s="40">
        <v>93</v>
      </c>
      <c r="J56" s="52">
        <f t="shared" si="6"/>
        <v>124726.00000000001</v>
      </c>
      <c r="K56" s="52"/>
      <c r="L56" s="40">
        <f>IF(J2="クロス円",ABS((F56-H56)*100),ABS((F56-H56)*10000))</f>
        <v>148.00000000000148</v>
      </c>
      <c r="M56" s="48">
        <f t="shared" si="0"/>
        <v>2494.5200000000004</v>
      </c>
      <c r="N56" s="48"/>
      <c r="O56" s="40">
        <f>IF(L56="","",IF(J2="クロス円",ROUNDDOWN((M56/L56)/1000,2),ROUNDDOWN(M56/(I56*L56/10)/100,2)))</f>
        <v>0.01</v>
      </c>
      <c r="P56" s="40">
        <v>2010</v>
      </c>
      <c r="Q56" s="15">
        <v>42380</v>
      </c>
      <c r="R56" s="49">
        <v>1.4446000000000001</v>
      </c>
      <c r="S56" s="49"/>
      <c r="T56" s="51">
        <f>IF(R56="","",IF(J2="クロス円",IF(E56="買",(R56-F56)*100,(F56-R56)*100),IF(E56="買",(R56-F56)*10000,(F56-R56)*10000)))</f>
        <v>-148.00000000000148</v>
      </c>
      <c r="U56" s="51"/>
      <c r="V56" s="48">
        <f>IF(R56="","",(IF(J2="クロス円",T56*O56*1000,T56*O56*I56*10)))</f>
        <v>-1376.4000000000137</v>
      </c>
      <c r="W56" s="48"/>
      <c r="X56" s="52">
        <f t="shared" si="4"/>
        <v>120228.40000000002</v>
      </c>
      <c r="Y56" s="52"/>
      <c r="Z56" s="40">
        <f>IF(J2="クロス円",ABS((F56-H56)*100),ABS((F56-H56)*10000))</f>
        <v>148.00000000000148</v>
      </c>
      <c r="AA56" s="48">
        <f t="shared" si="1"/>
        <v>2404.5680000000007</v>
      </c>
      <c r="AB56" s="48"/>
      <c r="AC56" s="40">
        <f>IF(Z56="","",IF(J2="クロス円",ROUNDDOWN((AA56/Z56)/1000,2),ROUNDDOWN(AA56/(I56*Z56/10)/100,2)))</f>
        <v>0.01</v>
      </c>
      <c r="AD56" s="40">
        <f t="shared" si="2"/>
        <v>2010</v>
      </c>
      <c r="AE56" s="15">
        <v>42380</v>
      </c>
      <c r="AF56" s="49">
        <f t="shared" si="2"/>
        <v>1.4446000000000001</v>
      </c>
      <c r="AG56" s="49"/>
      <c r="AH56" s="50">
        <f>IF(AF56="","",IF(J2="クロス円",IF(E56="買",(AF56-F56)*100,(F56-AF56)*100),IF(E56="買",(AF56-F56)*10000,(F56-AF56)*10000)))</f>
        <v>-148.00000000000148</v>
      </c>
      <c r="AI56" s="50"/>
      <c r="AJ56" s="48">
        <f>IF(AF56="","",(IF(J2="クロス円",AH56*AC56*1000,AH56*AC56*I56*10)))</f>
        <v>-1376.4000000000137</v>
      </c>
      <c r="AK56" s="48"/>
      <c r="AL56" s="111">
        <f t="shared" si="5"/>
        <v>118213.40000000002</v>
      </c>
      <c r="AM56" s="48"/>
      <c r="AN56" s="40">
        <f>IF(J2="クロス円",ABS((F56-H56)*100),ABS((F56-H56)*10000))</f>
        <v>148.00000000000148</v>
      </c>
      <c r="AO56" s="48">
        <f t="shared" si="3"/>
        <v>2364.2680000000005</v>
      </c>
      <c r="AP56" s="48"/>
      <c r="AQ56" s="40">
        <f>IF(AN56="","",IF(J2="クロス円",ROUNDDOWN((AO56/AN56)/1000,2),ROUNDDOWN(AO56/(I56*AN56/10)/100,2)))</f>
        <v>0.01</v>
      </c>
      <c r="AR56" s="40">
        <v>2010</v>
      </c>
      <c r="AS56" s="15">
        <v>42380</v>
      </c>
      <c r="AT56" s="49">
        <v>1.4446000000000001</v>
      </c>
      <c r="AU56" s="49"/>
      <c r="AV56" s="50">
        <f>IF(AT56="","",IF(J2="クロス円",IF(E56="買",(AT56-F56)*100,(F56-AT56)*100),IF(E56="買",(AT56-F56)*10000,(F56-AT56)*10000)))</f>
        <v>-148.00000000000148</v>
      </c>
      <c r="AW56" s="50"/>
      <c r="AX56" s="48">
        <f>IF(AT56="","",(IF(J2="クロス円",AV56*AQ56*1000,AV56*AQ56*I56*10)))</f>
        <v>-1376.4000000000137</v>
      </c>
      <c r="AY56" s="48"/>
    </row>
    <row r="57" spans="2:51">
      <c r="B57" s="40">
        <v>37</v>
      </c>
      <c r="C57" s="40">
        <v>2010</v>
      </c>
      <c r="D57" s="15">
        <v>42494</v>
      </c>
      <c r="E57" s="16" t="s">
        <v>39</v>
      </c>
      <c r="F57" s="49">
        <v>1.3152999999999999</v>
      </c>
      <c r="G57" s="49"/>
      <c r="H57" s="40">
        <v>1.3332999999999999</v>
      </c>
      <c r="I57" s="40">
        <v>94</v>
      </c>
      <c r="J57" s="52">
        <f t="shared" si="6"/>
        <v>123349.6</v>
      </c>
      <c r="K57" s="52"/>
      <c r="L57" s="40">
        <f>IF(J2="クロス円",ABS((F57-H57)*100),ABS((F57-H57)*10000))</f>
        <v>180.00000000000017</v>
      </c>
      <c r="M57" s="48">
        <f t="shared" si="0"/>
        <v>2466.9920000000002</v>
      </c>
      <c r="N57" s="48"/>
      <c r="O57" s="40">
        <f>IF(L57="","",IF(J2="クロス円",ROUNDDOWN((M57/L57)/1000,2),ROUNDDOWN(M57/(I57*L57/10)/100,2)))</f>
        <v>0.01</v>
      </c>
      <c r="P57" s="40">
        <v>2010</v>
      </c>
      <c r="Q57" s="15">
        <v>42564</v>
      </c>
      <c r="R57" s="49">
        <v>1.2722</v>
      </c>
      <c r="S57" s="49"/>
      <c r="T57" s="51">
        <f>IF(R57="","",IF(J2="クロス円",IF(E57="買",(R57-F57)*100,(F57-R57)*100),IF(E57="買",(R57-F57)*10000,(F57-R57)*10000)))</f>
        <v>430.99999999999915</v>
      </c>
      <c r="U57" s="51"/>
      <c r="V57" s="48">
        <f>IF(R57="","",(IF(J2="クロス円",T57*O57*1000,T57*O57*I57*10)))</f>
        <v>4051.3999999999919</v>
      </c>
      <c r="W57" s="48"/>
      <c r="X57" s="52">
        <f t="shared" si="4"/>
        <v>118852.00000000001</v>
      </c>
      <c r="Y57" s="52"/>
      <c r="Z57" s="40">
        <f>IF(J2="クロス円",ABS((F57-H57)*100),ABS((F57-H57)*10000))</f>
        <v>180.00000000000017</v>
      </c>
      <c r="AA57" s="48">
        <f t="shared" si="1"/>
        <v>2377.0400000000004</v>
      </c>
      <c r="AB57" s="48"/>
      <c r="AC57" s="40">
        <f>IF(Z57="","",IF(J2="クロス円",ROUNDDOWN((AA57/Z57)/1000,2),ROUNDDOWN(AA57/(I57*Z57/10)/100,2)))</f>
        <v>0.01</v>
      </c>
      <c r="AD57" s="40">
        <f t="shared" si="2"/>
        <v>2010</v>
      </c>
      <c r="AE57" s="15">
        <v>42564</v>
      </c>
      <c r="AF57" s="49">
        <f t="shared" si="2"/>
        <v>1.2722</v>
      </c>
      <c r="AG57" s="49"/>
      <c r="AH57" s="50">
        <f>IF(AF57="","",IF(J2="クロス円",IF(E57="買",(AF57-F57)*100,(F57-AF57)*100),IF(E57="買",(AF57-F57)*10000,(F57-AF57)*10000)))</f>
        <v>430.99999999999915</v>
      </c>
      <c r="AI57" s="50"/>
      <c r="AJ57" s="48">
        <f>IF(AF57="","",(IF(J2="クロス円",AH57*AC57*1000,AH57*AC57*I57*10)))</f>
        <v>4051.3999999999919</v>
      </c>
      <c r="AK57" s="48"/>
      <c r="AL57" s="111">
        <f t="shared" si="5"/>
        <v>116837.00000000001</v>
      </c>
      <c r="AM57" s="48"/>
      <c r="AN57" s="40">
        <f>IF(J2="クロス円",ABS((F57-H57)*100),ABS((F57-H57)*10000))</f>
        <v>180.00000000000017</v>
      </c>
      <c r="AO57" s="48">
        <f t="shared" si="3"/>
        <v>2336.7400000000002</v>
      </c>
      <c r="AP57" s="48"/>
      <c r="AQ57" s="40">
        <f>IF(AN57="","",IF(J2="クロス円",ROUNDDOWN((AO57/AN57)/1000,2),ROUNDDOWN(AO57/(I57*AN57/10)/100,2)))</f>
        <v>0.01</v>
      </c>
      <c r="AR57" s="40">
        <v>2010</v>
      </c>
      <c r="AS57" s="15">
        <v>42564</v>
      </c>
      <c r="AT57" s="49">
        <v>1.2722</v>
      </c>
      <c r="AU57" s="49"/>
      <c r="AV57" s="50">
        <f>IF(AT57="","",IF(J2="クロス円",IF(E57="買",(AT57-F57)*100,(F57-AT57)*100),IF(E57="買",(AT57-F57)*10000,(F57-AT57)*10000)))</f>
        <v>430.99999999999915</v>
      </c>
      <c r="AW57" s="50"/>
      <c r="AX57" s="48">
        <f>IF(AT57="","",(IF(J2="クロス円",AV57*AQ57*1000,AV57*AQ57*I57*10)))</f>
        <v>4051.3999999999919</v>
      </c>
      <c r="AY57" s="48"/>
    </row>
    <row r="58" spans="2:51">
      <c r="B58" s="40">
        <v>38</v>
      </c>
      <c r="C58" s="40">
        <v>2010</v>
      </c>
      <c r="D58" s="15">
        <v>42613</v>
      </c>
      <c r="E58" s="16" t="s">
        <v>39</v>
      </c>
      <c r="F58" s="49">
        <v>1.2657</v>
      </c>
      <c r="G58" s="49"/>
      <c r="H58" s="40">
        <v>1.2765</v>
      </c>
      <c r="I58" s="40">
        <v>84</v>
      </c>
      <c r="J58" s="52">
        <f t="shared" si="6"/>
        <v>127401</v>
      </c>
      <c r="K58" s="52"/>
      <c r="L58" s="40">
        <f>IF(J2="クロス円",ABS((F58-H58)*100),ABS((F58-H58)*10000))</f>
        <v>107.9999999999992</v>
      </c>
      <c r="M58" s="48">
        <f t="shared" si="0"/>
        <v>2548.02</v>
      </c>
      <c r="N58" s="48"/>
      <c r="O58" s="40">
        <f>IF(L58="","",IF(J2="クロス円",ROUNDDOWN((M58/L58)/1000,2),ROUNDDOWN(M58/(I58*L58/10)/100,2)))</f>
        <v>0.02</v>
      </c>
      <c r="P58" s="40">
        <v>2010</v>
      </c>
      <c r="Q58" s="15">
        <v>42614</v>
      </c>
      <c r="R58" s="49">
        <v>1.2765</v>
      </c>
      <c r="S58" s="49"/>
      <c r="T58" s="51">
        <f>IF(R58="","",IF(J2="クロス円",IF(E58="買",(R58-F58)*100,(F58-R58)*100),IF(E58="買",(R58-F58)*10000,(F58-R58)*10000)))</f>
        <v>-107.9999999999992</v>
      </c>
      <c r="U58" s="51"/>
      <c r="V58" s="48">
        <f>IF(R58="","",(IF(J2="クロス円",T58*O58*1000,T58*O58*I58*10)))</f>
        <v>-1814.3999999999867</v>
      </c>
      <c r="W58" s="48"/>
      <c r="X58" s="52">
        <f t="shared" si="4"/>
        <v>122903.40000000001</v>
      </c>
      <c r="Y58" s="52"/>
      <c r="Z58" s="40">
        <f>IF(J2="クロス円",ABS((F58-H58)*100),ABS((F58-H58)*10000))</f>
        <v>107.9999999999992</v>
      </c>
      <c r="AA58" s="48">
        <f t="shared" si="1"/>
        <v>2458.0680000000002</v>
      </c>
      <c r="AB58" s="48"/>
      <c r="AC58" s="40">
        <f>IF(Z58="","",IF(J2="クロス円",ROUNDDOWN((AA58/Z58)/1000,2),ROUNDDOWN(AA58/(I58*Z58/10)/100,2)))</f>
        <v>0.02</v>
      </c>
      <c r="AD58" s="40">
        <f t="shared" si="2"/>
        <v>2010</v>
      </c>
      <c r="AE58" s="15">
        <v>42614</v>
      </c>
      <c r="AF58" s="49">
        <f t="shared" si="2"/>
        <v>1.2765</v>
      </c>
      <c r="AG58" s="49"/>
      <c r="AH58" s="50">
        <f>IF(AF58="","",IF(J2="クロス円",IF(E58="買",(AF58-F58)*100,(F58-AF58)*100),IF(E58="買",(AF58-F58)*10000,(F58-AF58)*10000)))</f>
        <v>-107.9999999999992</v>
      </c>
      <c r="AI58" s="50"/>
      <c r="AJ58" s="48">
        <f>IF(AF58="","",(IF(J2="クロス円",AH58*AC58*1000,AH58*AC58*I58*10)))</f>
        <v>-1814.3999999999867</v>
      </c>
      <c r="AK58" s="48"/>
      <c r="AL58" s="111">
        <f t="shared" si="5"/>
        <v>120888.40000000001</v>
      </c>
      <c r="AM58" s="48"/>
      <c r="AN58" s="40">
        <f>IF(J2="クロス円",ABS((F58-H58)*100),ABS((F58-H58)*10000))</f>
        <v>107.9999999999992</v>
      </c>
      <c r="AO58" s="48">
        <f t="shared" si="3"/>
        <v>2417.768</v>
      </c>
      <c r="AP58" s="48"/>
      <c r="AQ58" s="40">
        <f>IF(AN58="","",IF(J2="クロス円",ROUNDDOWN((AO58/AN58)/1000,2),ROUNDDOWN(AO58/(I58*AN58/10)/100,2)))</f>
        <v>0.02</v>
      </c>
      <c r="AR58" s="40">
        <v>2010</v>
      </c>
      <c r="AS58" s="15">
        <v>42614</v>
      </c>
      <c r="AT58" s="49">
        <v>1.2765</v>
      </c>
      <c r="AU58" s="49"/>
      <c r="AV58" s="50">
        <f>IF(AT58="","",IF(J2="クロス円",IF(E58="買",(AT58-F58)*100,(F58-AT58)*100),IF(E58="買",(AT58-F58)*10000,(F58-AT58)*10000)))</f>
        <v>-107.9999999999992</v>
      </c>
      <c r="AW58" s="50"/>
      <c r="AX58" s="48">
        <f>IF(AT58="","",(IF(J2="クロス円",AV58*AQ58*1000,AV58*AQ58*I58*10)))</f>
        <v>-1814.3999999999867</v>
      </c>
      <c r="AY58" s="48"/>
    </row>
    <row r="59" spans="2:51">
      <c r="B59" s="40">
        <v>39</v>
      </c>
      <c r="C59" s="40">
        <v>2010</v>
      </c>
      <c r="D59" s="15">
        <v>42677</v>
      </c>
      <c r="E59" s="16" t="s">
        <v>15</v>
      </c>
      <c r="F59" s="49">
        <v>1.4057999999999999</v>
      </c>
      <c r="G59" s="49"/>
      <c r="H59" s="40">
        <v>1.3880999999999999</v>
      </c>
      <c r="I59" s="40">
        <v>81</v>
      </c>
      <c r="J59" s="52">
        <f t="shared" si="6"/>
        <v>125586.60000000002</v>
      </c>
      <c r="K59" s="52"/>
      <c r="L59" s="40">
        <f>IF(J2="クロス円",ABS((F59-H59)*100),ABS((F59-H59)*10000))</f>
        <v>177.00000000000048</v>
      </c>
      <c r="M59" s="48">
        <f t="shared" si="0"/>
        <v>2511.7320000000004</v>
      </c>
      <c r="N59" s="48"/>
      <c r="O59" s="40">
        <f>IF(L59="","",IF(J2="クロス円",ROUNDDOWN((M59/L59)/1000,2),ROUNDDOWN(M59/(I59*L59/10)/100,2)))</f>
        <v>0.01</v>
      </c>
      <c r="P59" s="40">
        <v>2010</v>
      </c>
      <c r="Q59" s="15">
        <v>42683</v>
      </c>
      <c r="R59" s="49">
        <v>1.3880999999999999</v>
      </c>
      <c r="S59" s="49"/>
      <c r="T59" s="51">
        <f>IF(R59="","",IF(J2="クロス円",IF(E59="買",(R59-F59)*100,(F59-R59)*100),IF(E59="買",(R59-F59)*10000,(F59-R59)*10000)))</f>
        <v>-177.00000000000048</v>
      </c>
      <c r="U59" s="51"/>
      <c r="V59" s="48">
        <f>IF(R59="","",(IF(J2="クロス円",T59*O59*1000,T59*O59*I59*10)))</f>
        <v>-1433.7000000000039</v>
      </c>
      <c r="W59" s="48"/>
      <c r="X59" s="52">
        <f t="shared" si="4"/>
        <v>121089.00000000003</v>
      </c>
      <c r="Y59" s="52"/>
      <c r="Z59" s="40">
        <f>IF(J2="クロス円",ABS((F59-H59)*100),ABS((F59-H59)*10000))</f>
        <v>177.00000000000048</v>
      </c>
      <c r="AA59" s="48">
        <f t="shared" si="1"/>
        <v>2421.7800000000007</v>
      </c>
      <c r="AB59" s="48"/>
      <c r="AC59" s="40">
        <f>IF(Z59="","",IF(J2="クロス円",ROUNDDOWN((AA59/Z59)/1000,2),ROUNDDOWN(AA59/(I59*Z59/10)/100,2)))</f>
        <v>0.01</v>
      </c>
      <c r="AD59" s="40">
        <f t="shared" si="2"/>
        <v>2010</v>
      </c>
      <c r="AE59" s="15">
        <v>42679</v>
      </c>
      <c r="AF59" s="49">
        <v>1.4057999999999999</v>
      </c>
      <c r="AG59" s="49"/>
      <c r="AH59" s="50">
        <f>IF(AF59="","",IF(J2="クロス円",IF(E59="買",(AF59-F59)*100,(F59-AF59)*100),IF(E59="買",(AF59-F59)*10000,(F59-AF59)*10000)))</f>
        <v>0</v>
      </c>
      <c r="AI59" s="50"/>
      <c r="AJ59" s="48">
        <f>IF(AF59="","",(IF(J2="クロス円",AH59*AC59*1000,AH59*AC59*I59*10)))</f>
        <v>0</v>
      </c>
      <c r="AK59" s="48"/>
      <c r="AL59" s="111">
        <f t="shared" si="5"/>
        <v>119074.00000000003</v>
      </c>
      <c r="AM59" s="48"/>
      <c r="AN59" s="40">
        <f>IF(J2="クロス円",ABS((F59-H59)*100),ABS((F59-H59)*10000))</f>
        <v>177.00000000000048</v>
      </c>
      <c r="AO59" s="48">
        <f t="shared" si="3"/>
        <v>2381.4800000000005</v>
      </c>
      <c r="AP59" s="48"/>
      <c r="AQ59" s="40">
        <f>IF(AN59="","",IF(J2="クロス円",ROUNDDOWN((AO59/AN59)/1000,2),ROUNDDOWN(AO59/(I59*AN59/10)/100,2)))</f>
        <v>0.01</v>
      </c>
      <c r="AR59" s="40">
        <v>2010</v>
      </c>
      <c r="AS59" s="15">
        <v>42679</v>
      </c>
      <c r="AT59" s="49">
        <v>1.4057999999999999</v>
      </c>
      <c r="AU59" s="49"/>
      <c r="AV59" s="50">
        <f>IF(AT59="","",IF(J2="クロス円",IF(E59="買",(AT59-F59)*100,(F59-AT59)*100),IF(E59="買",(AT59-F59)*10000,(F59-AT59)*10000)))</f>
        <v>0</v>
      </c>
      <c r="AW59" s="50"/>
      <c r="AX59" s="48">
        <f>IF(AT59="","",(IF(J2="クロス円",AV59*AQ59*1000,AV59*AQ59*I59*10)))</f>
        <v>0</v>
      </c>
      <c r="AY59" s="48"/>
    </row>
    <row r="60" spans="2:51">
      <c r="B60" s="40">
        <v>40</v>
      </c>
      <c r="C60" s="40">
        <v>2010</v>
      </c>
      <c r="D60" s="15">
        <v>42697</v>
      </c>
      <c r="E60" s="16" t="s">
        <v>39</v>
      </c>
      <c r="F60" s="49">
        <v>1.3575999999999999</v>
      </c>
      <c r="G60" s="49"/>
      <c r="H60" s="40">
        <v>1.3785000000000001</v>
      </c>
      <c r="I60" s="40">
        <v>83</v>
      </c>
      <c r="J60" s="52">
        <f t="shared" si="6"/>
        <v>124152.90000000002</v>
      </c>
      <c r="K60" s="52"/>
      <c r="L60" s="40">
        <f>IF(J2="クロス円",ABS((F60-H60)*100),ABS((F60-H60)*10000))</f>
        <v>209.00000000000142</v>
      </c>
      <c r="M60" s="48">
        <f t="shared" si="0"/>
        <v>2483.0580000000004</v>
      </c>
      <c r="N60" s="48"/>
      <c r="O60" s="40">
        <f>IF(L60="","",IF(J2="クロス円",ROUNDDOWN((M60/L60)/1000,2),ROUNDDOWN(M60/(I60*L60/10)/100,2)))</f>
        <v>0.01</v>
      </c>
      <c r="P60" s="40">
        <v>2010</v>
      </c>
      <c r="Q60" s="15">
        <v>42707</v>
      </c>
      <c r="R60" s="49">
        <v>1.3362000000000001</v>
      </c>
      <c r="S60" s="49"/>
      <c r="T60" s="51">
        <f>IF(R60="","",IF(J2="クロス円",IF(E60="買",(R60-F60)*100,(F60-R60)*100),IF(E60="買",(R60-F60)*10000,(F60-R60)*10000)))</f>
        <v>213.99999999999864</v>
      </c>
      <c r="U60" s="51"/>
      <c r="V60" s="48">
        <f>IF(R60="","",(IF(J2="クロス円",T60*O60*1000,T60*O60*I60*10)))</f>
        <v>1776.1999999999887</v>
      </c>
      <c r="W60" s="48"/>
      <c r="X60" s="52">
        <f t="shared" si="4"/>
        <v>121089.00000000003</v>
      </c>
      <c r="Y60" s="52"/>
      <c r="Z60" s="40">
        <f>IF(J2="クロス円",ABS((F60-H60)*100),ABS((F60-H60)*10000))</f>
        <v>209.00000000000142</v>
      </c>
      <c r="AA60" s="48">
        <f t="shared" si="1"/>
        <v>2421.7800000000007</v>
      </c>
      <c r="AB60" s="48"/>
      <c r="AC60" s="40">
        <f>IF(Z60="","",IF(J2="クロス円",ROUNDDOWN((AA60/Z60)/1000,2),ROUNDDOWN(AA60/(I60*Z60/10)/100,2)))</f>
        <v>0.01</v>
      </c>
      <c r="AD60" s="40">
        <f t="shared" si="2"/>
        <v>2010</v>
      </c>
      <c r="AE60" s="15">
        <v>42707</v>
      </c>
      <c r="AF60" s="49">
        <f t="shared" si="2"/>
        <v>1.3362000000000001</v>
      </c>
      <c r="AG60" s="49"/>
      <c r="AH60" s="50">
        <f>IF(AF60="","",IF(J2="クロス円",IF(E60="買",(AF60-F60)*100,(F60-AF60)*100),IF(E60="買",(AF60-F60)*10000,(F60-AF60)*10000)))</f>
        <v>213.99999999999864</v>
      </c>
      <c r="AI60" s="50"/>
      <c r="AJ60" s="48">
        <f>IF(AF60="","",(IF(J2="クロス円",AH60*AC60*1000,AH60*AC60*I60*10)))</f>
        <v>1776.1999999999887</v>
      </c>
      <c r="AK60" s="48"/>
      <c r="AL60" s="111">
        <f t="shared" si="5"/>
        <v>119074.00000000003</v>
      </c>
      <c r="AM60" s="48"/>
      <c r="AN60" s="40">
        <f>IF(J2="クロス円",ABS((F60-H60)*100),ABS((F60-H60)*10000))</f>
        <v>209.00000000000142</v>
      </c>
      <c r="AO60" s="48">
        <f t="shared" si="3"/>
        <v>2381.4800000000005</v>
      </c>
      <c r="AP60" s="48"/>
      <c r="AQ60" s="40">
        <f>IF(AN60="","",IF(J2="クロス円",ROUNDDOWN((AO60/AN60)/1000,2),ROUNDDOWN(AO60/(I60*AN60/10)/100,2)))</f>
        <v>0.01</v>
      </c>
      <c r="AR60" s="40">
        <v>2010</v>
      </c>
      <c r="AS60" s="15">
        <v>42707</v>
      </c>
      <c r="AT60" s="49">
        <v>1.3362000000000001</v>
      </c>
      <c r="AU60" s="49"/>
      <c r="AV60" s="50">
        <f>IF(AT60="","",IF(J2="クロス円",IF(E60="買",(AT60-F60)*100,(F60-AT60)*100),IF(E60="買",(AT60-F60)*10000,(F60-AT60)*10000)))</f>
        <v>213.99999999999864</v>
      </c>
      <c r="AW60" s="50"/>
      <c r="AX60" s="48">
        <f>IF(AT60="","",(IF(J2="クロス円",AV60*AQ60*1000,AV60*AQ60*I60*10)))</f>
        <v>1776.1999999999887</v>
      </c>
      <c r="AY60" s="48"/>
    </row>
    <row r="61" spans="2:51">
      <c r="B61" s="40">
        <v>41</v>
      </c>
      <c r="C61" s="40">
        <v>2010</v>
      </c>
      <c r="D61" s="15">
        <v>42724</v>
      </c>
      <c r="E61" s="16" t="s">
        <v>39</v>
      </c>
      <c r="F61" s="49">
        <v>1.3131999999999999</v>
      </c>
      <c r="G61" s="49"/>
      <c r="H61" s="40">
        <v>1.3358000000000001</v>
      </c>
      <c r="I61" s="40">
        <v>84</v>
      </c>
      <c r="J61" s="52">
        <f t="shared" si="6"/>
        <v>125929.1</v>
      </c>
      <c r="K61" s="52"/>
      <c r="L61" s="40">
        <f>IF(J2="クロス円",ABS((F61-H61)*100),ABS((F61-H61)*10000))</f>
        <v>226.00000000000176</v>
      </c>
      <c r="M61" s="48">
        <f t="shared" si="0"/>
        <v>2518.5820000000003</v>
      </c>
      <c r="N61" s="48"/>
      <c r="O61" s="40">
        <f>IF(L61="","",IF(J2="クロス円",ROUNDDOWN((M61/L61)/1000,2),ROUNDDOWN(M61/(I61*L61/10)/100,2)))</f>
        <v>0.01</v>
      </c>
      <c r="P61" s="40">
        <v>2010</v>
      </c>
      <c r="Q61" s="15">
        <v>42732</v>
      </c>
      <c r="R61" s="49">
        <v>1.3201000000000001</v>
      </c>
      <c r="S61" s="49"/>
      <c r="T61" s="51">
        <f>IF(R61="","",IF(J2="クロス円",IF(E61="買",(R61-F61)*100,(F61-R61)*100),IF(E61="買",(R61-F61)*10000,(F61-R61)*10000)))</f>
        <v>-69.000000000001279</v>
      </c>
      <c r="U61" s="51"/>
      <c r="V61" s="48">
        <f>IF(R61="","",(IF(J2="クロス円",T61*O61*1000,T61*O61*I61*10)))</f>
        <v>-579.60000000001071</v>
      </c>
      <c r="W61" s="48"/>
      <c r="X61" s="52">
        <f t="shared" si="4"/>
        <v>122865.20000000001</v>
      </c>
      <c r="Y61" s="52"/>
      <c r="Z61" s="40">
        <f>IF(J2="クロス円",ABS((F61-H61)*100),ABS((F61-H61)*10000))</f>
        <v>226.00000000000176</v>
      </c>
      <c r="AA61" s="48">
        <f t="shared" si="1"/>
        <v>2457.3040000000001</v>
      </c>
      <c r="AB61" s="48"/>
      <c r="AC61" s="40">
        <f>IF(Z61="","",IF(J2="クロス円",ROUNDDOWN((AA61/Z61)/1000,2),ROUNDDOWN(AA61/(I61*Z61/10)/100,2)))</f>
        <v>0.01</v>
      </c>
      <c r="AD61" s="40">
        <f t="shared" si="2"/>
        <v>2010</v>
      </c>
      <c r="AE61" s="15">
        <v>42726</v>
      </c>
      <c r="AF61" s="49">
        <v>1.3131999999999999</v>
      </c>
      <c r="AG61" s="49"/>
      <c r="AH61" s="50">
        <f>IF(AF61="","",IF(J2="クロス円",IF(E61="買",(AF61-F61)*100,(F61-AF61)*100),IF(E61="買",(AF61-F61)*10000,(F61-AF61)*10000)))</f>
        <v>0</v>
      </c>
      <c r="AI61" s="50"/>
      <c r="AJ61" s="48">
        <f>IF(AF61="","",(IF(J2="クロス円",AH61*AC61*1000,AH61*AC61*I61*10)))</f>
        <v>0</v>
      </c>
      <c r="AK61" s="48"/>
      <c r="AL61" s="111">
        <f t="shared" si="5"/>
        <v>120850.20000000001</v>
      </c>
      <c r="AM61" s="48"/>
      <c r="AN61" s="40">
        <f>IF(J2="クロス円",ABS((F61-H61)*100),ABS((F61-H61)*10000))</f>
        <v>226.00000000000176</v>
      </c>
      <c r="AO61" s="48">
        <f t="shared" si="3"/>
        <v>2417.0040000000004</v>
      </c>
      <c r="AP61" s="48"/>
      <c r="AQ61" s="40">
        <f>IF(AN61="","",IF(J2="クロス円",ROUNDDOWN((AO61/AN61)/1000,2),ROUNDDOWN(AO61/(I61*AN61/10)/100,2)))</f>
        <v>0.01</v>
      </c>
      <c r="AR61" s="40">
        <v>2010</v>
      </c>
      <c r="AS61" s="15">
        <v>42726</v>
      </c>
      <c r="AT61" s="49">
        <v>1.3131999999999999</v>
      </c>
      <c r="AU61" s="49"/>
      <c r="AV61" s="50">
        <f>IF(AT61="","",IF(J2="クロス円",IF(E61="買",(AT61-F61)*100,(F61-AT61)*100),IF(E61="買",(AT61-F61)*10000,(F61-AT61)*10000)))</f>
        <v>0</v>
      </c>
      <c r="AW61" s="50"/>
      <c r="AX61" s="48">
        <f>IF(AT61="","",(IF(J2="クロス円",AV61*AQ61*1000,AV61*AQ61*I61*10)))</f>
        <v>0</v>
      </c>
      <c r="AY61" s="48"/>
    </row>
    <row r="62" spans="2:51">
      <c r="B62" s="40">
        <v>42</v>
      </c>
      <c r="C62" s="40">
        <v>2011</v>
      </c>
      <c r="D62" s="15">
        <v>42424</v>
      </c>
      <c r="E62" s="16" t="s">
        <v>15</v>
      </c>
      <c r="F62" s="49">
        <v>1.3787</v>
      </c>
      <c r="G62" s="49"/>
      <c r="H62" s="40">
        <v>1.3648</v>
      </c>
      <c r="I62" s="40">
        <v>82</v>
      </c>
      <c r="J62" s="52">
        <f t="shared" si="6"/>
        <v>125349.5</v>
      </c>
      <c r="K62" s="52"/>
      <c r="L62" s="40">
        <f>IF(J2="クロス円",ABS((F62-H62)*100),ABS((F62-H62)*10000))</f>
        <v>139.00000000000023</v>
      </c>
      <c r="M62" s="48">
        <f t="shared" si="0"/>
        <v>2506.9900000000002</v>
      </c>
      <c r="N62" s="48"/>
      <c r="O62" s="40">
        <f>IF(L62="","",IF(J2="クロス円",ROUNDDOWN((M62/L62)/1000,2),ROUNDDOWN(M62/(I62*L62/10)/100,2)))</f>
        <v>0.02</v>
      </c>
      <c r="P62" s="40">
        <v>2011</v>
      </c>
      <c r="Q62" s="15">
        <v>42488</v>
      </c>
      <c r="R62" s="49">
        <v>1.4291</v>
      </c>
      <c r="S62" s="49"/>
      <c r="T62" s="51">
        <f>IF(R62="","",IF(J2="クロス円",IF(E62="買",(R62-F62)*100,(F62-R62)*100),IF(E62="買",(R62-F62)*10000,(F62-R62)*10000)))</f>
        <v>504</v>
      </c>
      <c r="U62" s="51"/>
      <c r="V62" s="48">
        <f>IF(R62="","",(IF(J2="クロス円",T62*O62*1000,T62*O62*I62*10)))</f>
        <v>8265.6</v>
      </c>
      <c r="W62" s="48"/>
      <c r="X62" s="52">
        <f t="shared" si="4"/>
        <v>122865.20000000001</v>
      </c>
      <c r="Y62" s="52"/>
      <c r="Z62" s="40">
        <f>IF(J2="クロス円",ABS((F62-H62)*100),ABS((F62-H62)*10000))</f>
        <v>139.00000000000023</v>
      </c>
      <c r="AA62" s="48">
        <f t="shared" si="1"/>
        <v>2457.3040000000001</v>
      </c>
      <c r="AB62" s="48"/>
      <c r="AC62" s="40">
        <f>IF(Z62="","",IF(J2="クロス円",ROUNDDOWN((AA62/Z62)/1000,2),ROUNDDOWN(AA62/(I62*Z62/10)/100,2)))</f>
        <v>0.02</v>
      </c>
      <c r="AD62" s="40">
        <f t="shared" si="2"/>
        <v>2011</v>
      </c>
      <c r="AE62" s="15">
        <v>42439</v>
      </c>
      <c r="AF62" s="49">
        <v>1.3787</v>
      </c>
      <c r="AG62" s="49"/>
      <c r="AH62" s="50">
        <f>IF(AF62="","",IF(J2="クロス円",IF(E62="買",(AF62-F62)*100,(F62-AF62)*100),IF(E62="買",(AF62-F62)*10000,(F62-AF62)*10000)))</f>
        <v>0</v>
      </c>
      <c r="AI62" s="50"/>
      <c r="AJ62" s="48">
        <f>IF(AF62="","",(IF(J2="クロス円",AH62*AC62*1000,AH62*AC62*I62*10)))</f>
        <v>0</v>
      </c>
      <c r="AK62" s="48"/>
      <c r="AL62" s="111">
        <f t="shared" si="5"/>
        <v>120850.20000000001</v>
      </c>
      <c r="AM62" s="48"/>
      <c r="AN62" s="40">
        <f>IF(J2="クロス円",ABS((F62-H62)*100),ABS((F62-H62)*10000))</f>
        <v>139.00000000000023</v>
      </c>
      <c r="AO62" s="48">
        <f t="shared" si="3"/>
        <v>2417.0040000000004</v>
      </c>
      <c r="AP62" s="48"/>
      <c r="AQ62" s="40">
        <f>IF(AN62="","",IF(J2="クロス円",ROUNDDOWN((AO62/AN62)/1000,2),ROUNDDOWN(AO62/(I62*AN62/10)/100,2)))</f>
        <v>0.02</v>
      </c>
      <c r="AR62" s="40">
        <v>2010</v>
      </c>
      <c r="AS62" s="15">
        <v>42439</v>
      </c>
      <c r="AT62" s="49">
        <v>1.3787</v>
      </c>
      <c r="AU62" s="49"/>
      <c r="AV62" s="50">
        <f>IF(AT62="","",IF(J2="クロス円",IF(E62="買",(AT62-F62)*100,(F62-AT62)*100),IF(E62="買",(AT62-F62)*10000,(F62-AT62)*10000)))</f>
        <v>0</v>
      </c>
      <c r="AW62" s="50"/>
      <c r="AX62" s="48">
        <f>IF(AT62="","",(IF(J2="クロス円",AV62*AQ62*1000,AV62*AQ62*I62*10)))</f>
        <v>0</v>
      </c>
      <c r="AY62" s="48"/>
    </row>
    <row r="63" spans="2:51">
      <c r="B63" s="40">
        <v>43</v>
      </c>
      <c r="C63" s="40">
        <v>2011</v>
      </c>
      <c r="D63" s="15">
        <v>42447</v>
      </c>
      <c r="E63" s="16" t="s">
        <v>15</v>
      </c>
      <c r="F63" s="49">
        <v>1.4053</v>
      </c>
      <c r="G63" s="49"/>
      <c r="H63" s="40">
        <v>1.3869</v>
      </c>
      <c r="I63" s="40">
        <v>81</v>
      </c>
      <c r="J63" s="52">
        <v>125350</v>
      </c>
      <c r="K63" s="52"/>
      <c r="L63" s="40">
        <f>IF(J2="クロス円",ABS((F63-H63)*100),ABS((F63-H63)*10000))</f>
        <v>183.99999999999972</v>
      </c>
      <c r="M63" s="48">
        <f t="shared" si="0"/>
        <v>2507</v>
      </c>
      <c r="N63" s="48"/>
      <c r="O63" s="40">
        <f>IF(L63="","",IF(J2="クロス円",ROUNDDOWN((M63/L63)/1000,2),ROUNDDOWN(M63/(I63*L63/10)/100,2)))</f>
        <v>0.01</v>
      </c>
      <c r="P63" s="40">
        <v>2011</v>
      </c>
      <c r="Q63" s="15">
        <v>42488</v>
      </c>
      <c r="R63" s="49">
        <v>1.4291</v>
      </c>
      <c r="S63" s="49"/>
      <c r="T63" s="51">
        <f>IF(R63="","",IF(J2="クロス円",IF(E63="買",(R63-F63)*100,(F63-R63)*100),IF(E63="買",(R63-F63)*10000,(F63-R63)*10000)))</f>
        <v>238.00000000000043</v>
      </c>
      <c r="U63" s="51"/>
      <c r="V63" s="48">
        <f>IF(R63="","",(IF(J2="クロス円",T63*O63*1000,T63*O63*I63*10)))</f>
        <v>1927.8000000000034</v>
      </c>
      <c r="W63" s="48"/>
      <c r="X63" s="52">
        <f t="shared" si="4"/>
        <v>122865.20000000001</v>
      </c>
      <c r="Y63" s="52"/>
      <c r="Z63" s="40">
        <f>IF(J2="クロス円",ABS((F63-H63)*100),ABS((F63-H63)*10000))</f>
        <v>183.99999999999972</v>
      </c>
      <c r="AA63" s="48">
        <f t="shared" si="1"/>
        <v>2457.3040000000001</v>
      </c>
      <c r="AB63" s="48"/>
      <c r="AC63" s="40">
        <f>IF(Z63="","",IF(J2="クロス円",ROUNDDOWN((AA63/Z63)/1000,2),ROUNDDOWN(AA63/(I63*Z63/10)/100,2)))</f>
        <v>0.01</v>
      </c>
      <c r="AD63" s="40">
        <f t="shared" si="2"/>
        <v>2011</v>
      </c>
      <c r="AE63" s="15">
        <v>42453</v>
      </c>
      <c r="AF63" s="49">
        <v>1.4053</v>
      </c>
      <c r="AG63" s="49"/>
      <c r="AH63" s="50">
        <f>IF(AF63="","",IF(J2="クロス円",IF(E63="買",(AF63-F63)*100,(F63-AF63)*100),IF(E63="買",(AF63-F63)*10000,(F63-AF63)*10000)))</f>
        <v>0</v>
      </c>
      <c r="AI63" s="50"/>
      <c r="AJ63" s="48">
        <f>IF(AF63="","",(IF(J2="クロス円",AH63*AC63*1000,AH63*AC63*I63*10)))</f>
        <v>0</v>
      </c>
      <c r="AK63" s="48"/>
      <c r="AL63" s="111">
        <f t="shared" si="5"/>
        <v>120850.20000000001</v>
      </c>
      <c r="AM63" s="48"/>
      <c r="AN63" s="40">
        <f>IF(J2="クロス円",ABS((F63-H63)*100),ABS((F63-H63)*10000))</f>
        <v>183.99999999999972</v>
      </c>
      <c r="AO63" s="48">
        <f t="shared" si="3"/>
        <v>2417.0040000000004</v>
      </c>
      <c r="AP63" s="48"/>
      <c r="AQ63" s="40">
        <f>IF(AN63="","",IF(J2="クロス円",ROUNDDOWN((AO63/AN63)/1000,2),ROUNDDOWN(AO63/(I63*AN63/10)/100,2)))</f>
        <v>0.01</v>
      </c>
      <c r="AR63" s="40">
        <v>2011</v>
      </c>
      <c r="AS63" s="15">
        <v>42453</v>
      </c>
      <c r="AT63" s="49">
        <v>1.4053</v>
      </c>
      <c r="AU63" s="49"/>
      <c r="AV63" s="50">
        <f>IF(AT63="","",IF(J2="クロス円",IF(E63="買",(AT63-F63)*100,(F63-AT63)*100),IF(E63="買",(AT63-F63)*10000,(F63-AT63)*10000)))</f>
        <v>0</v>
      </c>
      <c r="AW63" s="50"/>
      <c r="AX63" s="48">
        <f>IF(AT63="","",(IF(J2="クロス円",AV63*AQ63*1000,AV63*AQ63*I63*10)))</f>
        <v>0</v>
      </c>
      <c r="AY63" s="48"/>
    </row>
    <row r="64" spans="2:51">
      <c r="B64" s="40">
        <v>44</v>
      </c>
      <c r="C64" s="40">
        <v>2011</v>
      </c>
      <c r="D64" s="15">
        <v>42513</v>
      </c>
      <c r="E64" s="16" t="s">
        <v>39</v>
      </c>
      <c r="F64" s="49">
        <v>1.4131</v>
      </c>
      <c r="G64" s="49"/>
      <c r="H64" s="40">
        <v>1.4345000000000001</v>
      </c>
      <c r="I64" s="40">
        <v>82</v>
      </c>
      <c r="J64" s="52">
        <v>135543</v>
      </c>
      <c r="K64" s="52"/>
      <c r="L64" s="40">
        <f>IF(J2="クロス円",ABS((F64-H64)*100),ABS((F64-H64)*10000))</f>
        <v>214.00000000000085</v>
      </c>
      <c r="M64" s="48">
        <f t="shared" si="0"/>
        <v>2710.86</v>
      </c>
      <c r="N64" s="48"/>
      <c r="O64" s="40">
        <f>IF(L64="","",IF(J2="クロス円",ROUNDDOWN((M64/L64)/1000,2),ROUNDDOWN(M64/(I64*L64/10)/100,2)))</f>
        <v>0.01</v>
      </c>
      <c r="P64" s="40">
        <v>2011</v>
      </c>
      <c r="Q64" s="15">
        <v>42521</v>
      </c>
      <c r="R64" s="49">
        <v>1.4345000000000001</v>
      </c>
      <c r="S64" s="49"/>
      <c r="T64" s="51">
        <f>IF(R64="","",IF(J2="クロス円",IF(E64="買",(R64-F64)*100,(F64-R64)*100),IF(E64="買",(R64-F64)*10000,(F64-R64)*10000)))</f>
        <v>-214.00000000000085</v>
      </c>
      <c r="U64" s="51"/>
      <c r="V64" s="48">
        <f>IF(R64="","",(IF(J2="クロス円",T64*O64*1000,T64*O64*I64*10)))</f>
        <v>-1754.800000000007</v>
      </c>
      <c r="W64" s="48"/>
      <c r="X64" s="52">
        <f t="shared" si="4"/>
        <v>122865.20000000001</v>
      </c>
      <c r="Y64" s="52"/>
      <c r="Z64" s="40">
        <f>IF(J2="クロス円",ABS((F64-H64)*100),ABS((F64-H64)*10000))</f>
        <v>214.00000000000085</v>
      </c>
      <c r="AA64" s="48">
        <f t="shared" si="1"/>
        <v>2457.3040000000001</v>
      </c>
      <c r="AB64" s="48"/>
      <c r="AC64" s="40">
        <f>IF(Z64="","",IF(J2="クロス円",ROUNDDOWN((AA64/Z64)/1000,2),ROUNDDOWN(AA64/(I64*Z64/10)/100,2)))</f>
        <v>0.01</v>
      </c>
      <c r="AD64" s="40">
        <f t="shared" si="2"/>
        <v>2011</v>
      </c>
      <c r="AE64" s="15">
        <v>42516</v>
      </c>
      <c r="AF64" s="49">
        <v>1.4131</v>
      </c>
      <c r="AG64" s="49"/>
      <c r="AH64" s="50">
        <f>IF(AF64="","",IF(J2="クロス円",IF(E64="買",(AF64-F64)*100,(F64-AF64)*100),IF(E64="買",(AF64-F64)*10000,(F64-AF64)*10000)))</f>
        <v>0</v>
      </c>
      <c r="AI64" s="50"/>
      <c r="AJ64" s="48">
        <f>IF(AF64="","",(IF(J2="クロス円",AH64*AC64*1000,AH64*AC64*I64*10)))</f>
        <v>0</v>
      </c>
      <c r="AK64" s="48"/>
      <c r="AL64" s="111">
        <f t="shared" si="5"/>
        <v>120850.20000000001</v>
      </c>
      <c r="AM64" s="48"/>
      <c r="AN64" s="40">
        <f>IF(J2="クロス円",ABS((F64-H64)*100),ABS((F64-H64)*10000))</f>
        <v>214.00000000000085</v>
      </c>
      <c r="AO64" s="48">
        <f t="shared" si="3"/>
        <v>2417.0040000000004</v>
      </c>
      <c r="AP64" s="48"/>
      <c r="AQ64" s="40">
        <f>IF(AN64="","",IF(J2="クロス円",ROUNDDOWN((AO64/AN64)/1000,2),ROUNDDOWN(AO64/(I64*AN64/10)/100,2)))</f>
        <v>0.01</v>
      </c>
      <c r="AR64" s="40">
        <v>2011</v>
      </c>
      <c r="AS64" s="15">
        <v>42516</v>
      </c>
      <c r="AT64" s="49">
        <v>1.4131</v>
      </c>
      <c r="AU64" s="49"/>
      <c r="AV64" s="50">
        <f>IF(AT64="","",IF(J2="クロス円",IF(E64="買",(AT64-F64)*100,(F64-AT64)*100),IF(E64="買",(AT64-F64)*10000,(F64-AT64)*10000)))</f>
        <v>0</v>
      </c>
      <c r="AW64" s="50"/>
      <c r="AX64" s="48">
        <f>IF(AT64="","",(IF(J2="クロス円",AV64*AQ64*1000,AV64*AQ64*I64*10)))</f>
        <v>0</v>
      </c>
      <c r="AY64" s="48"/>
    </row>
    <row r="65" spans="2:51">
      <c r="B65" s="40">
        <v>45</v>
      </c>
      <c r="C65" s="40">
        <v>2011</v>
      </c>
      <c r="D65" s="15">
        <v>42522</v>
      </c>
      <c r="E65" s="16" t="s">
        <v>15</v>
      </c>
      <c r="F65" s="49">
        <v>1.4424999999999999</v>
      </c>
      <c r="G65" s="49"/>
      <c r="H65" s="40">
        <v>1.4278</v>
      </c>
      <c r="I65" s="40">
        <v>81</v>
      </c>
      <c r="J65" s="52">
        <f t="shared" si="6"/>
        <v>133788.19999999998</v>
      </c>
      <c r="K65" s="52"/>
      <c r="L65" s="40">
        <f>IF(J2="クロス円",ABS((F65-H65)*100),ABS((F65-H65)*10000))</f>
        <v>146.99999999999935</v>
      </c>
      <c r="M65" s="48">
        <f t="shared" si="0"/>
        <v>2675.7639999999997</v>
      </c>
      <c r="N65" s="48"/>
      <c r="O65" s="40">
        <f>IF(L65="","",IF(J2="クロス円",ROUNDDOWN((M65/L65)/1000,2),ROUNDDOWN(M65/(I65*L65/10)/100,2)))</f>
        <v>0.02</v>
      </c>
      <c r="P65" s="40">
        <v>2011</v>
      </c>
      <c r="Q65" s="15">
        <v>42565</v>
      </c>
      <c r="R65" s="49">
        <v>1.4308000000000001</v>
      </c>
      <c r="S65" s="49"/>
      <c r="T65" s="51">
        <f>IF(R65="","",IF(J2="クロス円",IF(E65="買",(R65-F65)*100,(F65-R65)*100),IF(E65="買",(R65-F65)*10000,(F65-R65)*10000)))</f>
        <v>-116.99999999999821</v>
      </c>
      <c r="U65" s="51"/>
      <c r="V65" s="48">
        <f>IF(R65="","",(IF(J2="クロス円",T65*O65*1000,T65*O65*I65*10)))</f>
        <v>-1895.3999999999712</v>
      </c>
      <c r="W65" s="48"/>
      <c r="X65" s="52">
        <f t="shared" si="4"/>
        <v>122865.20000000001</v>
      </c>
      <c r="Y65" s="52"/>
      <c r="Z65" s="40">
        <f>IF(J2="クロス円",ABS((F65-H65)*100),ABS((F65-H65)*10000))</f>
        <v>146.99999999999935</v>
      </c>
      <c r="AA65" s="48">
        <f t="shared" si="1"/>
        <v>2457.3040000000001</v>
      </c>
      <c r="AB65" s="48"/>
      <c r="AC65" s="40">
        <f>IF(Z65="","",IF(J2="クロス円",ROUNDDOWN((AA65/Z65)/1000,2),ROUNDDOWN(AA65/(I65*Z65/10)/100,2)))</f>
        <v>0.02</v>
      </c>
      <c r="AD65" s="40">
        <f t="shared" si="2"/>
        <v>2011</v>
      </c>
      <c r="AE65" s="15">
        <v>42531</v>
      </c>
      <c r="AF65" s="49">
        <v>1.4424999999999999</v>
      </c>
      <c r="AG65" s="49"/>
      <c r="AH65" s="50">
        <f>IF(AF65="","",IF(J2="クロス円",IF(E65="買",(AF65-F65)*100,(F65-AF65)*100),IF(E65="買",(AF65-F65)*10000,(F65-AF65)*10000)))</f>
        <v>0</v>
      </c>
      <c r="AI65" s="50"/>
      <c r="AJ65" s="48">
        <f>IF(AF65="","",(IF(J2="クロス円",AH65*AC65*1000,AH65*AC65*I65*10)))</f>
        <v>0</v>
      </c>
      <c r="AK65" s="48"/>
      <c r="AL65" s="111">
        <f t="shared" si="5"/>
        <v>120850.20000000001</v>
      </c>
      <c r="AM65" s="48"/>
      <c r="AN65" s="40">
        <f>IF(J2="クロス円",ABS((F65-H65)*100),ABS((F65-H65)*10000))</f>
        <v>146.99999999999935</v>
      </c>
      <c r="AO65" s="48">
        <f t="shared" si="3"/>
        <v>2417.0040000000004</v>
      </c>
      <c r="AP65" s="48"/>
      <c r="AQ65" s="40">
        <f>IF(AN65="","",IF(J2="クロス円",ROUNDDOWN((AO65/AN65)/1000,2),ROUNDDOWN(AO65/(I65*AN65/10)/100,2)))</f>
        <v>0.02</v>
      </c>
      <c r="AR65" s="40">
        <v>2011</v>
      </c>
      <c r="AS65" s="15">
        <v>42531</v>
      </c>
      <c r="AT65" s="49">
        <v>1.4424999999999999</v>
      </c>
      <c r="AU65" s="49"/>
      <c r="AV65" s="50">
        <f>IF(AT65="","",IF(J2="クロス円",IF(E65="買",(AT65-F65)*100,(F65-AT65)*100),IF(E65="買",(AT65-F65)*10000,(F65-AT65)*10000)))</f>
        <v>0</v>
      </c>
      <c r="AW65" s="50"/>
      <c r="AX65" s="48">
        <f>IF(AT65="","",(IF(J2="クロス円",AV65*AQ65*1000,AV65*AQ65*I65*10)))</f>
        <v>0</v>
      </c>
      <c r="AY65" s="48"/>
    </row>
    <row r="66" spans="2:51">
      <c r="B66" s="40">
        <v>46</v>
      </c>
      <c r="C66" s="40">
        <v>2011</v>
      </c>
      <c r="D66" s="15">
        <v>42713</v>
      </c>
      <c r="E66" s="16" t="s">
        <v>39</v>
      </c>
      <c r="F66" s="49">
        <v>1.32867</v>
      </c>
      <c r="G66" s="49"/>
      <c r="H66" s="40">
        <v>1.3457699999999999</v>
      </c>
      <c r="I66" s="40">
        <v>77</v>
      </c>
      <c r="J66" s="52">
        <f t="shared" si="6"/>
        <v>131892.80000000002</v>
      </c>
      <c r="K66" s="52"/>
      <c r="L66" s="40">
        <f>IF(J2="クロス円",ABS((F66-H66)*100),ABS((F66-H66)*10000))</f>
        <v>170.99999999999892</v>
      </c>
      <c r="M66" s="48">
        <f t="shared" si="0"/>
        <v>2637.8560000000002</v>
      </c>
      <c r="N66" s="48"/>
      <c r="O66" s="40">
        <f>IF(L66="","",IF(J2="クロス円",ROUNDDOWN((M66/L66)/1000,2),ROUNDDOWN(M66/(I66*L66/10)/100,2)))</f>
        <v>0.02</v>
      </c>
      <c r="P66" s="40">
        <v>2012</v>
      </c>
      <c r="Q66" s="15">
        <v>42388</v>
      </c>
      <c r="R66" s="49">
        <v>1.2876799999999999</v>
      </c>
      <c r="S66" s="49"/>
      <c r="T66" s="51">
        <f>IF(R66="","",IF(J2="クロス円",IF(E66="買",(R66-F66)*100,(F66-R66)*100),IF(E66="買",(R66-F66)*10000,(F66-R66)*10000)))</f>
        <v>409.90000000000083</v>
      </c>
      <c r="U66" s="51"/>
      <c r="V66" s="48">
        <f>IF(R66="","",(IF(J2="クロス円",T66*O66*1000,T66*O66*I66*10)))</f>
        <v>6312.4600000000119</v>
      </c>
      <c r="W66" s="48"/>
      <c r="X66" s="52">
        <f t="shared" si="4"/>
        <v>122865.20000000001</v>
      </c>
      <c r="Y66" s="52"/>
      <c r="Z66" s="40">
        <f>IF(J2="クロス円",ABS((F66-H66)*100),ABS((F66-H66)*10000))</f>
        <v>170.99999999999892</v>
      </c>
      <c r="AA66" s="48">
        <f t="shared" si="1"/>
        <v>2457.3040000000001</v>
      </c>
      <c r="AB66" s="48"/>
      <c r="AC66" s="40">
        <f>IF(Z66="","",IF(J2="クロス円",ROUNDDOWN((AA66/Z66)/1000,2),ROUNDDOWN(AA66/(I66*Z66/10)/100,2)))</f>
        <v>0.01</v>
      </c>
      <c r="AD66" s="40">
        <f t="shared" si="2"/>
        <v>2012</v>
      </c>
      <c r="AE66" s="15">
        <v>42388</v>
      </c>
      <c r="AF66" s="49">
        <f t="shared" si="2"/>
        <v>1.2876799999999999</v>
      </c>
      <c r="AG66" s="49"/>
      <c r="AH66" s="50">
        <f>IF(AF66="","",IF(J2="クロス円",IF(E66="買",(AF66-F66)*100,(F66-AF66)*100),IF(E66="買",(AF66-F66)*10000,(F66-AF66)*10000)))</f>
        <v>409.90000000000083</v>
      </c>
      <c r="AI66" s="50"/>
      <c r="AJ66" s="48">
        <f>IF(AF66="","",(IF(J2="クロス円",AH66*AC66*1000,AH66*AC66*I66*10)))</f>
        <v>3156.2300000000059</v>
      </c>
      <c r="AK66" s="48"/>
      <c r="AL66" s="111">
        <f t="shared" si="5"/>
        <v>120850.20000000001</v>
      </c>
      <c r="AM66" s="48"/>
      <c r="AN66" s="40">
        <f>IF(J2="クロス円",ABS((F66-H66)*100),ABS((F66-H66)*10000))</f>
        <v>170.99999999999892</v>
      </c>
      <c r="AO66" s="48">
        <f t="shared" si="3"/>
        <v>2417.0040000000004</v>
      </c>
      <c r="AP66" s="48"/>
      <c r="AQ66" s="40">
        <f>IF(AN66="","",IF(J2="クロス円",ROUNDDOWN((AO66/AN66)/1000,2),ROUNDDOWN(AO66/(I66*AN66/10)/100,2)))</f>
        <v>0.01</v>
      </c>
      <c r="AR66" s="40">
        <v>2012</v>
      </c>
      <c r="AS66" s="15">
        <v>42388</v>
      </c>
      <c r="AT66" s="49">
        <v>1.2876799999999999</v>
      </c>
      <c r="AU66" s="49"/>
      <c r="AV66" s="50">
        <f>IF(AT66="","",IF(J2="クロス円",IF(E66="買",(AT66-F66)*100,(F66-AT66)*100),IF(E66="買",(AT66-F66)*10000,(F66-AT66)*10000)))</f>
        <v>409.90000000000083</v>
      </c>
      <c r="AW66" s="50"/>
      <c r="AX66" s="48">
        <f>IF(AT66="","",(IF(J2="クロス円",AV66*AQ66*1000,AV66*AQ66*I66*10)))</f>
        <v>3156.2300000000059</v>
      </c>
      <c r="AY66" s="48"/>
    </row>
    <row r="67" spans="2:51">
      <c r="B67" s="40">
        <v>47</v>
      </c>
      <c r="C67" s="40">
        <v>2012</v>
      </c>
      <c r="D67" s="15">
        <v>42423</v>
      </c>
      <c r="E67" s="16" t="s">
        <v>15</v>
      </c>
      <c r="F67" s="49">
        <v>1.3266100000000001</v>
      </c>
      <c r="G67" s="49"/>
      <c r="H67" s="40">
        <v>1.32101</v>
      </c>
      <c r="I67" s="40">
        <v>80</v>
      </c>
      <c r="J67" s="52">
        <f t="shared" si="6"/>
        <v>138205.26000000004</v>
      </c>
      <c r="K67" s="52"/>
      <c r="L67" s="40">
        <f>IF(J2="クロス円",ABS((F67-H67)*100),ABS((F67-H67)*10000))</f>
        <v>56.000000000000497</v>
      </c>
      <c r="M67" s="48">
        <f t="shared" si="0"/>
        <v>2764.1052000000009</v>
      </c>
      <c r="N67" s="48"/>
      <c r="O67" s="40">
        <f>IF(L67="","",IF(J2="クロス円",ROUNDDOWN((M67/L67)/1000,2),ROUNDDOWN(M67/(I67*L67/10)/100,2)))</f>
        <v>0.06</v>
      </c>
      <c r="P67" s="40">
        <v>2012</v>
      </c>
      <c r="Q67" s="15">
        <v>42431</v>
      </c>
      <c r="R67" s="49">
        <v>1.32101</v>
      </c>
      <c r="S67" s="49"/>
      <c r="T67" s="51">
        <f>IF(R67="","",IF(J2="クロス円",IF(E67="買",(R67-F67)*100,(F67-R67)*100),IF(E67="買",(R67-F67)*10000,(F67-R67)*10000)))</f>
        <v>-56.000000000000497</v>
      </c>
      <c r="U67" s="51"/>
      <c r="V67" s="48">
        <f>IF(R67="","",(IF(J2="クロス円",T67*O67*1000,T67*O67*I67*10)))</f>
        <v>-2688.0000000000236</v>
      </c>
      <c r="W67" s="48"/>
      <c r="X67" s="52">
        <f t="shared" si="4"/>
        <v>126021.43000000002</v>
      </c>
      <c r="Y67" s="52"/>
      <c r="Z67" s="40">
        <f>IF(J2="クロス円",ABS((F67-H67)*100),ABS((F67-H67)*10000))</f>
        <v>56.000000000000497</v>
      </c>
      <c r="AA67" s="48">
        <f t="shared" si="1"/>
        <v>2520.4286000000006</v>
      </c>
      <c r="AB67" s="48"/>
      <c r="AC67" s="40">
        <f>IF(Z67="","",IF(J2="クロス円",ROUNDDOWN((AA67/Z67)/1000,2),ROUNDDOWN(AA67/(I67*Z67/10)/100,2)))</f>
        <v>0.05</v>
      </c>
      <c r="AD67" s="40">
        <f t="shared" si="2"/>
        <v>2012</v>
      </c>
      <c r="AE67" s="15">
        <v>42427</v>
      </c>
      <c r="AF67" s="49">
        <v>1.3266100000000001</v>
      </c>
      <c r="AG67" s="49"/>
      <c r="AH67" s="50">
        <f>IF(AF67="","",IF(J2="クロス円",IF(E67="買",(AF67-F67)*100,(F67-AF67)*100),IF(E67="買",(AF67-F67)*10000,(F67-AF67)*10000)))</f>
        <v>0</v>
      </c>
      <c r="AI67" s="50"/>
      <c r="AJ67" s="48">
        <f>IF(AF67="","",(IF(J2="クロス円",AH67*AC67*1000,AH67*AC67*I67*10)))</f>
        <v>0</v>
      </c>
      <c r="AK67" s="48"/>
      <c r="AL67" s="111">
        <f t="shared" si="5"/>
        <v>124006.43000000002</v>
      </c>
      <c r="AM67" s="48"/>
      <c r="AN67" s="40">
        <f>IF(J2="クロス円",ABS((F67-H67)*100),ABS((F67-H67)*10000))</f>
        <v>56.000000000000497</v>
      </c>
      <c r="AO67" s="48">
        <f t="shared" si="3"/>
        <v>2480.1286000000005</v>
      </c>
      <c r="AP67" s="48"/>
      <c r="AQ67" s="40">
        <f>IF(AN67="","",IF(J2="クロス円",ROUNDDOWN((AO67/AN67)/1000,2),ROUNDDOWN(AO67/(I67*AN67/10)/100,2)))</f>
        <v>0.05</v>
      </c>
      <c r="AR67" s="40">
        <v>2012</v>
      </c>
      <c r="AS67" s="15">
        <v>42427</v>
      </c>
      <c r="AT67" s="49">
        <v>1.3266100000000001</v>
      </c>
      <c r="AU67" s="49"/>
      <c r="AV67" s="50">
        <f>IF(AT67="","",IF(J2="クロス円",IF(E67="買",(AT67-F67)*100,(F67-AT67)*100),IF(E67="買",(AT67-F67)*10000,(F67-AT67)*10000)))</f>
        <v>0</v>
      </c>
      <c r="AW67" s="50"/>
      <c r="AX67" s="48">
        <f>IF(AT67="","",(IF(J2="クロス円",AV67*AQ67*1000,AV67*AQ67*I67*10)))</f>
        <v>0</v>
      </c>
      <c r="AY67" s="48"/>
    </row>
    <row r="68" spans="2:51">
      <c r="B68" s="40">
        <v>48</v>
      </c>
      <c r="C68" s="40">
        <v>2012</v>
      </c>
      <c r="D68" s="15">
        <v>42476</v>
      </c>
      <c r="E68" s="16" t="s">
        <v>39</v>
      </c>
      <c r="F68" s="49">
        <v>1.3067200000000001</v>
      </c>
      <c r="G68" s="49"/>
      <c r="H68" s="40">
        <v>1.31989</v>
      </c>
      <c r="I68" s="40">
        <v>80</v>
      </c>
      <c r="J68" s="52">
        <f t="shared" si="6"/>
        <v>135517.26</v>
      </c>
      <c r="K68" s="52"/>
      <c r="L68" s="40">
        <f>IF(J2="クロス円",ABS((F68-H68)*100),ABS((F68-H68)*10000))</f>
        <v>131.69999999999905</v>
      </c>
      <c r="M68" s="48">
        <f t="shared" si="0"/>
        <v>2710.3452000000002</v>
      </c>
      <c r="N68" s="48"/>
      <c r="O68" s="40">
        <f>IF(L68="","",IF(J2="クロス円",ROUNDDOWN((M68/L68)/1000,2),ROUNDDOWN(M68/(I68*L68/10)/100,2)))</f>
        <v>0.02</v>
      </c>
      <c r="P68" s="40">
        <v>2012</v>
      </c>
      <c r="Q68" s="15">
        <v>42479</v>
      </c>
      <c r="R68" s="49">
        <v>1.31989</v>
      </c>
      <c r="S68" s="49"/>
      <c r="T68" s="51">
        <f>IF(R68="","",IF(J2="クロス円",IF(E68="買",(R68-F68)*100,(F68-R68)*100),IF(E68="買",(R68-F68)*10000,(F68-R68)*10000)))</f>
        <v>-131.69999999999905</v>
      </c>
      <c r="U68" s="51"/>
      <c r="V68" s="48">
        <f>IF(R68="","",(IF(J2="クロス円",T68*O68*1000,T68*O68*I68*10)))</f>
        <v>-2107.1999999999848</v>
      </c>
      <c r="W68" s="48"/>
      <c r="X68" s="52">
        <f t="shared" si="4"/>
        <v>126021.43000000002</v>
      </c>
      <c r="Y68" s="52"/>
      <c r="Z68" s="40">
        <f>IF(J2="クロス円",ABS((F68-H68)*100),ABS((F68-H68)*10000))</f>
        <v>131.69999999999905</v>
      </c>
      <c r="AA68" s="48">
        <f t="shared" si="1"/>
        <v>2520.4286000000006</v>
      </c>
      <c r="AB68" s="48"/>
      <c r="AC68" s="40">
        <f>IF(Z68="","",IF(J2="クロス円",ROUNDDOWN((AA68/Z68)/1000,2),ROUNDDOWN(AA68/(I68*Z68/10)/100,2)))</f>
        <v>0.02</v>
      </c>
      <c r="AD68" s="40">
        <f t="shared" si="2"/>
        <v>2012</v>
      </c>
      <c r="AE68" s="15">
        <v>42479</v>
      </c>
      <c r="AF68" s="49">
        <f t="shared" si="2"/>
        <v>1.31989</v>
      </c>
      <c r="AG68" s="49"/>
      <c r="AH68" s="50">
        <f>IF(AF68="","",IF(J2="クロス円",IF(E68="買",(AF68-F68)*100,(F68-AF68)*100),IF(E68="買",(AF68-F68)*10000,(F68-AF68)*10000)))</f>
        <v>-131.69999999999905</v>
      </c>
      <c r="AI68" s="50"/>
      <c r="AJ68" s="48">
        <f>IF(AF68="","",(IF(J2="クロス円",AH68*AC68*1000,AH68*AC68*I68*10)))</f>
        <v>-2107.1999999999848</v>
      </c>
      <c r="AK68" s="48"/>
      <c r="AL68" s="111">
        <f t="shared" si="5"/>
        <v>124006.43000000002</v>
      </c>
      <c r="AM68" s="48"/>
      <c r="AN68" s="40">
        <f>IF(J2="クロス円",ABS((F68-H68)*100),ABS((F68-H68)*10000))</f>
        <v>131.69999999999905</v>
      </c>
      <c r="AO68" s="48">
        <f t="shared" si="3"/>
        <v>2480.1286000000005</v>
      </c>
      <c r="AP68" s="48"/>
      <c r="AQ68" s="40">
        <f>IF(AN68="","",IF(J2="クロス円",ROUNDDOWN((AO68/AN68)/1000,2),ROUNDDOWN(AO68/(I68*AN68/10)/100,2)))</f>
        <v>0.02</v>
      </c>
      <c r="AR68" s="40">
        <v>2012</v>
      </c>
      <c r="AS68" s="15">
        <v>42479</v>
      </c>
      <c r="AT68" s="49">
        <v>1.31989</v>
      </c>
      <c r="AU68" s="49"/>
      <c r="AV68" s="50">
        <f>IF(AT68="","",IF(J2="クロス円",IF(E68="買",(AT68-F68)*100,(F68-AT68)*100),IF(E68="買",(AT68-F68)*10000,(F68-AT68)*10000)))</f>
        <v>-131.69999999999905</v>
      </c>
      <c r="AW68" s="50"/>
      <c r="AX68" s="48">
        <f>IF(AT68="","",(IF(J2="クロス円",AV68*AQ68*1000,AV68*AQ68*I68*10)))</f>
        <v>-2107.1999999999848</v>
      </c>
      <c r="AY68" s="48"/>
    </row>
    <row r="69" spans="2:51">
      <c r="B69" s="40">
        <v>49</v>
      </c>
      <c r="C69" s="40">
        <v>2012</v>
      </c>
      <c r="D69" s="15">
        <v>42604</v>
      </c>
      <c r="E69" s="16" t="s">
        <v>15</v>
      </c>
      <c r="F69" s="49">
        <v>1.24871</v>
      </c>
      <c r="G69" s="49"/>
      <c r="H69" s="40">
        <v>1.2310000000000001</v>
      </c>
      <c r="I69" s="40">
        <v>79</v>
      </c>
      <c r="J69" s="52">
        <f t="shared" si="6"/>
        <v>133410.06000000003</v>
      </c>
      <c r="K69" s="52"/>
      <c r="L69" s="40">
        <f>IF(J2="クロス円",ABS((F69-H69)*100),ABS((F69-H69)*10000))</f>
        <v>177.09999999999891</v>
      </c>
      <c r="M69" s="48">
        <f t="shared" si="0"/>
        <v>2668.2012000000004</v>
      </c>
      <c r="N69" s="48"/>
      <c r="O69" s="40">
        <f>IF(L69="","",IF(J2="クロス円",ROUNDDOWN((M69/L69)/1000,2),ROUNDDOWN(M69/(I69*L69/10)/100,2)))</f>
        <v>0.01</v>
      </c>
      <c r="P69" s="40">
        <v>2012</v>
      </c>
      <c r="Q69" s="15">
        <v>42652</v>
      </c>
      <c r="R69" s="49">
        <v>1.29006</v>
      </c>
      <c r="S69" s="49"/>
      <c r="T69" s="51">
        <f>IF(R69="","",IF(J2="クロス円",IF(E69="買",(R69-F69)*100,(F69-R69)*100),IF(E69="買",(R69-F69)*10000,(F69-R69)*10000)))</f>
        <v>413.5</v>
      </c>
      <c r="U69" s="51"/>
      <c r="V69" s="48">
        <f>IF(R69="","",(IF(J2="クロス円",T69*O69*1000,T69*O69*I69*10)))</f>
        <v>3266.6499999999996</v>
      </c>
      <c r="W69" s="48"/>
      <c r="X69" s="52">
        <f t="shared" si="4"/>
        <v>123914.23000000004</v>
      </c>
      <c r="Y69" s="52"/>
      <c r="Z69" s="40">
        <f>IF(J2="クロス円",ABS((F69-H69)*100),ABS((F69-H69)*10000))</f>
        <v>177.09999999999891</v>
      </c>
      <c r="AA69" s="48">
        <f t="shared" si="1"/>
        <v>2478.2846000000009</v>
      </c>
      <c r="AB69" s="48"/>
      <c r="AC69" s="40">
        <f>IF(Z69="","",IF(J2="クロス円",ROUNDDOWN((AA69/Z69)/1000,2),ROUNDDOWN(AA69/(I69*Z69/10)/100,2)))</f>
        <v>0.01</v>
      </c>
      <c r="AD69" s="40">
        <f t="shared" si="2"/>
        <v>2012</v>
      </c>
      <c r="AE69" s="15">
        <v>42606</v>
      </c>
      <c r="AF69" s="49">
        <v>1.24871</v>
      </c>
      <c r="AG69" s="49"/>
      <c r="AH69" s="50">
        <f>IF(AF69="","",IF(J2="クロス円",IF(E69="買",(AF69-F69)*100,(F69-AF69)*100),IF(E69="買",(AF69-F69)*10000,(F69-AF69)*10000)))</f>
        <v>0</v>
      </c>
      <c r="AI69" s="50"/>
      <c r="AJ69" s="48">
        <f>IF(AF69="","",(IF(J2="クロス円",AH69*AC69*1000,AH69*AC69*I69*10)))</f>
        <v>0</v>
      </c>
      <c r="AK69" s="48"/>
      <c r="AL69" s="111">
        <f t="shared" si="5"/>
        <v>121899.23000000004</v>
      </c>
      <c r="AM69" s="48"/>
      <c r="AN69" s="40">
        <f>IF(J2="クロス円",ABS((F69-H69)*100),ABS((F69-H69)*10000))</f>
        <v>177.09999999999891</v>
      </c>
      <c r="AO69" s="48">
        <f t="shared" si="3"/>
        <v>2437.9846000000007</v>
      </c>
      <c r="AP69" s="48"/>
      <c r="AQ69" s="40">
        <f>IF(AN69="","",IF(J2="クロス円",ROUNDDOWN((AO69/AN69)/1000,2),ROUNDDOWN(AO69/(I69*AN69/10)/100,2)))</f>
        <v>0.01</v>
      </c>
      <c r="AR69" s="40">
        <v>2012</v>
      </c>
      <c r="AS69" s="15">
        <v>42606</v>
      </c>
      <c r="AT69" s="49">
        <v>1.24871</v>
      </c>
      <c r="AU69" s="49"/>
      <c r="AV69" s="50">
        <f>IF(AT69="","",IF(J2="クロス円",IF(E69="買",(AT69-F69)*100,(F69-AT69)*100),IF(E69="買",(AT69-F69)*10000,(F69-AT69)*10000)))</f>
        <v>0</v>
      </c>
      <c r="AW69" s="50"/>
      <c r="AX69" s="48">
        <f>IF(AT69="","",(IF(J2="クロス円",AV69*AQ69*1000,AV69*AQ69*I69*10)))</f>
        <v>0</v>
      </c>
      <c r="AY69" s="48"/>
    </row>
    <row r="70" spans="2:51">
      <c r="B70" s="40">
        <v>50</v>
      </c>
      <c r="C70" s="40">
        <v>2012</v>
      </c>
      <c r="D70" s="15">
        <v>42620</v>
      </c>
      <c r="E70" s="16" t="s">
        <v>15</v>
      </c>
      <c r="F70" s="49">
        <v>1.2637100000000001</v>
      </c>
      <c r="G70" s="49"/>
      <c r="H70" s="40">
        <v>1.24925</v>
      </c>
      <c r="I70" s="40">
        <v>79</v>
      </c>
      <c r="J70" s="52">
        <v>133410</v>
      </c>
      <c r="K70" s="52"/>
      <c r="L70" s="40">
        <f>IF(J2="クロス円",ABS((F70-H70)*100),ABS((F70-H70)*10000))</f>
        <v>144.60000000000139</v>
      </c>
      <c r="M70" s="48">
        <f t="shared" si="0"/>
        <v>2668.2000000000003</v>
      </c>
      <c r="N70" s="48"/>
      <c r="O70" s="40">
        <f>IF(L70="","",IF(J2="クロス円",ROUNDDOWN((M70/L70)/1000,2),ROUNDDOWN(M70/(I70*L70/10)/100,2)))</f>
        <v>0.02</v>
      </c>
      <c r="P70" s="40">
        <v>2012</v>
      </c>
      <c r="Q70" s="15">
        <v>42652</v>
      </c>
      <c r="R70" s="49">
        <v>1.29006</v>
      </c>
      <c r="S70" s="49"/>
      <c r="T70" s="51">
        <f>IF(R70="","",IF(J2="クロス円",IF(E70="買",(R70-F70)*100,(F70-R70)*100),IF(E70="買",(R70-F70)*10000,(F70-R70)*10000)))</f>
        <v>263.49999999999875</v>
      </c>
      <c r="U70" s="51"/>
      <c r="V70" s="48">
        <f>IF(R70="","",(IF(J2="クロス円",T70*O70*1000,T70*O70*I70*10)))</f>
        <v>4163.2999999999802</v>
      </c>
      <c r="W70" s="48"/>
      <c r="X70" s="52">
        <f t="shared" si="4"/>
        <v>123914.23000000004</v>
      </c>
      <c r="Y70" s="52"/>
      <c r="Z70" s="40">
        <f>IF(J2="クロス円",ABS((F70-H70)*100),ABS((F70-H70)*10000))</f>
        <v>144.60000000000139</v>
      </c>
      <c r="AA70" s="48">
        <f t="shared" si="1"/>
        <v>2478.2846000000009</v>
      </c>
      <c r="AB70" s="48"/>
      <c r="AC70" s="40">
        <f>IF(Z70="","",IF(J2="クロス円",ROUNDDOWN((AA70/Z70)/1000,2),ROUNDDOWN(AA70/(I70*Z70/10)/100,2)))</f>
        <v>0.02</v>
      </c>
      <c r="AD70" s="40">
        <f t="shared" si="2"/>
        <v>2012</v>
      </c>
      <c r="AE70" s="15">
        <v>42652</v>
      </c>
      <c r="AF70" s="49">
        <f t="shared" si="2"/>
        <v>1.29006</v>
      </c>
      <c r="AG70" s="49"/>
      <c r="AH70" s="50">
        <f>IF(AF70="","",IF(J2="クロス円",IF(E70="買",(AF70-F70)*100,(F70-AF70)*100),IF(E70="買",(AF70-F70)*10000,(F70-AF70)*10000)))</f>
        <v>263.49999999999875</v>
      </c>
      <c r="AI70" s="50"/>
      <c r="AJ70" s="48">
        <f>IF(AF70="","",(IF(J2="クロス円",AH70*AC70*1000,AH70*AC70*I70*10)))</f>
        <v>4163.2999999999802</v>
      </c>
      <c r="AK70" s="48"/>
      <c r="AL70" s="111">
        <f t="shared" si="5"/>
        <v>121899.23000000004</v>
      </c>
      <c r="AM70" s="48"/>
      <c r="AN70" s="40">
        <f>IF(J2="クロス円",ABS((F70-H70)*100),ABS((F70-H70)*10000))</f>
        <v>144.60000000000139</v>
      </c>
      <c r="AO70" s="48">
        <f t="shared" si="3"/>
        <v>2437.9846000000007</v>
      </c>
      <c r="AP70" s="48"/>
      <c r="AQ70" s="40">
        <f>IF(AN70="","",IF(J2="クロス円",ROUNDDOWN((AO70/AN70)/1000,2),ROUNDDOWN(AO70/(I70*AN70/10)/100,2)))</f>
        <v>0.02</v>
      </c>
      <c r="AR70" s="40">
        <v>2012</v>
      </c>
      <c r="AS70" s="15">
        <v>42651</v>
      </c>
      <c r="AT70" s="49">
        <v>1.2936399999999999</v>
      </c>
      <c r="AU70" s="49"/>
      <c r="AV70" s="50">
        <f>IF(AT70="","",IF(J2="クロス円",IF(E70="買",(AT70-F70)*100,(F70-AT70)*100),IF(E70="買",(AT70-F70)*10000,(F70-AT70)*10000)))</f>
        <v>299.29999999999791</v>
      </c>
      <c r="AW70" s="50"/>
      <c r="AX70" s="48">
        <f>IF(AT70="","",(IF(J2="クロス円",AV70*AQ70*1000,AV70*AQ70*I70*10)))</f>
        <v>4728.9399999999669</v>
      </c>
      <c r="AY70" s="48"/>
    </row>
    <row r="71" spans="2:51">
      <c r="B71" s="40">
        <v>51</v>
      </c>
      <c r="C71" s="40">
        <v>2012</v>
      </c>
      <c r="D71" s="15">
        <v>42660</v>
      </c>
      <c r="E71" s="16" t="s">
        <v>15</v>
      </c>
      <c r="F71" s="49">
        <v>1.30603</v>
      </c>
      <c r="G71" s="49"/>
      <c r="H71" s="40">
        <v>1.29416</v>
      </c>
      <c r="I71" s="40">
        <v>79</v>
      </c>
      <c r="J71" s="52">
        <v>140840</v>
      </c>
      <c r="K71" s="52"/>
      <c r="L71" s="40">
        <f>IF(J2="クロス円",ABS((F71-H71)*100),ABS((F71-H71)*10000))</f>
        <v>118.70000000000047</v>
      </c>
      <c r="M71" s="48">
        <f t="shared" si="0"/>
        <v>2816.8</v>
      </c>
      <c r="N71" s="48"/>
      <c r="O71" s="40">
        <f>IF(L71="","",IF(J2="クロス円",ROUNDDOWN((M71/L71)/1000,2),ROUNDDOWN(M71/(I71*L71/10)/100,2)))</f>
        <v>0.03</v>
      </c>
      <c r="P71" s="40">
        <v>2012</v>
      </c>
      <c r="Q71" s="15">
        <v>42728</v>
      </c>
      <c r="R71" s="49">
        <v>1.29416</v>
      </c>
      <c r="S71" s="49"/>
      <c r="T71" s="51">
        <f>IF(R71="","",IF(J2="クロス円",IF(E71="買",(R71-F71)*100,(F71-R71)*100),IF(E71="買",(R71-F71)*10000,(F71-R71)*10000)))</f>
        <v>-118.70000000000047</v>
      </c>
      <c r="U71" s="51"/>
      <c r="V71" s="48">
        <f>IF(R71="","",(IF(J2="クロス円",T71*O71*1000,T71*O71*I71*10)))</f>
        <v>-2813.190000000011</v>
      </c>
      <c r="W71" s="48"/>
      <c r="X71" s="52">
        <f t="shared" si="4"/>
        <v>128077.53000000001</v>
      </c>
      <c r="Y71" s="52"/>
      <c r="Z71" s="40">
        <f>IF(J2="クロス円",ABS((F71-H71)*100),ABS((F71-H71)*10000))</f>
        <v>118.70000000000047</v>
      </c>
      <c r="AA71" s="48">
        <f t="shared" si="1"/>
        <v>2561.5506000000005</v>
      </c>
      <c r="AB71" s="48"/>
      <c r="AC71" s="40">
        <f>IF(Z71="","",IF(J2="クロス円",ROUNDDOWN((AA71/Z71)/1000,2),ROUNDDOWN(AA71/(I71*Z71/10)/100,2)))</f>
        <v>0.02</v>
      </c>
      <c r="AD71" s="40">
        <f t="shared" si="2"/>
        <v>2012</v>
      </c>
      <c r="AE71" s="15">
        <v>42662</v>
      </c>
      <c r="AF71" s="49">
        <v>1.30603</v>
      </c>
      <c r="AG71" s="49"/>
      <c r="AH71" s="50">
        <f>IF(AF71="","",IF(J2="クロス円",IF(E71="買",(AF71-F71)*100,(F71-AF71)*100),IF(E71="買",(AF71-F71)*10000,(F71-AF71)*10000)))</f>
        <v>0</v>
      </c>
      <c r="AI71" s="50"/>
      <c r="AJ71" s="48">
        <f>IF(AF71="","",(IF(J2="クロス円",AH71*AC71*1000,AH71*AC71*I71*10)))</f>
        <v>0</v>
      </c>
      <c r="AK71" s="48"/>
      <c r="AL71" s="111">
        <f t="shared" si="5"/>
        <v>126628.17000000001</v>
      </c>
      <c r="AM71" s="48"/>
      <c r="AN71" s="40">
        <f>IF(J2="クロス円",ABS((F71-H71)*100),ABS((F71-H71)*10000))</f>
        <v>118.70000000000047</v>
      </c>
      <c r="AO71" s="48">
        <f t="shared" si="3"/>
        <v>2532.5634000000005</v>
      </c>
      <c r="AP71" s="48"/>
      <c r="AQ71" s="40">
        <f>IF(AN71="","",IF(J2="クロス円",ROUNDDOWN((AO71/AN71)/1000,2),ROUNDDOWN(AO71/(I71*AN71/10)/100,2)))</f>
        <v>0.02</v>
      </c>
      <c r="AR71" s="40">
        <v>2012</v>
      </c>
      <c r="AS71" s="15">
        <v>42662</v>
      </c>
      <c r="AT71" s="49">
        <v>1.30603</v>
      </c>
      <c r="AU71" s="49"/>
      <c r="AV71" s="50">
        <f>IF(AT71="","",IF(J2="クロス円",IF(E71="買",(AT71-F71)*100,(F71-AT71)*100),IF(E71="買",(AT71-F71)*10000,(F71-AT71)*10000)))</f>
        <v>0</v>
      </c>
      <c r="AW71" s="50"/>
      <c r="AX71" s="48">
        <f>IF(AT71="","",(IF(J2="クロス円",AV71*AQ71*1000,AV71*AQ71*I71*10)))</f>
        <v>0</v>
      </c>
      <c r="AY71" s="48"/>
    </row>
    <row r="72" spans="2:51">
      <c r="B72" s="40">
        <v>52</v>
      </c>
      <c r="C72" s="40">
        <v>2013</v>
      </c>
      <c r="D72" s="15">
        <v>42394</v>
      </c>
      <c r="E72" s="16" t="s">
        <v>15</v>
      </c>
      <c r="F72" s="49">
        <v>1.3392200000000001</v>
      </c>
      <c r="G72" s="49"/>
      <c r="H72" s="40">
        <v>1.3284800000000001</v>
      </c>
      <c r="I72" s="40">
        <v>91</v>
      </c>
      <c r="J72" s="52">
        <f t="shared" si="6"/>
        <v>138026.81</v>
      </c>
      <c r="K72" s="52"/>
      <c r="L72" s="40">
        <f>IF(J2="クロス円",ABS((F72-H72)*100),ABS((F72-H72)*10000))</f>
        <v>107.39999999999972</v>
      </c>
      <c r="M72" s="48">
        <f t="shared" si="0"/>
        <v>2760.5362</v>
      </c>
      <c r="N72" s="48"/>
      <c r="O72" s="40">
        <f>IF(L72="","",IF(J2="クロス円",ROUNDDOWN((M72/L72)/1000,2),ROUNDDOWN(M72/(I72*L72/10)/100,2)))</f>
        <v>0.02</v>
      </c>
      <c r="P72" s="40">
        <v>2013</v>
      </c>
      <c r="Q72" s="15">
        <v>42407</v>
      </c>
      <c r="R72" s="49">
        <v>1.34131</v>
      </c>
      <c r="S72" s="49"/>
      <c r="T72" s="51">
        <f>IF(R72="","",IF(J2="クロス円",IF(E72="買",(R72-F72)*100,(F72-R72)*100),IF(E72="買",(R72-F72)*10000,(F72-R72)*10000)))</f>
        <v>20.899999999999253</v>
      </c>
      <c r="U72" s="51"/>
      <c r="V72" s="48">
        <f>IF(R72="","",(IF(J2="クロス円",T72*O72*1000,T72*O72*I72*10)))</f>
        <v>380.37999999998641</v>
      </c>
      <c r="W72" s="48"/>
      <c r="X72" s="52">
        <f t="shared" si="4"/>
        <v>128077.53000000001</v>
      </c>
      <c r="Y72" s="52"/>
      <c r="Z72" s="40">
        <f>IF(J2="クロス円",ABS((F72-H72)*100),ABS((F72-H72)*10000))</f>
        <v>107.39999999999972</v>
      </c>
      <c r="AA72" s="48">
        <f t="shared" si="1"/>
        <v>2561.5506000000005</v>
      </c>
      <c r="AB72" s="48"/>
      <c r="AC72" s="40">
        <f>IF(Z72="","",IF(J2="クロス円",ROUNDDOWN((AA72/Z72)/1000,2),ROUNDDOWN(AA72/(I72*Z72/10)/100,2)))</f>
        <v>0.02</v>
      </c>
      <c r="AD72" s="40">
        <f t="shared" si="2"/>
        <v>2013</v>
      </c>
      <c r="AE72" s="15">
        <v>42407</v>
      </c>
      <c r="AF72" s="49">
        <f t="shared" si="2"/>
        <v>1.34131</v>
      </c>
      <c r="AG72" s="49"/>
      <c r="AH72" s="50">
        <f>IF(AF72="","",IF(J2="クロス円",IF(E72="買",(AF72-F72)*100,(F72-AF72)*100),IF(E72="買",(AF72-F72)*10000,(F72-AF72)*10000)))</f>
        <v>20.899999999999253</v>
      </c>
      <c r="AI72" s="50"/>
      <c r="AJ72" s="48">
        <f>IF(AF72="","",(IF(J2="クロス円",AH72*AC72*1000,AH72*AC72*I72*10)))</f>
        <v>380.37999999998641</v>
      </c>
      <c r="AK72" s="48"/>
      <c r="AL72" s="111">
        <f t="shared" si="5"/>
        <v>126628.17000000001</v>
      </c>
      <c r="AM72" s="48"/>
      <c r="AN72" s="40">
        <f>IF(J2="クロス円",ABS((F72-H72)*100),ABS((F72-H72)*10000))</f>
        <v>107.39999999999972</v>
      </c>
      <c r="AO72" s="48">
        <f t="shared" si="3"/>
        <v>2532.5634000000005</v>
      </c>
      <c r="AP72" s="48"/>
      <c r="AQ72" s="40">
        <f>IF(AN72="","",IF(J2="クロス円",ROUNDDOWN((AO72/AN72)/1000,2),ROUNDDOWN(AO72/(I72*AN72/10)/100,2)))</f>
        <v>0.02</v>
      </c>
      <c r="AR72" s="40">
        <v>2013</v>
      </c>
      <c r="AS72" s="15">
        <v>42407</v>
      </c>
      <c r="AT72" s="49">
        <v>1.34131</v>
      </c>
      <c r="AU72" s="49"/>
      <c r="AV72" s="50">
        <f>IF(AT72="","",IF(J2="クロス円",IF(E72="買",(AT72-F72)*100,(F72-AT72)*100),IF(E72="買",(AT72-F72)*10000,(F72-AT72)*10000)))</f>
        <v>20.899999999999253</v>
      </c>
      <c r="AW72" s="50"/>
      <c r="AX72" s="48">
        <f>IF(AT72="","",(IF(J2="クロス円",AV72*AQ72*1000,AV72*AQ72*I72*10)))</f>
        <v>380.37999999998641</v>
      </c>
      <c r="AY72" s="48"/>
    </row>
    <row r="73" spans="2:51">
      <c r="B73" s="40">
        <v>53</v>
      </c>
      <c r="C73" s="40">
        <v>2013</v>
      </c>
      <c r="D73" s="15">
        <v>42421</v>
      </c>
      <c r="E73" s="16" t="s">
        <v>39</v>
      </c>
      <c r="F73" s="49">
        <v>1.3268800000000001</v>
      </c>
      <c r="G73" s="49"/>
      <c r="H73" s="40">
        <v>1.3432500000000001</v>
      </c>
      <c r="I73" s="40">
        <v>93</v>
      </c>
      <c r="J73" s="52">
        <f t="shared" si="6"/>
        <v>138407.18999999997</v>
      </c>
      <c r="K73" s="52"/>
      <c r="L73" s="40">
        <f>IF(J2="クロス円",ABS((F73-H73)*100),ABS((F73-H73)*10000))</f>
        <v>163.69999999999996</v>
      </c>
      <c r="M73" s="48">
        <f t="shared" si="0"/>
        <v>2768.1437999999994</v>
      </c>
      <c r="N73" s="48"/>
      <c r="O73" s="40">
        <f>IF(L73="","",IF(J2="クロス円",ROUNDDOWN((M73/L73)/1000,2),ROUNDDOWN(M73/(I73*L73/10)/100,2)))</f>
        <v>0.01</v>
      </c>
      <c r="P73" s="40">
        <v>2013</v>
      </c>
      <c r="Q73" s="15">
        <v>42464</v>
      </c>
      <c r="R73" s="49">
        <v>1.2888299999999999</v>
      </c>
      <c r="S73" s="49"/>
      <c r="T73" s="51">
        <f>IF(R73="","",IF(J2="クロス円",IF(E73="買",(R73-F73)*100,(F73-R73)*100),IF(E73="買",(R73-F73)*10000,(F73-R73)*10000)))</f>
        <v>380.50000000000136</v>
      </c>
      <c r="U73" s="51"/>
      <c r="V73" s="48">
        <f>IF(R73="","",(IF(J2="クロス円",T73*O73*1000,T73*O73*I73*10)))</f>
        <v>3538.6500000000133</v>
      </c>
      <c r="W73" s="48"/>
      <c r="X73" s="52">
        <f t="shared" si="4"/>
        <v>128457.91</v>
      </c>
      <c r="Y73" s="52"/>
      <c r="Z73" s="40">
        <f>IF(J2="クロス円",ABS((F73-H73)*100),ABS((F73-H73)*10000))</f>
        <v>163.69999999999996</v>
      </c>
      <c r="AA73" s="48">
        <f t="shared" si="1"/>
        <v>2569.1582000000003</v>
      </c>
      <c r="AB73" s="48"/>
      <c r="AC73" s="40">
        <f>IF(Z73="","",IF(J2="クロス円",ROUNDDOWN((AA73/Z73)/1000,2),ROUNDDOWN(AA73/(I73*Z73/10)/100,2)))</f>
        <v>0.01</v>
      </c>
      <c r="AD73" s="40">
        <f t="shared" si="2"/>
        <v>2013</v>
      </c>
      <c r="AE73" s="15">
        <v>42425</v>
      </c>
      <c r="AF73" s="49">
        <v>1.3268800000000001</v>
      </c>
      <c r="AG73" s="49"/>
      <c r="AH73" s="50">
        <f>IF(AF73="","",IF(J2="クロス円",IF(E73="買",(AF73-F73)*100,(F73-AF73)*100),IF(E73="買",(AF73-F73)*10000,(F73-AF73)*10000)))</f>
        <v>0</v>
      </c>
      <c r="AI73" s="50"/>
      <c r="AJ73" s="48">
        <f>IF(AF73="","",(IF(J2="クロス円",AH73*AC73*1000,AH73*AC73*I73*10)))</f>
        <v>0</v>
      </c>
      <c r="AK73" s="48"/>
      <c r="AL73" s="111">
        <f t="shared" si="5"/>
        <v>127008.55</v>
      </c>
      <c r="AM73" s="48"/>
      <c r="AN73" s="40">
        <f>IF(J2="クロス円",ABS((F73-H73)*100),ABS((F73-H73)*10000))</f>
        <v>163.69999999999996</v>
      </c>
      <c r="AO73" s="48">
        <f t="shared" si="3"/>
        <v>2540.1710000000003</v>
      </c>
      <c r="AP73" s="48"/>
      <c r="AQ73" s="40">
        <f>IF(AN73="","",IF(J2="クロス円",ROUNDDOWN((AO73/AN73)/1000,2),ROUNDDOWN(AO73/(I73*AN73/10)/100,2)))</f>
        <v>0.01</v>
      </c>
      <c r="AR73" s="40">
        <v>2013</v>
      </c>
      <c r="AS73" s="15">
        <v>42485</v>
      </c>
      <c r="AT73" s="49">
        <v>1.3268800000000001</v>
      </c>
      <c r="AU73" s="49"/>
      <c r="AV73" s="50">
        <f>IF(AT73="","",IF(J2="クロス円",IF(E73="買",(AT73-F73)*100,(F73-AT73)*100),IF(E73="買",(AT73-F73)*10000,(F73-AT73)*10000)))</f>
        <v>0</v>
      </c>
      <c r="AW73" s="50"/>
      <c r="AX73" s="48">
        <f>IF(AT73="","",(IF(J2="クロス円",AV73*AQ73*1000,AV73*AQ73*I73*10)))</f>
        <v>0</v>
      </c>
      <c r="AY73" s="48"/>
    </row>
    <row r="74" spans="2:51">
      <c r="B74" s="40">
        <v>54</v>
      </c>
      <c r="C74" s="40">
        <v>2013</v>
      </c>
      <c r="D74" s="15">
        <v>42513</v>
      </c>
      <c r="E74" s="16" t="s">
        <v>39</v>
      </c>
      <c r="F74" s="49">
        <v>1.2831300000000001</v>
      </c>
      <c r="G74" s="49"/>
      <c r="H74" s="40">
        <v>1.29965</v>
      </c>
      <c r="I74" s="40">
        <v>103</v>
      </c>
      <c r="J74" s="52">
        <f t="shared" si="6"/>
        <v>141945.84</v>
      </c>
      <c r="K74" s="52"/>
      <c r="L74" s="40">
        <f>IF(J2="クロス円",ABS((F74-H74)*100),ABS((F74-H74)*10000))</f>
        <v>165.19999999999868</v>
      </c>
      <c r="M74" s="48">
        <f t="shared" si="0"/>
        <v>2838.9168</v>
      </c>
      <c r="N74" s="48"/>
      <c r="O74" s="40">
        <f>IF(L74="","",IF(J2="クロス円",ROUNDDOWN((M74/L74)/1000,2),ROUNDDOWN(M74/(I74*L74/10)/100,2)))</f>
        <v>0.01</v>
      </c>
      <c r="P74" s="40">
        <v>2013</v>
      </c>
      <c r="Q74" s="15">
        <v>42520</v>
      </c>
      <c r="R74" s="49">
        <v>1.29965</v>
      </c>
      <c r="S74" s="49"/>
      <c r="T74" s="51">
        <f>IF(R74="","",IF(J2="クロス円",IF(E74="買",(R74-F74)*100,(F74-R74)*100),IF(E74="買",(R74-F74)*10000,(F74-R74)*10000)))</f>
        <v>-165.19999999999868</v>
      </c>
      <c r="U74" s="51"/>
      <c r="V74" s="48">
        <f>IF(R74="","",(IF(J2="クロス円",T74*O74*1000,T74*O74*I74*10)))</f>
        <v>-1701.5599999999863</v>
      </c>
      <c r="W74" s="48"/>
      <c r="X74" s="52">
        <f t="shared" si="4"/>
        <v>128457.91</v>
      </c>
      <c r="Y74" s="52"/>
      <c r="Z74" s="40">
        <f>IF(J2="クロス円",ABS((F74-H74)*100),ABS((F74-H74)*10000))</f>
        <v>165.19999999999868</v>
      </c>
      <c r="AA74" s="48">
        <f t="shared" si="1"/>
        <v>2569.1582000000003</v>
      </c>
      <c r="AB74" s="48"/>
      <c r="AC74" s="40">
        <f>IF(Z74="","",IF(J2="クロス円",ROUNDDOWN((AA74/Z74)/1000,2),ROUNDDOWN(AA74/(I74*Z74/10)/100,2)))</f>
        <v>0.01</v>
      </c>
      <c r="AD74" s="40">
        <f t="shared" si="2"/>
        <v>2013</v>
      </c>
      <c r="AE74" s="15">
        <v>42520</v>
      </c>
      <c r="AF74" s="49">
        <f t="shared" si="2"/>
        <v>1.29965</v>
      </c>
      <c r="AG74" s="49"/>
      <c r="AH74" s="50">
        <f>IF(AF74="","",IF(J2="クロス円",IF(E74="買",(AF74-F74)*100,(F74-AF74)*100),IF(E74="買",(AF74-F74)*10000,(F74-AF74)*10000)))</f>
        <v>-165.19999999999868</v>
      </c>
      <c r="AI74" s="50"/>
      <c r="AJ74" s="48">
        <f>IF(AF74="","",(IF(J2="クロス円",AH74*AC74*1000,AH74*AC74*I74*10)))</f>
        <v>-1701.5599999999863</v>
      </c>
      <c r="AK74" s="48"/>
      <c r="AL74" s="111">
        <f t="shared" si="5"/>
        <v>127008.55</v>
      </c>
      <c r="AM74" s="48"/>
      <c r="AN74" s="40">
        <f>IF(J2="クロス円",ABS((F74-H74)*100),ABS((F74-H74)*10000))</f>
        <v>165.19999999999868</v>
      </c>
      <c r="AO74" s="48">
        <f t="shared" si="3"/>
        <v>2540.1710000000003</v>
      </c>
      <c r="AP74" s="48"/>
      <c r="AQ74" s="40">
        <f>IF(AN74="","",IF(J2="クロス円",ROUNDDOWN((AO74/AN74)/1000,2),ROUNDDOWN(AO74/(I74*AN74/10)/100,2)))</f>
        <v>0.01</v>
      </c>
      <c r="AR74" s="40">
        <v>2013</v>
      </c>
      <c r="AS74" s="15">
        <v>42520</v>
      </c>
      <c r="AT74" s="49">
        <v>1.29965</v>
      </c>
      <c r="AU74" s="49"/>
      <c r="AV74" s="50">
        <f>IF(AT74="","",IF(J2="クロス円",IF(E74="買",(AT74-F74)*100,(F74-AT74)*100),IF(E74="買",(AT74-F74)*10000,(F74-AT74)*10000)))</f>
        <v>-165.19999999999868</v>
      </c>
      <c r="AW74" s="50"/>
      <c r="AX74" s="48">
        <f>IF(AT74="","",(IF(J2="クロス円",AV74*AQ74*1000,AV74*AQ74*I74*10)))</f>
        <v>-1701.5599999999863</v>
      </c>
      <c r="AY74" s="48"/>
    </row>
    <row r="75" spans="2:51">
      <c r="B75" s="40">
        <v>55</v>
      </c>
      <c r="C75" s="40">
        <v>2013</v>
      </c>
      <c r="D75" s="15">
        <v>42526</v>
      </c>
      <c r="E75" s="16" t="s">
        <v>15</v>
      </c>
      <c r="F75" s="49">
        <v>1.3107</v>
      </c>
      <c r="G75" s="49"/>
      <c r="H75" s="40">
        <v>1.29541</v>
      </c>
      <c r="I75" s="40">
        <v>100</v>
      </c>
      <c r="J75" s="52">
        <f t="shared" si="6"/>
        <v>140244.28</v>
      </c>
      <c r="K75" s="52"/>
      <c r="L75" s="40">
        <f>IF(J2="クロス円",ABS((F75-H75)*100),ABS((F75-H75)*10000))</f>
        <v>152.90000000000026</v>
      </c>
      <c r="M75" s="48">
        <f t="shared" si="0"/>
        <v>2804.8856000000001</v>
      </c>
      <c r="N75" s="48"/>
      <c r="O75" s="40">
        <f>IF(L75="","",IF(J2="クロス円",ROUNDDOWN((M75/L75)/1000,2),ROUNDDOWN(M75/(I75*L75/10)/100,2)))</f>
        <v>0.01</v>
      </c>
      <c r="P75" s="40">
        <v>2013</v>
      </c>
      <c r="Q75" s="15">
        <v>42540</v>
      </c>
      <c r="R75" s="49">
        <v>1.3317099999999999</v>
      </c>
      <c r="S75" s="49"/>
      <c r="T75" s="51">
        <f>IF(R75="","",IF(J2="クロス円",IF(E75="買",(R75-F75)*100,(F75-R75)*100),IF(E75="買",(R75-F75)*10000,(F75-R75)*10000)))</f>
        <v>210.09999999999974</v>
      </c>
      <c r="U75" s="51"/>
      <c r="V75" s="48">
        <f>IF(R75="","",(IF(J2="クロス円",T75*O75*1000,T75*O75*I75*10)))</f>
        <v>2100.9999999999973</v>
      </c>
      <c r="W75" s="48"/>
      <c r="X75" s="52">
        <f t="shared" si="4"/>
        <v>126756.35000000002</v>
      </c>
      <c r="Y75" s="52"/>
      <c r="Z75" s="40">
        <f>IF(J2="クロス円",ABS((F75-H75)*100),ABS((F75-H75)*10000))</f>
        <v>152.90000000000026</v>
      </c>
      <c r="AA75" s="48">
        <f t="shared" si="1"/>
        <v>2535.1270000000004</v>
      </c>
      <c r="AB75" s="48"/>
      <c r="AC75" s="40">
        <f>IF(Z75="","",IF(J2="クロス円",ROUNDDOWN((AA75/Z75)/1000,2),ROUNDDOWN(AA75/(I75*Z75/10)/100,2)))</f>
        <v>0.01</v>
      </c>
      <c r="AD75" s="40">
        <f t="shared" si="2"/>
        <v>2013</v>
      </c>
      <c r="AE75" s="15">
        <v>42540</v>
      </c>
      <c r="AF75" s="49">
        <f>IF(R75="","",R75)</f>
        <v>1.3317099999999999</v>
      </c>
      <c r="AG75" s="49"/>
      <c r="AH75" s="50">
        <f>IF(AF75="","",IF(J2="クロス円",IF(E75="買",(AF75-F75)*100,(F75-AF75)*100),IF(E75="買",(AF75-F75)*10000,(F75-AF75)*10000)))</f>
        <v>210.09999999999974</v>
      </c>
      <c r="AI75" s="50"/>
      <c r="AJ75" s="48">
        <f>IF(AF75="","",(IF(J2="クロス円",AH75*AC75*1000,AH75*AC75*I75*10)))</f>
        <v>2100.9999999999973</v>
      </c>
      <c r="AK75" s="48"/>
      <c r="AL75" s="111">
        <f t="shared" si="5"/>
        <v>125306.99000000002</v>
      </c>
      <c r="AM75" s="48"/>
      <c r="AN75" s="40">
        <f>IF(J2="クロス円",ABS((F75-H75)*100),ABS((F75-H75)*10000))</f>
        <v>152.90000000000026</v>
      </c>
      <c r="AO75" s="48">
        <f t="shared" si="3"/>
        <v>2506.1398000000004</v>
      </c>
      <c r="AP75" s="48"/>
      <c r="AQ75" s="40">
        <f>IF(AN75="","",IF(J2="クロス円",ROUNDDOWN((AO75/AN75)/1000,2),ROUNDDOWN(AO75/(I75*AN75/10)/100,2)))</f>
        <v>0.01</v>
      </c>
      <c r="AR75" s="40">
        <v>2013</v>
      </c>
      <c r="AS75" s="15">
        <v>42540</v>
      </c>
      <c r="AT75" s="49">
        <v>1.3317099999999999</v>
      </c>
      <c r="AU75" s="49"/>
      <c r="AV75" s="50">
        <f>IF(AT75="","",IF(J2="クロス円",IF(E75="買",(AT75-F75)*100,(F75-AT75)*100),IF(E75="買",(AT75-F75)*10000,(F75-AT75)*10000)))</f>
        <v>210.09999999999974</v>
      </c>
      <c r="AW75" s="50"/>
      <c r="AX75" s="48">
        <f>IF(AT75="","",(IF(J2="クロス円",AV75*AQ75*1000,AV75*AQ75*I75*10)))</f>
        <v>2100.9999999999973</v>
      </c>
      <c r="AY75" s="48"/>
    </row>
    <row r="76" spans="2:51">
      <c r="B76" s="40">
        <v>56</v>
      </c>
      <c r="C76" s="40">
        <v>2013</v>
      </c>
      <c r="D76" s="15">
        <v>42573</v>
      </c>
      <c r="E76" s="16" t="s">
        <v>15</v>
      </c>
      <c r="F76" s="49">
        <v>1.3173699999999999</v>
      </c>
      <c r="G76" s="49"/>
      <c r="H76" s="40">
        <v>1.30511</v>
      </c>
      <c r="I76" s="40">
        <v>100</v>
      </c>
      <c r="J76" s="52">
        <f t="shared" si="6"/>
        <v>142345.28</v>
      </c>
      <c r="K76" s="52"/>
      <c r="L76" s="40">
        <f>IF(J2="クロス円",ABS((F76-H76)*100),ABS((F76-H76)*10000))</f>
        <v>122.59999999999937</v>
      </c>
      <c r="M76" s="48">
        <f t="shared" si="0"/>
        <v>2846.9056</v>
      </c>
      <c r="N76" s="48"/>
      <c r="O76" s="40">
        <f>IF(L76="","",IF(J2="クロス円",ROUNDDOWN((M76/L76)/1000,2),ROUNDDOWN(M76/(I76*L76/10)/100,2)))</f>
        <v>0.02</v>
      </c>
      <c r="P76" s="40">
        <v>2013</v>
      </c>
      <c r="Q76" s="15">
        <v>42594</v>
      </c>
      <c r="R76" s="49">
        <v>1.3264800000000001</v>
      </c>
      <c r="S76" s="49"/>
      <c r="T76" s="51">
        <f>IF(R76="","",IF(J2="クロス円",IF(E76="買",(R76-F76)*100,(F76-R76)*100),IF(E76="買",(R76-F76)*10000,(F76-R76)*10000)))</f>
        <v>91.100000000001728</v>
      </c>
      <c r="U76" s="51"/>
      <c r="V76" s="48">
        <f>IF(R76="","",(IF(J2="クロス円",T76*O76*1000,T76*O76*I76*10)))</f>
        <v>1822.0000000000346</v>
      </c>
      <c r="W76" s="48"/>
      <c r="X76" s="52">
        <f t="shared" si="4"/>
        <v>128857.35000000002</v>
      </c>
      <c r="Y76" s="52"/>
      <c r="Z76" s="40">
        <f>IF(J2="クロス円",ABS((F76-H76)*100),ABS((F76-H76)*10000))</f>
        <v>122.59999999999937</v>
      </c>
      <c r="AA76" s="48">
        <f t="shared" si="1"/>
        <v>2577.1470000000004</v>
      </c>
      <c r="AB76" s="48"/>
      <c r="AC76" s="40">
        <f>IF(Z76="","",IF(J2="クロス円",ROUNDDOWN((AA76/Z76)/1000,2),ROUNDDOWN(AA76/(I76*Z76/10)/100,2)))</f>
        <v>0.02</v>
      </c>
      <c r="AD76" s="40">
        <f t="shared" si="2"/>
        <v>2013</v>
      </c>
      <c r="AE76" s="15">
        <v>42576</v>
      </c>
      <c r="AF76" s="49">
        <v>1.3173699999999999</v>
      </c>
      <c r="AG76" s="49"/>
      <c r="AH76" s="50">
        <f>IF(AF76="","",IF(J2="クロス円",IF(E76="買",(AF76-F76)*100,(F76-AF76)*100),IF(E76="買",(AF76-F76)*10000,(F76-AF76)*10000)))</f>
        <v>0</v>
      </c>
      <c r="AI76" s="50"/>
      <c r="AJ76" s="48">
        <f>IF(AF76="","",(IF(J2="クロス円",AH76*AC76*1000,AH76*AC76*I76*10)))</f>
        <v>0</v>
      </c>
      <c r="AK76" s="48"/>
      <c r="AL76" s="111">
        <f t="shared" si="5"/>
        <v>127407.99000000002</v>
      </c>
      <c r="AM76" s="48"/>
      <c r="AN76" s="40">
        <f>IF(J2="クロス円",ABS((F76-H76)*100),ABS((F76-H76)*10000))</f>
        <v>122.59999999999937</v>
      </c>
      <c r="AO76" s="48">
        <f t="shared" si="3"/>
        <v>2548.1598000000004</v>
      </c>
      <c r="AP76" s="48"/>
      <c r="AQ76" s="40">
        <f>IF(AN76="","",IF(J2="クロス円",ROUNDDOWN((AO76/AN76)/1000,2),ROUNDDOWN(AO76/(I76*AN76/10)/100,2)))</f>
        <v>0.02</v>
      </c>
      <c r="AR76" s="40">
        <v>2013</v>
      </c>
      <c r="AS76" s="15">
        <v>42576</v>
      </c>
      <c r="AT76" s="49">
        <v>1.3173699999999999</v>
      </c>
      <c r="AU76" s="49"/>
      <c r="AV76" s="50">
        <f>IF(AT76="","",IF(J2="クロス円",IF(E76="買",(AT76-F76)*100,(F76-AT76)*100),IF(E76="買",(AT76-F76)*10000,(F76-AT76)*10000)))</f>
        <v>0</v>
      </c>
      <c r="AW76" s="50"/>
      <c r="AX76" s="48">
        <f>IF(AT76="","",(IF(J2="クロス円",AV76*AQ76*1000,AV76*AQ76*I76*10)))</f>
        <v>0</v>
      </c>
      <c r="AY76" s="48"/>
    </row>
    <row r="77" spans="2:51">
      <c r="B77" s="40">
        <v>57</v>
      </c>
      <c r="C77" s="40">
        <v>2013</v>
      </c>
      <c r="D77" s="15">
        <v>42589</v>
      </c>
      <c r="E77" s="16" t="s">
        <v>15</v>
      </c>
      <c r="F77" s="49">
        <v>1.33233</v>
      </c>
      <c r="G77" s="49"/>
      <c r="H77" s="40">
        <v>1.32453</v>
      </c>
      <c r="I77" s="40">
        <v>97</v>
      </c>
      <c r="J77" s="52">
        <v>142345</v>
      </c>
      <c r="K77" s="52"/>
      <c r="L77" s="40">
        <f>IF(J2="クロス円",ABS((F77-H77)*100),ABS((F77-H77)*10000))</f>
        <v>78.000000000000284</v>
      </c>
      <c r="M77" s="48">
        <f t="shared" si="0"/>
        <v>2846.9</v>
      </c>
      <c r="N77" s="48"/>
      <c r="O77" s="40">
        <f>IF(L77="","",IF(J2="クロス円",ROUNDDOWN((M77/L77)/1000,2),ROUNDDOWN(M77/(I77*L77/10)/100,2)))</f>
        <v>0.03</v>
      </c>
      <c r="P77" s="40">
        <v>2013</v>
      </c>
      <c r="Q77" s="15">
        <v>42595</v>
      </c>
      <c r="R77" s="49">
        <v>1.32453</v>
      </c>
      <c r="S77" s="49"/>
      <c r="T77" s="51">
        <f>IF(R77="","",IF(J2="クロス円",IF(E77="買",(R77-F77)*100,(F77-R77)*100),IF(E77="買",(R77-F77)*10000,(F77-R77)*10000)))</f>
        <v>-78.000000000000284</v>
      </c>
      <c r="U77" s="51"/>
      <c r="V77" s="48">
        <f>IF(R77="","",(IF(J2="クロス円",T77*O77*1000,T77*O77*I77*10)))</f>
        <v>-2269.8000000000084</v>
      </c>
      <c r="W77" s="48"/>
      <c r="X77" s="52">
        <f t="shared" si="4"/>
        <v>128857.35000000002</v>
      </c>
      <c r="Y77" s="52"/>
      <c r="Z77" s="40">
        <f>IF(J2="クロス円",ABS((F77-H77)*100),ABS((F77-H77)*10000))</f>
        <v>78.000000000000284</v>
      </c>
      <c r="AA77" s="48">
        <f t="shared" si="1"/>
        <v>2577.1470000000004</v>
      </c>
      <c r="AB77" s="48"/>
      <c r="AC77" s="40">
        <f>IF(Z77="","",IF(J2="クロス円",ROUNDDOWN((AA77/Z77)/1000,2),ROUNDDOWN(AA77/(I77*Z77/10)/100,2)))</f>
        <v>0.03</v>
      </c>
      <c r="AD77" s="40">
        <f t="shared" si="2"/>
        <v>2013</v>
      </c>
      <c r="AE77" s="15">
        <v>42594</v>
      </c>
      <c r="AF77" s="49">
        <v>1.33233</v>
      </c>
      <c r="AG77" s="49"/>
      <c r="AH77" s="50">
        <f>IF(AF77="","",IF(J2="クロス円",IF(E77="買",(AF77-F77)*100,(F77-AF77)*100),IF(E77="買",(AF77-F77)*10000,(F77-AF77)*10000)))</f>
        <v>0</v>
      </c>
      <c r="AI77" s="50"/>
      <c r="AJ77" s="48">
        <f>IF(AF77="","",(IF(J2="クロス円",AH77*AC77*1000,AH77*AC77*I77*10)))</f>
        <v>0</v>
      </c>
      <c r="AK77" s="48"/>
      <c r="AL77" s="111">
        <f t="shared" si="5"/>
        <v>127407.99000000002</v>
      </c>
      <c r="AM77" s="48"/>
      <c r="AN77" s="40">
        <f>IF(J2="クロス円",ABS((F77-H77)*100),ABS((F77-H77)*10000))</f>
        <v>78.000000000000284</v>
      </c>
      <c r="AO77" s="48">
        <f t="shared" si="3"/>
        <v>2548.1598000000004</v>
      </c>
      <c r="AP77" s="48"/>
      <c r="AQ77" s="40">
        <f>IF(AN77="","",IF(J2="クロス円",ROUNDDOWN((AO77/AN77)/1000,2),ROUNDDOWN(AO77/(I77*AN77/10)/100,2)))</f>
        <v>0.03</v>
      </c>
      <c r="AR77" s="40">
        <v>2013</v>
      </c>
      <c r="AS77" s="15">
        <v>42594</v>
      </c>
      <c r="AT77" s="49">
        <v>1.33233</v>
      </c>
      <c r="AU77" s="49"/>
      <c r="AV77" s="50">
        <f>IF(AT77="","",IF(J2="クロス円",IF(E77="買",(AT77-F77)*100,(F77-AT77)*100),IF(E77="買",(AT77-F77)*10000,(F77-AT77)*10000)))</f>
        <v>0</v>
      </c>
      <c r="AW77" s="50"/>
      <c r="AX77" s="48">
        <f>IF(AT77="","",(IF(J2="クロス円",AV77*AQ77*1000,AV77*AQ77*I77*10)))</f>
        <v>0</v>
      </c>
      <c r="AY77" s="48"/>
    </row>
    <row r="78" spans="2:51">
      <c r="B78" s="40">
        <v>58</v>
      </c>
      <c r="C78" s="40">
        <v>2013</v>
      </c>
      <c r="D78" s="15">
        <v>42695</v>
      </c>
      <c r="E78" s="16" t="s">
        <v>39</v>
      </c>
      <c r="F78" s="49">
        <v>1.34135</v>
      </c>
      <c r="G78" s="49"/>
      <c r="H78" s="40">
        <v>1.3575900000000001</v>
      </c>
      <c r="I78" s="40">
        <v>101</v>
      </c>
      <c r="J78" s="52">
        <v>141898</v>
      </c>
      <c r="K78" s="52"/>
      <c r="L78" s="40">
        <f>IF(J2="クロス円",ABS((F78-H78)*100),ABS((F78-H78)*10000))</f>
        <v>162.40000000000032</v>
      </c>
      <c r="M78" s="48">
        <f t="shared" si="0"/>
        <v>2837.96</v>
      </c>
      <c r="N78" s="48"/>
      <c r="O78" s="40">
        <f>IF(L78="","",IF(J2="クロス円",ROUNDDOWN((M78/L78)/1000,2),ROUNDDOWN(M78/(I78*L78/10)/100,2)))</f>
        <v>0.01</v>
      </c>
      <c r="P78" s="40">
        <v>2013</v>
      </c>
      <c r="Q78" s="15">
        <v>42696</v>
      </c>
      <c r="R78" s="49">
        <v>1.3575900000000001</v>
      </c>
      <c r="S78" s="49"/>
      <c r="T78" s="51">
        <f>IF(R78="","",IF(J2="クロス円",IF(E78="買",(R78-F78)*100,(F78-R78)*100),IF(E78="買",(R78-F78)*10000,(F78-R78)*10000)))</f>
        <v>-162.40000000000032</v>
      </c>
      <c r="U78" s="51"/>
      <c r="V78" s="48">
        <f>IF(R78="","",(IF(J2="クロス円",T78*O78*1000,T78*O78*I78*10)))</f>
        <v>-1640.2400000000032</v>
      </c>
      <c r="W78" s="48"/>
      <c r="X78" s="52">
        <f t="shared" si="4"/>
        <v>128857.35000000002</v>
      </c>
      <c r="Y78" s="52"/>
      <c r="Z78" s="40">
        <f>IF(J2="クロス円",ABS((F78-H78)*100),ABS((F78-H78)*10000))</f>
        <v>162.40000000000032</v>
      </c>
      <c r="AA78" s="48">
        <f t="shared" si="1"/>
        <v>2577.1470000000004</v>
      </c>
      <c r="AB78" s="48"/>
      <c r="AC78" s="40">
        <f>IF(Z78="","",IF(J2="クロス円",ROUNDDOWN((AA78/Z78)/1000,2),ROUNDDOWN(AA78/(I78*Z78/10)/100,2)))</f>
        <v>0.01</v>
      </c>
      <c r="AD78" s="40">
        <f t="shared" si="2"/>
        <v>2013</v>
      </c>
      <c r="AE78" s="15">
        <v>42696</v>
      </c>
      <c r="AF78" s="49">
        <f t="shared" si="2"/>
        <v>1.3575900000000001</v>
      </c>
      <c r="AG78" s="49"/>
      <c r="AH78" s="50">
        <f>IF(AF78="","",IF(J2="クロス円",IF(E78="買",(AF78-F78)*100,(F78-AF78)*100),IF(E78="買",(AF78-F78)*10000,(F78-AF78)*10000)))</f>
        <v>-162.40000000000032</v>
      </c>
      <c r="AI78" s="50"/>
      <c r="AJ78" s="48">
        <f>IF(AF78="","",(IF(J2="クロス円",AH78*AC78*1000,AH78*AC78*I78*10)))</f>
        <v>-1640.2400000000032</v>
      </c>
      <c r="AK78" s="48"/>
      <c r="AL78" s="111">
        <f t="shared" si="5"/>
        <v>127407.99000000002</v>
      </c>
      <c r="AM78" s="48"/>
      <c r="AN78" s="40">
        <f>IF(J2="クロス円",ABS((F78-H78)*100),ABS((F78-H78)*10000))</f>
        <v>162.40000000000032</v>
      </c>
      <c r="AO78" s="48">
        <f t="shared" si="3"/>
        <v>2548.1598000000004</v>
      </c>
      <c r="AP78" s="48"/>
      <c r="AQ78" s="40">
        <f>IF(AN78="","",IF(J2="クロス円",ROUNDDOWN((AO78/AN78)/1000,2),ROUNDDOWN(AO78/(I78*AN78/10)/100,2)))</f>
        <v>0.01</v>
      </c>
      <c r="AR78" s="40">
        <v>2013</v>
      </c>
      <c r="AS78" s="15">
        <v>42696</v>
      </c>
      <c r="AT78" s="49">
        <v>1.3575900000000001</v>
      </c>
      <c r="AU78" s="49"/>
      <c r="AV78" s="50">
        <f>IF(AT78="","",IF(J2="クロス円",IF(E78="買",(AT78-F78)*100,(F78-AT78)*100),IF(E78="買",(AT78-F78)*10000,(F78-AT78)*10000)))</f>
        <v>-162.40000000000032</v>
      </c>
      <c r="AW78" s="50"/>
      <c r="AX78" s="48">
        <f>IF(AT78="","",(IF(J2="クロス円",AV78*AQ78*1000,AV78*AQ78*I78*10)))</f>
        <v>-1640.2400000000032</v>
      </c>
      <c r="AY78" s="48"/>
    </row>
    <row r="79" spans="2:51">
      <c r="B79" s="40">
        <v>59</v>
      </c>
      <c r="C79" s="40">
        <v>2014</v>
      </c>
      <c r="D79" s="15">
        <v>42389</v>
      </c>
      <c r="E79" s="16" t="s">
        <v>39</v>
      </c>
      <c r="F79" s="49">
        <v>1.35154</v>
      </c>
      <c r="G79" s="49"/>
      <c r="H79" s="40">
        <v>1.3620300000000001</v>
      </c>
      <c r="I79" s="40">
        <v>104</v>
      </c>
      <c r="J79" s="52">
        <f t="shared" si="6"/>
        <v>140257.76</v>
      </c>
      <c r="K79" s="52"/>
      <c r="L79" s="40">
        <f>IF(J2="クロス円",ABS((F79-H79)*100),ABS((F79-H79)*10000))</f>
        <v>104.9000000000011</v>
      </c>
      <c r="M79" s="48">
        <f t="shared" si="0"/>
        <v>2805.1552000000001</v>
      </c>
      <c r="N79" s="48"/>
      <c r="O79" s="40">
        <f>IF(L79="","",IF(J2="クロス円",ROUNDDOWN((M79/L79)/1000,2),ROUNDDOWN(M79/(I79*L79/10)/100,2)))</f>
        <v>0.02</v>
      </c>
      <c r="P79" s="40">
        <v>2014</v>
      </c>
      <c r="Q79" s="15">
        <v>42392</v>
      </c>
      <c r="R79" s="49">
        <v>1.3620300000000001</v>
      </c>
      <c r="S79" s="49"/>
      <c r="T79" s="51">
        <f>IF(R79="","",IF(J2="クロス円",IF(E79="買",(R79-F79)*100,(F79-R79)*100),IF(E79="買",(R79-F79)*10000,(F79-R79)*10000)))</f>
        <v>-104.9000000000011</v>
      </c>
      <c r="U79" s="51"/>
      <c r="V79" s="48">
        <f>IF(R79="","",(IF(J2="クロス円",T79*O79*1000,T79*O79*I79*10)))</f>
        <v>-2181.9200000000228</v>
      </c>
      <c r="W79" s="48"/>
      <c r="X79" s="52">
        <f t="shared" si="4"/>
        <v>127217.11000000002</v>
      </c>
      <c r="Y79" s="52"/>
      <c r="Z79" s="40">
        <f>IF(J2="クロス円",ABS((F79-H79)*100),ABS((F79-H79)*10000))</f>
        <v>104.9000000000011</v>
      </c>
      <c r="AA79" s="48">
        <f t="shared" si="1"/>
        <v>2544.3422000000005</v>
      </c>
      <c r="AB79" s="48"/>
      <c r="AC79" s="40">
        <f>IF(Z79="","",IF(J2="クロス円",ROUNDDOWN((AA79/Z79)/1000,2),ROUNDDOWN(AA79/(I79*Z79/10)/100,2)))</f>
        <v>0.02</v>
      </c>
      <c r="AD79" s="40">
        <f t="shared" si="2"/>
        <v>2014</v>
      </c>
      <c r="AE79" s="15">
        <v>42392</v>
      </c>
      <c r="AF79" s="49">
        <f t="shared" si="2"/>
        <v>1.3620300000000001</v>
      </c>
      <c r="AG79" s="49"/>
      <c r="AH79" s="50">
        <f>IF(AF79="","",IF(J2="クロス円",IF(E79="買",(AF79-F79)*100,(F79-AF79)*100),IF(E79="買",(AF79-F79)*10000,(F79-AF79)*10000)))</f>
        <v>-104.9000000000011</v>
      </c>
      <c r="AI79" s="50"/>
      <c r="AJ79" s="48">
        <f>IF(AF79="","",(IF(J2="クロス円",AH79*AC79*1000,AH79*AC79*I79*10)))</f>
        <v>-2181.9200000000228</v>
      </c>
      <c r="AK79" s="48"/>
      <c r="AL79" s="111">
        <f t="shared" si="5"/>
        <v>125767.75000000001</v>
      </c>
      <c r="AM79" s="48"/>
      <c r="AN79" s="40">
        <f>IF(J2="クロス円",ABS((F79-H79)*100),ABS((F79-H79)*10000))</f>
        <v>104.9000000000011</v>
      </c>
      <c r="AO79" s="48">
        <f t="shared" si="3"/>
        <v>2515.3550000000005</v>
      </c>
      <c r="AP79" s="48"/>
      <c r="AQ79" s="40">
        <f>IF(AN79="","",IF(J2="クロス円",ROUNDDOWN((AO79/AN79)/1000,2),ROUNDDOWN(AO79/(I79*AN79/10)/100,2)))</f>
        <v>0.02</v>
      </c>
      <c r="AR79" s="40">
        <v>2014</v>
      </c>
      <c r="AS79" s="15">
        <v>42392</v>
      </c>
      <c r="AT79" s="49">
        <v>1.3620300000000001</v>
      </c>
      <c r="AU79" s="49"/>
      <c r="AV79" s="50">
        <f>IF(AT79="","",IF(J2="クロス円",IF(E79="買",(AT79-F79)*100,(F79-AT79)*100),IF(E79="買",(AT79-F79)*10000,(F79-AT79)*10000)))</f>
        <v>-104.9000000000011</v>
      </c>
      <c r="AW79" s="50"/>
      <c r="AX79" s="48">
        <f>IF(AT79="","",(IF(J2="クロス円",AV79*AQ79*1000,AV79*AQ79*I79*10)))</f>
        <v>-2181.9200000000228</v>
      </c>
      <c r="AY79" s="48"/>
    </row>
    <row r="80" spans="2:51">
      <c r="B80" s="40">
        <v>60</v>
      </c>
      <c r="C80" s="40">
        <v>2014</v>
      </c>
      <c r="D80" s="15">
        <v>42424</v>
      </c>
      <c r="E80" s="16" t="s">
        <v>15</v>
      </c>
      <c r="F80" s="49">
        <v>1.3758699999999999</v>
      </c>
      <c r="G80" s="49"/>
      <c r="H80" s="40">
        <v>1.37012</v>
      </c>
      <c r="I80" s="40">
        <v>102</v>
      </c>
      <c r="J80" s="52">
        <f t="shared" si="6"/>
        <v>138075.84</v>
      </c>
      <c r="K80" s="52"/>
      <c r="L80" s="40">
        <f>IF(J2="クロス円",ABS((F80-H80)*100),ABS((F80-H80)*10000))</f>
        <v>57.499999999999218</v>
      </c>
      <c r="M80" s="48">
        <f t="shared" si="0"/>
        <v>2761.5167999999999</v>
      </c>
      <c r="N80" s="48"/>
      <c r="O80" s="40">
        <f>IF(L80="","",IF(J2="クロス円",ROUNDDOWN((M80/L80)/1000,2),ROUNDDOWN(M80/(I80*L80/10)/100,2)))</f>
        <v>0.04</v>
      </c>
      <c r="P80" s="40">
        <v>2014</v>
      </c>
      <c r="Q80" s="15">
        <v>42426</v>
      </c>
      <c r="R80" s="49">
        <v>1.37012</v>
      </c>
      <c r="S80" s="49"/>
      <c r="T80" s="51">
        <f>IF(R80="","",IF(J2="クロス円",IF(E80="買",(R80-F80)*100,(F80-R80)*100),IF(E80="買",(R80-F80)*10000,(F80-R80)*10000)))</f>
        <v>-57.499999999999218</v>
      </c>
      <c r="U80" s="51"/>
      <c r="V80" s="48">
        <f>IF(R80="","",(IF(J2="クロス円",T80*O80*1000,T80*O80*I80*10)))</f>
        <v>-2345.9999999999682</v>
      </c>
      <c r="W80" s="48"/>
      <c r="X80" s="52">
        <f t="shared" si="4"/>
        <v>125035.18999999999</v>
      </c>
      <c r="Y80" s="52"/>
      <c r="Z80" s="40">
        <f>IF(J2="クロス円",ABS((F80-H80)*100),ABS((F80-H80)*10000))</f>
        <v>57.499999999999218</v>
      </c>
      <c r="AA80" s="48">
        <f t="shared" si="1"/>
        <v>2500.7037999999998</v>
      </c>
      <c r="AB80" s="48"/>
      <c r="AC80" s="40">
        <f>IF(Z80="","",IF(J2="クロス円",ROUNDDOWN((AA80/Z80)/1000,2),ROUNDDOWN(AA80/(I80*Z80/10)/100,2)))</f>
        <v>0.04</v>
      </c>
      <c r="AD80" s="40">
        <f t="shared" si="2"/>
        <v>2014</v>
      </c>
      <c r="AE80" s="15">
        <v>42426</v>
      </c>
      <c r="AF80" s="49">
        <f t="shared" si="2"/>
        <v>1.37012</v>
      </c>
      <c r="AG80" s="49"/>
      <c r="AH80" s="50">
        <f>IF(AF80="","",IF(J2="クロス円",IF(E80="買",(AF80-F80)*100,(F80-AF80)*100),IF(E80="買",(AF80-F80)*10000,(F80-AF80)*10000)))</f>
        <v>-57.499999999999218</v>
      </c>
      <c r="AI80" s="50"/>
      <c r="AJ80" s="48">
        <f>IF(AF80="","",(IF(J2="クロス円",AH80*AC80*1000,AH80*AC80*I80*10)))</f>
        <v>-2345.9999999999682</v>
      </c>
      <c r="AK80" s="48"/>
      <c r="AL80" s="111">
        <f t="shared" si="5"/>
        <v>123585.82999999999</v>
      </c>
      <c r="AM80" s="48"/>
      <c r="AN80" s="40">
        <f>IF(J2="クロス円",ABS((F80-H80)*100),ABS((F80-H80)*10000))</f>
        <v>57.499999999999218</v>
      </c>
      <c r="AO80" s="48">
        <f t="shared" si="3"/>
        <v>2471.7165999999997</v>
      </c>
      <c r="AP80" s="48"/>
      <c r="AQ80" s="40">
        <f>IF(AN80="","",IF(J2="クロス円",ROUNDDOWN((AO80/AN80)/1000,2),ROUNDDOWN(AO80/(I80*AN80/10)/100,2)))</f>
        <v>0.04</v>
      </c>
      <c r="AR80" s="40">
        <v>2014</v>
      </c>
      <c r="AS80" s="15">
        <v>42426</v>
      </c>
      <c r="AT80" s="49">
        <v>1.37012</v>
      </c>
      <c r="AU80" s="49"/>
      <c r="AV80" s="50">
        <f>IF(AT80="","",IF(J2="クロス円",IF(E80="買",(AT80-F80)*100,(F80-AT80)*100),IF(E80="買",(AT80-F80)*10000,(F80-AT80)*10000)))</f>
        <v>-57.499999999999218</v>
      </c>
      <c r="AW80" s="50"/>
      <c r="AX80" s="48">
        <f>IF(AT80="","",(IF(J2="クロス円",AV80*AQ80*1000,AV80*AQ80*I80*10)))</f>
        <v>-2345.9999999999682</v>
      </c>
      <c r="AY80" s="48"/>
    </row>
    <row r="81" spans="2:51">
      <c r="B81" s="40">
        <v>61</v>
      </c>
      <c r="C81" s="40">
        <v>2014</v>
      </c>
      <c r="D81" s="15">
        <v>42436</v>
      </c>
      <c r="E81" s="16" t="s">
        <v>15</v>
      </c>
      <c r="F81" s="49">
        <v>1.38731</v>
      </c>
      <c r="G81" s="49"/>
      <c r="H81" s="40">
        <v>1.37025</v>
      </c>
      <c r="I81" s="40">
        <v>103</v>
      </c>
      <c r="J81" s="52">
        <f t="shared" si="6"/>
        <v>135729.84000000003</v>
      </c>
      <c r="K81" s="52"/>
      <c r="L81" s="40">
        <f>IF(J2="クロス円",ABS((F81-H81)*100),ABS((F81-H81)*10000))</f>
        <v>170.60000000000076</v>
      </c>
      <c r="M81" s="48">
        <f t="shared" si="0"/>
        <v>2714.5968000000007</v>
      </c>
      <c r="N81" s="48"/>
      <c r="O81" s="40">
        <f>IF(L81="","",IF(J2="クロス円",ROUNDDOWN((M81/L81)/1000,2),ROUNDDOWN(M81/(I81*L81/10)/100,2)))</f>
        <v>0.01</v>
      </c>
      <c r="P81" s="40">
        <v>2014</v>
      </c>
      <c r="Q81" s="15">
        <v>42448</v>
      </c>
      <c r="R81" s="49">
        <v>1.3846799999999999</v>
      </c>
      <c r="S81" s="49"/>
      <c r="T81" s="51">
        <f>IF(R81="","",IF(J2="クロス円",IF(E81="買",(R81-F81)*100,(F81-R81)*100),IF(E81="買",(R81-F81)*10000,(F81-R81)*10000)))</f>
        <v>-26.300000000001322</v>
      </c>
      <c r="U81" s="51"/>
      <c r="V81" s="48">
        <f>IF(R81="","",(IF(J2="クロス円",T81*O81*1000,T81*O81*I81*10)))</f>
        <v>-270.89000000001363</v>
      </c>
      <c r="W81" s="48"/>
      <c r="X81" s="52">
        <f t="shared" si="4"/>
        <v>122689.19000000002</v>
      </c>
      <c r="Y81" s="52"/>
      <c r="Z81" s="40">
        <f>IF(J2="クロス円",ABS((F81-H81)*100),ABS((F81-H81)*10000))</f>
        <v>170.60000000000076</v>
      </c>
      <c r="AA81" s="48">
        <f t="shared" si="1"/>
        <v>2453.7838000000006</v>
      </c>
      <c r="AB81" s="48"/>
      <c r="AC81" s="40">
        <f>IF(Z81="","",IF(J2="クロス円",ROUNDDOWN((AA81/Z81)/1000,2),ROUNDDOWN(AA81/(I81*Z81/10)/100,2)))</f>
        <v>0.01</v>
      </c>
      <c r="AD81" s="40">
        <f t="shared" si="2"/>
        <v>2014</v>
      </c>
      <c r="AE81" s="15">
        <v>42442</v>
      </c>
      <c r="AF81" s="49">
        <v>1.38731</v>
      </c>
      <c r="AG81" s="49"/>
      <c r="AH81" s="50">
        <f>IF(AF81="","",IF(J2="クロス円",IF(E81="買",(AF81-F81)*100,(F81-AF81)*100),IF(E81="買",(AF81-F81)*10000,(F81-AF81)*10000)))</f>
        <v>0</v>
      </c>
      <c r="AI81" s="50"/>
      <c r="AJ81" s="48">
        <f>IF(AF81="","",(IF(J2="クロス円",AH81*AC81*1000,AH81*AC81*I81*10)))</f>
        <v>0</v>
      </c>
      <c r="AK81" s="48"/>
      <c r="AL81" s="111">
        <f t="shared" si="5"/>
        <v>121239.83000000002</v>
      </c>
      <c r="AM81" s="48"/>
      <c r="AN81" s="40">
        <f>IF(J2="クロス円",ABS((F81-H81)*100),ABS((F81-H81)*10000))</f>
        <v>170.60000000000076</v>
      </c>
      <c r="AO81" s="48">
        <f t="shared" si="3"/>
        <v>2424.7966000000006</v>
      </c>
      <c r="AP81" s="48"/>
      <c r="AQ81" s="40">
        <f>IF(AN81="","",IF(J2="クロス円",ROUNDDOWN((AO81/AN81)/1000,2),ROUNDDOWN(AO81/(I81*AN81/10)/100,2)))</f>
        <v>0.01</v>
      </c>
      <c r="AR81" s="40">
        <v>2014</v>
      </c>
      <c r="AS81" s="15">
        <v>42442</v>
      </c>
      <c r="AT81" s="49">
        <v>1.38731</v>
      </c>
      <c r="AU81" s="49"/>
      <c r="AV81" s="50">
        <f>IF(AT81="","",IF(J2="クロス円",IF(E81="買",(AT81-F81)*100,(F81-AT81)*100),IF(E81="買",(AT81-F81)*10000,(F81-AT81)*10000)))</f>
        <v>0</v>
      </c>
      <c r="AW81" s="50"/>
      <c r="AX81" s="48">
        <f>IF(AT81="","",(IF(J2="クロス円",AV81*AQ81*1000,AV81*AQ81*I81*10)))</f>
        <v>0</v>
      </c>
      <c r="AY81" s="48"/>
    </row>
    <row r="82" spans="2:51">
      <c r="B82" s="40">
        <v>62</v>
      </c>
      <c r="C82" s="40">
        <v>2014</v>
      </c>
      <c r="D82" s="15">
        <v>42551</v>
      </c>
      <c r="E82" s="16" t="s">
        <v>15</v>
      </c>
      <c r="F82" s="49">
        <v>1.36507</v>
      </c>
      <c r="G82" s="49"/>
      <c r="H82" s="40">
        <v>1.3608</v>
      </c>
      <c r="I82" s="40">
        <v>101</v>
      </c>
      <c r="J82" s="52">
        <f t="shared" si="6"/>
        <v>135458.95000000001</v>
      </c>
      <c r="K82" s="52"/>
      <c r="L82" s="40">
        <f>IF(J2="クロス円",ABS((F82-H82)*100),ABS((F82-H82)*10000))</f>
        <v>42.69999999999996</v>
      </c>
      <c r="M82" s="48">
        <f t="shared" si="0"/>
        <v>2709.1790000000001</v>
      </c>
      <c r="N82" s="48"/>
      <c r="O82" s="40">
        <f>IF(L82="","",IF(J2="クロス円",ROUNDDOWN((M82/L82)/1000,2),ROUNDDOWN(M82/(I82*L82/10)/100,2)))</f>
        <v>0.06</v>
      </c>
      <c r="P82" s="40">
        <v>2014</v>
      </c>
      <c r="Q82" s="15">
        <v>42554</v>
      </c>
      <c r="R82" s="49">
        <v>1.3608</v>
      </c>
      <c r="S82" s="49"/>
      <c r="T82" s="51">
        <f>IF(R82="","",IF(J2="クロス円",IF(E82="買",(R82-F82)*100,(F82-R82)*100),IF(E82="買",(R82-F82)*10000,(F82-R82)*10000)))</f>
        <v>-42.69999999999996</v>
      </c>
      <c r="U82" s="51"/>
      <c r="V82" s="48">
        <f>IF(R82="","",(IF(J2="クロス円",T82*O82*1000,T82*O82*I82*10)))</f>
        <v>-2587.6199999999976</v>
      </c>
      <c r="W82" s="48"/>
      <c r="X82" s="52">
        <f t="shared" si="4"/>
        <v>122689.19000000002</v>
      </c>
      <c r="Y82" s="52"/>
      <c r="Z82" s="40">
        <f>IF(J2="クロス円",ABS((F82-H82)*100),ABS((F82-H82)*10000))</f>
        <v>42.69999999999996</v>
      </c>
      <c r="AA82" s="48">
        <f t="shared" si="1"/>
        <v>2453.7838000000006</v>
      </c>
      <c r="AB82" s="48"/>
      <c r="AC82" s="40">
        <f>IF(Z82="","",IF(J2="クロス円",ROUNDDOWN((AA82/Z82)/1000,2),ROUNDDOWN(AA82/(I82*Z82/10)/100,2)))</f>
        <v>0.05</v>
      </c>
      <c r="AD82" s="40">
        <f t="shared" si="2"/>
        <v>2014</v>
      </c>
      <c r="AE82" s="15">
        <v>42553</v>
      </c>
      <c r="AF82" s="49">
        <v>1.36507</v>
      </c>
      <c r="AG82" s="49"/>
      <c r="AH82" s="50">
        <f>IF(AF82="","",IF(J2="クロス円",IF(E82="買",(AF82-F82)*100,(F82-AF82)*100),IF(E82="買",(AF82-F82)*10000,(F82-AF82)*10000)))</f>
        <v>0</v>
      </c>
      <c r="AI82" s="50"/>
      <c r="AJ82" s="48">
        <f>IF(AF82="","",(IF(J2="クロス円",AH82*AC82*1000,AH82*AC82*I82*10)))</f>
        <v>0</v>
      </c>
      <c r="AK82" s="48"/>
      <c r="AL82" s="111">
        <f t="shared" si="5"/>
        <v>121239.83000000002</v>
      </c>
      <c r="AM82" s="48"/>
      <c r="AN82" s="40">
        <f>IF(J2="クロス円",ABS((F82-H82)*100),ABS((F82-H82)*10000))</f>
        <v>42.69999999999996</v>
      </c>
      <c r="AO82" s="48">
        <f t="shared" si="3"/>
        <v>2424.7966000000006</v>
      </c>
      <c r="AP82" s="48"/>
      <c r="AQ82" s="40">
        <f>IF(AN82="","",IF(J2="クロス円",ROUNDDOWN((AO82/AN82)/1000,2),ROUNDDOWN(AO82/(I82*AN82/10)/100,2)))</f>
        <v>0.05</v>
      </c>
      <c r="AR82" s="40">
        <v>2014</v>
      </c>
      <c r="AS82" s="15">
        <v>42553</v>
      </c>
      <c r="AT82" s="49">
        <v>1.36507</v>
      </c>
      <c r="AU82" s="49"/>
      <c r="AV82" s="50">
        <f>IF(AT82="","",IF(J2="クロス円",IF(E82="買",(AT82-F82)*100,(F82-AT82)*100),IF(E82="買",(AT82-F82)*10000,(F82-AT82)*10000)))</f>
        <v>0</v>
      </c>
      <c r="AW82" s="50"/>
      <c r="AX82" s="48">
        <f>IF(AT82="","",(IF(J2="クロス円",AV82*AQ82*1000,AV82*AQ82*I82*10)))</f>
        <v>0</v>
      </c>
      <c r="AY82" s="48"/>
    </row>
    <row r="83" spans="2:51">
      <c r="B83" s="40">
        <v>63</v>
      </c>
      <c r="C83" s="40">
        <v>2014</v>
      </c>
      <c r="D83" s="15">
        <v>42618</v>
      </c>
      <c r="E83" s="16" t="s">
        <v>39</v>
      </c>
      <c r="F83" s="49">
        <v>1.2918400000000001</v>
      </c>
      <c r="G83" s="49"/>
      <c r="H83" s="40">
        <v>1.31532</v>
      </c>
      <c r="I83" s="40">
        <v>105</v>
      </c>
      <c r="J83" s="52">
        <f t="shared" si="6"/>
        <v>132871.33000000002</v>
      </c>
      <c r="K83" s="52"/>
      <c r="L83" s="40">
        <f>IF(J2="クロス円",ABS((F83-H83)*100),ABS((F83-H83)*10000))</f>
        <v>234.79999999999944</v>
      </c>
      <c r="M83" s="48">
        <f t="shared" si="0"/>
        <v>2657.4266000000002</v>
      </c>
      <c r="N83" s="48"/>
      <c r="O83" s="40">
        <f>IF(L83="","",IF(J2="クロス円",ROUNDDOWN((M83/L83)/1000,2),ROUNDDOWN(M83/(I83*L83/10)/100,2)))</f>
        <v>0.01</v>
      </c>
      <c r="P83" s="40">
        <v>2014</v>
      </c>
      <c r="Q83" s="15">
        <v>42623</v>
      </c>
      <c r="R83" s="49">
        <v>1.2958099999999999</v>
      </c>
      <c r="S83" s="49"/>
      <c r="T83" s="51">
        <f>IF(R83="","",IF(J2="クロス円",IF(E83="買",(R83-F83)*100,(F83-R83)*100),IF(E83="買",(R83-F83)*10000,(F83-R83)*10000)))</f>
        <v>-39.69999999999807</v>
      </c>
      <c r="U83" s="51"/>
      <c r="V83" s="48">
        <f>IF(R83="","",(IF(J2="クロス円",T83*O83*1000,T83*O83*I83*10)))</f>
        <v>-416.84999999997967</v>
      </c>
      <c r="W83" s="48"/>
      <c r="X83" s="52">
        <f t="shared" si="4"/>
        <v>122689.19000000002</v>
      </c>
      <c r="Y83" s="52"/>
      <c r="Z83" s="40">
        <f>IF(J2="クロス円",ABS((F83-H83)*100),ABS((F83-H83)*10000))</f>
        <v>234.79999999999944</v>
      </c>
      <c r="AA83" s="48">
        <f t="shared" si="1"/>
        <v>2453.7838000000006</v>
      </c>
      <c r="AB83" s="48"/>
      <c r="AC83" s="40">
        <v>0.01</v>
      </c>
      <c r="AD83" s="40">
        <f t="shared" si="2"/>
        <v>2014</v>
      </c>
      <c r="AE83" s="15">
        <v>42622</v>
      </c>
      <c r="AF83" s="49">
        <v>1.2918400000000001</v>
      </c>
      <c r="AG83" s="49"/>
      <c r="AH83" s="50">
        <f>IF(AF83="","",IF(J2="クロス円",IF(E83="買",(AF83-F83)*100,(F83-AF83)*100),IF(E83="買",(AF83-F83)*10000,(F83-AF83)*10000)))</f>
        <v>0</v>
      </c>
      <c r="AI83" s="50"/>
      <c r="AJ83" s="48">
        <f>IF(AF83="","",(IF(J2="クロス円",AH83*AC83*1000,AH83*AC83*I83*10)))</f>
        <v>0</v>
      </c>
      <c r="AK83" s="48"/>
      <c r="AL83" s="111">
        <f t="shared" si="5"/>
        <v>121239.83000000002</v>
      </c>
      <c r="AM83" s="48"/>
      <c r="AN83" s="40">
        <f>IF(J2="クロス円",ABS((F83-H83)*100),ABS((F83-H83)*10000))</f>
        <v>234.79999999999944</v>
      </c>
      <c r="AO83" s="48">
        <f t="shared" si="3"/>
        <v>2424.7966000000006</v>
      </c>
      <c r="AP83" s="48"/>
      <c r="AQ83" s="40">
        <v>0.01</v>
      </c>
      <c r="AR83" s="40">
        <v>2014</v>
      </c>
      <c r="AS83" s="15">
        <v>42622</v>
      </c>
      <c r="AT83" s="49">
        <v>1.2918400000000001</v>
      </c>
      <c r="AU83" s="49"/>
      <c r="AV83" s="50">
        <f>IF(AT83="","",IF(J2="クロス円",IF(E83="買",(AT83-F83)*100,(F83-AT83)*100),IF(E83="買",(AT83-F83)*10000,(F83-AT83)*10000)))</f>
        <v>0</v>
      </c>
      <c r="AW83" s="50"/>
      <c r="AX83" s="48">
        <f>IF(AT83="","",(IF(J2="クロス円",AV83*AQ83*1000,AV83*AQ83*I83*10)))</f>
        <v>0</v>
      </c>
      <c r="AY83" s="48"/>
    </row>
    <row r="84" spans="2:51">
      <c r="B84" s="40">
        <v>64</v>
      </c>
      <c r="C84" s="40">
        <v>2014</v>
      </c>
      <c r="D84" s="15">
        <v>42691</v>
      </c>
      <c r="E84" s="16" t="s">
        <v>39</v>
      </c>
      <c r="F84" s="49">
        <v>1.2443200000000001</v>
      </c>
      <c r="G84" s="49"/>
      <c r="H84" s="40">
        <v>1.25776</v>
      </c>
      <c r="I84" s="40">
        <v>117</v>
      </c>
      <c r="J84" s="52">
        <f t="shared" si="6"/>
        <v>132454.48000000004</v>
      </c>
      <c r="K84" s="52"/>
      <c r="L84" s="40">
        <f>IF(J2="クロス円",ABS((F84-H84)*100),ABS((F84-H84)*10000))</f>
        <v>134.39999999999895</v>
      </c>
      <c r="M84" s="48">
        <f t="shared" si="0"/>
        <v>2649.0896000000007</v>
      </c>
      <c r="N84" s="48"/>
      <c r="O84" s="40">
        <f>IF(L84="","",IF(J2="クロス円",ROUNDDOWN((M84/L84)/1000,2),ROUNDDOWN(M84/(I84*L84/10)/100,2)))</f>
        <v>0.01</v>
      </c>
      <c r="P84" s="40">
        <v>2014</v>
      </c>
      <c r="Q84" s="15">
        <v>42693</v>
      </c>
      <c r="R84" s="49">
        <v>1.25776</v>
      </c>
      <c r="S84" s="49"/>
      <c r="T84" s="51">
        <f>IF(R84="","",IF(J2="クロス円",IF(E84="買",(R84-F84)*100,(F84-R84)*100),IF(E84="買",(R84-F84)*10000,(F84-R84)*10000)))</f>
        <v>-134.39999999999895</v>
      </c>
      <c r="U84" s="51"/>
      <c r="V84" s="48">
        <f>IF(R84="","",(IF(J2="クロス円",T84*O84*1000,T84*O84*I84*10)))</f>
        <v>-1572.479999999988</v>
      </c>
      <c r="W84" s="48"/>
      <c r="X84" s="52">
        <f t="shared" si="4"/>
        <v>122689.19000000002</v>
      </c>
      <c r="Y84" s="52"/>
      <c r="Z84" s="40">
        <f>IF(J2="クロス円",ABS((F84-H84)*100),ABS((F84-H84)*10000))</f>
        <v>134.39999999999895</v>
      </c>
      <c r="AA84" s="48">
        <f t="shared" si="1"/>
        <v>2453.7838000000006</v>
      </c>
      <c r="AB84" s="48"/>
      <c r="AC84" s="40">
        <f>IF(Z84="","",IF(J2="クロス円",ROUNDDOWN((AA84/Z84)/1000,2),ROUNDDOWN(AA84/(I84*Z84/10)/100,2)))</f>
        <v>0.01</v>
      </c>
      <c r="AD84" s="40">
        <f t="shared" si="2"/>
        <v>2014</v>
      </c>
      <c r="AE84" s="15">
        <v>42693</v>
      </c>
      <c r="AF84" s="49">
        <f t="shared" si="2"/>
        <v>1.25776</v>
      </c>
      <c r="AG84" s="49"/>
      <c r="AH84" s="50">
        <f>IF(AF84="","",IF(J2="クロス円",IF(E84="買",(AF84-F84)*100,(F84-AF84)*100),IF(E84="買",(AF84-F84)*10000,(F84-AF84)*10000)))</f>
        <v>-134.39999999999895</v>
      </c>
      <c r="AI84" s="50"/>
      <c r="AJ84" s="48">
        <f>IF(AF84="","",(IF(J2="クロス円",AH84*AC84*1000,AH84*AC84*I84*10)))</f>
        <v>-1572.479999999988</v>
      </c>
      <c r="AK84" s="48"/>
      <c r="AL84" s="111">
        <f t="shared" si="5"/>
        <v>121239.83000000002</v>
      </c>
      <c r="AM84" s="48"/>
      <c r="AN84" s="40">
        <f>IF(J2="クロス円",ABS((F84-H84)*100),ABS((F84-H84)*10000))</f>
        <v>134.39999999999895</v>
      </c>
      <c r="AO84" s="48">
        <f t="shared" si="3"/>
        <v>2424.7966000000006</v>
      </c>
      <c r="AP84" s="48"/>
      <c r="AQ84" s="40">
        <f>IF(AN84="","",IF(J2="クロス円",ROUNDDOWN((AO84/AN84)/1000,2),ROUNDDOWN(AO84/(I84*AN84/10)/100,2)))</f>
        <v>0.01</v>
      </c>
      <c r="AR84" s="40">
        <v>2014</v>
      </c>
      <c r="AS84" s="15">
        <v>42693</v>
      </c>
      <c r="AT84" s="49">
        <v>1.25776</v>
      </c>
      <c r="AU84" s="49"/>
      <c r="AV84" s="50">
        <f>IF(AT84="","",IF(J2="クロス円",IF(E84="買",(AT84-F84)*100,(F84-AT84)*100),IF(E84="買",(AT84-F84)*10000,(F84-AT84)*10000)))</f>
        <v>-134.39999999999895</v>
      </c>
      <c r="AW84" s="50"/>
      <c r="AX84" s="48">
        <f>IF(AT84="","",(IF(J2="クロス円",AV84*AQ84*1000,AV84*AQ84*I84*10)))</f>
        <v>-1572.479999999988</v>
      </c>
      <c r="AY84" s="48"/>
    </row>
    <row r="85" spans="2:51">
      <c r="B85" s="40">
        <v>65</v>
      </c>
      <c r="C85" s="40">
        <v>2015</v>
      </c>
      <c r="D85" s="15">
        <v>42385</v>
      </c>
      <c r="E85" s="16" t="s">
        <v>39</v>
      </c>
      <c r="F85" s="49">
        <v>1.1566000000000001</v>
      </c>
      <c r="G85" s="49"/>
      <c r="H85" s="40">
        <v>1.1791799999999999</v>
      </c>
      <c r="I85" s="40">
        <v>117</v>
      </c>
      <c r="J85" s="52">
        <f t="shared" si="6"/>
        <v>130882.00000000006</v>
      </c>
      <c r="K85" s="52"/>
      <c r="L85" s="40">
        <f>IF(J2="クロス円",ABS((F85-H85)*100),ABS((F85-H85)*10000))</f>
        <v>225.79999999999822</v>
      </c>
      <c r="M85" s="48">
        <f t="shared" ref="M85:M120" si="7">IF(J85="","",J85*0.02)</f>
        <v>2617.6400000000012</v>
      </c>
      <c r="N85" s="48"/>
      <c r="O85" s="40">
        <v>0.01</v>
      </c>
      <c r="P85" s="40">
        <v>2015</v>
      </c>
      <c r="Q85" s="15">
        <v>42447</v>
      </c>
      <c r="R85" s="49">
        <v>1.0835699999999999</v>
      </c>
      <c r="S85" s="49"/>
      <c r="T85" s="51">
        <f>IF(R85="","",IF(J2="クロス円",IF(E85="買",(R85-F85)*100,(F85-R85)*100),IF(E85="買",(R85-F85)*10000,(F85-R85)*10000)))</f>
        <v>730.30000000000155</v>
      </c>
      <c r="U85" s="51"/>
      <c r="V85" s="48">
        <f>IF(R85="","",(IF(J2="クロス円",T85*O85*1000,T85*O85*I85*10)))</f>
        <v>8544.5100000000184</v>
      </c>
      <c r="W85" s="48"/>
      <c r="X85" s="52">
        <f t="shared" si="4"/>
        <v>121116.71000000004</v>
      </c>
      <c r="Y85" s="52"/>
      <c r="Z85" s="40">
        <f>IF(J2="クロス円",ABS((F85-H85)*100),ABS((F85-H85)*10000))</f>
        <v>225.79999999999822</v>
      </c>
      <c r="AA85" s="48">
        <f t="shared" si="1"/>
        <v>2422.3342000000007</v>
      </c>
      <c r="AB85" s="48"/>
      <c r="AC85" s="40">
        <v>0.01</v>
      </c>
      <c r="AD85" s="40">
        <f t="shared" si="2"/>
        <v>2015</v>
      </c>
      <c r="AE85" s="15">
        <v>42447</v>
      </c>
      <c r="AF85" s="49">
        <f t="shared" si="2"/>
        <v>1.0835699999999999</v>
      </c>
      <c r="AG85" s="49"/>
      <c r="AH85" s="50">
        <f>IF(AF85="","",IF(J2="クロス円",IF(E85="買",(AF85-F85)*100,(F85-AF85)*100),IF(E85="買",(AF85-F85)*10000,(F85-AF85)*10000)))</f>
        <v>730.30000000000155</v>
      </c>
      <c r="AI85" s="50"/>
      <c r="AJ85" s="48">
        <f>IF(AF85="","",(IF(J2="クロス円",AH85*AC85*1000,AH85*AC85*I85*10)))</f>
        <v>8544.5100000000184</v>
      </c>
      <c r="AK85" s="48"/>
      <c r="AL85" s="111">
        <f t="shared" si="5"/>
        <v>119667.35000000003</v>
      </c>
      <c r="AM85" s="48"/>
      <c r="AN85" s="40">
        <f>IF(J2="クロス円",ABS((F85-H85)*100),ABS((F85-H85)*10000))</f>
        <v>225.79999999999822</v>
      </c>
      <c r="AO85" s="48">
        <f t="shared" si="3"/>
        <v>2393.3470000000007</v>
      </c>
      <c r="AP85" s="48"/>
      <c r="AQ85" s="40">
        <v>0.01</v>
      </c>
      <c r="AR85" s="40">
        <v>2015</v>
      </c>
      <c r="AS85" s="15">
        <v>42447</v>
      </c>
      <c r="AT85" s="49">
        <v>1.0835699999999999</v>
      </c>
      <c r="AU85" s="49"/>
      <c r="AV85" s="50">
        <f>IF(AT85="","",IF(J2="クロス円",IF(E85="買",(AT85-F85)*100,(F85-AT85)*100),IF(E85="買",(AT85-F85)*10000,(F85-AT85)*10000)))</f>
        <v>730.30000000000155</v>
      </c>
      <c r="AW85" s="50"/>
      <c r="AX85" s="48">
        <f>IF(AT85="","",(IF(J2="クロス円",AV85*AQ85*1000,AV85*AQ85*I85*10)))</f>
        <v>8544.5100000000184</v>
      </c>
      <c r="AY85" s="48"/>
    </row>
    <row r="86" spans="2:51">
      <c r="B86" s="40">
        <v>66</v>
      </c>
      <c r="C86" s="40">
        <v>2015</v>
      </c>
      <c r="D86" s="15">
        <v>42392</v>
      </c>
      <c r="E86" s="16" t="s">
        <v>39</v>
      </c>
      <c r="F86" s="49">
        <v>1.13144</v>
      </c>
      <c r="G86" s="49"/>
      <c r="H86" s="40">
        <v>1.1650400000000001</v>
      </c>
      <c r="I86" s="40">
        <v>118</v>
      </c>
      <c r="J86" s="52">
        <v>130882</v>
      </c>
      <c r="K86" s="52"/>
      <c r="L86" s="40">
        <f>IF(J2="クロス円",ABS((F86-H86)*100),ABS((F86-H86)*10000))</f>
        <v>336.00000000000074</v>
      </c>
      <c r="M86" s="48">
        <f t="shared" si="7"/>
        <v>2617.64</v>
      </c>
      <c r="N86" s="48"/>
      <c r="O86" s="40">
        <v>0.01</v>
      </c>
      <c r="P86" s="40">
        <v>2015</v>
      </c>
      <c r="Q86" s="15">
        <v>42447</v>
      </c>
      <c r="R86" s="49">
        <v>1.0835699999999999</v>
      </c>
      <c r="S86" s="49"/>
      <c r="T86" s="51">
        <f>IF(R86="","",IF(J2="クロス円",IF(E86="買",(R86-F86)*100,(F86-R86)*100),IF(E86="買",(R86-F86)*10000,(F86-R86)*10000)))</f>
        <v>478.70000000000078</v>
      </c>
      <c r="U86" s="51"/>
      <c r="V86" s="48">
        <f>IF(R86="","",(IF(J2="クロス円",T86*O86*1000,T86*O86*I86*10)))</f>
        <v>5648.6600000000089</v>
      </c>
      <c r="W86" s="48"/>
      <c r="X86" s="52">
        <v>121117</v>
      </c>
      <c r="Y86" s="52"/>
      <c r="Z86" s="40">
        <f>IF(J2="クロス円",ABS((F86-H86)*100),ABS((F86-H86)*10000))</f>
        <v>336.00000000000074</v>
      </c>
      <c r="AA86" s="48">
        <f t="shared" ref="AA86:AA120" si="8">IF(X86="","",X86*0.02)</f>
        <v>2422.34</v>
      </c>
      <c r="AB86" s="48"/>
      <c r="AC86" s="40">
        <v>0.01</v>
      </c>
      <c r="AD86" s="40">
        <f t="shared" ref="AD86:AF120" si="9">IF(P86="","",P86)</f>
        <v>2015</v>
      </c>
      <c r="AE86" s="15">
        <v>42447</v>
      </c>
      <c r="AF86" s="49">
        <f t="shared" si="9"/>
        <v>1.0835699999999999</v>
      </c>
      <c r="AG86" s="49"/>
      <c r="AH86" s="50">
        <f>IF(AF86="","",IF(J2="クロス円",IF(E86="買",(AF86-F86)*100,(F86-AF86)*100),IF(E86="買",(AF86-F86)*10000,(F86-AF86)*10000)))</f>
        <v>478.70000000000078</v>
      </c>
      <c r="AI86" s="50"/>
      <c r="AJ86" s="48">
        <f>IF(AF86="","",(IF(J2="クロス円",AH86*AC86*1000,AH86*AC86*I86*10)))</f>
        <v>5648.6600000000089</v>
      </c>
      <c r="AK86" s="48"/>
      <c r="AL86" s="111">
        <v>119667</v>
      </c>
      <c r="AM86" s="48"/>
      <c r="AN86" s="40">
        <f>IF(J2="クロス円",ABS((F86-H86)*100),ABS((F86-H86)*10000))</f>
        <v>336.00000000000074</v>
      </c>
      <c r="AO86" s="48">
        <f t="shared" ref="AO86:AO120" si="10">IF(AL86="","",AL86*0.02)</f>
        <v>2393.34</v>
      </c>
      <c r="AP86" s="48"/>
      <c r="AQ86" s="40">
        <v>0.01</v>
      </c>
      <c r="AR86" s="40">
        <v>2015</v>
      </c>
      <c r="AS86" s="15">
        <v>42447</v>
      </c>
      <c r="AT86" s="49">
        <v>1.0835699999999999</v>
      </c>
      <c r="AU86" s="49"/>
      <c r="AV86" s="50">
        <f>IF(AT86="","",IF(J2="クロス円",IF(E86="買",(AT86-F86)*100,(F86-AT86)*100),IF(E86="買",(AT86-F86)*10000,(F86-AT86)*10000)))</f>
        <v>478.70000000000078</v>
      </c>
      <c r="AW86" s="50"/>
      <c r="AX86" s="48">
        <f>IF(AT86="","",(IF(J2="クロス円",AV86*AQ86*1000,AV86*AQ86*I86*10)))</f>
        <v>5648.6600000000089</v>
      </c>
      <c r="AY86" s="48"/>
    </row>
    <row r="87" spans="2:51">
      <c r="B87" s="40">
        <v>67</v>
      </c>
      <c r="C87" s="40">
        <v>2015</v>
      </c>
      <c r="D87" s="15">
        <v>42539</v>
      </c>
      <c r="E87" s="16" t="s">
        <v>15</v>
      </c>
      <c r="F87" s="49">
        <v>1.13581</v>
      </c>
      <c r="G87" s="49"/>
      <c r="H87" s="40">
        <v>1.1204400000000001</v>
      </c>
      <c r="I87" s="40">
        <v>123</v>
      </c>
      <c r="J87" s="52">
        <v>145075</v>
      </c>
      <c r="K87" s="52"/>
      <c r="L87" s="40">
        <f>IF(J2="クロス円",ABS((F87-H87)*100),ABS((F87-H87)*10000))</f>
        <v>153.69999999999885</v>
      </c>
      <c r="M87" s="48">
        <f t="shared" si="7"/>
        <v>2901.5</v>
      </c>
      <c r="N87" s="48"/>
      <c r="O87" s="40">
        <f>IF(L87="","",IF(J2="クロス円",ROUNDDOWN((M87/L87)/1000,2),ROUNDDOWN(M87/(I87*L87/10)/100,2)))</f>
        <v>0.01</v>
      </c>
      <c r="P87" s="40">
        <v>2015</v>
      </c>
      <c r="Q87" s="15">
        <v>42544</v>
      </c>
      <c r="R87" s="49">
        <v>1.1204400000000001</v>
      </c>
      <c r="S87" s="49"/>
      <c r="T87" s="51">
        <f>IF(R87="","",IF(J2="クロス円",IF(E87="買",(R87-F87)*100,(F87-R87)*100),IF(E87="買",(R87-F87)*10000,(F87-R87)*10000)))</f>
        <v>-153.69999999999885</v>
      </c>
      <c r="U87" s="51"/>
      <c r="V87" s="48">
        <f>IF(R87="","",(IF(J2="クロス円",T87*O87*1000,T87*O87*I87*10)))</f>
        <v>-1890.5099999999859</v>
      </c>
      <c r="W87" s="48"/>
      <c r="X87" s="52">
        <v>135310</v>
      </c>
      <c r="Y87" s="52"/>
      <c r="Z87" s="40">
        <f>IF(J2="クロス円",ABS((F87-H87)*100),ABS((F87-H87)*10000))</f>
        <v>153.69999999999885</v>
      </c>
      <c r="AA87" s="48">
        <f t="shared" si="8"/>
        <v>2706.2000000000003</v>
      </c>
      <c r="AB87" s="48"/>
      <c r="AC87" s="40">
        <f>IF(Z87="","",IF(J2="クロス円",ROUNDDOWN((AA87/Z87)/1000,2),ROUNDDOWN(AA87/(I87*Z87/10)/100,2)))</f>
        <v>0.01</v>
      </c>
      <c r="AD87" s="40">
        <f t="shared" si="9"/>
        <v>2015</v>
      </c>
      <c r="AE87" s="15">
        <v>42544</v>
      </c>
      <c r="AF87" s="49">
        <f t="shared" si="9"/>
        <v>1.1204400000000001</v>
      </c>
      <c r="AG87" s="49"/>
      <c r="AH87" s="50">
        <f>IF(AF87="","",IF(J2="クロス円",IF(E87="買",(AF87-F87)*100,(F87-AF87)*100),IF(E87="買",(AF87-F87)*10000,(F87-AF87)*10000)))</f>
        <v>-153.69999999999885</v>
      </c>
      <c r="AI87" s="50"/>
      <c r="AJ87" s="48">
        <f>IF(AF87="","",(IF(J2="クロス円",AH87*AC87*1000,AH87*AC87*I87*10)))</f>
        <v>-1890.5099999999859</v>
      </c>
      <c r="AK87" s="48"/>
      <c r="AL87" s="111">
        <v>133860</v>
      </c>
      <c r="AM87" s="48"/>
      <c r="AN87" s="40">
        <f>IF(J2="クロス円",ABS((F87-H87)*100),ABS((F87-H87)*10000))</f>
        <v>153.69999999999885</v>
      </c>
      <c r="AO87" s="48">
        <f t="shared" si="10"/>
        <v>2677.2000000000003</v>
      </c>
      <c r="AP87" s="48"/>
      <c r="AQ87" s="40">
        <f>IF(AN87="","",IF(J2="クロス円",ROUNDDOWN((AO87/AN87)/1000,2),ROUNDDOWN(AO87/(I87*AN87/10)/100,2)))</f>
        <v>0.01</v>
      </c>
      <c r="AR87" s="40">
        <v>2015</v>
      </c>
      <c r="AS87" s="15">
        <v>42544</v>
      </c>
      <c r="AT87" s="49">
        <v>1.1204400000000001</v>
      </c>
      <c r="AU87" s="49"/>
      <c r="AV87" s="50">
        <f>IF(AT87="","",IF(J2="クロス円",IF(E87="買",(AT87-F87)*100,(F87-AT87)*100),IF(E87="買",(AT87-F87)*10000,(F87-AT87)*10000)))</f>
        <v>-153.69999999999885</v>
      </c>
      <c r="AW87" s="50"/>
      <c r="AX87" s="48">
        <f>IF(AT87="","",(IF(J2="クロス円",AV87*AQ87*1000,AV87*AQ87*I87*10)))</f>
        <v>-1890.5099999999859</v>
      </c>
      <c r="AY87" s="48"/>
    </row>
    <row r="88" spans="2:51">
      <c r="B88" s="40">
        <v>68</v>
      </c>
      <c r="C88" s="40">
        <v>2015</v>
      </c>
      <c r="D88" s="15">
        <v>42567</v>
      </c>
      <c r="E88" s="16" t="s">
        <v>39</v>
      </c>
      <c r="F88" s="49">
        <v>1.0928100000000001</v>
      </c>
      <c r="G88" s="49"/>
      <c r="H88" s="40">
        <v>1.1034900000000001</v>
      </c>
      <c r="I88" s="40">
        <v>124</v>
      </c>
      <c r="J88" s="52">
        <f t="shared" ref="J88:J120" si="11">IF(V87="","",J87+V87)</f>
        <v>143184.49000000002</v>
      </c>
      <c r="K88" s="52"/>
      <c r="L88" s="40">
        <f>IF(J2="クロス円",ABS((F88-H88)*100),ABS((F88-H88)*10000))</f>
        <v>106.80000000000022</v>
      </c>
      <c r="M88" s="48">
        <f t="shared" si="7"/>
        <v>2863.6898000000006</v>
      </c>
      <c r="N88" s="48"/>
      <c r="O88" s="40">
        <f>IF(L88="","",IF(J2="クロス円",ROUNDDOWN((M88/L88)/1000,2),ROUNDDOWN(M88/(I88*L88/10)/100,2)))</f>
        <v>0.02</v>
      </c>
      <c r="P88" s="40">
        <v>2015</v>
      </c>
      <c r="Q88" s="15">
        <v>42578</v>
      </c>
      <c r="R88" s="49">
        <v>1.1034900000000001</v>
      </c>
      <c r="S88" s="49"/>
      <c r="T88" s="51">
        <f>IF(R88="","",IF(J2="クロス円",IF(E88="買",(R88-F88)*100,(F88-R88)*100),IF(E88="買",(R88-F88)*10000,(F88-R88)*10000)))</f>
        <v>-106.80000000000022</v>
      </c>
      <c r="U88" s="51"/>
      <c r="V88" s="48">
        <f>IF(R88="","",(IF(J2="クロス円",T88*O88*1000,T88*O88*I88*10)))</f>
        <v>-2648.6400000000053</v>
      </c>
      <c r="W88" s="48"/>
      <c r="X88" s="52">
        <f t="shared" ref="X87:X120" si="12">IF(AJ87="","",X87+AJ87)</f>
        <v>133419.49000000002</v>
      </c>
      <c r="Y88" s="52"/>
      <c r="Z88" s="40">
        <f>IF(J2="クロス円",ABS((F88-H88)*100),ABS((F88-H88)*10000))</f>
        <v>106.80000000000022</v>
      </c>
      <c r="AA88" s="48">
        <f t="shared" si="8"/>
        <v>2668.3898000000004</v>
      </c>
      <c r="AB88" s="48"/>
      <c r="AC88" s="40">
        <f>IF(Z88="","",IF(J2="クロス円",ROUNDDOWN((AA88/Z88)/1000,2),ROUNDDOWN(AA88/(I88*Z88/10)/100,2)))</f>
        <v>0.02</v>
      </c>
      <c r="AD88" s="40">
        <f t="shared" si="9"/>
        <v>2015</v>
      </c>
      <c r="AE88" s="15">
        <v>42572</v>
      </c>
      <c r="AF88" s="49">
        <v>1.0928100000000001</v>
      </c>
      <c r="AG88" s="49"/>
      <c r="AH88" s="50">
        <f>IF(AF88="","",IF(J2="クロス円",IF(E88="買",(AF88-F88)*100,(F88-AF88)*100),IF(E88="買",(AF88-F88)*10000,(F88-AF88)*10000)))</f>
        <v>0</v>
      </c>
      <c r="AI88" s="50"/>
      <c r="AJ88" s="48">
        <f>IF(AF88="","",(IF(J2="クロス円",AH88*AC88*1000,AH88*AC88*I88*10)))</f>
        <v>0</v>
      </c>
      <c r="AK88" s="48"/>
      <c r="AL88" s="111">
        <f t="shared" ref="AL87:AL120" si="13">IF(AX87="","",AL87+AX87)</f>
        <v>131969.49000000002</v>
      </c>
      <c r="AM88" s="48"/>
      <c r="AN88" s="40">
        <f>IF(J2="クロス円",ABS((F88-H88)*100),ABS((F88-H88)*10000))</f>
        <v>106.80000000000022</v>
      </c>
      <c r="AO88" s="48">
        <f t="shared" si="10"/>
        <v>2639.3898000000004</v>
      </c>
      <c r="AP88" s="48"/>
      <c r="AQ88" s="40">
        <f>IF(AN88="","",IF(J2="クロス円",ROUNDDOWN((AO88/AN88)/1000,2),ROUNDDOWN(AO88/(I88*AN88/10)/100,2)))</f>
        <v>0.01</v>
      </c>
      <c r="AR88" s="40">
        <v>2015</v>
      </c>
      <c r="AS88" s="15">
        <v>42572</v>
      </c>
      <c r="AT88" s="49">
        <v>1.0928100000000001</v>
      </c>
      <c r="AU88" s="49"/>
      <c r="AV88" s="50">
        <f>IF(AT88="","",IF(J2="クロス円",IF(E88="買",(AT88-F88)*100,(F88-AT88)*100),IF(E88="買",(AT88-F88)*10000,(F88-AT88)*10000)))</f>
        <v>0</v>
      </c>
      <c r="AW88" s="50"/>
      <c r="AX88" s="48">
        <f>IF(AT88="","",(IF(J2="クロス円",AV88*AQ88*1000,AV88*AQ88*I88*10)))</f>
        <v>0</v>
      </c>
      <c r="AY88" s="48"/>
    </row>
    <row r="89" spans="2:51">
      <c r="B89" s="40">
        <v>69</v>
      </c>
      <c r="C89" s="40">
        <v>2015</v>
      </c>
      <c r="D89" s="15">
        <v>42602</v>
      </c>
      <c r="E89" s="16" t="s">
        <v>15</v>
      </c>
      <c r="F89" s="49">
        <v>1.1134599999999999</v>
      </c>
      <c r="G89" s="49"/>
      <c r="H89" s="40">
        <v>1.1061799999999999</v>
      </c>
      <c r="I89" s="40">
        <v>124</v>
      </c>
      <c r="J89" s="52">
        <f t="shared" si="11"/>
        <v>140535.85</v>
      </c>
      <c r="K89" s="52"/>
      <c r="L89" s="40">
        <f>IF(J2="クロス円",ABS((F89-H89)*100),ABS((F89-H89)*10000))</f>
        <v>72.799999999999528</v>
      </c>
      <c r="M89" s="48">
        <f t="shared" si="7"/>
        <v>2810.7170000000001</v>
      </c>
      <c r="N89" s="48"/>
      <c r="O89" s="40">
        <f>IF(L89="","",IF(J2="クロス円",ROUNDDOWN((M89/L89)/1000,2),ROUNDDOWN(M89/(I89*L89/10)/100,2)))</f>
        <v>0.03</v>
      </c>
      <c r="P89" s="40">
        <v>2015</v>
      </c>
      <c r="Q89" s="15">
        <v>42616</v>
      </c>
      <c r="R89" s="49">
        <v>1.1155200000000001</v>
      </c>
      <c r="S89" s="49"/>
      <c r="T89" s="51">
        <f>IF(R89="","",IF(J2="クロス円",IF(E89="買",(R89-F89)*100,(F89-R89)*100),IF(E89="買",(R89-F89)*10000,(F89-R89)*10000)))</f>
        <v>20.600000000001728</v>
      </c>
      <c r="U89" s="51"/>
      <c r="V89" s="48">
        <f>IF(R89="","",(IF(J2="クロス円",T89*O89*1000,T89*O89*I89*10)))</f>
        <v>766.32000000006428</v>
      </c>
      <c r="W89" s="48"/>
      <c r="X89" s="52">
        <f t="shared" si="12"/>
        <v>133419.49000000002</v>
      </c>
      <c r="Y89" s="52"/>
      <c r="Z89" s="40">
        <f>IF(J2="クロス円",ABS((F89-H89)*100),ABS((F89-H89)*10000))</f>
        <v>72.799999999999528</v>
      </c>
      <c r="AA89" s="48">
        <f t="shared" si="8"/>
        <v>2668.3898000000004</v>
      </c>
      <c r="AB89" s="48"/>
      <c r="AC89" s="40">
        <f>IF(Z89="","",IF(J2="クロス円",ROUNDDOWN((AA89/Z89)/1000,2),ROUNDDOWN(AA89/(I89*Z89/10)/100,2)))</f>
        <v>0.02</v>
      </c>
      <c r="AD89" s="40">
        <f t="shared" si="9"/>
        <v>2015</v>
      </c>
      <c r="AE89" s="15">
        <v>42616</v>
      </c>
      <c r="AF89" s="49">
        <v>1.1155200000000001</v>
      </c>
      <c r="AG89" s="49"/>
      <c r="AH89" s="50">
        <f>IF(AF89="","",IF(J2="クロス円",IF(E89="買",(AF89-F89)*100,(F89-AF89)*100),IF(E89="買",(AF89-F89)*10000,(F89-AF89)*10000)))</f>
        <v>20.600000000001728</v>
      </c>
      <c r="AI89" s="50"/>
      <c r="AJ89" s="48">
        <f>IF(AF89="","",(IF(J2="クロス円",AH89*AC89*1000,AH89*AC89*I89*10)))</f>
        <v>510.88000000004286</v>
      </c>
      <c r="AK89" s="48"/>
      <c r="AL89" s="111">
        <f t="shared" si="13"/>
        <v>131969.49000000002</v>
      </c>
      <c r="AM89" s="48"/>
      <c r="AN89" s="40">
        <f>IF(J2="クロス円",ABS((F89-H89)*100),ABS((F89-H89)*10000))</f>
        <v>72.799999999999528</v>
      </c>
      <c r="AO89" s="48">
        <f t="shared" si="10"/>
        <v>2639.3898000000004</v>
      </c>
      <c r="AP89" s="48"/>
      <c r="AQ89" s="40">
        <f>IF(AN89="","",IF(J2="クロス円",ROUNDDOWN((AO89/AN89)/1000,2),ROUNDDOWN(AO89/(I89*AN89/10)/100,2)))</f>
        <v>0.02</v>
      </c>
      <c r="AR89" s="40">
        <v>2015</v>
      </c>
      <c r="AS89" s="15">
        <v>42615</v>
      </c>
      <c r="AT89" s="49">
        <v>1.12157</v>
      </c>
      <c r="AU89" s="49"/>
      <c r="AV89" s="50">
        <f>IF(AT89="","",IF(J2="クロス円",IF(E89="買",(AT89-F89)*100,(F89-AT89)*100),IF(E89="買",(AT89-F89)*10000,(F89-AT89)*10000)))</f>
        <v>81.10000000000062</v>
      </c>
      <c r="AW89" s="50"/>
      <c r="AX89" s="48">
        <f>IF(AT89="","",(IF(J2="クロス円",AV89*AQ89*1000,AV89*AQ89*I89*10)))</f>
        <v>2011.2800000000152</v>
      </c>
      <c r="AY89" s="48"/>
    </row>
    <row r="90" spans="2:51">
      <c r="B90" s="40">
        <v>70</v>
      </c>
      <c r="C90" s="40">
        <v>2015</v>
      </c>
      <c r="D90" s="15">
        <v>42649</v>
      </c>
      <c r="E90" s="16" t="s">
        <v>39</v>
      </c>
      <c r="F90" s="49">
        <v>1.11717</v>
      </c>
      <c r="G90" s="49"/>
      <c r="H90" s="40">
        <v>1.1288499999999999</v>
      </c>
      <c r="I90" s="40">
        <v>120</v>
      </c>
      <c r="J90" s="52">
        <f t="shared" si="11"/>
        <v>141302.17000000007</v>
      </c>
      <c r="K90" s="52"/>
      <c r="L90" s="40">
        <f>IF(J2="クロス円",ABS((F90-H90)*100),ABS((F90-H90)*10000))</f>
        <v>116.79999999999913</v>
      </c>
      <c r="M90" s="48">
        <f t="shared" si="7"/>
        <v>2826.0434000000014</v>
      </c>
      <c r="N90" s="48"/>
      <c r="O90" s="40">
        <f>IF(L90="","",IF(J2="クロス円",ROUNDDOWN((M90/L90)/1000,2),ROUNDDOWN(M90/(I90*L90/10)/100,2)))</f>
        <v>0.02</v>
      </c>
      <c r="P90" s="40">
        <v>2015</v>
      </c>
      <c r="Q90" s="15">
        <v>42651</v>
      </c>
      <c r="R90" s="49">
        <v>1.1288499999999999</v>
      </c>
      <c r="S90" s="49"/>
      <c r="T90" s="51">
        <f>IF(R90="","",IF(J2="クロス円",IF(E90="買",(R90-F90)*100,(F90-R90)*100),IF(E90="買",(R90-F90)*10000,(F90-R90)*10000)))</f>
        <v>-116.79999999999913</v>
      </c>
      <c r="U90" s="51"/>
      <c r="V90" s="48">
        <f>IF(R90="","",(IF(J2="クロス円",T90*O90*1000,T90*O90*I90*10)))</f>
        <v>-2803.1999999999789</v>
      </c>
      <c r="W90" s="48"/>
      <c r="X90" s="52">
        <f t="shared" si="12"/>
        <v>133930.37000000005</v>
      </c>
      <c r="Y90" s="52"/>
      <c r="Z90" s="40">
        <f>IF(J2="クロス円",ABS((F90-H90)*100),ABS((F90-H90)*10000))</f>
        <v>116.79999999999913</v>
      </c>
      <c r="AA90" s="48">
        <f t="shared" si="8"/>
        <v>2678.6074000000012</v>
      </c>
      <c r="AB90" s="48"/>
      <c r="AC90" s="40">
        <f>IF(Z90="","",IF(J2="クロス円",ROUNDDOWN((AA90/Z90)/1000,2),ROUNDDOWN(AA90/(I90*Z90/10)/100,2)))</f>
        <v>0.01</v>
      </c>
      <c r="AD90" s="40">
        <f t="shared" si="9"/>
        <v>2015</v>
      </c>
      <c r="AE90" s="15">
        <v>42651</v>
      </c>
      <c r="AF90" s="49">
        <f t="shared" si="9"/>
        <v>1.1288499999999999</v>
      </c>
      <c r="AG90" s="49"/>
      <c r="AH90" s="50">
        <f>IF(AF90="","",IF(J2="クロス円",IF(E90="買",(AF90-F90)*100,(F90-AF90)*100),IF(E90="買",(AF90-F90)*10000,(F90-AF90)*10000)))</f>
        <v>-116.79999999999913</v>
      </c>
      <c r="AI90" s="50"/>
      <c r="AJ90" s="48">
        <f>IF(AF90="","",(IF(J2="クロス円",AH90*AC90*1000,AH90*AC90*I90*10)))</f>
        <v>-1401.5999999999894</v>
      </c>
      <c r="AK90" s="48"/>
      <c r="AL90" s="111">
        <f t="shared" si="13"/>
        <v>133980.77000000005</v>
      </c>
      <c r="AM90" s="48"/>
      <c r="AN90" s="40">
        <f>IF(J2="クロス円",ABS((F90-H90)*100),ABS((F90-H90)*10000))</f>
        <v>116.79999999999913</v>
      </c>
      <c r="AO90" s="48">
        <f t="shared" si="10"/>
        <v>2679.615400000001</v>
      </c>
      <c r="AP90" s="48"/>
      <c r="AQ90" s="40">
        <f>IF(AN90="","",IF(J2="クロス円",ROUNDDOWN((AO90/AN90)/1000,2),ROUNDDOWN(AO90/(I90*AN90/10)/100,2)))</f>
        <v>0.01</v>
      </c>
      <c r="AR90" s="40">
        <v>2015</v>
      </c>
      <c r="AS90" s="15">
        <v>42651</v>
      </c>
      <c r="AT90" s="49">
        <v>1.1288499999999999</v>
      </c>
      <c r="AU90" s="49"/>
      <c r="AV90" s="50">
        <f>IF(AT90="","",IF(J2="クロス円",IF(E90="買",(AT90-F90)*100,(F90-AT90)*100),IF(E90="買",(AT90-F90)*10000,(F90-AT90)*10000)))</f>
        <v>-116.79999999999913</v>
      </c>
      <c r="AW90" s="50"/>
      <c r="AX90" s="48">
        <f>IF(AT90="","",(IF(J2="クロス円",AV90*AQ90*1000,AV90*AQ90*I90*10)))</f>
        <v>-1401.5999999999894</v>
      </c>
      <c r="AY90" s="48"/>
    </row>
    <row r="91" spans="2:51">
      <c r="B91" s="40">
        <v>71</v>
      </c>
      <c r="C91" s="40">
        <v>2015</v>
      </c>
      <c r="D91" s="15">
        <v>42704</v>
      </c>
      <c r="E91" s="16" t="s">
        <v>39</v>
      </c>
      <c r="F91" s="49">
        <v>1.0564100000000001</v>
      </c>
      <c r="G91" s="49"/>
      <c r="H91" s="40">
        <v>1.06884</v>
      </c>
      <c r="I91" s="40">
        <v>123</v>
      </c>
      <c r="J91" s="52">
        <f t="shared" si="11"/>
        <v>138498.97000000009</v>
      </c>
      <c r="K91" s="52"/>
      <c r="L91" s="40">
        <f>IF(J2="クロス円",ABS((F91-H91)*100),ABS((F91-H91)*10000))</f>
        <v>124.29999999999941</v>
      </c>
      <c r="M91" s="48">
        <f t="shared" si="7"/>
        <v>2769.979400000002</v>
      </c>
      <c r="N91" s="48"/>
      <c r="O91" s="40">
        <f>IF(L91="","",IF(J2="クロス円",ROUNDDOWN((M91/L91)/1000,2),ROUNDDOWN(M91/(I91*L91/10)/100,2)))</f>
        <v>0.01</v>
      </c>
      <c r="P91" s="40">
        <v>2015</v>
      </c>
      <c r="Q91" s="15">
        <v>42707</v>
      </c>
      <c r="R91" s="49">
        <v>1.06884</v>
      </c>
      <c r="S91" s="49"/>
      <c r="T91" s="51">
        <f>IF(R91="","",IF(J2="クロス円",IF(E91="買",(R91-F91)*100,(F91-R91)*100),IF(E91="買",(R91-F91)*10000,(F91-R91)*10000)))</f>
        <v>-124.29999999999941</v>
      </c>
      <c r="U91" s="51"/>
      <c r="V91" s="48">
        <f>IF(R91="","",(IF(J2="クロス円",T91*O91*1000,T91*O91*I91*10)))</f>
        <v>-1528.8899999999926</v>
      </c>
      <c r="W91" s="48"/>
      <c r="X91" s="52">
        <f t="shared" si="12"/>
        <v>132528.77000000008</v>
      </c>
      <c r="Y91" s="52"/>
      <c r="Z91" s="40">
        <f>IF(J2="クロス円",ABS((F91-H91)*100),ABS((F91-H91)*10000))</f>
        <v>124.29999999999941</v>
      </c>
      <c r="AA91" s="48">
        <f t="shared" si="8"/>
        <v>2650.5754000000015</v>
      </c>
      <c r="AB91" s="48"/>
      <c r="AC91" s="40">
        <f>IF(Z91="","",IF(J2="クロス円",ROUNDDOWN((AA91/Z91)/1000,2),ROUNDDOWN(AA91/(I91*Z91/10)/100,2)))</f>
        <v>0.01</v>
      </c>
      <c r="AD91" s="40">
        <f t="shared" si="9"/>
        <v>2015</v>
      </c>
      <c r="AE91" s="15">
        <v>42707</v>
      </c>
      <c r="AF91" s="49">
        <f t="shared" si="9"/>
        <v>1.06884</v>
      </c>
      <c r="AG91" s="49"/>
      <c r="AH91" s="50">
        <f>IF(AF91="","",IF(J2="クロス円",IF(E91="買",(AF91-F91)*100,(F91-AF91)*100),IF(E91="買",(AF91-F91)*10000,(F91-AF91)*10000)))</f>
        <v>-124.29999999999941</v>
      </c>
      <c r="AI91" s="50"/>
      <c r="AJ91" s="48">
        <f>IF(AF91="","",(IF(J2="クロス円",AH91*AC91*1000,AH91*AC91*I91*10)))</f>
        <v>-1528.8899999999926</v>
      </c>
      <c r="AK91" s="48"/>
      <c r="AL91" s="111">
        <f t="shared" si="13"/>
        <v>132579.17000000007</v>
      </c>
      <c r="AM91" s="48"/>
      <c r="AN91" s="40">
        <f>IF(J2="クロス円",ABS((F91-H91)*100),ABS((F91-H91)*10000))</f>
        <v>124.29999999999941</v>
      </c>
      <c r="AO91" s="48">
        <f t="shared" si="10"/>
        <v>2651.5834000000013</v>
      </c>
      <c r="AP91" s="48"/>
      <c r="AQ91" s="40">
        <f>IF(AN91="","",IF(J2="クロス円",ROUNDDOWN((AO91/AN91)/1000,2),ROUNDDOWN(AO91/(I91*AN91/10)/100,2)))</f>
        <v>0.01</v>
      </c>
      <c r="AR91" s="40">
        <v>2015</v>
      </c>
      <c r="AS91" s="15">
        <v>42707</v>
      </c>
      <c r="AT91" s="49">
        <v>1.0688</v>
      </c>
      <c r="AU91" s="49"/>
      <c r="AV91" s="50">
        <f>IF(AT91="","",IF(J2="クロス円",IF(E91="買",(AT91-F91)*100,(F91-AT91)*100),IF(E91="買",(AT91-F91)*10000,(F91-AT91)*10000)))</f>
        <v>-123.89999999999901</v>
      </c>
      <c r="AW91" s="50"/>
      <c r="AX91" s="48">
        <f>IF(AT91="","",(IF(J2="クロス円",AV91*AQ91*1000,AV91*AQ91*I91*10)))</f>
        <v>-1523.969999999988</v>
      </c>
      <c r="AY91" s="48"/>
    </row>
    <row r="92" spans="2:51">
      <c r="B92" s="40">
        <v>72</v>
      </c>
      <c r="C92" s="40"/>
      <c r="D92" s="15"/>
      <c r="E92" s="16" t="s">
        <v>15</v>
      </c>
      <c r="F92" s="49"/>
      <c r="G92" s="49"/>
      <c r="H92" s="40"/>
      <c r="I92" s="40"/>
      <c r="J92" s="52">
        <f t="shared" si="11"/>
        <v>136970.0800000001</v>
      </c>
      <c r="K92" s="52"/>
      <c r="L92" s="40">
        <f>IF(J2="クロス円",ABS((F92-H92)*100),ABS((F92-H92)*10000))</f>
        <v>0</v>
      </c>
      <c r="M92" s="48">
        <f t="shared" si="7"/>
        <v>2739.401600000002</v>
      </c>
      <c r="N92" s="48"/>
      <c r="O92" s="40" t="e">
        <f>IF(L92="","",IF(J2="クロス円",ROUNDDOWN((M92/L92)/1000,2),ROUNDDOWN(M92/(I92*L92/10)/100,2)))</f>
        <v>#DIV/0!</v>
      </c>
      <c r="P92" s="40"/>
      <c r="Q92" s="40"/>
      <c r="R92" s="49"/>
      <c r="S92" s="49"/>
      <c r="T92" s="51" t="str">
        <f>IF(R92="","",IF(J2="クロス円",IF(E92="買",(R92-F92)*100,(F92-R92)*100),IF(E92="買",(R92-F92)*10000,(F92-R92)*10000)))</f>
        <v/>
      </c>
      <c r="U92" s="51"/>
      <c r="V92" s="48" t="str">
        <f>IF(R92="","",(IF(J2="クロス円",T92*O92*1000,T92*O92*I92*10)))</f>
        <v/>
      </c>
      <c r="W92" s="48"/>
      <c r="X92" s="52">
        <f t="shared" si="12"/>
        <v>130999.88000000008</v>
      </c>
      <c r="Y92" s="52"/>
      <c r="Z92" s="40">
        <f>IF(J2="クロス円",ABS((F92-H92)*100),ABS((F92-H92)*10000))</f>
        <v>0</v>
      </c>
      <c r="AA92" s="48">
        <f t="shared" si="8"/>
        <v>2619.9976000000015</v>
      </c>
      <c r="AB92" s="48"/>
      <c r="AC92" s="40" t="e">
        <f>IF(Z92="","",IF(J2="クロス円",ROUNDDOWN((AA92/Z92)/1000,2),ROUNDDOWN(AA92/(I92*Z92/10)/100,2)))</f>
        <v>#DIV/0!</v>
      </c>
      <c r="AD92" s="40" t="str">
        <f t="shared" si="9"/>
        <v/>
      </c>
      <c r="AE92" s="40" t="str">
        <f t="shared" si="9"/>
        <v/>
      </c>
      <c r="AF92" s="49" t="str">
        <f t="shared" si="9"/>
        <v/>
      </c>
      <c r="AG92" s="49"/>
      <c r="AH92" s="50" t="str">
        <f>IF(AF92="","",IF(J2="クロス円",IF(E92="買",(AF92-F92)*100,(F92-AF92)*100),IF(E92="買",(AF92-F92)*10000,(F92-AF92)*10000)))</f>
        <v/>
      </c>
      <c r="AI92" s="50"/>
      <c r="AJ92" s="48" t="str">
        <f>IF(AF92="","",(IF(J2="クロス円",AH92*AC92*1000,AH92*AC92*I92*10)))</f>
        <v/>
      </c>
      <c r="AK92" s="48"/>
      <c r="AL92" s="111">
        <f t="shared" si="13"/>
        <v>131055.20000000008</v>
      </c>
      <c r="AM92" s="48"/>
      <c r="AN92" s="40">
        <f>IF(J2="クロス円",ABS((F92-H92)*100),ABS((F92-H92)*10000))</f>
        <v>0</v>
      </c>
      <c r="AO92" s="48">
        <f t="shared" si="10"/>
        <v>2621.1040000000016</v>
      </c>
      <c r="AP92" s="48"/>
      <c r="AQ92" s="40" t="e">
        <f>IF(AN92="","",IF(J2="クロス円",ROUNDDOWN((AO92/AN92)/1000,2),ROUNDDOWN(AO92/(I92*AN92/10)/100,2)))</f>
        <v>#DIV/0!</v>
      </c>
      <c r="AR92" s="40"/>
      <c r="AS92" s="40"/>
      <c r="AT92" s="49"/>
      <c r="AU92" s="49"/>
      <c r="AV92" s="50" t="str">
        <f>IF(AT92="","",IF(J2="クロス円",IF(E92="買",(AT92-F92)*100,(F92-AT92)*100),IF(E92="買",(AT92-F92)*10000,(F92-AT92)*10000)))</f>
        <v/>
      </c>
      <c r="AW92" s="50"/>
      <c r="AX92" s="48" t="str">
        <f>IF(AT92="","",(IF(J2="クロス円",AV92*AQ92*1000,AV92*AQ92*I92*10)))</f>
        <v/>
      </c>
      <c r="AY92" s="48"/>
    </row>
    <row r="93" spans="2:51">
      <c r="B93" s="40">
        <v>73</v>
      </c>
      <c r="C93" s="40"/>
      <c r="D93" s="15"/>
      <c r="E93" s="16" t="s">
        <v>15</v>
      </c>
      <c r="F93" s="49"/>
      <c r="G93" s="49"/>
      <c r="H93" s="40"/>
      <c r="I93" s="40"/>
      <c r="J93" s="52" t="str">
        <f t="shared" si="11"/>
        <v/>
      </c>
      <c r="K93" s="52"/>
      <c r="L93" s="40">
        <f>IF(J2="クロス円",ABS((F93-H93)*100),ABS((F93-H93)*10000))</f>
        <v>0</v>
      </c>
      <c r="M93" s="48" t="str">
        <f t="shared" si="7"/>
        <v/>
      </c>
      <c r="N93" s="48"/>
      <c r="O93" s="40" t="e">
        <f>IF(L93="","",IF(J2="クロス円",ROUNDDOWN((M93/L93)/1000,2),ROUNDDOWN(M93/(I93*L93/10)/100,2)))</f>
        <v>#VALUE!</v>
      </c>
      <c r="P93" s="40"/>
      <c r="Q93" s="40"/>
      <c r="R93" s="49"/>
      <c r="S93" s="49"/>
      <c r="T93" s="51" t="str">
        <f>IF(R93="","",IF(J2="クロス円",IF(E93="買",(R93-F93)*100,(F93-R93)*100),IF(E93="買",(R93-F93)*10000,(F93-R93)*10000)))</f>
        <v/>
      </c>
      <c r="U93" s="51"/>
      <c r="V93" s="48" t="str">
        <f>IF(R93="","",(IF(J2="クロス円",T93*O93*1000,T93*O93*I93*10)))</f>
        <v/>
      </c>
      <c r="W93" s="48"/>
      <c r="X93" s="52" t="str">
        <f t="shared" si="12"/>
        <v/>
      </c>
      <c r="Y93" s="52"/>
      <c r="Z93" s="40">
        <f>IF(J2="クロス円",ABS((F93-H93)*100),ABS((F93-H93)*10000))</f>
        <v>0</v>
      </c>
      <c r="AA93" s="48" t="str">
        <f t="shared" si="8"/>
        <v/>
      </c>
      <c r="AB93" s="48"/>
      <c r="AC93" s="40" t="e">
        <f>IF(Z93="","",IF(J2="クロス円",ROUNDDOWN((AA93/Z93)/1000,2),ROUNDDOWN(AA93/(I93*Z93/10)/100,2)))</f>
        <v>#VALUE!</v>
      </c>
      <c r="AD93" s="40" t="str">
        <f t="shared" si="9"/>
        <v/>
      </c>
      <c r="AE93" s="40" t="str">
        <f t="shared" si="9"/>
        <v/>
      </c>
      <c r="AF93" s="49" t="str">
        <f t="shared" si="9"/>
        <v/>
      </c>
      <c r="AG93" s="49"/>
      <c r="AH93" s="50" t="str">
        <f>IF(AF93="","",IF(J2="クロス円",IF(E93="買",(AF93-F93)*100,(F93-AF93)*100),IF(E93="買",(AF93-F93)*10000,(F93-AF93)*10000)))</f>
        <v/>
      </c>
      <c r="AI93" s="50"/>
      <c r="AJ93" s="48" t="str">
        <f>IF(AF93="","",(IF(J2="クロス円",AH93*AC93*1000,AH93*AC93*I93*10)))</f>
        <v/>
      </c>
      <c r="AK93" s="48"/>
      <c r="AL93" s="111" t="str">
        <f t="shared" si="13"/>
        <v/>
      </c>
      <c r="AM93" s="48"/>
      <c r="AN93" s="40">
        <f>IF(J2="クロス円",ABS((F93-H93)*100),ABS((F93-H93)*10000))</f>
        <v>0</v>
      </c>
      <c r="AO93" s="48" t="str">
        <f t="shared" si="10"/>
        <v/>
      </c>
      <c r="AP93" s="48"/>
      <c r="AQ93" s="40" t="e">
        <f>IF(AN93="","",IF(J2="クロス円",ROUNDDOWN((AO93/AN93)/1000,2),ROUNDDOWN(AO93/(I93*AN93/10)/100,2)))</f>
        <v>#VALUE!</v>
      </c>
      <c r="AR93" s="40"/>
      <c r="AS93" s="40"/>
      <c r="AT93" s="49"/>
      <c r="AU93" s="49"/>
      <c r="AV93" s="50" t="str">
        <f>IF(AT93="","",IF(J2="クロス円",IF(E93="買",(AT93-F93)*100,(F93-AT93)*100),IF(E93="買",(AT93-F93)*10000,(F93-AT93)*10000)))</f>
        <v/>
      </c>
      <c r="AW93" s="50"/>
      <c r="AX93" s="48" t="str">
        <f>IF(AT93="","",(IF(J2="クロス円",AV93*AQ93*1000,AV93*AQ93*I93*10)))</f>
        <v/>
      </c>
      <c r="AY93" s="48"/>
    </row>
    <row r="94" spans="2:51">
      <c r="B94" s="40">
        <v>74</v>
      </c>
      <c r="C94" s="40"/>
      <c r="D94" s="15"/>
      <c r="E94" s="16" t="s">
        <v>15</v>
      </c>
      <c r="F94" s="49"/>
      <c r="G94" s="49"/>
      <c r="H94" s="40"/>
      <c r="I94" s="40"/>
      <c r="J94" s="52" t="str">
        <f t="shared" si="11"/>
        <v/>
      </c>
      <c r="K94" s="52"/>
      <c r="L94" s="40">
        <f>IF(J2="クロス円",ABS((F94-H94)*100),ABS((F94-H94)*10000))</f>
        <v>0</v>
      </c>
      <c r="M94" s="48" t="str">
        <f t="shared" si="7"/>
        <v/>
      </c>
      <c r="N94" s="48"/>
      <c r="O94" s="40" t="e">
        <f>IF(L94="","",IF(J2="クロス円",ROUNDDOWN((M94/L94)/1000,2),ROUNDDOWN(M94/(I94*L94/10)/100,2)))</f>
        <v>#VALUE!</v>
      </c>
      <c r="P94" s="40"/>
      <c r="Q94" s="40"/>
      <c r="R94" s="49"/>
      <c r="S94" s="49"/>
      <c r="T94" s="51" t="str">
        <f>IF(R94="","",IF(J2="クロス円",IF(E94="買",(R94-F94)*100,(F94-R94)*100),IF(E94="買",(R94-F94)*10000,(F94-R94)*10000)))</f>
        <v/>
      </c>
      <c r="U94" s="51"/>
      <c r="V94" s="48" t="str">
        <f>IF(R94="","",(IF(J2="クロス円",T94*O94*1000,T94*O94*I94*10)))</f>
        <v/>
      </c>
      <c r="W94" s="48"/>
      <c r="X94" s="52" t="str">
        <f t="shared" si="12"/>
        <v/>
      </c>
      <c r="Y94" s="52"/>
      <c r="Z94" s="40">
        <f>IF(J2="クロス円",ABS((F94-H94)*100),ABS((F94-H94)*10000))</f>
        <v>0</v>
      </c>
      <c r="AA94" s="48" t="str">
        <f t="shared" si="8"/>
        <v/>
      </c>
      <c r="AB94" s="48"/>
      <c r="AC94" s="40" t="e">
        <f>IF(Z94="","",IF(J2="クロス円",ROUNDDOWN((AA94/Z94)/1000,2),ROUNDDOWN(AA94/(I94*Z94/10)/100,2)))</f>
        <v>#VALUE!</v>
      </c>
      <c r="AD94" s="40" t="str">
        <f t="shared" si="9"/>
        <v/>
      </c>
      <c r="AE94" s="40" t="str">
        <f t="shared" si="9"/>
        <v/>
      </c>
      <c r="AF94" s="49" t="str">
        <f t="shared" si="9"/>
        <v/>
      </c>
      <c r="AG94" s="49"/>
      <c r="AH94" s="50" t="str">
        <f>IF(AF94="","",IF(J2="クロス円",IF(E94="買",(AF94-F94)*100,(F94-AF94)*100),IF(E94="買",(AF94-F94)*10000,(F94-AF94)*10000)))</f>
        <v/>
      </c>
      <c r="AI94" s="50"/>
      <c r="AJ94" s="48" t="str">
        <f>IF(AF94="","",(IF(J2="クロス円",AH94*AC94*1000,AH94*AC94*I94*10)))</f>
        <v/>
      </c>
      <c r="AK94" s="48"/>
      <c r="AL94" s="111" t="str">
        <f t="shared" si="13"/>
        <v/>
      </c>
      <c r="AM94" s="48"/>
      <c r="AN94" s="40">
        <f>IF(J2="クロス円",ABS((F94-H94)*100),ABS((F94-H94)*10000))</f>
        <v>0</v>
      </c>
      <c r="AO94" s="48" t="str">
        <f t="shared" si="10"/>
        <v/>
      </c>
      <c r="AP94" s="48"/>
      <c r="AQ94" s="40" t="e">
        <f>IF(AN94="","",IF(J2="クロス円",ROUNDDOWN((AO94/AN94)/1000,2),ROUNDDOWN(AO94/(I94*AN94/10)/100,2)))</f>
        <v>#VALUE!</v>
      </c>
      <c r="AR94" s="40"/>
      <c r="AS94" s="40"/>
      <c r="AT94" s="49"/>
      <c r="AU94" s="49"/>
      <c r="AV94" s="50" t="str">
        <f>IF(AT94="","",IF(J2="クロス円",IF(E94="買",(AT94-F94)*100,(F94-AT94)*100),IF(E94="買",(AT94-F94)*10000,(F94-AT94)*10000)))</f>
        <v/>
      </c>
      <c r="AW94" s="50"/>
      <c r="AX94" s="48" t="str">
        <f>IF(AT94="","",(IF(J2="クロス円",AV94*AQ94*1000,AV94*AQ94*I94*10)))</f>
        <v/>
      </c>
      <c r="AY94" s="48"/>
    </row>
    <row r="95" spans="2:51">
      <c r="B95" s="40">
        <v>75</v>
      </c>
      <c r="C95" s="40"/>
      <c r="D95" s="15"/>
      <c r="E95" s="16" t="s">
        <v>15</v>
      </c>
      <c r="F95" s="49"/>
      <c r="G95" s="49"/>
      <c r="H95" s="40"/>
      <c r="I95" s="40"/>
      <c r="J95" s="52" t="str">
        <f t="shared" si="11"/>
        <v/>
      </c>
      <c r="K95" s="52"/>
      <c r="L95" s="40">
        <f>IF(J2="クロス円",ABS((F95-H95)*100),ABS((F95-H95)*10000))</f>
        <v>0</v>
      </c>
      <c r="M95" s="48" t="str">
        <f t="shared" si="7"/>
        <v/>
      </c>
      <c r="N95" s="48"/>
      <c r="O95" s="40" t="e">
        <f>IF(L95="","",IF(J2="クロス円",ROUNDDOWN((M95/L95)/1000,2),ROUNDDOWN(M95/(I95*L95/10)/100,2)))</f>
        <v>#VALUE!</v>
      </c>
      <c r="P95" s="40"/>
      <c r="Q95" s="40"/>
      <c r="R95" s="49"/>
      <c r="S95" s="49"/>
      <c r="T95" s="51" t="str">
        <f>IF(R95="","",IF(J2="クロス円",IF(E95="買",(R95-F95)*100,(F95-R95)*100),IF(E95="買",(R95-F95)*10000,(F95-R95)*10000)))</f>
        <v/>
      </c>
      <c r="U95" s="51"/>
      <c r="V95" s="48" t="str">
        <f>IF(R95="","",(IF(J2="クロス円",T95*O95*1000,T95*O95*I95*10)))</f>
        <v/>
      </c>
      <c r="W95" s="48"/>
      <c r="X95" s="52" t="str">
        <f t="shared" si="12"/>
        <v/>
      </c>
      <c r="Y95" s="52"/>
      <c r="Z95" s="40">
        <f>IF(J2="クロス円",ABS((F95-H95)*100),ABS((F95-H95)*10000))</f>
        <v>0</v>
      </c>
      <c r="AA95" s="48" t="str">
        <f t="shared" si="8"/>
        <v/>
      </c>
      <c r="AB95" s="48"/>
      <c r="AC95" s="40" t="e">
        <f>IF(Z95="","",IF(J2="クロス円",ROUNDDOWN((AA95/Z95)/1000,2),ROUNDDOWN(AA95/(I95*Z95/10)/100,2)))</f>
        <v>#VALUE!</v>
      </c>
      <c r="AD95" s="40" t="str">
        <f t="shared" si="9"/>
        <v/>
      </c>
      <c r="AE95" s="40" t="str">
        <f t="shared" si="9"/>
        <v/>
      </c>
      <c r="AF95" s="49" t="str">
        <f t="shared" si="9"/>
        <v/>
      </c>
      <c r="AG95" s="49"/>
      <c r="AH95" s="50" t="str">
        <f>IF(AF95="","",IF(J2="クロス円",IF(E95="買",(AF95-F95)*100,(F95-AF95)*100),IF(E95="買",(AF95-F95)*10000,(F95-AF95)*10000)))</f>
        <v/>
      </c>
      <c r="AI95" s="50"/>
      <c r="AJ95" s="48" t="str">
        <f>IF(AF95="","",(IF(J2="クロス円",AH95*AC95*1000,AH95*AC95*I95*10)))</f>
        <v/>
      </c>
      <c r="AK95" s="48"/>
      <c r="AL95" s="111" t="str">
        <f t="shared" si="13"/>
        <v/>
      </c>
      <c r="AM95" s="48"/>
      <c r="AN95" s="40">
        <f>IF(J2="クロス円",ABS((F95-H95)*100),ABS((F95-H95)*10000))</f>
        <v>0</v>
      </c>
      <c r="AO95" s="48" t="str">
        <f t="shared" si="10"/>
        <v/>
      </c>
      <c r="AP95" s="48"/>
      <c r="AQ95" s="40" t="e">
        <f>IF(AN95="","",IF(J2="クロス円",ROUNDDOWN((AO95/AN95)/1000,2),ROUNDDOWN(AO95/(I95*AN95/10)/100,2)))</f>
        <v>#VALUE!</v>
      </c>
      <c r="AR95" s="40"/>
      <c r="AS95" s="40"/>
      <c r="AT95" s="49"/>
      <c r="AU95" s="49"/>
      <c r="AV95" s="50" t="str">
        <f>IF(AT95="","",IF(J2="クロス円",IF(E95="買",(AT95-F95)*100,(F95-AT95)*100),IF(E95="買",(AT95-F95)*10000,(F95-AT95)*10000)))</f>
        <v/>
      </c>
      <c r="AW95" s="50"/>
      <c r="AX95" s="48" t="str">
        <f>IF(AT95="","",(IF(J2="クロス円",AV95*AQ95*1000,AV95*AQ95*I95*10)))</f>
        <v/>
      </c>
      <c r="AY95" s="48"/>
    </row>
    <row r="96" spans="2:51">
      <c r="B96" s="40">
        <v>76</v>
      </c>
      <c r="C96" s="40"/>
      <c r="D96" s="15"/>
      <c r="E96" s="16" t="s">
        <v>15</v>
      </c>
      <c r="F96" s="49"/>
      <c r="G96" s="49"/>
      <c r="H96" s="40"/>
      <c r="I96" s="40"/>
      <c r="J96" s="52" t="str">
        <f t="shared" si="11"/>
        <v/>
      </c>
      <c r="K96" s="52"/>
      <c r="L96" s="40">
        <f>IF(J2="クロス円",ABS((F96-H96)*100),ABS((F96-H96)*10000))</f>
        <v>0</v>
      </c>
      <c r="M96" s="48" t="str">
        <f t="shared" si="7"/>
        <v/>
      </c>
      <c r="N96" s="48"/>
      <c r="O96" s="40" t="e">
        <f>IF(L96="","",IF(J2="クロス円",ROUNDDOWN((M96/L96)/1000,2),ROUNDDOWN(M96/(I96*L96/10)/100,2)))</f>
        <v>#VALUE!</v>
      </c>
      <c r="P96" s="40"/>
      <c r="Q96" s="40"/>
      <c r="R96" s="49"/>
      <c r="S96" s="49"/>
      <c r="T96" s="51" t="str">
        <f>IF(R96="","",IF(J2="クロス円",IF(E96="買",(R96-F96)*100,(F96-R96)*100),IF(E96="買",(R96-F96)*10000,(F96-R96)*10000)))</f>
        <v/>
      </c>
      <c r="U96" s="51"/>
      <c r="V96" s="48" t="str">
        <f>IF(R96="","",(IF(J2="クロス円",T96*O96*1000,T96*O96*I96*10)))</f>
        <v/>
      </c>
      <c r="W96" s="48"/>
      <c r="X96" s="52" t="str">
        <f t="shared" si="12"/>
        <v/>
      </c>
      <c r="Y96" s="52"/>
      <c r="Z96" s="40">
        <f>IF(J2="クロス円",ABS((F96-H96)*100),ABS((F96-H96)*10000))</f>
        <v>0</v>
      </c>
      <c r="AA96" s="48" t="str">
        <f t="shared" si="8"/>
        <v/>
      </c>
      <c r="AB96" s="48"/>
      <c r="AC96" s="40" t="e">
        <f>IF(Z96="","",IF(J2="クロス円",ROUNDDOWN((AA96/Z96)/1000,2),ROUNDDOWN(AA96/(I96*Z96/10)/100,2)))</f>
        <v>#VALUE!</v>
      </c>
      <c r="AD96" s="40" t="str">
        <f t="shared" si="9"/>
        <v/>
      </c>
      <c r="AE96" s="40" t="str">
        <f t="shared" si="9"/>
        <v/>
      </c>
      <c r="AF96" s="49" t="str">
        <f t="shared" si="9"/>
        <v/>
      </c>
      <c r="AG96" s="49"/>
      <c r="AH96" s="50" t="str">
        <f>IF(AF96="","",IF(J2="クロス円",IF(E96="買",(AF96-F96)*100,(F96-AF96)*100),IF(E96="買",(AF96-F96)*10000,(F96-AF96)*10000)))</f>
        <v/>
      </c>
      <c r="AI96" s="50"/>
      <c r="AJ96" s="48" t="str">
        <f>IF(AF96="","",(IF(J2="クロス円",AH96*AC96*1000,AH96*AC96*I96*10)))</f>
        <v/>
      </c>
      <c r="AK96" s="48"/>
      <c r="AL96" s="111" t="str">
        <f t="shared" si="13"/>
        <v/>
      </c>
      <c r="AM96" s="48"/>
      <c r="AN96" s="40">
        <f>IF(J2="クロス円",ABS((F96-H96)*100),ABS((F96-H96)*10000))</f>
        <v>0</v>
      </c>
      <c r="AO96" s="48" t="str">
        <f t="shared" si="10"/>
        <v/>
      </c>
      <c r="AP96" s="48"/>
      <c r="AQ96" s="40" t="e">
        <f>IF(AN96="","",IF(J2="クロス円",ROUNDDOWN((AO96/AN96)/1000,2),ROUNDDOWN(AO96/(I96*AN96/10)/100,2)))</f>
        <v>#VALUE!</v>
      </c>
      <c r="AR96" s="40"/>
      <c r="AS96" s="40"/>
      <c r="AT96" s="49"/>
      <c r="AU96" s="49"/>
      <c r="AV96" s="50" t="str">
        <f>IF(AT96="","",IF(J2="クロス円",IF(E96="買",(AT96-F96)*100,(F96-AT96)*100),IF(E96="買",(AT96-F96)*10000,(F96-AT96)*10000)))</f>
        <v/>
      </c>
      <c r="AW96" s="50"/>
      <c r="AX96" s="48" t="str">
        <f>IF(AT96="","",(IF(J2="クロス円",AV96*AQ96*1000,AV96*AQ96*I96*10)))</f>
        <v/>
      </c>
      <c r="AY96" s="48"/>
    </row>
    <row r="97" spans="2:51">
      <c r="B97" s="40">
        <v>77</v>
      </c>
      <c r="C97" s="40"/>
      <c r="D97" s="15"/>
      <c r="E97" s="16" t="s">
        <v>15</v>
      </c>
      <c r="F97" s="49"/>
      <c r="G97" s="49"/>
      <c r="H97" s="40"/>
      <c r="I97" s="40"/>
      <c r="J97" s="52" t="str">
        <f t="shared" si="11"/>
        <v/>
      </c>
      <c r="K97" s="52"/>
      <c r="L97" s="40">
        <f>IF(J2="クロス円",ABS((F97-H97)*100),ABS((F97-H97)*10000))</f>
        <v>0</v>
      </c>
      <c r="M97" s="48" t="str">
        <f t="shared" si="7"/>
        <v/>
      </c>
      <c r="N97" s="48"/>
      <c r="O97" s="40" t="e">
        <f>IF(L97="","",IF(J2="クロス円",ROUNDDOWN((M97/L97)/1000,2),ROUNDDOWN(M97/(I97*L97/10)/100,2)))</f>
        <v>#VALUE!</v>
      </c>
      <c r="P97" s="40"/>
      <c r="Q97" s="40"/>
      <c r="R97" s="49"/>
      <c r="S97" s="49"/>
      <c r="T97" s="51" t="str">
        <f>IF(R97="","",IF(J2="クロス円",IF(E97="買",(R97-F97)*100,(F97-R97)*100),IF(E97="買",(R97-F97)*10000,(F97-R97)*10000)))</f>
        <v/>
      </c>
      <c r="U97" s="51"/>
      <c r="V97" s="48" t="str">
        <f>IF(R97="","",(IF(J2="クロス円",T97*O97*1000,T97*O97*I97*10)))</f>
        <v/>
      </c>
      <c r="W97" s="48"/>
      <c r="X97" s="52" t="str">
        <f t="shared" si="12"/>
        <v/>
      </c>
      <c r="Y97" s="52"/>
      <c r="Z97" s="40">
        <f>IF(J2="クロス円",ABS((F97-H97)*100),ABS((F97-H97)*10000))</f>
        <v>0</v>
      </c>
      <c r="AA97" s="48" t="str">
        <f t="shared" si="8"/>
        <v/>
      </c>
      <c r="AB97" s="48"/>
      <c r="AC97" s="40" t="e">
        <f>IF(Z97="","",IF(J2="クロス円",ROUNDDOWN((AA97/Z97)/1000,2),ROUNDDOWN(AA97/(I97*Z97/10)/100,2)))</f>
        <v>#VALUE!</v>
      </c>
      <c r="AD97" s="40" t="str">
        <f t="shared" si="9"/>
        <v/>
      </c>
      <c r="AE97" s="40" t="str">
        <f t="shared" si="9"/>
        <v/>
      </c>
      <c r="AF97" s="49" t="str">
        <f t="shared" si="9"/>
        <v/>
      </c>
      <c r="AG97" s="49"/>
      <c r="AH97" s="50" t="str">
        <f>IF(AF97="","",IF(J2="クロス円",IF(E97="買",(AF97-F97)*100,(F97-AF97)*100),IF(E97="買",(AF97-F97)*10000,(F97-AF97)*10000)))</f>
        <v/>
      </c>
      <c r="AI97" s="50"/>
      <c r="AJ97" s="48" t="str">
        <f>IF(AF97="","",(IF(J2="クロス円",AH97*AC97*1000,AH97*AC97*I97*10)))</f>
        <v/>
      </c>
      <c r="AK97" s="48"/>
      <c r="AL97" s="111" t="str">
        <f t="shared" si="13"/>
        <v/>
      </c>
      <c r="AM97" s="48"/>
      <c r="AN97" s="40">
        <f>IF(J2="クロス円",ABS((F97-H97)*100),ABS((F97-H97)*10000))</f>
        <v>0</v>
      </c>
      <c r="AO97" s="48" t="str">
        <f t="shared" si="10"/>
        <v/>
      </c>
      <c r="AP97" s="48"/>
      <c r="AQ97" s="40" t="e">
        <f>IF(AN97="","",IF(J2="クロス円",ROUNDDOWN((AO97/AN97)/1000,2),ROUNDDOWN(AO97/(I97*AN97/10)/100,2)))</f>
        <v>#VALUE!</v>
      </c>
      <c r="AR97" s="40"/>
      <c r="AS97" s="40"/>
      <c r="AT97" s="49"/>
      <c r="AU97" s="49"/>
      <c r="AV97" s="50" t="str">
        <f>IF(AT97="","",IF(J2="クロス円",IF(E97="買",(AT97-F97)*100,(F97-AT97)*100),IF(E97="買",(AT97-F97)*10000,(F97-AT97)*10000)))</f>
        <v/>
      </c>
      <c r="AW97" s="50"/>
      <c r="AX97" s="48" t="str">
        <f>IF(AT97="","",(IF(J2="クロス円",AV97*AQ97*1000,AV97*AQ97*I97*10)))</f>
        <v/>
      </c>
      <c r="AY97" s="48"/>
    </row>
    <row r="98" spans="2:51">
      <c r="B98" s="40">
        <v>78</v>
      </c>
      <c r="C98" s="40"/>
      <c r="D98" s="15"/>
      <c r="E98" s="16" t="s">
        <v>15</v>
      </c>
      <c r="F98" s="49"/>
      <c r="G98" s="49"/>
      <c r="H98" s="40"/>
      <c r="I98" s="40"/>
      <c r="J98" s="52" t="str">
        <f t="shared" si="11"/>
        <v/>
      </c>
      <c r="K98" s="52"/>
      <c r="L98" s="40">
        <f>IF(J2="クロス円",ABS((F98-H98)*100),ABS((F98-H98)*10000))</f>
        <v>0</v>
      </c>
      <c r="M98" s="48" t="str">
        <f t="shared" si="7"/>
        <v/>
      </c>
      <c r="N98" s="48"/>
      <c r="O98" s="40" t="e">
        <f>IF(L98="","",IF(J2="クロス円",ROUNDDOWN((M98/L98)/1000,2),ROUNDDOWN(M98/(I98*L98/10)/100,2)))</f>
        <v>#VALUE!</v>
      </c>
      <c r="P98" s="40"/>
      <c r="Q98" s="40"/>
      <c r="R98" s="49"/>
      <c r="S98" s="49"/>
      <c r="T98" s="51" t="str">
        <f>IF(R98="","",IF(J2="クロス円",IF(E98="買",(R98-F98)*100,(F98-R98)*100),IF(E98="買",(R98-F98)*10000,(F98-R98)*10000)))</f>
        <v/>
      </c>
      <c r="U98" s="51"/>
      <c r="V98" s="48" t="str">
        <f>IF(R98="","",(IF(J2="クロス円",T98*O98*1000,T98*O98*I98*10)))</f>
        <v/>
      </c>
      <c r="W98" s="48"/>
      <c r="X98" s="52" t="str">
        <f t="shared" si="12"/>
        <v/>
      </c>
      <c r="Y98" s="52"/>
      <c r="Z98" s="40">
        <f>IF(J2="クロス円",ABS((F98-H98)*100),ABS((F98-H98)*10000))</f>
        <v>0</v>
      </c>
      <c r="AA98" s="48" t="str">
        <f t="shared" si="8"/>
        <v/>
      </c>
      <c r="AB98" s="48"/>
      <c r="AC98" s="40" t="e">
        <f>IF(Z98="","",IF(J2="クロス円",ROUNDDOWN((AA98/Z98)/1000,2),ROUNDDOWN(AA98/(I98*Z98/10)/100,2)))</f>
        <v>#VALUE!</v>
      </c>
      <c r="AD98" s="40" t="str">
        <f t="shared" si="9"/>
        <v/>
      </c>
      <c r="AE98" s="40" t="str">
        <f t="shared" si="9"/>
        <v/>
      </c>
      <c r="AF98" s="49" t="str">
        <f t="shared" si="9"/>
        <v/>
      </c>
      <c r="AG98" s="49"/>
      <c r="AH98" s="50" t="str">
        <f>IF(AF98="","",IF(J2="クロス円",IF(E98="買",(AF98-F98)*100,(F98-AF98)*100),IF(E98="買",(AF98-F98)*10000,(F98-AF98)*10000)))</f>
        <v/>
      </c>
      <c r="AI98" s="50"/>
      <c r="AJ98" s="48" t="str">
        <f>IF(AF98="","",(IF(J2="クロス円",AH98*AC98*1000,AH98*AC98*I98*10)))</f>
        <v/>
      </c>
      <c r="AK98" s="48"/>
      <c r="AL98" s="111" t="str">
        <f t="shared" si="13"/>
        <v/>
      </c>
      <c r="AM98" s="48"/>
      <c r="AN98" s="40">
        <f>IF(J2="クロス円",ABS((F98-H98)*100),ABS((F98-H98)*10000))</f>
        <v>0</v>
      </c>
      <c r="AO98" s="48" t="str">
        <f t="shared" si="10"/>
        <v/>
      </c>
      <c r="AP98" s="48"/>
      <c r="AQ98" s="40" t="e">
        <f>IF(AN98="","",IF(J2="クロス円",ROUNDDOWN((AO98/AN98)/1000,2),ROUNDDOWN(AO98/(I98*AN98/10)/100,2)))</f>
        <v>#VALUE!</v>
      </c>
      <c r="AR98" s="40"/>
      <c r="AS98" s="40"/>
      <c r="AT98" s="49"/>
      <c r="AU98" s="49"/>
      <c r="AV98" s="50" t="str">
        <f>IF(AT98="","",IF(J2="クロス円",IF(E98="買",(AT98-F98)*100,(F98-AT98)*100),IF(E98="買",(AT98-F98)*10000,(F98-AT98)*10000)))</f>
        <v/>
      </c>
      <c r="AW98" s="50"/>
      <c r="AX98" s="48" t="str">
        <f>IF(AT98="","",(IF(J2="クロス円",AV98*AQ98*1000,AV98*AQ98*I98*10)))</f>
        <v/>
      </c>
      <c r="AY98" s="48"/>
    </row>
    <row r="99" spans="2:51">
      <c r="B99" s="40">
        <v>79</v>
      </c>
      <c r="C99" s="40"/>
      <c r="D99" s="15"/>
      <c r="E99" s="16" t="s">
        <v>15</v>
      </c>
      <c r="F99" s="49"/>
      <c r="G99" s="49"/>
      <c r="H99" s="40"/>
      <c r="I99" s="40"/>
      <c r="J99" s="52" t="str">
        <f t="shared" si="11"/>
        <v/>
      </c>
      <c r="K99" s="52"/>
      <c r="L99" s="40">
        <f>IF(J2="クロス円",ABS((F99-H99)*100),ABS((F99-H99)*10000))</f>
        <v>0</v>
      </c>
      <c r="M99" s="48" t="str">
        <f t="shared" si="7"/>
        <v/>
      </c>
      <c r="N99" s="48"/>
      <c r="O99" s="40" t="e">
        <f>IF(L99="","",IF(J2="クロス円",ROUNDDOWN((M99/L99)/1000,2),ROUNDDOWN(M99/(I99*L99/10)/100,2)))</f>
        <v>#VALUE!</v>
      </c>
      <c r="P99" s="40"/>
      <c r="Q99" s="40"/>
      <c r="R99" s="49"/>
      <c r="S99" s="49"/>
      <c r="T99" s="51" t="str">
        <f>IF(R99="","",IF(J2="クロス円",IF(E99="買",(R99-F99)*100,(F99-R99)*100),IF(E99="買",(R99-F99)*10000,(F99-R99)*10000)))</f>
        <v/>
      </c>
      <c r="U99" s="51"/>
      <c r="V99" s="48" t="str">
        <f>IF(R99="","",(IF(J2="クロス円",T99*O99*1000,T99*O99*I99*10)))</f>
        <v/>
      </c>
      <c r="W99" s="48"/>
      <c r="X99" s="52" t="str">
        <f t="shared" si="12"/>
        <v/>
      </c>
      <c r="Y99" s="52"/>
      <c r="Z99" s="40">
        <f>IF(J2="クロス円",ABS((F99-H99)*100),ABS((F99-H99)*10000))</f>
        <v>0</v>
      </c>
      <c r="AA99" s="48" t="str">
        <f t="shared" si="8"/>
        <v/>
      </c>
      <c r="AB99" s="48"/>
      <c r="AC99" s="40" t="e">
        <f>IF(Z99="","",IF(J2="クロス円",ROUNDDOWN((AA99/Z99)/1000,2),ROUNDDOWN(AA99/(I99*Z99/10)/100,2)))</f>
        <v>#VALUE!</v>
      </c>
      <c r="AD99" s="40" t="str">
        <f t="shared" si="9"/>
        <v/>
      </c>
      <c r="AE99" s="40" t="str">
        <f t="shared" si="9"/>
        <v/>
      </c>
      <c r="AF99" s="49" t="str">
        <f t="shared" si="9"/>
        <v/>
      </c>
      <c r="AG99" s="49"/>
      <c r="AH99" s="50" t="str">
        <f>IF(AF99="","",IF(J2="クロス円",IF(E99="買",(AF99-F99)*100,(F99-AF99)*100),IF(E99="買",(AF99-F99)*10000,(F99-AF99)*10000)))</f>
        <v/>
      </c>
      <c r="AI99" s="50"/>
      <c r="AJ99" s="48" t="str">
        <f>IF(AF99="","",(IF(J2="クロス円",AH99*AC99*1000,AH99*AC99*I99*10)))</f>
        <v/>
      </c>
      <c r="AK99" s="48"/>
      <c r="AL99" s="111" t="str">
        <f t="shared" si="13"/>
        <v/>
      </c>
      <c r="AM99" s="48"/>
      <c r="AN99" s="40">
        <f>IF(J2="クロス円",ABS((F99-H99)*100),ABS((F99-H99)*10000))</f>
        <v>0</v>
      </c>
      <c r="AO99" s="48" t="str">
        <f t="shared" si="10"/>
        <v/>
      </c>
      <c r="AP99" s="48"/>
      <c r="AQ99" s="40" t="e">
        <f>IF(AN99="","",IF(J2="クロス円",ROUNDDOWN((AO99/AN99)/1000,2),ROUNDDOWN(AO99/(I99*AN99/10)/100,2)))</f>
        <v>#VALUE!</v>
      </c>
      <c r="AR99" s="40"/>
      <c r="AS99" s="40"/>
      <c r="AT99" s="49"/>
      <c r="AU99" s="49"/>
      <c r="AV99" s="50" t="str">
        <f>IF(AT99="","",IF(J2="クロス円",IF(E99="買",(AT99-F99)*100,(F99-AT99)*100),IF(E99="買",(AT99-F99)*10000,(F99-AT99)*10000)))</f>
        <v/>
      </c>
      <c r="AW99" s="50"/>
      <c r="AX99" s="48" t="str">
        <f>IF(AT99="","",(IF(J2="クロス円",AV99*AQ99*1000,AV99*AQ99*I99*10)))</f>
        <v/>
      </c>
      <c r="AY99" s="48"/>
    </row>
    <row r="100" spans="2:51">
      <c r="B100" s="40">
        <v>80</v>
      </c>
      <c r="C100" s="40"/>
      <c r="D100" s="15"/>
      <c r="E100" s="16" t="s">
        <v>15</v>
      </c>
      <c r="F100" s="49"/>
      <c r="G100" s="49"/>
      <c r="H100" s="40"/>
      <c r="I100" s="40"/>
      <c r="J100" s="52" t="str">
        <f t="shared" si="11"/>
        <v/>
      </c>
      <c r="K100" s="52"/>
      <c r="L100" s="40">
        <f>IF(J2="クロス円",ABS((F100-H100)*100),ABS((F100-H100)*10000))</f>
        <v>0</v>
      </c>
      <c r="M100" s="48" t="str">
        <f t="shared" si="7"/>
        <v/>
      </c>
      <c r="N100" s="48"/>
      <c r="O100" s="40" t="e">
        <f>IF(L100="","",IF(J2="クロス円",ROUNDDOWN((M100/L100)/1000,2),ROUNDDOWN(M100/(I100*L100/10)/100,2)))</f>
        <v>#VALUE!</v>
      </c>
      <c r="P100" s="40"/>
      <c r="Q100" s="40"/>
      <c r="R100" s="49"/>
      <c r="S100" s="49"/>
      <c r="T100" s="51" t="str">
        <f>IF(R100="","",IF(J2="クロス円",IF(E100="買",(R100-F100)*100,(F100-R100)*100),IF(E100="買",(R100-F100)*10000,(F100-R100)*10000)))</f>
        <v/>
      </c>
      <c r="U100" s="51"/>
      <c r="V100" s="48" t="str">
        <f>IF(R100="","",(IF(J2="クロス円",T100*O100*1000,T100*O100*I100*10)))</f>
        <v/>
      </c>
      <c r="W100" s="48"/>
      <c r="X100" s="52" t="str">
        <f t="shared" si="12"/>
        <v/>
      </c>
      <c r="Y100" s="52"/>
      <c r="Z100" s="40">
        <f>IF(J2="クロス円",ABS((F100-H100)*100),ABS((F100-H100)*10000))</f>
        <v>0</v>
      </c>
      <c r="AA100" s="48" t="str">
        <f t="shared" si="8"/>
        <v/>
      </c>
      <c r="AB100" s="48"/>
      <c r="AC100" s="40" t="e">
        <f>IF(Z100="","",IF(J2="クロス円",ROUNDDOWN((AA100/Z100)/1000,2),ROUNDDOWN(AA100/(I100*Z100/10)/100,2)))</f>
        <v>#VALUE!</v>
      </c>
      <c r="AD100" s="40" t="str">
        <f t="shared" si="9"/>
        <v/>
      </c>
      <c r="AE100" s="40" t="str">
        <f t="shared" si="9"/>
        <v/>
      </c>
      <c r="AF100" s="49" t="str">
        <f t="shared" si="9"/>
        <v/>
      </c>
      <c r="AG100" s="49"/>
      <c r="AH100" s="50" t="str">
        <f>IF(AF100="","",IF(J2="クロス円",IF(E100="買",(AF100-F100)*100,(F100-AF100)*100),IF(E100="買",(AF100-F100)*10000,(F100-AF100)*10000)))</f>
        <v/>
      </c>
      <c r="AI100" s="50"/>
      <c r="AJ100" s="48" t="str">
        <f>IF(AF100="","",(IF(J2="クロス円",AH100*AC100*1000,AH100*AC100*I100*10)))</f>
        <v/>
      </c>
      <c r="AK100" s="48"/>
      <c r="AL100" s="111" t="str">
        <f t="shared" si="13"/>
        <v/>
      </c>
      <c r="AM100" s="48"/>
      <c r="AN100" s="40">
        <f>IF(J2="クロス円",ABS((F100-H100)*100),ABS((F100-H100)*10000))</f>
        <v>0</v>
      </c>
      <c r="AO100" s="48" t="str">
        <f t="shared" si="10"/>
        <v/>
      </c>
      <c r="AP100" s="48"/>
      <c r="AQ100" s="40" t="e">
        <f>IF(AN100="","",IF(J2="クロス円",ROUNDDOWN((AO100/AN100)/1000,2),ROUNDDOWN(AO100/(I100*AN100/10)/100,2)))</f>
        <v>#VALUE!</v>
      </c>
      <c r="AR100" s="40"/>
      <c r="AS100" s="40"/>
      <c r="AT100" s="49"/>
      <c r="AU100" s="49"/>
      <c r="AV100" s="50" t="str">
        <f>IF(AT100="","",IF(J2="クロス円",IF(E100="買",(AT100-F100)*100,(F100-AT100)*100),IF(E100="買",(AT100-F100)*10000,(F100-AT100)*10000)))</f>
        <v/>
      </c>
      <c r="AW100" s="50"/>
      <c r="AX100" s="48" t="str">
        <f>IF(AT100="","",(IF(J2="クロス円",AV100*AQ100*1000,AV100*AQ100*I100*10)))</f>
        <v/>
      </c>
      <c r="AY100" s="48"/>
    </row>
    <row r="101" spans="2:51">
      <c r="B101" s="40">
        <v>81</v>
      </c>
      <c r="C101" s="40"/>
      <c r="D101" s="15"/>
      <c r="E101" s="16" t="s">
        <v>15</v>
      </c>
      <c r="F101" s="49"/>
      <c r="G101" s="49"/>
      <c r="H101" s="40"/>
      <c r="I101" s="40"/>
      <c r="J101" s="52" t="str">
        <f t="shared" si="11"/>
        <v/>
      </c>
      <c r="K101" s="52"/>
      <c r="L101" s="40">
        <f>IF(J2="クロス円",ABS((F101-H101)*100),ABS((F101-H101)*10000))</f>
        <v>0</v>
      </c>
      <c r="M101" s="48" t="str">
        <f t="shared" si="7"/>
        <v/>
      </c>
      <c r="N101" s="48"/>
      <c r="O101" s="40" t="e">
        <f>IF(L101="","",IF(J2="クロス円",ROUNDDOWN((M101/L101)/1000,2),ROUNDDOWN(M101/(I101*L101/10)/100,2)))</f>
        <v>#VALUE!</v>
      </c>
      <c r="P101" s="40"/>
      <c r="Q101" s="40"/>
      <c r="R101" s="49"/>
      <c r="S101" s="49"/>
      <c r="T101" s="51" t="str">
        <f>IF(R101="","",IF(J2="クロス円",IF(E101="買",(R101-F101)*100,(F101-R101)*100),IF(E101="買",(R101-F101)*10000,(F101-R101)*10000)))</f>
        <v/>
      </c>
      <c r="U101" s="51"/>
      <c r="V101" s="48" t="str">
        <f>IF(R101="","",(IF(J2="クロス円",T101*O101*1000,T101*O101*I101*10)))</f>
        <v/>
      </c>
      <c r="W101" s="48"/>
      <c r="X101" s="52" t="str">
        <f t="shared" si="12"/>
        <v/>
      </c>
      <c r="Y101" s="52"/>
      <c r="Z101" s="40">
        <f>IF(J2="クロス円",ABS((F101-H101)*100),ABS((F101-H101)*10000))</f>
        <v>0</v>
      </c>
      <c r="AA101" s="48" t="str">
        <f t="shared" si="8"/>
        <v/>
      </c>
      <c r="AB101" s="48"/>
      <c r="AC101" s="40" t="e">
        <f>IF(Z101="","",IF(J2="クロス円",ROUNDDOWN((AA101/Z101)/1000,2),ROUNDDOWN(AA101/(I101*Z101/10)/100,2)))</f>
        <v>#VALUE!</v>
      </c>
      <c r="AD101" s="40" t="str">
        <f t="shared" si="9"/>
        <v/>
      </c>
      <c r="AE101" s="40" t="str">
        <f t="shared" si="9"/>
        <v/>
      </c>
      <c r="AF101" s="49" t="str">
        <f t="shared" si="9"/>
        <v/>
      </c>
      <c r="AG101" s="49"/>
      <c r="AH101" s="50" t="str">
        <f>IF(AF101="","",IF(J2="クロス円",IF(E101="買",(AF101-F101)*100,(F101-AF101)*100),IF(E101="買",(AF101-F101)*10000,(F101-AF101)*10000)))</f>
        <v/>
      </c>
      <c r="AI101" s="50"/>
      <c r="AJ101" s="48" t="str">
        <f>IF(AF101="","",(IF(J2="クロス円",AH101*AC101*1000,AH101*AC101*I101*10)))</f>
        <v/>
      </c>
      <c r="AK101" s="48"/>
      <c r="AL101" s="111" t="str">
        <f t="shared" si="13"/>
        <v/>
      </c>
      <c r="AM101" s="48"/>
      <c r="AN101" s="40">
        <f>IF(J2="クロス円",ABS((F101-H101)*100),ABS((F101-H101)*10000))</f>
        <v>0</v>
      </c>
      <c r="AO101" s="48" t="str">
        <f t="shared" si="10"/>
        <v/>
      </c>
      <c r="AP101" s="48"/>
      <c r="AQ101" s="40" t="e">
        <f>IF(AN101="","",IF(J2="クロス円",ROUNDDOWN((AO101/AN101)/1000,2),ROUNDDOWN(AO101/(I101*AN101/10)/100,2)))</f>
        <v>#VALUE!</v>
      </c>
      <c r="AR101" s="40"/>
      <c r="AS101" s="40"/>
      <c r="AT101" s="49"/>
      <c r="AU101" s="49"/>
      <c r="AV101" s="50" t="str">
        <f>IF(AT101="","",IF(J2="クロス円",IF(E101="買",(AT101-F101)*100,(F101-AT101)*100),IF(E101="買",(AT101-F101)*10000,(F101-AT101)*10000)))</f>
        <v/>
      </c>
      <c r="AW101" s="50"/>
      <c r="AX101" s="48" t="str">
        <f>IF(AT101="","",(IF(J2="クロス円",AV101*AQ101*1000,AV101*AQ101*I101*10)))</f>
        <v/>
      </c>
      <c r="AY101" s="48"/>
    </row>
    <row r="102" spans="2:51">
      <c r="B102" s="40">
        <v>82</v>
      </c>
      <c r="C102" s="40"/>
      <c r="D102" s="15"/>
      <c r="E102" s="16" t="s">
        <v>15</v>
      </c>
      <c r="F102" s="49"/>
      <c r="G102" s="49"/>
      <c r="H102" s="40"/>
      <c r="I102" s="40"/>
      <c r="J102" s="52" t="str">
        <f t="shared" si="11"/>
        <v/>
      </c>
      <c r="K102" s="52"/>
      <c r="L102" s="40">
        <f>IF(J2="クロス円",ABS((F102-H102)*100),ABS((F102-H102)*10000))</f>
        <v>0</v>
      </c>
      <c r="M102" s="48" t="str">
        <f t="shared" si="7"/>
        <v/>
      </c>
      <c r="N102" s="48"/>
      <c r="O102" s="40" t="e">
        <f>IF(L102="","",IF(J2="クロス円",ROUNDDOWN((M102/L102)/1000,2),ROUNDDOWN(M102/(I102*L102/10)/100,2)))</f>
        <v>#VALUE!</v>
      </c>
      <c r="P102" s="40"/>
      <c r="Q102" s="40"/>
      <c r="R102" s="49"/>
      <c r="S102" s="49"/>
      <c r="T102" s="51" t="str">
        <f>IF(R102="","",IF(J2="クロス円",IF(E102="買",(R102-F102)*100,(F102-R102)*100),IF(E102="買",(R102-F102)*10000,(F102-R102)*10000)))</f>
        <v/>
      </c>
      <c r="U102" s="51"/>
      <c r="V102" s="48" t="str">
        <f>IF(R102="","",(IF(J2="クロス円",T102*O102*1000,T102*O102*I102*10)))</f>
        <v/>
      </c>
      <c r="W102" s="48"/>
      <c r="X102" s="52" t="str">
        <f t="shared" si="12"/>
        <v/>
      </c>
      <c r="Y102" s="52"/>
      <c r="Z102" s="40">
        <f>IF(J2="クロス円",ABS((F102-H102)*100),ABS((F102-H102)*10000))</f>
        <v>0</v>
      </c>
      <c r="AA102" s="48" t="str">
        <f t="shared" si="8"/>
        <v/>
      </c>
      <c r="AB102" s="48"/>
      <c r="AC102" s="40" t="e">
        <f>IF(Z102="","",IF(J2="クロス円",ROUNDDOWN((AA102/Z102)/1000,2),ROUNDDOWN(AA102/(I102*Z102/10)/100,2)))</f>
        <v>#VALUE!</v>
      </c>
      <c r="AD102" s="40" t="str">
        <f t="shared" si="9"/>
        <v/>
      </c>
      <c r="AE102" s="40" t="str">
        <f t="shared" si="9"/>
        <v/>
      </c>
      <c r="AF102" s="49" t="str">
        <f t="shared" si="9"/>
        <v/>
      </c>
      <c r="AG102" s="49"/>
      <c r="AH102" s="50" t="str">
        <f>IF(AF102="","",IF(J2="クロス円",IF(E102="買",(AF102-F102)*100,(F102-AF102)*100),IF(E102="買",(AF102-F102)*10000,(F102-AF102)*10000)))</f>
        <v/>
      </c>
      <c r="AI102" s="50"/>
      <c r="AJ102" s="48" t="str">
        <f>IF(AF102="","",(IF(J2="クロス円",AH102*AC102*1000,AH102*AC102*I102*10)))</f>
        <v/>
      </c>
      <c r="AK102" s="48"/>
      <c r="AL102" s="111" t="str">
        <f t="shared" si="13"/>
        <v/>
      </c>
      <c r="AM102" s="48"/>
      <c r="AN102" s="40">
        <f>IF(J2="クロス円",ABS((F102-H102)*100),ABS((F102-H102)*10000))</f>
        <v>0</v>
      </c>
      <c r="AO102" s="48" t="str">
        <f t="shared" si="10"/>
        <v/>
      </c>
      <c r="AP102" s="48"/>
      <c r="AQ102" s="40" t="e">
        <f>IF(AN102="","",IF(J2="クロス円",ROUNDDOWN((AO102/AN102)/1000,2),ROUNDDOWN(AO102/(I102*AN102/10)/100,2)))</f>
        <v>#VALUE!</v>
      </c>
      <c r="AR102" s="40"/>
      <c r="AS102" s="40"/>
      <c r="AT102" s="49"/>
      <c r="AU102" s="49"/>
      <c r="AV102" s="50" t="str">
        <f>IF(AT102="","",IF(J2="クロス円",IF(E102="買",(AT102-F102)*100,(F102-AT102)*100),IF(E102="買",(AT102-F102)*10000,(F102-AT102)*10000)))</f>
        <v/>
      </c>
      <c r="AW102" s="50"/>
      <c r="AX102" s="48" t="str">
        <f>IF(AT102="","",(IF(J2="クロス円",AV102*AQ102*1000,AV102*AQ102*I102*10)))</f>
        <v/>
      </c>
      <c r="AY102" s="48"/>
    </row>
    <row r="103" spans="2:51">
      <c r="B103" s="40">
        <v>83</v>
      </c>
      <c r="C103" s="40"/>
      <c r="D103" s="15"/>
      <c r="E103" s="16" t="s">
        <v>15</v>
      </c>
      <c r="F103" s="49"/>
      <c r="G103" s="49"/>
      <c r="H103" s="40"/>
      <c r="I103" s="40"/>
      <c r="J103" s="52" t="str">
        <f t="shared" si="11"/>
        <v/>
      </c>
      <c r="K103" s="52"/>
      <c r="L103" s="40">
        <f>IF(J2="クロス円",ABS((F103-H103)*100),ABS((F103-H103)*10000))</f>
        <v>0</v>
      </c>
      <c r="M103" s="48" t="str">
        <f t="shared" si="7"/>
        <v/>
      </c>
      <c r="N103" s="48"/>
      <c r="O103" s="40" t="e">
        <f>IF(L103="","",IF(J2="クロス円",ROUNDDOWN((M103/L103)/1000,2),ROUNDDOWN(M103/(I103*L103/10)/100,2)))</f>
        <v>#VALUE!</v>
      </c>
      <c r="P103" s="40"/>
      <c r="Q103" s="40"/>
      <c r="R103" s="49"/>
      <c r="S103" s="49"/>
      <c r="T103" s="51" t="str">
        <f>IF(R103="","",IF(J2="クロス円",IF(E103="買",(R103-F103)*100,(F103-R103)*100),IF(E103="買",(R103-F103)*10000,(F103-R103)*10000)))</f>
        <v/>
      </c>
      <c r="U103" s="51"/>
      <c r="V103" s="48" t="str">
        <f>IF(R103="","",(IF(J2="クロス円",T103*O103*1000,T103*O103*I103*10)))</f>
        <v/>
      </c>
      <c r="W103" s="48"/>
      <c r="X103" s="52" t="str">
        <f t="shared" si="12"/>
        <v/>
      </c>
      <c r="Y103" s="52"/>
      <c r="Z103" s="40">
        <f>IF(J2="クロス円",ABS((F103-H103)*100),ABS((F103-H103)*10000))</f>
        <v>0</v>
      </c>
      <c r="AA103" s="48" t="str">
        <f t="shared" si="8"/>
        <v/>
      </c>
      <c r="AB103" s="48"/>
      <c r="AC103" s="40" t="e">
        <f>IF(Z103="","",IF(J2="クロス円",ROUNDDOWN((AA103/Z103)/1000,2),ROUNDDOWN(AA103/(I103*Z103/10)/100,2)))</f>
        <v>#VALUE!</v>
      </c>
      <c r="AD103" s="40" t="str">
        <f t="shared" si="9"/>
        <v/>
      </c>
      <c r="AE103" s="40" t="str">
        <f t="shared" si="9"/>
        <v/>
      </c>
      <c r="AF103" s="49" t="str">
        <f t="shared" si="9"/>
        <v/>
      </c>
      <c r="AG103" s="49"/>
      <c r="AH103" s="50" t="str">
        <f>IF(AF103="","",IF(J2="クロス円",IF(E103="買",(AF103-F103)*100,(F103-AF103)*100),IF(E103="買",(AF103-F103)*10000,(F103-AF103)*10000)))</f>
        <v/>
      </c>
      <c r="AI103" s="50"/>
      <c r="AJ103" s="48" t="str">
        <f>IF(AF103="","",(IF(J2="クロス円",AH103*AC103*1000,AH103*AC103*I103*10)))</f>
        <v/>
      </c>
      <c r="AK103" s="48"/>
      <c r="AL103" s="111" t="str">
        <f t="shared" si="13"/>
        <v/>
      </c>
      <c r="AM103" s="48"/>
      <c r="AN103" s="40">
        <f>IF(J2="クロス円",ABS((F103-H103)*100),ABS((F103-H103)*10000))</f>
        <v>0</v>
      </c>
      <c r="AO103" s="48" t="str">
        <f t="shared" si="10"/>
        <v/>
      </c>
      <c r="AP103" s="48"/>
      <c r="AQ103" s="40" t="e">
        <f>IF(AN103="","",IF(J2="クロス円",ROUNDDOWN((AO103/AN103)/1000,2),ROUNDDOWN(AO103/(I103*AN103/10)/100,2)))</f>
        <v>#VALUE!</v>
      </c>
      <c r="AR103" s="40"/>
      <c r="AS103" s="40"/>
      <c r="AT103" s="49"/>
      <c r="AU103" s="49"/>
      <c r="AV103" s="50" t="str">
        <f>IF(AT103="","",IF(J2="クロス円",IF(E103="買",(AT103-F103)*100,(F103-AT103)*100),IF(E103="買",(AT103-F103)*10000,(F103-AT103)*10000)))</f>
        <v/>
      </c>
      <c r="AW103" s="50"/>
      <c r="AX103" s="48" t="str">
        <f>IF(AT103="","",(IF(J2="クロス円",AV103*AQ103*1000,AV103*AQ103*I103*10)))</f>
        <v/>
      </c>
      <c r="AY103" s="48"/>
    </row>
    <row r="104" spans="2:51">
      <c r="B104" s="40">
        <v>84</v>
      </c>
      <c r="C104" s="40"/>
      <c r="D104" s="15"/>
      <c r="E104" s="16" t="s">
        <v>15</v>
      </c>
      <c r="F104" s="49"/>
      <c r="G104" s="49"/>
      <c r="H104" s="40"/>
      <c r="I104" s="40"/>
      <c r="J104" s="52" t="str">
        <f t="shared" si="11"/>
        <v/>
      </c>
      <c r="K104" s="52"/>
      <c r="L104" s="40">
        <f>IF(J2="クロス円",ABS((F104-H104)*100),ABS((F104-H104)*10000))</f>
        <v>0</v>
      </c>
      <c r="M104" s="48" t="str">
        <f t="shared" si="7"/>
        <v/>
      </c>
      <c r="N104" s="48"/>
      <c r="O104" s="40" t="e">
        <f>IF(L104="","",IF(J2="クロス円",ROUNDDOWN((M104/L104)/1000,2),ROUNDDOWN(M104/(I104*L104/10)/100,2)))</f>
        <v>#VALUE!</v>
      </c>
      <c r="P104" s="40"/>
      <c r="Q104" s="40"/>
      <c r="R104" s="49"/>
      <c r="S104" s="49"/>
      <c r="T104" s="51" t="str">
        <f>IF(R104="","",IF(J2="クロス円",IF(E104="買",(R104-F104)*100,(F104-R104)*100),IF(E104="買",(R104-F104)*10000,(F104-R104)*10000)))</f>
        <v/>
      </c>
      <c r="U104" s="51"/>
      <c r="V104" s="48" t="str">
        <f>IF(R104="","",(IF(J2="クロス円",T104*O104*1000,T104*O104*I104*10)))</f>
        <v/>
      </c>
      <c r="W104" s="48"/>
      <c r="X104" s="52" t="str">
        <f t="shared" si="12"/>
        <v/>
      </c>
      <c r="Y104" s="52"/>
      <c r="Z104" s="40">
        <f>IF(J2="クロス円",ABS((F104-H104)*100),ABS((F104-H104)*10000))</f>
        <v>0</v>
      </c>
      <c r="AA104" s="48" t="str">
        <f t="shared" si="8"/>
        <v/>
      </c>
      <c r="AB104" s="48"/>
      <c r="AC104" s="40" t="e">
        <f>IF(Z104="","",IF(J2="クロス円",ROUNDDOWN((AA104/Z104)/1000,2),ROUNDDOWN(AA104/(I104*Z104/10)/100,2)))</f>
        <v>#VALUE!</v>
      </c>
      <c r="AD104" s="40" t="str">
        <f t="shared" si="9"/>
        <v/>
      </c>
      <c r="AE104" s="40" t="str">
        <f t="shared" si="9"/>
        <v/>
      </c>
      <c r="AF104" s="49" t="str">
        <f t="shared" si="9"/>
        <v/>
      </c>
      <c r="AG104" s="49"/>
      <c r="AH104" s="50" t="str">
        <f>IF(AF104="","",IF(J2="クロス円",IF(E104="買",(AF104-F104)*100,(F104-AF104)*100),IF(E104="買",(AF104-F104)*10000,(F104-AF104)*10000)))</f>
        <v/>
      </c>
      <c r="AI104" s="50"/>
      <c r="AJ104" s="48" t="str">
        <f>IF(AF104="","",(IF(J2="クロス円",AH104*AC104*1000,AH104*AC104*I104*10)))</f>
        <v/>
      </c>
      <c r="AK104" s="48"/>
      <c r="AL104" s="111" t="str">
        <f t="shared" si="13"/>
        <v/>
      </c>
      <c r="AM104" s="48"/>
      <c r="AN104" s="40">
        <f>IF(J2="クロス円",ABS((F104-H104)*100),ABS((F104-H104)*10000))</f>
        <v>0</v>
      </c>
      <c r="AO104" s="48" t="str">
        <f t="shared" si="10"/>
        <v/>
      </c>
      <c r="AP104" s="48"/>
      <c r="AQ104" s="40" t="e">
        <f>IF(AN104="","",IF(J2="クロス円",ROUNDDOWN((AO104/AN104)/1000,2),ROUNDDOWN(AO104/(I104*AN104/10)/100,2)))</f>
        <v>#VALUE!</v>
      </c>
      <c r="AR104" s="40"/>
      <c r="AS104" s="40"/>
      <c r="AT104" s="49"/>
      <c r="AU104" s="49"/>
      <c r="AV104" s="50" t="str">
        <f>IF(AT104="","",IF(J2="クロス円",IF(E104="買",(AT104-F104)*100,(F104-AT104)*100),IF(E104="買",(AT104-F104)*10000,(F104-AT104)*10000)))</f>
        <v/>
      </c>
      <c r="AW104" s="50"/>
      <c r="AX104" s="48" t="str">
        <f>IF(AT104="","",(IF(J2="クロス円",AV104*AQ104*1000,AV104*AQ104*I104*10)))</f>
        <v/>
      </c>
      <c r="AY104" s="48"/>
    </row>
    <row r="105" spans="2:51">
      <c r="B105" s="40">
        <v>85</v>
      </c>
      <c r="C105" s="40"/>
      <c r="D105" s="15"/>
      <c r="E105" s="16" t="s">
        <v>15</v>
      </c>
      <c r="F105" s="49"/>
      <c r="G105" s="49"/>
      <c r="H105" s="40"/>
      <c r="I105" s="40"/>
      <c r="J105" s="52" t="str">
        <f t="shared" si="11"/>
        <v/>
      </c>
      <c r="K105" s="52"/>
      <c r="L105" s="40">
        <f>IF(J2="クロス円",ABS((F105-H105)*100),ABS((F105-H105)*10000))</f>
        <v>0</v>
      </c>
      <c r="M105" s="48" t="str">
        <f t="shared" si="7"/>
        <v/>
      </c>
      <c r="N105" s="48"/>
      <c r="O105" s="40" t="e">
        <f>IF(L105="","",IF(J2="クロス円",ROUNDDOWN((M105/L105)/1000,2),ROUNDDOWN(M105/(I105*L105/10)/100,2)))</f>
        <v>#VALUE!</v>
      </c>
      <c r="P105" s="40"/>
      <c r="Q105" s="40"/>
      <c r="R105" s="49"/>
      <c r="S105" s="49"/>
      <c r="T105" s="51" t="str">
        <f>IF(R105="","",IF(J2="クロス円",IF(E105="買",(R105-F105)*100,(F105-R105)*100),IF(E105="買",(R105-F105)*10000,(F105-R105)*10000)))</f>
        <v/>
      </c>
      <c r="U105" s="51"/>
      <c r="V105" s="48" t="str">
        <f>IF(R105="","",(IF(J2="クロス円",T105*O105*1000,T105*O105*I105*10)))</f>
        <v/>
      </c>
      <c r="W105" s="48"/>
      <c r="X105" s="52" t="str">
        <f t="shared" si="12"/>
        <v/>
      </c>
      <c r="Y105" s="52"/>
      <c r="Z105" s="40">
        <f>IF(J2="クロス円",ABS((F105-H105)*100),ABS((F105-H105)*10000))</f>
        <v>0</v>
      </c>
      <c r="AA105" s="48" t="str">
        <f t="shared" si="8"/>
        <v/>
      </c>
      <c r="AB105" s="48"/>
      <c r="AC105" s="40" t="e">
        <f>IF(Z105="","",IF(J2="クロス円",ROUNDDOWN((AA105/Z105)/1000,2),ROUNDDOWN(AA105/(I105*Z105/10)/100,2)))</f>
        <v>#VALUE!</v>
      </c>
      <c r="AD105" s="40" t="str">
        <f t="shared" si="9"/>
        <v/>
      </c>
      <c r="AE105" s="40" t="str">
        <f t="shared" si="9"/>
        <v/>
      </c>
      <c r="AF105" s="49" t="str">
        <f t="shared" si="9"/>
        <v/>
      </c>
      <c r="AG105" s="49"/>
      <c r="AH105" s="50" t="str">
        <f>IF(AF105="","",IF(J2="クロス円",IF(E105="買",(AF105-F105)*100,(F105-AF105)*100),IF(E105="買",(AF105-F105)*10000,(F105-AF105)*10000)))</f>
        <v/>
      </c>
      <c r="AI105" s="50"/>
      <c r="AJ105" s="48" t="str">
        <f>IF(AF105="","",(IF(J2="クロス円",AH105*AC105*1000,AH105*AC105*I105*10)))</f>
        <v/>
      </c>
      <c r="AK105" s="48"/>
      <c r="AL105" s="111" t="str">
        <f t="shared" si="13"/>
        <v/>
      </c>
      <c r="AM105" s="48"/>
      <c r="AN105" s="40">
        <f>IF(J2="クロス円",ABS((F105-H105)*100),ABS((F105-H105)*10000))</f>
        <v>0</v>
      </c>
      <c r="AO105" s="48" t="str">
        <f t="shared" si="10"/>
        <v/>
      </c>
      <c r="AP105" s="48"/>
      <c r="AQ105" s="40" t="e">
        <f>IF(AN105="","",IF(J2="クロス円",ROUNDDOWN((AO105/AN105)/1000,2),ROUNDDOWN(AO105/(I105*AN105/10)/100,2)))</f>
        <v>#VALUE!</v>
      </c>
      <c r="AR105" s="40"/>
      <c r="AS105" s="40"/>
      <c r="AT105" s="49"/>
      <c r="AU105" s="49"/>
      <c r="AV105" s="50" t="str">
        <f>IF(AT105="","",IF(J2="クロス円",IF(E105="買",(AT105-F105)*100,(F105-AT105)*100),IF(E105="買",(AT105-F105)*10000,(F105-AT105)*10000)))</f>
        <v/>
      </c>
      <c r="AW105" s="50"/>
      <c r="AX105" s="48" t="str">
        <f>IF(AT105="","",(IF(J2="クロス円",AV105*AQ105*1000,AV105*AQ105*I105*10)))</f>
        <v/>
      </c>
      <c r="AY105" s="48"/>
    </row>
    <row r="106" spans="2:51">
      <c r="B106" s="40">
        <v>86</v>
      </c>
      <c r="C106" s="40"/>
      <c r="D106" s="15"/>
      <c r="E106" s="16" t="s">
        <v>15</v>
      </c>
      <c r="F106" s="49"/>
      <c r="G106" s="49"/>
      <c r="H106" s="40"/>
      <c r="I106" s="40"/>
      <c r="J106" s="52" t="str">
        <f t="shared" si="11"/>
        <v/>
      </c>
      <c r="K106" s="52"/>
      <c r="L106" s="40">
        <f>IF(J2="クロス円",ABS((F106-H106)*100),ABS((F106-H106)*10000))</f>
        <v>0</v>
      </c>
      <c r="M106" s="48" t="str">
        <f t="shared" si="7"/>
        <v/>
      </c>
      <c r="N106" s="48"/>
      <c r="O106" s="40" t="e">
        <f>IF(L106="","",IF(J2="クロス円",ROUNDDOWN((M106/L106)/1000,2),ROUNDDOWN(M106/(I106*L106/10)/100,2)))</f>
        <v>#VALUE!</v>
      </c>
      <c r="P106" s="40"/>
      <c r="Q106" s="40"/>
      <c r="R106" s="49"/>
      <c r="S106" s="49"/>
      <c r="T106" s="51" t="str">
        <f>IF(R106="","",IF(J2="クロス円",IF(E106="買",(R106-F106)*100,(F106-R106)*100),IF(E106="買",(R106-F106)*10000,(F106-R106)*10000)))</f>
        <v/>
      </c>
      <c r="U106" s="51"/>
      <c r="V106" s="48" t="str">
        <f>IF(R106="","",(IF(J2="クロス円",T106*O106*1000,T106*O106*I106*10)))</f>
        <v/>
      </c>
      <c r="W106" s="48"/>
      <c r="X106" s="52" t="str">
        <f t="shared" si="12"/>
        <v/>
      </c>
      <c r="Y106" s="52"/>
      <c r="Z106" s="40">
        <f>IF(J2="クロス円",ABS((F106-H106)*100),ABS((F106-H106)*10000))</f>
        <v>0</v>
      </c>
      <c r="AA106" s="48" t="str">
        <f t="shared" si="8"/>
        <v/>
      </c>
      <c r="AB106" s="48"/>
      <c r="AC106" s="40" t="e">
        <f>IF(Z106="","",IF(J2="クロス円",ROUNDDOWN((AA106/Z106)/1000,2),ROUNDDOWN(AA106/(I106*Z106/10)/100,2)))</f>
        <v>#VALUE!</v>
      </c>
      <c r="AD106" s="40" t="str">
        <f t="shared" si="9"/>
        <v/>
      </c>
      <c r="AE106" s="40" t="str">
        <f t="shared" si="9"/>
        <v/>
      </c>
      <c r="AF106" s="49" t="str">
        <f t="shared" si="9"/>
        <v/>
      </c>
      <c r="AG106" s="49"/>
      <c r="AH106" s="50" t="str">
        <f>IF(AF106="","",IF(J2="クロス円",IF(E106="買",(AF106-F106)*100,(F106-AF106)*100),IF(E106="買",(AF106-F106)*10000,(F106-AF106)*10000)))</f>
        <v/>
      </c>
      <c r="AI106" s="50"/>
      <c r="AJ106" s="48" t="str">
        <f>IF(AF106="","",(IF(J2="クロス円",AH106*AC106*1000,AH106*AC106*I106*10)))</f>
        <v/>
      </c>
      <c r="AK106" s="48"/>
      <c r="AL106" s="111" t="str">
        <f t="shared" si="13"/>
        <v/>
      </c>
      <c r="AM106" s="48"/>
      <c r="AN106" s="40">
        <f>IF(J2="クロス円",ABS((F106-H106)*100),ABS((F106-H106)*10000))</f>
        <v>0</v>
      </c>
      <c r="AO106" s="48" t="str">
        <f t="shared" si="10"/>
        <v/>
      </c>
      <c r="AP106" s="48"/>
      <c r="AQ106" s="40" t="e">
        <f>IF(AN106="","",IF(J2="クロス円",ROUNDDOWN((AO106/AN106)/1000,2),ROUNDDOWN(AO106/(I106*AN106/10)/100,2)))</f>
        <v>#VALUE!</v>
      </c>
      <c r="AR106" s="40"/>
      <c r="AS106" s="40"/>
      <c r="AT106" s="49"/>
      <c r="AU106" s="49"/>
      <c r="AV106" s="50" t="str">
        <f>IF(AT106="","",IF(J2="クロス円",IF(E106="買",(AT106-F106)*100,(F106-AT106)*100),IF(E106="買",(AT106-F106)*10000,(F106-AT106)*10000)))</f>
        <v/>
      </c>
      <c r="AW106" s="50"/>
      <c r="AX106" s="48" t="str">
        <f>IF(AT106="","",(IF(J2="クロス円",AV106*AQ106*1000,AV106*AQ106*I106*10)))</f>
        <v/>
      </c>
      <c r="AY106" s="48"/>
    </row>
    <row r="107" spans="2:51">
      <c r="B107" s="40">
        <v>87</v>
      </c>
      <c r="C107" s="40"/>
      <c r="D107" s="15"/>
      <c r="E107" s="16" t="s">
        <v>15</v>
      </c>
      <c r="F107" s="49"/>
      <c r="G107" s="49"/>
      <c r="H107" s="40"/>
      <c r="I107" s="40"/>
      <c r="J107" s="52" t="str">
        <f t="shared" si="11"/>
        <v/>
      </c>
      <c r="K107" s="52"/>
      <c r="L107" s="40">
        <f>IF(J2="クロス円",ABS((F107-H107)*100),ABS((F107-H107)*10000))</f>
        <v>0</v>
      </c>
      <c r="M107" s="48" t="str">
        <f t="shared" si="7"/>
        <v/>
      </c>
      <c r="N107" s="48"/>
      <c r="O107" s="40" t="e">
        <f>IF(L107="","",IF(J2="クロス円",ROUNDDOWN((M107/L107)/1000,2),ROUNDDOWN(M107/(I107*L107/10)/100,2)))</f>
        <v>#VALUE!</v>
      </c>
      <c r="P107" s="40"/>
      <c r="Q107" s="40"/>
      <c r="R107" s="49"/>
      <c r="S107" s="49"/>
      <c r="T107" s="51" t="str">
        <f>IF(R107="","",IF(J2="クロス円",IF(E107="買",(R107-F107)*100,(F107-R107)*100),IF(E107="買",(R107-F107)*10000,(F107-R107)*10000)))</f>
        <v/>
      </c>
      <c r="U107" s="51"/>
      <c r="V107" s="48" t="str">
        <f>IF(R107="","",(IF(J2="クロス円",T107*O107*1000,T107*O107*I107*10)))</f>
        <v/>
      </c>
      <c r="W107" s="48"/>
      <c r="X107" s="52" t="str">
        <f t="shared" si="12"/>
        <v/>
      </c>
      <c r="Y107" s="52"/>
      <c r="Z107" s="40">
        <f>IF(J2="クロス円",ABS((F107-H107)*100),ABS((F107-H107)*10000))</f>
        <v>0</v>
      </c>
      <c r="AA107" s="48" t="str">
        <f t="shared" si="8"/>
        <v/>
      </c>
      <c r="AB107" s="48"/>
      <c r="AC107" s="40" t="e">
        <f>IF(Z107="","",IF(J2="クロス円",ROUNDDOWN((AA107/Z107)/1000,2),ROUNDDOWN(AA107/(I107*Z107/10)/100,2)))</f>
        <v>#VALUE!</v>
      </c>
      <c r="AD107" s="40" t="str">
        <f t="shared" si="9"/>
        <v/>
      </c>
      <c r="AE107" s="40" t="str">
        <f t="shared" si="9"/>
        <v/>
      </c>
      <c r="AF107" s="49" t="str">
        <f t="shared" si="9"/>
        <v/>
      </c>
      <c r="AG107" s="49"/>
      <c r="AH107" s="50" t="str">
        <f>IF(AF107="","",IF(J2="クロス円",IF(E107="買",(AF107-F107)*100,(F107-AF107)*100),IF(E107="買",(AF107-F107)*10000,(F107-AF107)*10000)))</f>
        <v/>
      </c>
      <c r="AI107" s="50"/>
      <c r="AJ107" s="48" t="str">
        <f>IF(AF107="","",(IF(J2="クロス円",AH107*AC107*1000,AH107*AC107*I107*10)))</f>
        <v/>
      </c>
      <c r="AK107" s="48"/>
      <c r="AL107" s="111" t="str">
        <f t="shared" si="13"/>
        <v/>
      </c>
      <c r="AM107" s="48"/>
      <c r="AN107" s="40">
        <f>IF(J2="クロス円",ABS((F107-H107)*100),ABS((F107-H107)*10000))</f>
        <v>0</v>
      </c>
      <c r="AO107" s="48" t="str">
        <f t="shared" si="10"/>
        <v/>
      </c>
      <c r="AP107" s="48"/>
      <c r="AQ107" s="40" t="e">
        <f>IF(AN107="","",IF(J2="クロス円",ROUNDDOWN((AO107/AN107)/1000,2),ROUNDDOWN(AO107/(I107*AN107/10)/100,2)))</f>
        <v>#VALUE!</v>
      </c>
      <c r="AR107" s="40"/>
      <c r="AS107" s="40"/>
      <c r="AT107" s="49"/>
      <c r="AU107" s="49"/>
      <c r="AV107" s="50" t="str">
        <f>IF(AT107="","",IF(J2="クロス円",IF(E107="買",(AT107-F107)*100,(F107-AT107)*100),IF(E107="買",(AT107-F107)*10000,(F107-AT107)*10000)))</f>
        <v/>
      </c>
      <c r="AW107" s="50"/>
      <c r="AX107" s="48" t="str">
        <f>IF(AT107="","",(IF(J2="クロス円",AV107*AQ107*1000,AV107*AQ107*I107*10)))</f>
        <v/>
      </c>
      <c r="AY107" s="48"/>
    </row>
    <row r="108" spans="2:51">
      <c r="B108" s="40">
        <v>88</v>
      </c>
      <c r="C108" s="40"/>
      <c r="D108" s="15"/>
      <c r="E108" s="16" t="s">
        <v>15</v>
      </c>
      <c r="F108" s="49"/>
      <c r="G108" s="49"/>
      <c r="H108" s="40"/>
      <c r="I108" s="40"/>
      <c r="J108" s="52" t="str">
        <f t="shared" si="11"/>
        <v/>
      </c>
      <c r="K108" s="52"/>
      <c r="L108" s="40">
        <f>IF(J2="クロス円",ABS((F108-H108)*100),ABS((F108-H108)*10000))</f>
        <v>0</v>
      </c>
      <c r="M108" s="48" t="str">
        <f t="shared" si="7"/>
        <v/>
      </c>
      <c r="N108" s="48"/>
      <c r="O108" s="40" t="e">
        <f>IF(L108="","",IF(J2="クロス円",ROUNDDOWN((M108/L108)/1000,2),ROUNDDOWN(M108/(I108*L108/10)/100,2)))</f>
        <v>#VALUE!</v>
      </c>
      <c r="P108" s="40"/>
      <c r="Q108" s="40"/>
      <c r="R108" s="49"/>
      <c r="S108" s="49"/>
      <c r="T108" s="51" t="str">
        <f>IF(R108="","",IF(J2="クロス円",IF(E108="買",(R108-F108)*100,(F108-R108)*100),IF(E108="買",(R108-F108)*10000,(F108-R108)*10000)))</f>
        <v/>
      </c>
      <c r="U108" s="51"/>
      <c r="V108" s="48" t="str">
        <f>IF(R108="","",(IF(J2="クロス円",T108*O108*1000,T108*O108*I108*10)))</f>
        <v/>
      </c>
      <c r="W108" s="48"/>
      <c r="X108" s="52" t="str">
        <f t="shared" si="12"/>
        <v/>
      </c>
      <c r="Y108" s="52"/>
      <c r="Z108" s="40">
        <f>IF(J2="クロス円",ABS((F108-H108)*100),ABS((F108-H108)*10000))</f>
        <v>0</v>
      </c>
      <c r="AA108" s="48" t="str">
        <f t="shared" si="8"/>
        <v/>
      </c>
      <c r="AB108" s="48"/>
      <c r="AC108" s="40" t="e">
        <f>IF(Z108="","",IF(J2="クロス円",ROUNDDOWN((AA108/Z108)/1000,2),ROUNDDOWN(AA108/(I108*Z108/10)/100,2)))</f>
        <v>#VALUE!</v>
      </c>
      <c r="AD108" s="40" t="str">
        <f t="shared" si="9"/>
        <v/>
      </c>
      <c r="AE108" s="40" t="str">
        <f t="shared" si="9"/>
        <v/>
      </c>
      <c r="AF108" s="49" t="str">
        <f t="shared" si="9"/>
        <v/>
      </c>
      <c r="AG108" s="49"/>
      <c r="AH108" s="50" t="str">
        <f>IF(AF108="","",IF(J2="クロス円",IF(E108="買",(AF108-F108)*100,(F108-AF108)*100),IF(E108="買",(AF108-F108)*10000,(F108-AF108)*10000)))</f>
        <v/>
      </c>
      <c r="AI108" s="50"/>
      <c r="AJ108" s="48" t="str">
        <f>IF(AF108="","",(IF(J2="クロス円",AH108*AC108*1000,AH108*AC108*I108*10)))</f>
        <v/>
      </c>
      <c r="AK108" s="48"/>
      <c r="AL108" s="111" t="str">
        <f t="shared" si="13"/>
        <v/>
      </c>
      <c r="AM108" s="48"/>
      <c r="AN108" s="40">
        <f>IF(J2="クロス円",ABS((F108-H108)*100),ABS((F108-H108)*10000))</f>
        <v>0</v>
      </c>
      <c r="AO108" s="48" t="str">
        <f t="shared" si="10"/>
        <v/>
      </c>
      <c r="AP108" s="48"/>
      <c r="AQ108" s="40" t="e">
        <f>IF(AN108="","",IF(J2="クロス円",ROUNDDOWN((AO108/AN108)/1000,2),ROUNDDOWN(AO108/(I108*AN108/10)/100,2)))</f>
        <v>#VALUE!</v>
      </c>
      <c r="AR108" s="40"/>
      <c r="AS108" s="40"/>
      <c r="AT108" s="49"/>
      <c r="AU108" s="49"/>
      <c r="AV108" s="50" t="str">
        <f>IF(AT108="","",IF(J2="クロス円",IF(E108="買",(AT108-F108)*100,(F108-AT108)*100),IF(E108="買",(AT108-F108)*10000,(F108-AT108)*10000)))</f>
        <v/>
      </c>
      <c r="AW108" s="50"/>
      <c r="AX108" s="48" t="str">
        <f>IF(AT108="","",(IF(J2="クロス円",AV108*AQ108*1000,AV108*AQ108*I108*10)))</f>
        <v/>
      </c>
      <c r="AY108" s="48"/>
    </row>
    <row r="109" spans="2:51">
      <c r="B109" s="40">
        <v>89</v>
      </c>
      <c r="C109" s="40"/>
      <c r="D109" s="15"/>
      <c r="E109" s="16" t="s">
        <v>15</v>
      </c>
      <c r="F109" s="49"/>
      <c r="G109" s="49"/>
      <c r="H109" s="40"/>
      <c r="I109" s="40"/>
      <c r="J109" s="52" t="str">
        <f t="shared" si="11"/>
        <v/>
      </c>
      <c r="K109" s="52"/>
      <c r="L109" s="40">
        <f>IF(J2="クロス円",ABS((F109-H109)*100),ABS((F109-H109)*10000))</f>
        <v>0</v>
      </c>
      <c r="M109" s="48" t="str">
        <f t="shared" si="7"/>
        <v/>
      </c>
      <c r="N109" s="48"/>
      <c r="O109" s="40" t="e">
        <f>IF(L109="","",IF(J2="クロス円",ROUNDDOWN((M109/L109)/1000,2),ROUNDDOWN(M109/(I109*L109/10)/100,2)))</f>
        <v>#VALUE!</v>
      </c>
      <c r="P109" s="40"/>
      <c r="Q109" s="40"/>
      <c r="R109" s="49"/>
      <c r="S109" s="49"/>
      <c r="T109" s="51" t="str">
        <f>IF(R109="","",IF(J2="クロス円",IF(E109="買",(R109-F109)*100,(F109-R109)*100),IF(E109="買",(R109-F109)*10000,(F109-R109)*10000)))</f>
        <v/>
      </c>
      <c r="U109" s="51"/>
      <c r="V109" s="48" t="str">
        <f>IF(R109="","",(IF(J2="クロス円",T109*O109*1000,T109*O109*I109*10)))</f>
        <v/>
      </c>
      <c r="W109" s="48"/>
      <c r="X109" s="52" t="str">
        <f t="shared" si="12"/>
        <v/>
      </c>
      <c r="Y109" s="52"/>
      <c r="Z109" s="40">
        <f>IF(J2="クロス円",ABS((F109-H109)*100),ABS((F109-H109)*10000))</f>
        <v>0</v>
      </c>
      <c r="AA109" s="48" t="str">
        <f t="shared" si="8"/>
        <v/>
      </c>
      <c r="AB109" s="48"/>
      <c r="AC109" s="40" t="e">
        <f>IF(Z109="","",IF(J2="クロス円",ROUNDDOWN((AA109/Z109)/1000,2),ROUNDDOWN(AA109/(I109*Z109/10)/100,2)))</f>
        <v>#VALUE!</v>
      </c>
      <c r="AD109" s="40" t="str">
        <f t="shared" si="9"/>
        <v/>
      </c>
      <c r="AE109" s="40" t="str">
        <f t="shared" si="9"/>
        <v/>
      </c>
      <c r="AF109" s="49" t="str">
        <f t="shared" si="9"/>
        <v/>
      </c>
      <c r="AG109" s="49"/>
      <c r="AH109" s="50" t="str">
        <f>IF(AF109="","",IF(J2="クロス円",IF(E109="買",(AF109-F109)*100,(F109-AF109)*100),IF(E109="買",(AF109-F109)*10000,(F109-AF109)*10000)))</f>
        <v/>
      </c>
      <c r="AI109" s="50"/>
      <c r="AJ109" s="48" t="str">
        <f>IF(AF109="","",(IF(J2="クロス円",AH109*AC109*1000,AH109*AC109*I109*10)))</f>
        <v/>
      </c>
      <c r="AK109" s="48"/>
      <c r="AL109" s="111" t="str">
        <f t="shared" si="13"/>
        <v/>
      </c>
      <c r="AM109" s="48"/>
      <c r="AN109" s="40">
        <f>IF(J2="クロス円",ABS((F109-H109)*100),ABS((F109-H109)*10000))</f>
        <v>0</v>
      </c>
      <c r="AO109" s="48" t="str">
        <f t="shared" si="10"/>
        <v/>
      </c>
      <c r="AP109" s="48"/>
      <c r="AQ109" s="40" t="e">
        <f>IF(AN109="","",IF(J2="クロス円",ROUNDDOWN((AO109/AN109)/1000,2),ROUNDDOWN(AO109/(I109*AN109/10)/100,2)))</f>
        <v>#VALUE!</v>
      </c>
      <c r="AR109" s="40"/>
      <c r="AS109" s="40"/>
      <c r="AT109" s="49"/>
      <c r="AU109" s="49"/>
      <c r="AV109" s="50" t="str">
        <f>IF(AT109="","",IF(J2="クロス円",IF(E109="買",(AT109-F109)*100,(F109-AT109)*100),IF(E109="買",(AT109-F109)*10000,(F109-AT109)*10000)))</f>
        <v/>
      </c>
      <c r="AW109" s="50"/>
      <c r="AX109" s="48" t="str">
        <f>IF(AT109="","",(IF(J2="クロス円",AV109*AQ109*1000,AV109*AQ109*I109*10)))</f>
        <v/>
      </c>
      <c r="AY109" s="48"/>
    </row>
    <row r="110" spans="2:51">
      <c r="B110" s="40">
        <v>90</v>
      </c>
      <c r="C110" s="40"/>
      <c r="D110" s="15"/>
      <c r="E110" s="16" t="s">
        <v>15</v>
      </c>
      <c r="F110" s="49"/>
      <c r="G110" s="49"/>
      <c r="H110" s="40"/>
      <c r="I110" s="40"/>
      <c r="J110" s="52" t="str">
        <f t="shared" si="11"/>
        <v/>
      </c>
      <c r="K110" s="52"/>
      <c r="L110" s="40">
        <f>IF(J2="クロス円",ABS((F110-H110)*100),ABS((F110-H110)*10000))</f>
        <v>0</v>
      </c>
      <c r="M110" s="48" t="str">
        <f t="shared" si="7"/>
        <v/>
      </c>
      <c r="N110" s="48"/>
      <c r="O110" s="40" t="e">
        <f>IF(L110="","",IF(J2="クロス円",ROUNDDOWN((M110/L110)/1000,2),ROUNDDOWN(M110/(I110*L110/10)/100,2)))</f>
        <v>#VALUE!</v>
      </c>
      <c r="P110" s="40"/>
      <c r="Q110" s="40"/>
      <c r="R110" s="49"/>
      <c r="S110" s="49"/>
      <c r="T110" s="51" t="str">
        <f>IF(R110="","",IF(J2="クロス円",IF(E110="買",(R110-F110)*100,(F110-R110)*100),IF(E110="買",(R110-F110)*10000,(F110-R110)*10000)))</f>
        <v/>
      </c>
      <c r="U110" s="51"/>
      <c r="V110" s="48" t="str">
        <f>IF(R110="","",(IF(J2="クロス円",T110*O110*1000,T110*O110*I110*10)))</f>
        <v/>
      </c>
      <c r="W110" s="48"/>
      <c r="X110" s="52" t="str">
        <f t="shared" si="12"/>
        <v/>
      </c>
      <c r="Y110" s="52"/>
      <c r="Z110" s="40">
        <f>IF(J2="クロス円",ABS((F110-H110)*100),ABS((F110-H110)*10000))</f>
        <v>0</v>
      </c>
      <c r="AA110" s="48" t="str">
        <f t="shared" si="8"/>
        <v/>
      </c>
      <c r="AB110" s="48"/>
      <c r="AC110" s="40" t="e">
        <f>IF(Z110="","",IF(J2="クロス円",ROUNDDOWN((AA110/Z110)/1000,2),ROUNDDOWN(AA110/(I110*Z110/10)/100,2)))</f>
        <v>#VALUE!</v>
      </c>
      <c r="AD110" s="40" t="str">
        <f t="shared" si="9"/>
        <v/>
      </c>
      <c r="AE110" s="40" t="str">
        <f t="shared" si="9"/>
        <v/>
      </c>
      <c r="AF110" s="49" t="str">
        <f t="shared" si="9"/>
        <v/>
      </c>
      <c r="AG110" s="49"/>
      <c r="AH110" s="50" t="str">
        <f>IF(AF110="","",IF(J2="クロス円",IF(E110="買",(AF110-F110)*100,(F110-AF110)*100),IF(E110="買",(AF110-F110)*10000,(F110-AF110)*10000)))</f>
        <v/>
      </c>
      <c r="AI110" s="50"/>
      <c r="AJ110" s="48" t="str">
        <f>IF(AF110="","",(IF(J2="クロス円",AH110*AC110*1000,AH110*AC110*I110*10)))</f>
        <v/>
      </c>
      <c r="AK110" s="48"/>
      <c r="AL110" s="111" t="str">
        <f t="shared" si="13"/>
        <v/>
      </c>
      <c r="AM110" s="48"/>
      <c r="AN110" s="40">
        <f>IF(J2="クロス円",ABS((F110-H110)*100),ABS((F110-H110)*10000))</f>
        <v>0</v>
      </c>
      <c r="AO110" s="48" t="str">
        <f t="shared" si="10"/>
        <v/>
      </c>
      <c r="AP110" s="48"/>
      <c r="AQ110" s="40" t="e">
        <f>IF(AN110="","",IF(J2="クロス円",ROUNDDOWN((AO110/AN110)/1000,2),ROUNDDOWN(AO110/(I110*AN110/10)/100,2)))</f>
        <v>#VALUE!</v>
      </c>
      <c r="AR110" s="40"/>
      <c r="AS110" s="40"/>
      <c r="AT110" s="49"/>
      <c r="AU110" s="49"/>
      <c r="AV110" s="50" t="str">
        <f>IF(AT110="","",IF(J2="クロス円",IF(E110="買",(AT110-F110)*100,(F110-AT110)*100),IF(E110="買",(AT110-F110)*10000,(F110-AT110)*10000)))</f>
        <v/>
      </c>
      <c r="AW110" s="50"/>
      <c r="AX110" s="48" t="str">
        <f>IF(AT110="","",(IF(J2="クロス円",AV110*AQ110*1000,AV110*AQ110*I110*10)))</f>
        <v/>
      </c>
      <c r="AY110" s="48"/>
    </row>
    <row r="111" spans="2:51">
      <c r="B111" s="40">
        <v>91</v>
      </c>
      <c r="C111" s="40"/>
      <c r="D111" s="15"/>
      <c r="E111" s="16" t="s">
        <v>15</v>
      </c>
      <c r="F111" s="49"/>
      <c r="G111" s="49"/>
      <c r="H111" s="40"/>
      <c r="I111" s="40"/>
      <c r="J111" s="52" t="str">
        <f t="shared" si="11"/>
        <v/>
      </c>
      <c r="K111" s="52"/>
      <c r="L111" s="40">
        <f>IF(J2="クロス円",ABS((F111-H111)*100),ABS((F111-H111)*10000))</f>
        <v>0</v>
      </c>
      <c r="M111" s="48" t="str">
        <f t="shared" si="7"/>
        <v/>
      </c>
      <c r="N111" s="48"/>
      <c r="O111" s="40" t="e">
        <f>IF(L111="","",IF(J2="クロス円",ROUNDDOWN((M111/L111)/1000,2),ROUNDDOWN(M111/(I111*L111/10)/100,2)))</f>
        <v>#VALUE!</v>
      </c>
      <c r="P111" s="40"/>
      <c r="Q111" s="40"/>
      <c r="R111" s="49"/>
      <c r="S111" s="49"/>
      <c r="T111" s="51" t="str">
        <f>IF(R111="","",IF(J2="クロス円",IF(E111="買",(R111-F111)*100,(F111-R111)*100),IF(E111="買",(R111-F111)*10000,(F111-R111)*10000)))</f>
        <v/>
      </c>
      <c r="U111" s="51"/>
      <c r="V111" s="48" t="str">
        <f>IF(R111="","",(IF(J2="クロス円",T111*O111*1000,T111*O111*I111*10)))</f>
        <v/>
      </c>
      <c r="W111" s="48"/>
      <c r="X111" s="52" t="str">
        <f t="shared" si="12"/>
        <v/>
      </c>
      <c r="Y111" s="52"/>
      <c r="Z111" s="40">
        <f>IF(J2="クロス円",ABS((F111-H111)*100),ABS((F111-H111)*10000))</f>
        <v>0</v>
      </c>
      <c r="AA111" s="48" t="str">
        <f t="shared" si="8"/>
        <v/>
      </c>
      <c r="AB111" s="48"/>
      <c r="AC111" s="40" t="e">
        <f>IF(Z111="","",IF(J2="クロス円",ROUNDDOWN((AA111/Z111)/1000,2),ROUNDDOWN(AA111/(I111*Z111/10)/100,2)))</f>
        <v>#VALUE!</v>
      </c>
      <c r="AD111" s="40" t="str">
        <f t="shared" si="9"/>
        <v/>
      </c>
      <c r="AE111" s="40" t="str">
        <f t="shared" si="9"/>
        <v/>
      </c>
      <c r="AF111" s="49" t="str">
        <f t="shared" si="9"/>
        <v/>
      </c>
      <c r="AG111" s="49"/>
      <c r="AH111" s="50" t="str">
        <f>IF(AF111="","",IF(J2="クロス円",IF(E111="買",(AF111-F111)*100,(F111-AF111)*100),IF(E111="買",(AF111-F111)*10000,(F111-AF111)*10000)))</f>
        <v/>
      </c>
      <c r="AI111" s="50"/>
      <c r="AJ111" s="48" t="str">
        <f>IF(AF111="","",(IF(J2="クロス円",AH111*AC111*1000,AH111*AC111*I111*10)))</f>
        <v/>
      </c>
      <c r="AK111" s="48"/>
      <c r="AL111" s="111" t="str">
        <f t="shared" si="13"/>
        <v/>
      </c>
      <c r="AM111" s="48"/>
      <c r="AN111" s="40">
        <f>IF(J2="クロス円",ABS((F111-H111)*100),ABS((F111-H111)*10000))</f>
        <v>0</v>
      </c>
      <c r="AO111" s="48" t="str">
        <f t="shared" si="10"/>
        <v/>
      </c>
      <c r="AP111" s="48"/>
      <c r="AQ111" s="40" t="e">
        <f>IF(AN111="","",IF(J2="クロス円",ROUNDDOWN((AO111/AN111)/1000,2),ROUNDDOWN(AO111/(I111*AN111/10)/100,2)))</f>
        <v>#VALUE!</v>
      </c>
      <c r="AR111" s="40"/>
      <c r="AS111" s="40"/>
      <c r="AT111" s="49"/>
      <c r="AU111" s="49"/>
      <c r="AV111" s="50" t="str">
        <f>IF(AT111="","",IF(J2="クロス円",IF(E111="買",(AT111-F111)*100,(F111-AT111)*100),IF(E111="買",(AT111-F111)*10000,(F111-AT111)*10000)))</f>
        <v/>
      </c>
      <c r="AW111" s="50"/>
      <c r="AX111" s="48" t="str">
        <f>IF(AT111="","",(IF(J2="クロス円",AV111*AQ111*1000,AV111*AQ111*I111*10)))</f>
        <v/>
      </c>
      <c r="AY111" s="48"/>
    </row>
    <row r="112" spans="2:51">
      <c r="B112" s="40">
        <v>92</v>
      </c>
      <c r="C112" s="40"/>
      <c r="D112" s="15"/>
      <c r="E112" s="16" t="s">
        <v>15</v>
      </c>
      <c r="F112" s="49"/>
      <c r="G112" s="49"/>
      <c r="H112" s="40"/>
      <c r="I112" s="40"/>
      <c r="J112" s="52" t="str">
        <f t="shared" si="11"/>
        <v/>
      </c>
      <c r="K112" s="52"/>
      <c r="L112" s="40">
        <f>IF(J2="クロス円",ABS((F112-H112)*100),ABS((F112-H112)*10000))</f>
        <v>0</v>
      </c>
      <c r="M112" s="48" t="str">
        <f t="shared" si="7"/>
        <v/>
      </c>
      <c r="N112" s="48"/>
      <c r="O112" s="40" t="e">
        <f>IF(L112="","",IF(J2="クロス円",ROUNDDOWN((M112/L112)/1000,2),ROUNDDOWN(M112/(I112*L112/10)/100,2)))</f>
        <v>#VALUE!</v>
      </c>
      <c r="P112" s="40"/>
      <c r="Q112" s="40"/>
      <c r="R112" s="49"/>
      <c r="S112" s="49"/>
      <c r="T112" s="51" t="str">
        <f>IF(R112="","",IF(J2="クロス円",IF(E112="買",(R112-F112)*100,(F112-R112)*100),IF(E112="買",(R112-F112)*10000,(F112-R112)*10000)))</f>
        <v/>
      </c>
      <c r="U112" s="51"/>
      <c r="V112" s="48" t="str">
        <f>IF(R112="","",(IF(J2="クロス円",T112*O112*1000,T112*O112*I112*10)))</f>
        <v/>
      </c>
      <c r="W112" s="48"/>
      <c r="X112" s="52" t="str">
        <f t="shared" si="12"/>
        <v/>
      </c>
      <c r="Y112" s="52"/>
      <c r="Z112" s="40">
        <f>IF(J2="クロス円",ABS((F112-H112)*100),ABS((F112-H112)*10000))</f>
        <v>0</v>
      </c>
      <c r="AA112" s="48" t="str">
        <f t="shared" si="8"/>
        <v/>
      </c>
      <c r="AB112" s="48"/>
      <c r="AC112" s="40" t="e">
        <f>IF(Z112="","",IF(J2="クロス円",ROUNDDOWN((AA112/Z112)/1000,2),ROUNDDOWN(AA112/(I112*Z112/10)/100,2)))</f>
        <v>#VALUE!</v>
      </c>
      <c r="AD112" s="40" t="str">
        <f t="shared" si="9"/>
        <v/>
      </c>
      <c r="AE112" s="40" t="str">
        <f t="shared" si="9"/>
        <v/>
      </c>
      <c r="AF112" s="49" t="str">
        <f t="shared" si="9"/>
        <v/>
      </c>
      <c r="AG112" s="49"/>
      <c r="AH112" s="50" t="str">
        <f>IF(AF112="","",IF(J2="クロス円",IF(E112="買",(AF112-F112)*100,(F112-AF112)*100),IF(E112="買",(AF112-F112)*10000,(F112-AF112)*10000)))</f>
        <v/>
      </c>
      <c r="AI112" s="50"/>
      <c r="AJ112" s="48" t="str">
        <f>IF(AF112="","",(IF(J2="クロス円",AH112*AC112*1000,AH112*AC112*I112*10)))</f>
        <v/>
      </c>
      <c r="AK112" s="48"/>
      <c r="AL112" s="111" t="str">
        <f t="shared" si="13"/>
        <v/>
      </c>
      <c r="AM112" s="48"/>
      <c r="AN112" s="40">
        <f>IF(J2="クロス円",ABS((F112-H112)*100),ABS((F112-H112)*10000))</f>
        <v>0</v>
      </c>
      <c r="AO112" s="48" t="str">
        <f t="shared" si="10"/>
        <v/>
      </c>
      <c r="AP112" s="48"/>
      <c r="AQ112" s="40" t="e">
        <f>IF(AN112="","",IF(J2="クロス円",ROUNDDOWN((AO112/AN112)/1000,2),ROUNDDOWN(AO112/(I112*AN112/10)/100,2)))</f>
        <v>#VALUE!</v>
      </c>
      <c r="AR112" s="40"/>
      <c r="AS112" s="40"/>
      <c r="AT112" s="49"/>
      <c r="AU112" s="49"/>
      <c r="AV112" s="50" t="str">
        <f>IF(AT112="","",IF(J2="クロス円",IF(E112="買",(AT112-F112)*100,(F112-AT112)*100),IF(E112="買",(AT112-F112)*10000,(F112-AT112)*10000)))</f>
        <v/>
      </c>
      <c r="AW112" s="50"/>
      <c r="AX112" s="48" t="str">
        <f>IF(AT112="","",(IF(J2="クロス円",AV112*AQ112*1000,AV112*AQ112*I112*10)))</f>
        <v/>
      </c>
      <c r="AY112" s="48"/>
    </row>
    <row r="113" spans="2:51">
      <c r="B113" s="40">
        <v>93</v>
      </c>
      <c r="C113" s="40"/>
      <c r="D113" s="15"/>
      <c r="E113" s="16" t="s">
        <v>15</v>
      </c>
      <c r="F113" s="49"/>
      <c r="G113" s="49"/>
      <c r="H113" s="40"/>
      <c r="I113" s="40"/>
      <c r="J113" s="52" t="str">
        <f t="shared" si="11"/>
        <v/>
      </c>
      <c r="K113" s="52"/>
      <c r="L113" s="40">
        <f>IF(J2="クロス円",ABS((F113-H113)*100),ABS((F113-H113)*10000))</f>
        <v>0</v>
      </c>
      <c r="M113" s="48" t="str">
        <f t="shared" si="7"/>
        <v/>
      </c>
      <c r="N113" s="48"/>
      <c r="O113" s="40" t="e">
        <f>IF(L113="","",IF(J2="クロス円",ROUNDDOWN((M113/L113)/1000,2),ROUNDDOWN(M113/(I113*L113/10)/100,2)))</f>
        <v>#VALUE!</v>
      </c>
      <c r="P113" s="40"/>
      <c r="Q113" s="40"/>
      <c r="R113" s="49"/>
      <c r="S113" s="49"/>
      <c r="T113" s="51" t="str">
        <f>IF(R113="","",IF(J2="クロス円",IF(E113="買",(R113-F113)*100,(F113-R113)*100),IF(E113="買",(R113-F113)*10000,(F113-R113)*10000)))</f>
        <v/>
      </c>
      <c r="U113" s="51"/>
      <c r="V113" s="48" t="str">
        <f>IF(R113="","",(IF(J2="クロス円",T113*O113*1000,T113*O113*I113*10)))</f>
        <v/>
      </c>
      <c r="W113" s="48"/>
      <c r="X113" s="52" t="str">
        <f t="shared" si="12"/>
        <v/>
      </c>
      <c r="Y113" s="52"/>
      <c r="Z113" s="40">
        <f>IF(J2="クロス円",ABS((F113-H113)*100),ABS((F113-H113)*10000))</f>
        <v>0</v>
      </c>
      <c r="AA113" s="48" t="str">
        <f t="shared" si="8"/>
        <v/>
      </c>
      <c r="AB113" s="48"/>
      <c r="AC113" s="40" t="e">
        <f>IF(Z113="","",IF(J2="クロス円",ROUNDDOWN((AA113/Z113)/1000,2),ROUNDDOWN(AA113/(I113*Z113/10)/100,2)))</f>
        <v>#VALUE!</v>
      </c>
      <c r="AD113" s="40" t="str">
        <f t="shared" si="9"/>
        <v/>
      </c>
      <c r="AE113" s="40" t="str">
        <f t="shared" si="9"/>
        <v/>
      </c>
      <c r="AF113" s="49" t="str">
        <f t="shared" si="9"/>
        <v/>
      </c>
      <c r="AG113" s="49"/>
      <c r="AH113" s="50" t="str">
        <f>IF(AF113="","",IF(J2="クロス円",IF(E113="買",(AF113-F113)*100,(F113-AF113)*100),IF(E113="買",(AF113-F113)*10000,(F113-AF113)*10000)))</f>
        <v/>
      </c>
      <c r="AI113" s="50"/>
      <c r="AJ113" s="48" t="str">
        <f>IF(AF113="","",(IF(J2="クロス円",AH113*AC113*1000,AH113*AC113*I113*10)))</f>
        <v/>
      </c>
      <c r="AK113" s="48"/>
      <c r="AL113" s="111" t="str">
        <f t="shared" si="13"/>
        <v/>
      </c>
      <c r="AM113" s="48"/>
      <c r="AN113" s="40">
        <f>IF(J2="クロス円",ABS((F113-H113)*100),ABS((F113-H113)*10000))</f>
        <v>0</v>
      </c>
      <c r="AO113" s="48" t="str">
        <f t="shared" si="10"/>
        <v/>
      </c>
      <c r="AP113" s="48"/>
      <c r="AQ113" s="40" t="e">
        <f>IF(AN113="","",IF(J2="クロス円",ROUNDDOWN((AO113/AN113)/1000,2),ROUNDDOWN(AO113/(I113*AN113/10)/100,2)))</f>
        <v>#VALUE!</v>
      </c>
      <c r="AR113" s="40"/>
      <c r="AS113" s="40"/>
      <c r="AT113" s="49"/>
      <c r="AU113" s="49"/>
      <c r="AV113" s="50" t="str">
        <f>IF(AT113="","",IF(J2="クロス円",IF(E113="買",(AT113-F113)*100,(F113-AT113)*100),IF(E113="買",(AT113-F113)*10000,(F113-AT113)*10000)))</f>
        <v/>
      </c>
      <c r="AW113" s="50"/>
      <c r="AX113" s="48" t="str">
        <f>IF(AT113="","",(IF(J2="クロス円",AV113*AQ113*1000,AV113*AQ113*I113*10)))</f>
        <v/>
      </c>
      <c r="AY113" s="48"/>
    </row>
    <row r="114" spans="2:51">
      <c r="B114" s="40">
        <v>94</v>
      </c>
      <c r="C114" s="40"/>
      <c r="D114" s="15"/>
      <c r="E114" s="16" t="s">
        <v>15</v>
      </c>
      <c r="F114" s="49"/>
      <c r="G114" s="49"/>
      <c r="H114" s="40"/>
      <c r="I114" s="40"/>
      <c r="J114" s="52" t="str">
        <f t="shared" si="11"/>
        <v/>
      </c>
      <c r="K114" s="52"/>
      <c r="L114" s="40">
        <f>IF(J2="クロス円",ABS((F114-H114)*100),ABS((F114-H114)*10000))</f>
        <v>0</v>
      </c>
      <c r="M114" s="48" t="str">
        <f t="shared" si="7"/>
        <v/>
      </c>
      <c r="N114" s="48"/>
      <c r="O114" s="40" t="e">
        <f>IF(L114="","",IF(J2="クロス円",ROUNDDOWN((M114/L114)/1000,2),ROUNDDOWN(M114/(I114*L114/10)/100,2)))</f>
        <v>#VALUE!</v>
      </c>
      <c r="P114" s="40"/>
      <c r="Q114" s="40"/>
      <c r="R114" s="49"/>
      <c r="S114" s="49"/>
      <c r="T114" s="51" t="str">
        <f>IF(R114="","",IF(J2="クロス円",IF(E114="買",(R114-F114)*100,(F114-R114)*100),IF(E114="買",(R114-F114)*10000,(F114-R114)*10000)))</f>
        <v/>
      </c>
      <c r="U114" s="51"/>
      <c r="V114" s="48" t="str">
        <f>IF(R114="","",(IF(J2="クロス円",T114*O114*1000,T114*O114*I114*10)))</f>
        <v/>
      </c>
      <c r="W114" s="48"/>
      <c r="X114" s="52" t="str">
        <f t="shared" si="12"/>
        <v/>
      </c>
      <c r="Y114" s="52"/>
      <c r="Z114" s="40">
        <f>IF(J2="クロス円",ABS((F114-H114)*100),ABS((F114-H114)*10000))</f>
        <v>0</v>
      </c>
      <c r="AA114" s="48" t="str">
        <f t="shared" si="8"/>
        <v/>
      </c>
      <c r="AB114" s="48"/>
      <c r="AC114" s="40" t="e">
        <f>IF(Z114="","",IF(J2="クロス円",ROUNDDOWN((AA114/Z114)/1000,2),ROUNDDOWN(AA114/(I114*Z114/10)/100,2)))</f>
        <v>#VALUE!</v>
      </c>
      <c r="AD114" s="40" t="str">
        <f t="shared" si="9"/>
        <v/>
      </c>
      <c r="AE114" s="40" t="str">
        <f t="shared" si="9"/>
        <v/>
      </c>
      <c r="AF114" s="49" t="str">
        <f t="shared" si="9"/>
        <v/>
      </c>
      <c r="AG114" s="49"/>
      <c r="AH114" s="50" t="str">
        <f>IF(AF114="","",IF(J2="クロス円",IF(E114="買",(AF114-F114)*100,(F114-AF114)*100),IF(E114="買",(AF114-F114)*10000,(F114-AF114)*10000)))</f>
        <v/>
      </c>
      <c r="AI114" s="50"/>
      <c r="AJ114" s="48" t="str">
        <f>IF(AF114="","",(IF(J2="クロス円",AH114*AC114*1000,AH114*AC114*I114*10)))</f>
        <v/>
      </c>
      <c r="AK114" s="48"/>
      <c r="AL114" s="111" t="str">
        <f t="shared" si="13"/>
        <v/>
      </c>
      <c r="AM114" s="48"/>
      <c r="AN114" s="40">
        <f>IF(J2="クロス円",ABS((F114-H114)*100),ABS((F114-H114)*10000))</f>
        <v>0</v>
      </c>
      <c r="AO114" s="48" t="str">
        <f t="shared" si="10"/>
        <v/>
      </c>
      <c r="AP114" s="48"/>
      <c r="AQ114" s="40" t="e">
        <f>IF(AN114="","",IF(J2="クロス円",ROUNDDOWN((AO114/AN114)/1000,2),ROUNDDOWN(AO114/(I114*AN114/10)/100,2)))</f>
        <v>#VALUE!</v>
      </c>
      <c r="AR114" s="40"/>
      <c r="AS114" s="40"/>
      <c r="AT114" s="49"/>
      <c r="AU114" s="49"/>
      <c r="AV114" s="50" t="str">
        <f>IF(AT114="","",IF(J2="クロス円",IF(E114="買",(AT114-F114)*100,(F114-AT114)*100),IF(E114="買",(AT114-F114)*10000,(F114-AT114)*10000)))</f>
        <v/>
      </c>
      <c r="AW114" s="50"/>
      <c r="AX114" s="48" t="str">
        <f>IF(AT114="","",(IF(J2="クロス円",AV114*AQ114*1000,AV114*AQ114*I114*10)))</f>
        <v/>
      </c>
      <c r="AY114" s="48"/>
    </row>
    <row r="115" spans="2:51">
      <c r="B115" s="40">
        <v>95</v>
      </c>
      <c r="C115" s="40"/>
      <c r="D115" s="15"/>
      <c r="E115" s="16" t="s">
        <v>15</v>
      </c>
      <c r="F115" s="49"/>
      <c r="G115" s="49"/>
      <c r="H115" s="40"/>
      <c r="I115" s="40"/>
      <c r="J115" s="52" t="str">
        <f t="shared" si="11"/>
        <v/>
      </c>
      <c r="K115" s="52"/>
      <c r="L115" s="40">
        <f>IF(J2="クロス円",ABS((F115-H115)*100),ABS((F115-H115)*10000))</f>
        <v>0</v>
      </c>
      <c r="M115" s="48" t="str">
        <f t="shared" si="7"/>
        <v/>
      </c>
      <c r="N115" s="48"/>
      <c r="O115" s="40" t="e">
        <f>IF(L115="","",IF(J2="クロス円",ROUNDDOWN((M115/L115)/1000,2),ROUNDDOWN(M115/(I115*L115/10)/100,2)))</f>
        <v>#VALUE!</v>
      </c>
      <c r="P115" s="40"/>
      <c r="Q115" s="40"/>
      <c r="R115" s="49"/>
      <c r="S115" s="49"/>
      <c r="T115" s="51" t="str">
        <f>IF(R115="","",IF(J2="クロス円",IF(E115="買",(R115-F115)*100,(F115-R115)*100),IF(E115="買",(R115-F115)*10000,(F115-R115)*10000)))</f>
        <v/>
      </c>
      <c r="U115" s="51"/>
      <c r="V115" s="48" t="str">
        <f>IF(R115="","",(IF(J2="クロス円",T115*O115*1000,T115*O115*I115*10)))</f>
        <v/>
      </c>
      <c r="W115" s="48"/>
      <c r="X115" s="52" t="str">
        <f t="shared" si="12"/>
        <v/>
      </c>
      <c r="Y115" s="52"/>
      <c r="Z115" s="40">
        <f>IF(J2="クロス円",ABS((F115-H115)*100),ABS((F115-H115)*10000))</f>
        <v>0</v>
      </c>
      <c r="AA115" s="48" t="str">
        <f t="shared" si="8"/>
        <v/>
      </c>
      <c r="AB115" s="48"/>
      <c r="AC115" s="40" t="e">
        <f>IF(Z115="","",IF(J2="クロス円",ROUNDDOWN((AA115/Z115)/1000,2),ROUNDDOWN(AA115/(I115*Z115/10)/100,2)))</f>
        <v>#VALUE!</v>
      </c>
      <c r="AD115" s="40" t="str">
        <f t="shared" si="9"/>
        <v/>
      </c>
      <c r="AE115" s="40" t="str">
        <f t="shared" si="9"/>
        <v/>
      </c>
      <c r="AF115" s="49" t="str">
        <f t="shared" si="9"/>
        <v/>
      </c>
      <c r="AG115" s="49"/>
      <c r="AH115" s="50" t="str">
        <f>IF(AF115="","",IF(J2="クロス円",IF(E115="買",(AF115-F115)*100,(F115-AF115)*100),IF(E115="買",(AF115-F115)*10000,(F115-AF115)*10000)))</f>
        <v/>
      </c>
      <c r="AI115" s="50"/>
      <c r="AJ115" s="48" t="str">
        <f>IF(AF115="","",(IF(J2="クロス円",AH115*AC115*1000,AH115*AC115*I115*10)))</f>
        <v/>
      </c>
      <c r="AK115" s="48"/>
      <c r="AL115" s="111" t="str">
        <f t="shared" si="13"/>
        <v/>
      </c>
      <c r="AM115" s="48"/>
      <c r="AN115" s="40">
        <f>IF(J2="クロス円",ABS((F115-H115)*100),ABS((F115-H115)*10000))</f>
        <v>0</v>
      </c>
      <c r="AO115" s="48" t="str">
        <f t="shared" si="10"/>
        <v/>
      </c>
      <c r="AP115" s="48"/>
      <c r="AQ115" s="40" t="e">
        <f>IF(AN115="","",IF(J2="クロス円",ROUNDDOWN((AO115/AN115)/1000,2),ROUNDDOWN(AO115/(I115*AN115/10)/100,2)))</f>
        <v>#VALUE!</v>
      </c>
      <c r="AR115" s="40"/>
      <c r="AS115" s="40"/>
      <c r="AT115" s="49"/>
      <c r="AU115" s="49"/>
      <c r="AV115" s="50" t="str">
        <f>IF(AT115="","",IF(J2="クロス円",IF(E115="買",(AT115-F115)*100,(F115-AT115)*100),IF(E115="買",(AT115-F115)*10000,(F115-AT115)*10000)))</f>
        <v/>
      </c>
      <c r="AW115" s="50"/>
      <c r="AX115" s="48" t="str">
        <f>IF(AT115="","",(IF(J2="クロス円",AV115*AQ115*1000,AV115*AQ115*I115*10)))</f>
        <v/>
      </c>
      <c r="AY115" s="48"/>
    </row>
    <row r="116" spans="2:51">
      <c r="B116" s="40">
        <v>96</v>
      </c>
      <c r="C116" s="40"/>
      <c r="D116" s="15"/>
      <c r="E116" s="16" t="s">
        <v>15</v>
      </c>
      <c r="F116" s="49"/>
      <c r="G116" s="49"/>
      <c r="H116" s="40"/>
      <c r="I116" s="40"/>
      <c r="J116" s="52" t="str">
        <f t="shared" si="11"/>
        <v/>
      </c>
      <c r="K116" s="52"/>
      <c r="L116" s="40">
        <f>IF(J2="クロス円",ABS((F116-H116)*100),ABS((F116-H116)*10000))</f>
        <v>0</v>
      </c>
      <c r="M116" s="48" t="str">
        <f t="shared" si="7"/>
        <v/>
      </c>
      <c r="N116" s="48"/>
      <c r="O116" s="40" t="e">
        <f>IF(L116="","",IF(J2="クロス円",ROUNDDOWN((M116/L116)/1000,2),ROUNDDOWN(M116/(I116*L116/10)/100,2)))</f>
        <v>#VALUE!</v>
      </c>
      <c r="P116" s="40"/>
      <c r="Q116" s="40"/>
      <c r="R116" s="49"/>
      <c r="S116" s="49"/>
      <c r="T116" s="51" t="str">
        <f>IF(R116="","",IF(J2="クロス円",IF(E116="買",(R116-F116)*100,(F116-R116)*100),IF(E116="買",(R116-F116)*10000,(F116-R116)*10000)))</f>
        <v/>
      </c>
      <c r="U116" s="51"/>
      <c r="V116" s="48" t="str">
        <f>IF(R116="","",(IF(J2="クロス円",T116*O116*1000,T116*O116*I116*10)))</f>
        <v/>
      </c>
      <c r="W116" s="48"/>
      <c r="X116" s="52" t="str">
        <f t="shared" si="12"/>
        <v/>
      </c>
      <c r="Y116" s="52"/>
      <c r="Z116" s="40">
        <f>IF(J2="クロス円",ABS((F116-H116)*100),ABS((F116-H116)*10000))</f>
        <v>0</v>
      </c>
      <c r="AA116" s="48" t="str">
        <f t="shared" si="8"/>
        <v/>
      </c>
      <c r="AB116" s="48"/>
      <c r="AC116" s="40" t="e">
        <f>IF(Z116="","",IF(J2="クロス円",ROUNDDOWN((AA116/Z116)/1000,2),ROUNDDOWN(AA116/(I116*Z116/10)/100,2)))</f>
        <v>#VALUE!</v>
      </c>
      <c r="AD116" s="40" t="str">
        <f t="shared" si="9"/>
        <v/>
      </c>
      <c r="AE116" s="40" t="str">
        <f t="shared" si="9"/>
        <v/>
      </c>
      <c r="AF116" s="49" t="str">
        <f t="shared" si="9"/>
        <v/>
      </c>
      <c r="AG116" s="49"/>
      <c r="AH116" s="50" t="str">
        <f>IF(AF116="","",IF(J2="クロス円",IF(E116="買",(AF116-F116)*100,(F116-AF116)*100),IF(E116="買",(AF116-F116)*10000,(F116-AF116)*10000)))</f>
        <v/>
      </c>
      <c r="AI116" s="50"/>
      <c r="AJ116" s="48" t="str">
        <f>IF(AF116="","",(IF(J2="クロス円",AH116*AC116*1000,AH116*AC116*I116*10)))</f>
        <v/>
      </c>
      <c r="AK116" s="48"/>
      <c r="AL116" s="111" t="str">
        <f t="shared" si="13"/>
        <v/>
      </c>
      <c r="AM116" s="48"/>
      <c r="AN116" s="40">
        <f>IF(J2="クロス円",ABS((F116-H116)*100),ABS((F116-H116)*10000))</f>
        <v>0</v>
      </c>
      <c r="AO116" s="48" t="str">
        <f t="shared" si="10"/>
        <v/>
      </c>
      <c r="AP116" s="48"/>
      <c r="AQ116" s="40" t="e">
        <f>IF(AN116="","",IF(J2="クロス円",ROUNDDOWN((AO116/AN116)/1000,2),ROUNDDOWN(AO116/(I116*AN116/10)/100,2)))</f>
        <v>#VALUE!</v>
      </c>
      <c r="AR116" s="40"/>
      <c r="AS116" s="40"/>
      <c r="AT116" s="49"/>
      <c r="AU116" s="49"/>
      <c r="AV116" s="50" t="str">
        <f>IF(AT116="","",IF(J2="クロス円",IF(E116="買",(AT116-F116)*100,(F116-AT116)*100),IF(E116="買",(AT116-F116)*10000,(F116-AT116)*10000)))</f>
        <v/>
      </c>
      <c r="AW116" s="50"/>
      <c r="AX116" s="48" t="str">
        <f>IF(AT116="","",(IF(J2="クロス円",AV116*AQ116*1000,AV116*AQ116*I116*10)))</f>
        <v/>
      </c>
      <c r="AY116" s="48"/>
    </row>
    <row r="117" spans="2:51">
      <c r="B117" s="40">
        <v>97</v>
      </c>
      <c r="C117" s="40"/>
      <c r="D117" s="15"/>
      <c r="E117" s="16" t="s">
        <v>15</v>
      </c>
      <c r="F117" s="49"/>
      <c r="G117" s="49"/>
      <c r="H117" s="40"/>
      <c r="I117" s="40"/>
      <c r="J117" s="52" t="str">
        <f t="shared" si="11"/>
        <v/>
      </c>
      <c r="K117" s="52"/>
      <c r="L117" s="40">
        <f>IF(J2="クロス円",ABS((F117-H117)*100),ABS((F117-H117)*10000))</f>
        <v>0</v>
      </c>
      <c r="M117" s="48" t="str">
        <f t="shared" si="7"/>
        <v/>
      </c>
      <c r="N117" s="48"/>
      <c r="O117" s="40" t="e">
        <f>IF(L117="","",IF(J2="クロス円",ROUNDDOWN((M117/L117)/1000,2),ROUNDDOWN(M117/(I117*L117/10)/100,2)))</f>
        <v>#VALUE!</v>
      </c>
      <c r="P117" s="40"/>
      <c r="Q117" s="40"/>
      <c r="R117" s="49"/>
      <c r="S117" s="49"/>
      <c r="T117" s="51" t="str">
        <f>IF(R117="","",IF(J2="クロス円",IF(E117="買",(R117-F117)*100,(F117-R117)*100),IF(E117="買",(R117-F117)*10000,(F117-R117)*10000)))</f>
        <v/>
      </c>
      <c r="U117" s="51"/>
      <c r="V117" s="48" t="str">
        <f>IF(R117="","",(IF(J2="クロス円",T117*O117*1000,T117*O117*I117*10)))</f>
        <v/>
      </c>
      <c r="W117" s="48"/>
      <c r="X117" s="52" t="str">
        <f t="shared" si="12"/>
        <v/>
      </c>
      <c r="Y117" s="52"/>
      <c r="Z117" s="40">
        <f>IF(J2="クロス円",ABS((F117-H117)*100),ABS((F117-H117)*10000))</f>
        <v>0</v>
      </c>
      <c r="AA117" s="48" t="str">
        <f t="shared" si="8"/>
        <v/>
      </c>
      <c r="AB117" s="48"/>
      <c r="AC117" s="40" t="e">
        <f>IF(Z117="","",IF(J2="クロス円",ROUNDDOWN((AA117/Z117)/1000,2),ROUNDDOWN(AA117/(I117*Z117/10)/100,2)))</f>
        <v>#VALUE!</v>
      </c>
      <c r="AD117" s="40" t="str">
        <f t="shared" si="9"/>
        <v/>
      </c>
      <c r="AE117" s="40" t="str">
        <f t="shared" si="9"/>
        <v/>
      </c>
      <c r="AF117" s="49" t="str">
        <f t="shared" si="9"/>
        <v/>
      </c>
      <c r="AG117" s="49"/>
      <c r="AH117" s="50" t="str">
        <f>IF(AF117="","",IF(J2="クロス円",IF(E117="買",(AF117-F117)*100,(F117-AF117)*100),IF(E117="買",(AF117-F117)*10000,(F117-AF117)*10000)))</f>
        <v/>
      </c>
      <c r="AI117" s="50"/>
      <c r="AJ117" s="48" t="str">
        <f>IF(AF117="","",(IF(J2="クロス円",AH117*AC117*1000,AH117*AC117*I117*10)))</f>
        <v/>
      </c>
      <c r="AK117" s="48"/>
      <c r="AL117" s="111" t="str">
        <f t="shared" si="13"/>
        <v/>
      </c>
      <c r="AM117" s="48"/>
      <c r="AN117" s="40">
        <f>IF(J2="クロス円",ABS((F117-H117)*100),ABS((F117-H117)*10000))</f>
        <v>0</v>
      </c>
      <c r="AO117" s="48" t="str">
        <f t="shared" si="10"/>
        <v/>
      </c>
      <c r="AP117" s="48"/>
      <c r="AQ117" s="40" t="e">
        <f>IF(AN117="","",IF(J2="クロス円",ROUNDDOWN((AO117/AN117)/1000,2),ROUNDDOWN(AO117/(I117*AN117/10)/100,2)))</f>
        <v>#VALUE!</v>
      </c>
      <c r="AR117" s="40"/>
      <c r="AS117" s="40"/>
      <c r="AT117" s="49"/>
      <c r="AU117" s="49"/>
      <c r="AV117" s="50" t="str">
        <f>IF(AT117="","",IF(J2="クロス円",IF(E117="買",(AT117-F117)*100,(F117-AT117)*100),IF(E117="買",(AT117-F117)*10000,(F117-AT117)*10000)))</f>
        <v/>
      </c>
      <c r="AW117" s="50"/>
      <c r="AX117" s="48" t="str">
        <f>IF(AT117="","",(IF(J2="クロス円",AV117*AQ117*1000,AV117*AQ117*I117*10)))</f>
        <v/>
      </c>
      <c r="AY117" s="48"/>
    </row>
    <row r="118" spans="2:51">
      <c r="B118" s="40">
        <v>98</v>
      </c>
      <c r="C118" s="40"/>
      <c r="D118" s="15"/>
      <c r="E118" s="16" t="s">
        <v>15</v>
      </c>
      <c r="F118" s="49"/>
      <c r="G118" s="49"/>
      <c r="H118" s="40"/>
      <c r="I118" s="40"/>
      <c r="J118" s="52" t="str">
        <f t="shared" si="11"/>
        <v/>
      </c>
      <c r="K118" s="52"/>
      <c r="L118" s="40">
        <f>IF(J2="クロス円",ABS((F118-H118)*100),ABS((F118-H118)*10000))</f>
        <v>0</v>
      </c>
      <c r="M118" s="48" t="str">
        <f t="shared" si="7"/>
        <v/>
      </c>
      <c r="N118" s="48"/>
      <c r="O118" s="40" t="e">
        <f>IF(L118="","",IF(J2="クロス円",ROUNDDOWN((M118/L118)/1000,2),ROUNDDOWN(M118/(I118*L118/10)/100,2)))</f>
        <v>#VALUE!</v>
      </c>
      <c r="P118" s="40"/>
      <c r="Q118" s="40"/>
      <c r="R118" s="49"/>
      <c r="S118" s="49"/>
      <c r="T118" s="51" t="str">
        <f>IF(R118="","",IF(J2="クロス円",IF(E118="買",(R118-F118)*100,(F118-R118)*100),IF(E118="買",(R118-F118)*10000,(F118-R118)*10000)))</f>
        <v/>
      </c>
      <c r="U118" s="51"/>
      <c r="V118" s="48" t="str">
        <f>IF(R118="","",(IF(J2="クロス円",T118*O118*1000,T118*O118*I118*10)))</f>
        <v/>
      </c>
      <c r="W118" s="48"/>
      <c r="X118" s="52" t="str">
        <f t="shared" si="12"/>
        <v/>
      </c>
      <c r="Y118" s="52"/>
      <c r="Z118" s="40">
        <f>IF(J2="クロス円",ABS((F118-H118)*100),ABS((F118-H118)*10000))</f>
        <v>0</v>
      </c>
      <c r="AA118" s="48" t="str">
        <f t="shared" si="8"/>
        <v/>
      </c>
      <c r="AB118" s="48"/>
      <c r="AC118" s="40" t="e">
        <f>IF(Z118="","",IF(J2="クロス円",ROUNDDOWN((AA118/Z118)/1000,2),ROUNDDOWN(AA118/(I118*Z118/10)/100,2)))</f>
        <v>#VALUE!</v>
      </c>
      <c r="AD118" s="40" t="str">
        <f t="shared" si="9"/>
        <v/>
      </c>
      <c r="AE118" s="40" t="str">
        <f t="shared" si="9"/>
        <v/>
      </c>
      <c r="AF118" s="49" t="str">
        <f t="shared" si="9"/>
        <v/>
      </c>
      <c r="AG118" s="49"/>
      <c r="AH118" s="50" t="str">
        <f>IF(AF118="","",IF(J2="クロス円",IF(E118="買",(AF118-F118)*100,(F118-AF118)*100),IF(E118="買",(AF118-F118)*10000,(F118-AF118)*10000)))</f>
        <v/>
      </c>
      <c r="AI118" s="50"/>
      <c r="AJ118" s="48" t="str">
        <f>IF(AF118="","",(IF(J2="クロス円",AH118*AC118*1000,AH118*AC118*I118*10)))</f>
        <v/>
      </c>
      <c r="AK118" s="48"/>
      <c r="AL118" s="111" t="str">
        <f t="shared" si="13"/>
        <v/>
      </c>
      <c r="AM118" s="48"/>
      <c r="AN118" s="40">
        <f>IF(J2="クロス円",ABS((F118-H118)*100),ABS((F118-H118)*10000))</f>
        <v>0</v>
      </c>
      <c r="AO118" s="48" t="str">
        <f t="shared" si="10"/>
        <v/>
      </c>
      <c r="AP118" s="48"/>
      <c r="AQ118" s="40" t="e">
        <f>IF(AN118="","",IF(J2="クロス円",ROUNDDOWN((AO118/AN118)/1000,2),ROUNDDOWN(AO118/(I118*AN118/10)/100,2)))</f>
        <v>#VALUE!</v>
      </c>
      <c r="AR118" s="40"/>
      <c r="AS118" s="40"/>
      <c r="AT118" s="49"/>
      <c r="AU118" s="49"/>
      <c r="AV118" s="50" t="str">
        <f>IF(AT118="","",IF(J2="クロス円",IF(E118="買",(AT118-F118)*100,(F118-AT118)*100),IF(E118="買",(AT118-F118)*10000,(F118-AT118)*10000)))</f>
        <v/>
      </c>
      <c r="AW118" s="50"/>
      <c r="AX118" s="48" t="str">
        <f>IF(AT118="","",(IF(J2="クロス円",AV118*AQ118*1000,AV118*AQ118*I118*10)))</f>
        <v/>
      </c>
      <c r="AY118" s="48"/>
    </row>
    <row r="119" spans="2:51">
      <c r="B119" s="40">
        <v>99</v>
      </c>
      <c r="C119" s="40"/>
      <c r="D119" s="15"/>
      <c r="E119" s="16" t="s">
        <v>15</v>
      </c>
      <c r="F119" s="49"/>
      <c r="G119" s="49"/>
      <c r="H119" s="40"/>
      <c r="I119" s="40"/>
      <c r="J119" s="52" t="str">
        <f t="shared" si="11"/>
        <v/>
      </c>
      <c r="K119" s="52"/>
      <c r="L119" s="40">
        <f>IF(J2="クロス円",ABS((F119-H119)*100),ABS((F119-H119)*10000))</f>
        <v>0</v>
      </c>
      <c r="M119" s="48" t="str">
        <f t="shared" si="7"/>
        <v/>
      </c>
      <c r="N119" s="48"/>
      <c r="O119" s="40" t="e">
        <f>IF(L119="","",IF(J2="クロス円",ROUNDDOWN((M119/L119)/1000,2),ROUNDDOWN(M119/(I119*L119/10)/100,2)))</f>
        <v>#VALUE!</v>
      </c>
      <c r="P119" s="40"/>
      <c r="Q119" s="40"/>
      <c r="R119" s="49"/>
      <c r="S119" s="49"/>
      <c r="T119" s="51" t="str">
        <f>IF(R119="","",IF(J2="クロス円",IF(E119="買",(R119-F119)*100,(F119-R119)*100),IF(E119="買",(R119-F119)*10000,(F119-R119)*10000)))</f>
        <v/>
      </c>
      <c r="U119" s="51"/>
      <c r="V119" s="48" t="str">
        <f>IF(R119="","",(IF(J2="クロス円",T119*O119*1000,T119*O119*I119*10)))</f>
        <v/>
      </c>
      <c r="W119" s="48"/>
      <c r="X119" s="52" t="str">
        <f t="shared" si="12"/>
        <v/>
      </c>
      <c r="Y119" s="52"/>
      <c r="Z119" s="40">
        <f>IF(J2="クロス円",ABS((F119-H119)*100),ABS((F119-H119)*10000))</f>
        <v>0</v>
      </c>
      <c r="AA119" s="48" t="str">
        <f t="shared" si="8"/>
        <v/>
      </c>
      <c r="AB119" s="48"/>
      <c r="AC119" s="40" t="e">
        <f>IF(Z119="","",IF(J2="クロス円",ROUNDDOWN((AA119/Z119)/1000,2),ROUNDDOWN(AA119/(I119*Z119/10)/100,2)))</f>
        <v>#VALUE!</v>
      </c>
      <c r="AD119" s="40" t="str">
        <f t="shared" si="9"/>
        <v/>
      </c>
      <c r="AE119" s="40" t="str">
        <f t="shared" si="9"/>
        <v/>
      </c>
      <c r="AF119" s="49" t="str">
        <f t="shared" si="9"/>
        <v/>
      </c>
      <c r="AG119" s="49"/>
      <c r="AH119" s="50" t="str">
        <f>IF(AF119="","",IF(J2="クロス円",IF(E119="買",(AF119-F119)*100,(F119-AF119)*100),IF(E119="買",(AF119-F119)*10000,(F119-AF119)*10000)))</f>
        <v/>
      </c>
      <c r="AI119" s="50"/>
      <c r="AJ119" s="48" t="str">
        <f>IF(AF119="","",(IF(J2="クロス円",AH119*AC119*1000,AH119*AC119*I119*10)))</f>
        <v/>
      </c>
      <c r="AK119" s="48"/>
      <c r="AL119" s="111" t="str">
        <f t="shared" si="13"/>
        <v/>
      </c>
      <c r="AM119" s="48"/>
      <c r="AN119" s="40">
        <f>IF(J2="クロス円",ABS((F119-H119)*100),ABS((F119-H119)*10000))</f>
        <v>0</v>
      </c>
      <c r="AO119" s="48" t="str">
        <f t="shared" si="10"/>
        <v/>
      </c>
      <c r="AP119" s="48"/>
      <c r="AQ119" s="40" t="e">
        <f>IF(AN119="","",IF(J2="クロス円",ROUNDDOWN((AO119/AN119)/1000,2),ROUNDDOWN(AO119/(I119*AN119/10)/100,2)))</f>
        <v>#VALUE!</v>
      </c>
      <c r="AR119" s="40"/>
      <c r="AS119" s="40"/>
      <c r="AT119" s="49"/>
      <c r="AU119" s="49"/>
      <c r="AV119" s="50" t="str">
        <f>IF(AT119="","",IF(J2="クロス円",IF(E119="買",(AT119-F119)*100,(F119-AT119)*100),IF(E119="買",(AT119-F119)*10000,(F119-AT119)*10000)))</f>
        <v/>
      </c>
      <c r="AW119" s="50"/>
      <c r="AX119" s="48" t="str">
        <f>IF(AT119="","",(IF(J2="クロス円",AV119*AQ119*1000,AV119*AQ119*I119*10)))</f>
        <v/>
      </c>
      <c r="AY119" s="48"/>
    </row>
    <row r="120" spans="2:51">
      <c r="B120" s="40">
        <v>100</v>
      </c>
      <c r="C120" s="40"/>
      <c r="D120" s="15"/>
      <c r="E120" s="16" t="s">
        <v>15</v>
      </c>
      <c r="F120" s="49"/>
      <c r="G120" s="49"/>
      <c r="H120" s="40"/>
      <c r="I120" s="40"/>
      <c r="J120" s="52" t="str">
        <f t="shared" si="11"/>
        <v/>
      </c>
      <c r="K120" s="52"/>
      <c r="L120" s="40">
        <f>IF(J2="クロス円",ABS((F120-H120)*100),ABS((F120-H120)*10000))</f>
        <v>0</v>
      </c>
      <c r="M120" s="48" t="str">
        <f t="shared" si="7"/>
        <v/>
      </c>
      <c r="N120" s="48"/>
      <c r="O120" s="40" t="e">
        <f>IF(L120="","",IF(J2="クロス円",ROUNDDOWN((M120/L120)/1000,2),ROUNDDOWN(M120/(I120*L120/10)/100,2)))</f>
        <v>#VALUE!</v>
      </c>
      <c r="P120" s="40"/>
      <c r="Q120" s="40"/>
      <c r="R120" s="49"/>
      <c r="S120" s="49"/>
      <c r="T120" s="51" t="str">
        <f>IF(R120="","",IF(J2="クロス円",IF(E120="買",(R120-F120)*100,(F120-R120)*100),IF(E120="買",(R120-F120)*10000,(F120-R120)*10000)))</f>
        <v/>
      </c>
      <c r="U120" s="51"/>
      <c r="V120" s="48" t="str">
        <f>IF(R120="","",(IF(J2="クロス円",T120*O120*1000,T120*O120*I120*10)))</f>
        <v/>
      </c>
      <c r="W120" s="48"/>
      <c r="X120" s="52" t="str">
        <f t="shared" si="12"/>
        <v/>
      </c>
      <c r="Y120" s="52"/>
      <c r="Z120" s="40">
        <f>IF(J2="クロス円",ABS((F120-H120)*100),ABS((F120-H120)*10000))</f>
        <v>0</v>
      </c>
      <c r="AA120" s="48" t="str">
        <f t="shared" si="8"/>
        <v/>
      </c>
      <c r="AB120" s="48"/>
      <c r="AC120" s="40" t="e">
        <f>IF(Z120="","",IF(J2="クロス円",ROUNDDOWN((AA120/Z120)/1000,2),ROUNDDOWN(AA120/(I120*Z120/10)/100,2)))</f>
        <v>#VALUE!</v>
      </c>
      <c r="AD120" s="40" t="str">
        <f t="shared" si="9"/>
        <v/>
      </c>
      <c r="AE120" s="40" t="str">
        <f t="shared" si="9"/>
        <v/>
      </c>
      <c r="AF120" s="49" t="str">
        <f t="shared" si="9"/>
        <v/>
      </c>
      <c r="AG120" s="49"/>
      <c r="AH120" s="50" t="str">
        <f>IF(AF120="","",IF(J2="クロス円",IF(E120="買",(AF120-F120)*100,(F120-AF120)*100),IF(E120="買",(AF120-F120)*10000,(F120-AF120)*10000)))</f>
        <v/>
      </c>
      <c r="AI120" s="50"/>
      <c r="AJ120" s="48" t="str">
        <f>IF(AF120="","",(IF(J2="クロス円",AH120*AC120*1000,AH120*AC120*I120*10)))</f>
        <v/>
      </c>
      <c r="AK120" s="48"/>
      <c r="AL120" s="111" t="str">
        <f t="shared" si="13"/>
        <v/>
      </c>
      <c r="AM120" s="48"/>
      <c r="AN120" s="40">
        <f>IF(J2="クロス円",ABS((F120-H120)*100),ABS((F120-H120)*10000))</f>
        <v>0</v>
      </c>
      <c r="AO120" s="48" t="str">
        <f t="shared" si="10"/>
        <v/>
      </c>
      <c r="AP120" s="48"/>
      <c r="AQ120" s="40" t="e">
        <f>IF(AN120="","",IF(J2="クロス円",ROUNDDOWN((AO120/AN120)/1000,2),ROUNDDOWN(AO120/(I120*AN120/10)/100,2)))</f>
        <v>#VALUE!</v>
      </c>
      <c r="AR120" s="40"/>
      <c r="AS120" s="40"/>
      <c r="AT120" s="49"/>
      <c r="AU120" s="49"/>
      <c r="AV120" s="50" t="str">
        <f>IF(AT120="","",IF(J2="クロス円",IF(E120="買",(AT120-F120)*100,(F120-AT120)*100),IF(E120="買",(AT120-F120)*10000,(F120-AT120)*10000)))</f>
        <v/>
      </c>
      <c r="AW120" s="50"/>
      <c r="AX120" s="48" t="str">
        <f>IF(AT120="","",(IF(J2="クロス円",AV120*AQ120*1000,AV120*AQ120*I120*10)))</f>
        <v/>
      </c>
      <c r="AY120" s="48"/>
    </row>
  </sheetData>
  <mergeCells count="1679">
    <mergeCell ref="D2:E2"/>
    <mergeCell ref="F2:H2"/>
    <mergeCell ref="D3:E4"/>
    <mergeCell ref="F3:L4"/>
    <mergeCell ref="D6:E7"/>
    <mergeCell ref="F6:G6"/>
    <mergeCell ref="H6:I6"/>
    <mergeCell ref="J6:K6"/>
    <mergeCell ref="L6:M6"/>
    <mergeCell ref="D10:E12"/>
    <mergeCell ref="P8:Q8"/>
    <mergeCell ref="R8:S8"/>
    <mergeCell ref="T8:U8"/>
    <mergeCell ref="N9:O9"/>
    <mergeCell ref="P9:Q9"/>
    <mergeCell ref="R9:S9"/>
    <mergeCell ref="T9:U9"/>
    <mergeCell ref="D8:E9"/>
    <mergeCell ref="F8:G8"/>
    <mergeCell ref="H8:I8"/>
    <mergeCell ref="J8:K8"/>
    <mergeCell ref="L8:M8"/>
    <mergeCell ref="N8:O8"/>
    <mergeCell ref="N6:O6"/>
    <mergeCell ref="P6:Q6"/>
    <mergeCell ref="R6:S6"/>
    <mergeCell ref="T6:U6"/>
    <mergeCell ref="N7:O7"/>
    <mergeCell ref="P7:Q7"/>
    <mergeCell ref="R7:S7"/>
    <mergeCell ref="T7:U7"/>
    <mergeCell ref="J17:W18"/>
    <mergeCell ref="AL17:AY18"/>
    <mergeCell ref="B19:B20"/>
    <mergeCell ref="C19:I19"/>
    <mergeCell ref="J19:K20"/>
    <mergeCell ref="L19:N19"/>
    <mergeCell ref="O19:O20"/>
    <mergeCell ref="P19:P20"/>
    <mergeCell ref="Q19:Q20"/>
    <mergeCell ref="P10:Q10"/>
    <mergeCell ref="R10:S10"/>
    <mergeCell ref="T10:U10"/>
    <mergeCell ref="N11:O11"/>
    <mergeCell ref="P11:Q11"/>
    <mergeCell ref="R11:S11"/>
    <mergeCell ref="T11:U11"/>
    <mergeCell ref="F10:G10"/>
    <mergeCell ref="H10:I10"/>
    <mergeCell ref="J10:K10"/>
    <mergeCell ref="L10:M10"/>
    <mergeCell ref="N10:O10"/>
    <mergeCell ref="AO20:AP20"/>
    <mergeCell ref="AV20:AW20"/>
    <mergeCell ref="AX20:AY20"/>
    <mergeCell ref="AQ19:AQ20"/>
    <mergeCell ref="AR19:AR20"/>
    <mergeCell ref="AS19:AS20"/>
    <mergeCell ref="AT19:AU20"/>
    <mergeCell ref="AV19:AY19"/>
    <mergeCell ref="F20:G20"/>
    <mergeCell ref="M20:N20"/>
    <mergeCell ref="T20:U20"/>
    <mergeCell ref="V20:W20"/>
    <mergeCell ref="AA20:AB20"/>
    <mergeCell ref="AH19:AK19"/>
    <mergeCell ref="AL19:AM20"/>
    <mergeCell ref="AN19:AP19"/>
    <mergeCell ref="AH20:AI20"/>
    <mergeCell ref="AJ20:AK20"/>
    <mergeCell ref="R19:S20"/>
    <mergeCell ref="T19:W19"/>
    <mergeCell ref="X19:Y20"/>
    <mergeCell ref="Z19:AB19"/>
    <mergeCell ref="AC19:AC20"/>
    <mergeCell ref="AD19:AD20"/>
    <mergeCell ref="AE19:AE20"/>
    <mergeCell ref="AT21:AU21"/>
    <mergeCell ref="AV21:AW21"/>
    <mergeCell ref="AX21:AY21"/>
    <mergeCell ref="F22:G22"/>
    <mergeCell ref="J22:K22"/>
    <mergeCell ref="M22:N22"/>
    <mergeCell ref="R22:S22"/>
    <mergeCell ref="T22:U22"/>
    <mergeCell ref="V22:W22"/>
    <mergeCell ref="X22:Y22"/>
    <mergeCell ref="AL21:AM21"/>
    <mergeCell ref="AO21:AP21"/>
    <mergeCell ref="X21:Y21"/>
    <mergeCell ref="AA21:AB21"/>
    <mergeCell ref="AF21:AG21"/>
    <mergeCell ref="AH21:AI21"/>
    <mergeCell ref="AJ21:AK21"/>
    <mergeCell ref="F21:G21"/>
    <mergeCell ref="J21:K21"/>
    <mergeCell ref="M21:N21"/>
    <mergeCell ref="R21:S21"/>
    <mergeCell ref="T21:U21"/>
    <mergeCell ref="V21:W21"/>
    <mergeCell ref="AV22:AW22"/>
    <mergeCell ref="AX22:AY22"/>
    <mergeCell ref="F23:G23"/>
    <mergeCell ref="J23:K23"/>
    <mergeCell ref="M23:N23"/>
    <mergeCell ref="R23:S23"/>
    <mergeCell ref="T23:U23"/>
    <mergeCell ref="V23:W23"/>
    <mergeCell ref="X23:Y23"/>
    <mergeCell ref="AA23:AB23"/>
    <mergeCell ref="AL22:AM22"/>
    <mergeCell ref="AO22:AP22"/>
    <mergeCell ref="AT22:AU22"/>
    <mergeCell ref="AA22:AB22"/>
    <mergeCell ref="AF22:AG22"/>
    <mergeCell ref="AH22:AI22"/>
    <mergeCell ref="AJ22:AK22"/>
    <mergeCell ref="AL24:AM24"/>
    <mergeCell ref="AO24:AP24"/>
    <mergeCell ref="AT24:AU24"/>
    <mergeCell ref="AV24:AW24"/>
    <mergeCell ref="AX24:AY24"/>
    <mergeCell ref="AH24:AI24"/>
    <mergeCell ref="AJ24:AK24"/>
    <mergeCell ref="AX23:AY23"/>
    <mergeCell ref="F24:G24"/>
    <mergeCell ref="J24:K24"/>
    <mergeCell ref="M24:N24"/>
    <mergeCell ref="R24:S24"/>
    <mergeCell ref="T24:U24"/>
    <mergeCell ref="V24:W24"/>
    <mergeCell ref="X24:Y24"/>
    <mergeCell ref="AA24:AB24"/>
    <mergeCell ref="AF24:AG24"/>
    <mergeCell ref="AL23:AM23"/>
    <mergeCell ref="AO23:AP23"/>
    <mergeCell ref="AT23:AU23"/>
    <mergeCell ref="AV23:AW23"/>
    <mergeCell ref="AF23:AG23"/>
    <mergeCell ref="AH23:AI23"/>
    <mergeCell ref="AJ23:AK23"/>
    <mergeCell ref="AT25:AU25"/>
    <mergeCell ref="AV25:AW25"/>
    <mergeCell ref="AX25:AY25"/>
    <mergeCell ref="F26:G26"/>
    <mergeCell ref="J26:K26"/>
    <mergeCell ref="M26:N26"/>
    <mergeCell ref="R26:S26"/>
    <mergeCell ref="T26:U26"/>
    <mergeCell ref="V26:W26"/>
    <mergeCell ref="X26:Y26"/>
    <mergeCell ref="AL25:AM25"/>
    <mergeCell ref="AO25:AP25"/>
    <mergeCell ref="X25:Y25"/>
    <mergeCell ref="AA25:AB25"/>
    <mergeCell ref="AF25:AG25"/>
    <mergeCell ref="AH25:AI25"/>
    <mergeCell ref="AJ25:AK25"/>
    <mergeCell ref="F25:G25"/>
    <mergeCell ref="J25:K25"/>
    <mergeCell ref="M25:N25"/>
    <mergeCell ref="R25:S25"/>
    <mergeCell ref="T25:U25"/>
    <mergeCell ref="V25:W25"/>
    <mergeCell ref="AV26:AW26"/>
    <mergeCell ref="AX26:AY26"/>
    <mergeCell ref="F27:G27"/>
    <mergeCell ref="J27:K27"/>
    <mergeCell ref="M27:N27"/>
    <mergeCell ref="R27:S27"/>
    <mergeCell ref="T27:U27"/>
    <mergeCell ref="V27:W27"/>
    <mergeCell ref="X27:Y27"/>
    <mergeCell ref="AA27:AB27"/>
    <mergeCell ref="AL26:AM26"/>
    <mergeCell ref="AO26:AP26"/>
    <mergeCell ref="AT26:AU26"/>
    <mergeCell ref="AA26:AB26"/>
    <mergeCell ref="AF26:AG26"/>
    <mergeCell ref="AH26:AI26"/>
    <mergeCell ref="AJ26:AK26"/>
    <mergeCell ref="AL28:AM28"/>
    <mergeCell ref="AO28:AP28"/>
    <mergeCell ref="AT28:AU28"/>
    <mergeCell ref="AV28:AW28"/>
    <mergeCell ref="AX28:AY28"/>
    <mergeCell ref="AH28:AI28"/>
    <mergeCell ref="AJ28:AK28"/>
    <mergeCell ref="AX27:AY27"/>
    <mergeCell ref="F28:G28"/>
    <mergeCell ref="J28:K28"/>
    <mergeCell ref="M28:N28"/>
    <mergeCell ref="R28:S28"/>
    <mergeCell ref="T28:U28"/>
    <mergeCell ref="V28:W28"/>
    <mergeCell ref="X28:Y28"/>
    <mergeCell ref="AA28:AB28"/>
    <mergeCell ref="AF28:AG28"/>
    <mergeCell ref="AL27:AM27"/>
    <mergeCell ref="AO27:AP27"/>
    <mergeCell ref="AT27:AU27"/>
    <mergeCell ref="AV27:AW27"/>
    <mergeCell ref="AF27:AG27"/>
    <mergeCell ref="AH27:AI27"/>
    <mergeCell ref="AJ27:AK27"/>
    <mergeCell ref="AT29:AU29"/>
    <mergeCell ref="AV29:AW29"/>
    <mergeCell ref="AX29:AY29"/>
    <mergeCell ref="F30:G30"/>
    <mergeCell ref="J30:K30"/>
    <mergeCell ref="M30:N30"/>
    <mergeCell ref="R30:S30"/>
    <mergeCell ref="T30:U30"/>
    <mergeCell ref="V30:W30"/>
    <mergeCell ref="X30:Y30"/>
    <mergeCell ref="AL29:AM29"/>
    <mergeCell ref="AO29:AP29"/>
    <mergeCell ref="X29:Y29"/>
    <mergeCell ref="AA29:AB29"/>
    <mergeCell ref="AF29:AG29"/>
    <mergeCell ref="AH29:AI29"/>
    <mergeCell ref="AJ29:AK29"/>
    <mergeCell ref="F29:G29"/>
    <mergeCell ref="J29:K29"/>
    <mergeCell ref="M29:N29"/>
    <mergeCell ref="R29:S29"/>
    <mergeCell ref="T29:U29"/>
    <mergeCell ref="V29:W29"/>
    <mergeCell ref="AV30:AW30"/>
    <mergeCell ref="AX30:AY30"/>
    <mergeCell ref="F31:G31"/>
    <mergeCell ref="J31:K31"/>
    <mergeCell ref="M31:N31"/>
    <mergeCell ref="R31:S31"/>
    <mergeCell ref="T31:U31"/>
    <mergeCell ref="V31:W31"/>
    <mergeCell ref="X31:Y31"/>
    <mergeCell ref="AA31:AB31"/>
    <mergeCell ref="AL30:AM30"/>
    <mergeCell ref="AO30:AP30"/>
    <mergeCell ref="AT30:AU30"/>
    <mergeCell ref="AA30:AB30"/>
    <mergeCell ref="AF30:AG30"/>
    <mergeCell ref="AH30:AI30"/>
    <mergeCell ref="AJ30:AK30"/>
    <mergeCell ref="AL32:AM32"/>
    <mergeCell ref="AO32:AP32"/>
    <mergeCell ref="AT32:AU32"/>
    <mergeCell ref="AV32:AW32"/>
    <mergeCell ref="AX32:AY32"/>
    <mergeCell ref="AH32:AI32"/>
    <mergeCell ref="AJ32:AK32"/>
    <mergeCell ref="AX31:AY31"/>
    <mergeCell ref="F32:G32"/>
    <mergeCell ref="J32:K32"/>
    <mergeCell ref="M32:N32"/>
    <mergeCell ref="R32:S32"/>
    <mergeCell ref="T32:U32"/>
    <mergeCell ref="V32:W32"/>
    <mergeCell ref="X32:Y32"/>
    <mergeCell ref="AA32:AB32"/>
    <mergeCell ref="AF32:AG32"/>
    <mergeCell ref="AL31:AM31"/>
    <mergeCell ref="AO31:AP31"/>
    <mergeCell ref="AT31:AU31"/>
    <mergeCell ref="AV31:AW31"/>
    <mergeCell ref="AF31:AG31"/>
    <mergeCell ref="AH31:AI31"/>
    <mergeCell ref="AJ31:AK31"/>
    <mergeCell ref="AT33:AU33"/>
    <mergeCell ref="AV33:AW33"/>
    <mergeCell ref="AX33:AY33"/>
    <mergeCell ref="F34:G34"/>
    <mergeCell ref="J34:K34"/>
    <mergeCell ref="M34:N34"/>
    <mergeCell ref="R34:S34"/>
    <mergeCell ref="T34:U34"/>
    <mergeCell ref="V34:W34"/>
    <mergeCell ref="X34:Y34"/>
    <mergeCell ref="AL33:AM33"/>
    <mergeCell ref="AO33:AP33"/>
    <mergeCell ref="X33:Y33"/>
    <mergeCell ref="AA33:AB33"/>
    <mergeCell ref="AF33:AG33"/>
    <mergeCell ref="AH33:AI33"/>
    <mergeCell ref="AJ33:AK33"/>
    <mergeCell ref="F33:G33"/>
    <mergeCell ref="J33:K33"/>
    <mergeCell ref="M33:N33"/>
    <mergeCell ref="R33:S33"/>
    <mergeCell ref="T33:U33"/>
    <mergeCell ref="V33:W33"/>
    <mergeCell ref="AV34:AW34"/>
    <mergeCell ref="AX34:AY34"/>
    <mergeCell ref="F35:G35"/>
    <mergeCell ref="J35:K35"/>
    <mergeCell ref="M35:N35"/>
    <mergeCell ref="R35:S35"/>
    <mergeCell ref="T35:U35"/>
    <mergeCell ref="V35:W35"/>
    <mergeCell ref="X35:Y35"/>
    <mergeCell ref="AA35:AB35"/>
    <mergeCell ref="AL34:AM34"/>
    <mergeCell ref="AO34:AP34"/>
    <mergeCell ref="AT34:AU34"/>
    <mergeCell ref="AA34:AB34"/>
    <mergeCell ref="AF34:AG34"/>
    <mergeCell ref="AH34:AI34"/>
    <mergeCell ref="AJ34:AK34"/>
    <mergeCell ref="AL36:AM36"/>
    <mergeCell ref="AO36:AP36"/>
    <mergeCell ref="AT36:AU36"/>
    <mergeCell ref="AV36:AW36"/>
    <mergeCell ref="AX36:AY36"/>
    <mergeCell ref="AH36:AI36"/>
    <mergeCell ref="AJ36:AK36"/>
    <mergeCell ref="AX35:AY35"/>
    <mergeCell ref="F36:G36"/>
    <mergeCell ref="J36:K36"/>
    <mergeCell ref="M36:N36"/>
    <mergeCell ref="R36:S36"/>
    <mergeCell ref="T36:U36"/>
    <mergeCell ref="V36:W36"/>
    <mergeCell ref="X36:Y36"/>
    <mergeCell ref="AA36:AB36"/>
    <mergeCell ref="AF36:AG36"/>
    <mergeCell ref="AL35:AM35"/>
    <mergeCell ref="AO35:AP35"/>
    <mergeCell ref="AT35:AU35"/>
    <mergeCell ref="AV35:AW35"/>
    <mergeCell ref="AF35:AG35"/>
    <mergeCell ref="AH35:AI35"/>
    <mergeCell ref="AJ35:AK35"/>
    <mergeCell ref="AT37:AU37"/>
    <mergeCell ref="AV37:AW37"/>
    <mergeCell ref="AX37:AY37"/>
    <mergeCell ref="F38:G38"/>
    <mergeCell ref="J38:K38"/>
    <mergeCell ref="M38:N38"/>
    <mergeCell ref="R38:S38"/>
    <mergeCell ref="T38:U38"/>
    <mergeCell ref="V38:W38"/>
    <mergeCell ref="X38:Y38"/>
    <mergeCell ref="AL37:AM37"/>
    <mergeCell ref="AO37:AP37"/>
    <mergeCell ref="X37:Y37"/>
    <mergeCell ref="AA37:AB37"/>
    <mergeCell ref="AF37:AG37"/>
    <mergeCell ref="AH37:AI37"/>
    <mergeCell ref="AJ37:AK37"/>
    <mergeCell ref="F37:G37"/>
    <mergeCell ref="J37:K37"/>
    <mergeCell ref="M37:N37"/>
    <mergeCell ref="R37:S37"/>
    <mergeCell ref="T37:U37"/>
    <mergeCell ref="V37:W37"/>
    <mergeCell ref="AV38:AW38"/>
    <mergeCell ref="AX38:AY38"/>
    <mergeCell ref="F39:G39"/>
    <mergeCell ref="J39:K39"/>
    <mergeCell ref="M39:N39"/>
    <mergeCell ref="R39:S39"/>
    <mergeCell ref="T39:U39"/>
    <mergeCell ref="V39:W39"/>
    <mergeCell ref="X39:Y39"/>
    <mergeCell ref="AA39:AB39"/>
    <mergeCell ref="AL38:AM38"/>
    <mergeCell ref="AO38:AP38"/>
    <mergeCell ref="AT38:AU38"/>
    <mergeCell ref="AA38:AB38"/>
    <mergeCell ref="AF38:AG38"/>
    <mergeCell ref="AH38:AI38"/>
    <mergeCell ref="AJ38:AK38"/>
    <mergeCell ref="AL40:AM40"/>
    <mergeCell ref="AO40:AP40"/>
    <mergeCell ref="AT40:AU40"/>
    <mergeCell ref="AV40:AW40"/>
    <mergeCell ref="AX40:AY40"/>
    <mergeCell ref="AH40:AI40"/>
    <mergeCell ref="AJ40:AK40"/>
    <mergeCell ref="AX39:AY39"/>
    <mergeCell ref="F40:G40"/>
    <mergeCell ref="J40:K40"/>
    <mergeCell ref="M40:N40"/>
    <mergeCell ref="R40:S40"/>
    <mergeCell ref="T40:U40"/>
    <mergeCell ref="V40:W40"/>
    <mergeCell ref="X40:Y40"/>
    <mergeCell ref="AA40:AB40"/>
    <mergeCell ref="AF40:AG40"/>
    <mergeCell ref="AL39:AM39"/>
    <mergeCell ref="AO39:AP39"/>
    <mergeCell ref="AT39:AU39"/>
    <mergeCell ref="AV39:AW39"/>
    <mergeCell ref="AF39:AG39"/>
    <mergeCell ref="AH39:AI39"/>
    <mergeCell ref="AJ39:AK39"/>
    <mergeCell ref="AT41:AU41"/>
    <mergeCell ref="AV41:AW41"/>
    <mergeCell ref="AX41:AY41"/>
    <mergeCell ref="F42:G42"/>
    <mergeCell ref="J42:K42"/>
    <mergeCell ref="M42:N42"/>
    <mergeCell ref="R42:S42"/>
    <mergeCell ref="T42:U42"/>
    <mergeCell ref="V42:W42"/>
    <mergeCell ref="X42:Y42"/>
    <mergeCell ref="AL41:AM41"/>
    <mergeCell ref="AO41:AP41"/>
    <mergeCell ref="X41:Y41"/>
    <mergeCell ref="AA41:AB41"/>
    <mergeCell ref="AF41:AG41"/>
    <mergeCell ref="AH41:AI41"/>
    <mergeCell ref="AJ41:AK41"/>
    <mergeCell ref="F41:G41"/>
    <mergeCell ref="J41:K41"/>
    <mergeCell ref="M41:N41"/>
    <mergeCell ref="R41:S41"/>
    <mergeCell ref="T41:U41"/>
    <mergeCell ref="V41:W41"/>
    <mergeCell ref="AV42:AW42"/>
    <mergeCell ref="AX42:AY42"/>
    <mergeCell ref="F43:G43"/>
    <mergeCell ref="J43:K43"/>
    <mergeCell ref="M43:N43"/>
    <mergeCell ref="R43:S43"/>
    <mergeCell ref="T43:U43"/>
    <mergeCell ref="V43:W43"/>
    <mergeCell ref="X43:Y43"/>
    <mergeCell ref="AA43:AB43"/>
    <mergeCell ref="AL42:AM42"/>
    <mergeCell ref="AO42:AP42"/>
    <mergeCell ref="AT42:AU42"/>
    <mergeCell ref="AA42:AB42"/>
    <mergeCell ref="AF42:AG42"/>
    <mergeCell ref="AH42:AI42"/>
    <mergeCell ref="AJ42:AK42"/>
    <mergeCell ref="AL44:AM44"/>
    <mergeCell ref="AO44:AP44"/>
    <mergeCell ref="AT44:AU44"/>
    <mergeCell ref="AV44:AW44"/>
    <mergeCell ref="AX44:AY44"/>
    <mergeCell ref="AH44:AI44"/>
    <mergeCell ref="AJ44:AK44"/>
    <mergeCell ref="AX43:AY43"/>
    <mergeCell ref="F44:G44"/>
    <mergeCell ref="J44:K44"/>
    <mergeCell ref="M44:N44"/>
    <mergeCell ref="R44:S44"/>
    <mergeCell ref="T44:U44"/>
    <mergeCell ref="V44:W44"/>
    <mergeCell ref="X44:Y44"/>
    <mergeCell ref="AA44:AB44"/>
    <mergeCell ref="AF44:AG44"/>
    <mergeCell ref="AL43:AM43"/>
    <mergeCell ref="AO43:AP43"/>
    <mergeCell ref="AT43:AU43"/>
    <mergeCell ref="AV43:AW43"/>
    <mergeCell ref="AF43:AG43"/>
    <mergeCell ref="AH43:AI43"/>
    <mergeCell ref="AJ43:AK43"/>
    <mergeCell ref="AT45:AU45"/>
    <mergeCell ref="AV45:AW45"/>
    <mergeCell ref="AX45:AY45"/>
    <mergeCell ref="F46:G46"/>
    <mergeCell ref="J46:K46"/>
    <mergeCell ref="M46:N46"/>
    <mergeCell ref="R46:S46"/>
    <mergeCell ref="T46:U46"/>
    <mergeCell ref="V46:W46"/>
    <mergeCell ref="X46:Y46"/>
    <mergeCell ref="AL45:AM45"/>
    <mergeCell ref="AO45:AP45"/>
    <mergeCell ref="X45:Y45"/>
    <mergeCell ref="AA45:AB45"/>
    <mergeCell ref="AF45:AG45"/>
    <mergeCell ref="AH45:AI45"/>
    <mergeCell ref="AJ45:AK45"/>
    <mergeCell ref="F45:G45"/>
    <mergeCell ref="J45:K45"/>
    <mergeCell ref="M45:N45"/>
    <mergeCell ref="R45:S45"/>
    <mergeCell ref="T45:U45"/>
    <mergeCell ref="V45:W45"/>
    <mergeCell ref="AV46:AW46"/>
    <mergeCell ref="AX46:AY46"/>
    <mergeCell ref="F47:G47"/>
    <mergeCell ref="J47:K47"/>
    <mergeCell ref="M47:N47"/>
    <mergeCell ref="R47:S47"/>
    <mergeCell ref="T47:U47"/>
    <mergeCell ref="V47:W47"/>
    <mergeCell ref="X47:Y47"/>
    <mergeCell ref="AA47:AB47"/>
    <mergeCell ref="AL46:AM46"/>
    <mergeCell ref="AO46:AP46"/>
    <mergeCell ref="AT46:AU46"/>
    <mergeCell ref="AA46:AB46"/>
    <mergeCell ref="AF46:AG46"/>
    <mergeCell ref="AH46:AI46"/>
    <mergeCell ref="AJ46:AK46"/>
    <mergeCell ref="AL48:AM48"/>
    <mergeCell ref="AO48:AP48"/>
    <mergeCell ref="AT48:AU48"/>
    <mergeCell ref="AV48:AW48"/>
    <mergeCell ref="AX48:AY48"/>
    <mergeCell ref="AH48:AI48"/>
    <mergeCell ref="AJ48:AK48"/>
    <mergeCell ref="AX47:AY47"/>
    <mergeCell ref="F48:G48"/>
    <mergeCell ref="J48:K48"/>
    <mergeCell ref="M48:N48"/>
    <mergeCell ref="R48:S48"/>
    <mergeCell ref="T48:U48"/>
    <mergeCell ref="V48:W48"/>
    <mergeCell ref="X48:Y48"/>
    <mergeCell ref="AA48:AB48"/>
    <mergeCell ref="AF48:AG48"/>
    <mergeCell ref="AL47:AM47"/>
    <mergeCell ref="AO47:AP47"/>
    <mergeCell ref="AT47:AU47"/>
    <mergeCell ref="AV47:AW47"/>
    <mergeCell ref="AF47:AG47"/>
    <mergeCell ref="AH47:AI47"/>
    <mergeCell ref="AJ47:AK47"/>
    <mergeCell ref="AT49:AU49"/>
    <mergeCell ref="AV49:AW49"/>
    <mergeCell ref="AX49:AY49"/>
    <mergeCell ref="F50:G50"/>
    <mergeCell ref="J50:K50"/>
    <mergeCell ref="M50:N50"/>
    <mergeCell ref="R50:S50"/>
    <mergeCell ref="T50:U50"/>
    <mergeCell ref="V50:W50"/>
    <mergeCell ref="X50:Y50"/>
    <mergeCell ref="AL49:AM49"/>
    <mergeCell ref="AO49:AP49"/>
    <mergeCell ref="X49:Y49"/>
    <mergeCell ref="AA49:AB49"/>
    <mergeCell ref="AF49:AG49"/>
    <mergeCell ref="AH49:AI49"/>
    <mergeCell ref="AJ49:AK49"/>
    <mergeCell ref="F49:G49"/>
    <mergeCell ref="J49:K49"/>
    <mergeCell ref="M49:N49"/>
    <mergeCell ref="R49:S49"/>
    <mergeCell ref="T49:U49"/>
    <mergeCell ref="V49:W49"/>
    <mergeCell ref="AV50:AW50"/>
    <mergeCell ref="AX50:AY50"/>
    <mergeCell ref="F51:G51"/>
    <mergeCell ref="J51:K51"/>
    <mergeCell ref="M51:N51"/>
    <mergeCell ref="R51:S51"/>
    <mergeCell ref="T51:U51"/>
    <mergeCell ref="V51:W51"/>
    <mergeCell ref="X51:Y51"/>
    <mergeCell ref="AA51:AB51"/>
    <mergeCell ref="AL50:AM50"/>
    <mergeCell ref="AO50:AP50"/>
    <mergeCell ref="AT50:AU50"/>
    <mergeCell ref="AA50:AB50"/>
    <mergeCell ref="AF50:AG50"/>
    <mergeCell ref="AH50:AI50"/>
    <mergeCell ref="AJ50:AK50"/>
    <mergeCell ref="AL52:AM52"/>
    <mergeCell ref="AO52:AP52"/>
    <mergeCell ref="AT52:AU52"/>
    <mergeCell ref="AV52:AW52"/>
    <mergeCell ref="AX52:AY52"/>
    <mergeCell ref="AH52:AI52"/>
    <mergeCell ref="AJ52:AK52"/>
    <mergeCell ref="AX51:AY51"/>
    <mergeCell ref="F52:G52"/>
    <mergeCell ref="J52:K52"/>
    <mergeCell ref="M52:N52"/>
    <mergeCell ref="R52:S52"/>
    <mergeCell ref="T52:U52"/>
    <mergeCell ref="V52:W52"/>
    <mergeCell ref="X52:Y52"/>
    <mergeCell ref="AA52:AB52"/>
    <mergeCell ref="AF52:AG52"/>
    <mergeCell ref="AL51:AM51"/>
    <mergeCell ref="AO51:AP51"/>
    <mergeCell ref="AT51:AU51"/>
    <mergeCell ref="AV51:AW51"/>
    <mergeCell ref="AF51:AG51"/>
    <mergeCell ref="AH51:AI51"/>
    <mergeCell ref="AJ51:AK51"/>
    <mergeCell ref="AT53:AU53"/>
    <mergeCell ref="AV53:AW53"/>
    <mergeCell ref="AX53:AY53"/>
    <mergeCell ref="F54:G54"/>
    <mergeCell ref="J54:K54"/>
    <mergeCell ref="M54:N54"/>
    <mergeCell ref="R54:S54"/>
    <mergeCell ref="T54:U54"/>
    <mergeCell ref="V54:W54"/>
    <mergeCell ref="X54:Y54"/>
    <mergeCell ref="AL53:AM53"/>
    <mergeCell ref="AO53:AP53"/>
    <mergeCell ref="X53:Y53"/>
    <mergeCell ref="AA53:AB53"/>
    <mergeCell ref="AF53:AG53"/>
    <mergeCell ref="AH53:AI53"/>
    <mergeCell ref="AJ53:AK53"/>
    <mergeCell ref="F53:G53"/>
    <mergeCell ref="J53:K53"/>
    <mergeCell ref="M53:N53"/>
    <mergeCell ref="R53:S53"/>
    <mergeCell ref="T53:U53"/>
    <mergeCell ref="V53:W53"/>
    <mergeCell ref="AV54:AW54"/>
    <mergeCell ref="AX54:AY54"/>
    <mergeCell ref="F55:G55"/>
    <mergeCell ref="J55:K55"/>
    <mergeCell ref="M55:N55"/>
    <mergeCell ref="R55:S55"/>
    <mergeCell ref="T55:U55"/>
    <mergeCell ref="V55:W55"/>
    <mergeCell ref="X55:Y55"/>
    <mergeCell ref="AA55:AB55"/>
    <mergeCell ref="AL54:AM54"/>
    <mergeCell ref="AO54:AP54"/>
    <mergeCell ref="AT54:AU54"/>
    <mergeCell ref="AA54:AB54"/>
    <mergeCell ref="AF54:AG54"/>
    <mergeCell ref="AH54:AI54"/>
    <mergeCell ref="AJ54:AK54"/>
    <mergeCell ref="AL56:AM56"/>
    <mergeCell ref="AO56:AP56"/>
    <mergeCell ref="AT56:AU56"/>
    <mergeCell ref="AV56:AW56"/>
    <mergeCell ref="AX56:AY56"/>
    <mergeCell ref="AH56:AI56"/>
    <mergeCell ref="AJ56:AK56"/>
    <mergeCell ref="AX55:AY55"/>
    <mergeCell ref="F56:G56"/>
    <mergeCell ref="J56:K56"/>
    <mergeCell ref="M56:N56"/>
    <mergeCell ref="R56:S56"/>
    <mergeCell ref="T56:U56"/>
    <mergeCell ref="V56:W56"/>
    <mergeCell ref="X56:Y56"/>
    <mergeCell ref="AA56:AB56"/>
    <mergeCell ref="AF56:AG56"/>
    <mergeCell ref="AL55:AM55"/>
    <mergeCell ref="AO55:AP55"/>
    <mergeCell ref="AT55:AU55"/>
    <mergeCell ref="AV55:AW55"/>
    <mergeCell ref="AF55:AG55"/>
    <mergeCell ref="AH55:AI55"/>
    <mergeCell ref="AJ55:AK55"/>
    <mergeCell ref="AT57:AU57"/>
    <mergeCell ref="AV57:AW57"/>
    <mergeCell ref="AX57:AY57"/>
    <mergeCell ref="F58:G58"/>
    <mergeCell ref="J58:K58"/>
    <mergeCell ref="M58:N58"/>
    <mergeCell ref="R58:S58"/>
    <mergeCell ref="T58:U58"/>
    <mergeCell ref="V58:W58"/>
    <mergeCell ref="X58:Y58"/>
    <mergeCell ref="AL57:AM57"/>
    <mergeCell ref="AO57:AP57"/>
    <mergeCell ref="X57:Y57"/>
    <mergeCell ref="AA57:AB57"/>
    <mergeCell ref="AF57:AG57"/>
    <mergeCell ref="AH57:AI57"/>
    <mergeCell ref="AJ57:AK57"/>
    <mergeCell ref="F57:G57"/>
    <mergeCell ref="J57:K57"/>
    <mergeCell ref="M57:N57"/>
    <mergeCell ref="R57:S57"/>
    <mergeCell ref="T57:U57"/>
    <mergeCell ref="V57:W57"/>
    <mergeCell ref="AV58:AW58"/>
    <mergeCell ref="AX58:AY58"/>
    <mergeCell ref="F59:G59"/>
    <mergeCell ref="J59:K59"/>
    <mergeCell ref="M59:N59"/>
    <mergeCell ref="R59:S59"/>
    <mergeCell ref="T59:U59"/>
    <mergeCell ref="V59:W59"/>
    <mergeCell ref="X59:Y59"/>
    <mergeCell ref="AA59:AB59"/>
    <mergeCell ref="AL58:AM58"/>
    <mergeCell ref="AO58:AP58"/>
    <mergeCell ref="AT58:AU58"/>
    <mergeCell ref="AA58:AB58"/>
    <mergeCell ref="AF58:AG58"/>
    <mergeCell ref="AH58:AI58"/>
    <mergeCell ref="AJ58:AK58"/>
    <mergeCell ref="AL60:AM60"/>
    <mergeCell ref="AO60:AP60"/>
    <mergeCell ref="AT60:AU60"/>
    <mergeCell ref="AV60:AW60"/>
    <mergeCell ref="AX60:AY60"/>
    <mergeCell ref="AH60:AI60"/>
    <mergeCell ref="AJ60:AK60"/>
    <mergeCell ref="AX59:AY59"/>
    <mergeCell ref="F60:G60"/>
    <mergeCell ref="J60:K60"/>
    <mergeCell ref="M60:N60"/>
    <mergeCell ref="R60:S60"/>
    <mergeCell ref="T60:U60"/>
    <mergeCell ref="V60:W60"/>
    <mergeCell ref="X60:Y60"/>
    <mergeCell ref="AA60:AB60"/>
    <mergeCell ref="AF60:AG60"/>
    <mergeCell ref="AL59:AM59"/>
    <mergeCell ref="AO59:AP59"/>
    <mergeCell ref="AT59:AU59"/>
    <mergeCell ref="AV59:AW59"/>
    <mergeCell ref="AF59:AG59"/>
    <mergeCell ref="AH59:AI59"/>
    <mergeCell ref="AJ59:AK59"/>
    <mergeCell ref="AT61:AU61"/>
    <mergeCell ref="AV61:AW61"/>
    <mergeCell ref="AX61:AY61"/>
    <mergeCell ref="F62:G62"/>
    <mergeCell ref="J62:K62"/>
    <mergeCell ref="M62:N62"/>
    <mergeCell ref="R62:S62"/>
    <mergeCell ref="T62:U62"/>
    <mergeCell ref="V62:W62"/>
    <mergeCell ref="X62:Y62"/>
    <mergeCell ref="AL61:AM61"/>
    <mergeCell ref="AO61:AP61"/>
    <mergeCell ref="X61:Y61"/>
    <mergeCell ref="AA61:AB61"/>
    <mergeCell ref="AF61:AG61"/>
    <mergeCell ref="AH61:AI61"/>
    <mergeCell ref="AJ61:AK61"/>
    <mergeCell ref="F61:G61"/>
    <mergeCell ref="J61:K61"/>
    <mergeCell ref="M61:N61"/>
    <mergeCell ref="R61:S61"/>
    <mergeCell ref="T61:U61"/>
    <mergeCell ref="V61:W61"/>
    <mergeCell ref="AV62:AW62"/>
    <mergeCell ref="AX62:AY62"/>
    <mergeCell ref="F63:G63"/>
    <mergeCell ref="J63:K63"/>
    <mergeCell ref="M63:N63"/>
    <mergeCell ref="R63:S63"/>
    <mergeCell ref="T63:U63"/>
    <mergeCell ref="V63:W63"/>
    <mergeCell ref="X63:Y63"/>
    <mergeCell ref="AA63:AB63"/>
    <mergeCell ref="AL62:AM62"/>
    <mergeCell ref="AO62:AP62"/>
    <mergeCell ref="AT62:AU62"/>
    <mergeCell ref="AA62:AB62"/>
    <mergeCell ref="AF62:AG62"/>
    <mergeCell ref="AH62:AI62"/>
    <mergeCell ref="AJ62:AK62"/>
    <mergeCell ref="AL64:AM64"/>
    <mergeCell ref="AO64:AP64"/>
    <mergeCell ref="AT64:AU64"/>
    <mergeCell ref="AV64:AW64"/>
    <mergeCell ref="AX64:AY64"/>
    <mergeCell ref="AH64:AI64"/>
    <mergeCell ref="AJ64:AK64"/>
    <mergeCell ref="AX63:AY63"/>
    <mergeCell ref="F64:G64"/>
    <mergeCell ref="J64:K64"/>
    <mergeCell ref="M64:N64"/>
    <mergeCell ref="R64:S64"/>
    <mergeCell ref="T64:U64"/>
    <mergeCell ref="V64:W64"/>
    <mergeCell ref="X64:Y64"/>
    <mergeCell ref="AA64:AB64"/>
    <mergeCell ref="AF64:AG64"/>
    <mergeCell ref="AL63:AM63"/>
    <mergeCell ref="AO63:AP63"/>
    <mergeCell ref="AT63:AU63"/>
    <mergeCell ref="AV63:AW63"/>
    <mergeCell ref="AF63:AG63"/>
    <mergeCell ref="AH63:AI63"/>
    <mergeCell ref="AJ63:AK63"/>
    <mergeCell ref="AT65:AU65"/>
    <mergeCell ref="AV65:AW65"/>
    <mergeCell ref="AX65:AY65"/>
    <mergeCell ref="F66:G66"/>
    <mergeCell ref="J66:K66"/>
    <mergeCell ref="M66:N66"/>
    <mergeCell ref="R66:S66"/>
    <mergeCell ref="T66:U66"/>
    <mergeCell ref="V66:W66"/>
    <mergeCell ref="X66:Y66"/>
    <mergeCell ref="AL65:AM65"/>
    <mergeCell ref="AO65:AP65"/>
    <mergeCell ref="X65:Y65"/>
    <mergeCell ref="AA65:AB65"/>
    <mergeCell ref="AF65:AG65"/>
    <mergeCell ref="AH65:AI65"/>
    <mergeCell ref="AJ65:AK65"/>
    <mergeCell ref="F65:G65"/>
    <mergeCell ref="J65:K65"/>
    <mergeCell ref="M65:N65"/>
    <mergeCell ref="R65:S65"/>
    <mergeCell ref="T65:U65"/>
    <mergeCell ref="V65:W65"/>
    <mergeCell ref="AV66:AW66"/>
    <mergeCell ref="AX66:AY66"/>
    <mergeCell ref="F67:G67"/>
    <mergeCell ref="J67:K67"/>
    <mergeCell ref="M67:N67"/>
    <mergeCell ref="R67:S67"/>
    <mergeCell ref="T67:U67"/>
    <mergeCell ref="V67:W67"/>
    <mergeCell ref="X67:Y67"/>
    <mergeCell ref="AA67:AB67"/>
    <mergeCell ref="AL66:AM66"/>
    <mergeCell ref="AO66:AP66"/>
    <mergeCell ref="AT66:AU66"/>
    <mergeCell ref="AA66:AB66"/>
    <mergeCell ref="AF66:AG66"/>
    <mergeCell ref="AH66:AI66"/>
    <mergeCell ref="AJ66:AK66"/>
    <mergeCell ref="AL68:AM68"/>
    <mergeCell ref="AO68:AP68"/>
    <mergeCell ref="AT68:AU68"/>
    <mergeCell ref="AV68:AW68"/>
    <mergeCell ref="AX68:AY68"/>
    <mergeCell ref="AH68:AI68"/>
    <mergeCell ref="AJ68:AK68"/>
    <mergeCell ref="AX67:AY67"/>
    <mergeCell ref="F68:G68"/>
    <mergeCell ref="J68:K68"/>
    <mergeCell ref="M68:N68"/>
    <mergeCell ref="R68:S68"/>
    <mergeCell ref="T68:U68"/>
    <mergeCell ref="V68:W68"/>
    <mergeCell ref="X68:Y68"/>
    <mergeCell ref="AA68:AB68"/>
    <mergeCell ref="AF68:AG68"/>
    <mergeCell ref="AL67:AM67"/>
    <mergeCell ref="AO67:AP67"/>
    <mergeCell ref="AT67:AU67"/>
    <mergeCell ref="AV67:AW67"/>
    <mergeCell ref="AF67:AG67"/>
    <mergeCell ref="AH67:AI67"/>
    <mergeCell ref="AJ67:AK67"/>
    <mergeCell ref="AT69:AU69"/>
    <mergeCell ref="AV69:AW69"/>
    <mergeCell ref="AX69:AY69"/>
    <mergeCell ref="F70:G70"/>
    <mergeCell ref="J70:K70"/>
    <mergeCell ref="M70:N70"/>
    <mergeCell ref="R70:S70"/>
    <mergeCell ref="T70:U70"/>
    <mergeCell ref="V70:W70"/>
    <mergeCell ref="X70:Y70"/>
    <mergeCell ref="AL69:AM69"/>
    <mergeCell ref="AO69:AP69"/>
    <mergeCell ref="X69:Y69"/>
    <mergeCell ref="AA69:AB69"/>
    <mergeCell ref="AF69:AG69"/>
    <mergeCell ref="AH69:AI69"/>
    <mergeCell ref="AJ69:AK69"/>
    <mergeCell ref="F69:G69"/>
    <mergeCell ref="J69:K69"/>
    <mergeCell ref="M69:N69"/>
    <mergeCell ref="R69:S69"/>
    <mergeCell ref="T69:U69"/>
    <mergeCell ref="V69:W69"/>
    <mergeCell ref="AV70:AW70"/>
    <mergeCell ref="AX70:AY70"/>
    <mergeCell ref="F71:G71"/>
    <mergeCell ref="J71:K71"/>
    <mergeCell ref="M71:N71"/>
    <mergeCell ref="R71:S71"/>
    <mergeCell ref="T71:U71"/>
    <mergeCell ref="V71:W71"/>
    <mergeCell ref="X71:Y71"/>
    <mergeCell ref="AA71:AB71"/>
    <mergeCell ref="AL70:AM70"/>
    <mergeCell ref="AO70:AP70"/>
    <mergeCell ref="AT70:AU70"/>
    <mergeCell ref="AA70:AB70"/>
    <mergeCell ref="AF70:AG70"/>
    <mergeCell ref="AH70:AI70"/>
    <mergeCell ref="AJ70:AK70"/>
    <mergeCell ref="AL72:AM72"/>
    <mergeCell ref="AO72:AP72"/>
    <mergeCell ref="AT72:AU72"/>
    <mergeCell ref="AV72:AW72"/>
    <mergeCell ref="AX72:AY72"/>
    <mergeCell ref="AH72:AI72"/>
    <mergeCell ref="AJ72:AK72"/>
    <mergeCell ref="AX71:AY71"/>
    <mergeCell ref="F72:G72"/>
    <mergeCell ref="J72:K72"/>
    <mergeCell ref="M72:N72"/>
    <mergeCell ref="R72:S72"/>
    <mergeCell ref="T72:U72"/>
    <mergeCell ref="V72:W72"/>
    <mergeCell ref="X72:Y72"/>
    <mergeCell ref="AA72:AB72"/>
    <mergeCell ref="AF72:AG72"/>
    <mergeCell ref="AL71:AM71"/>
    <mergeCell ref="AO71:AP71"/>
    <mergeCell ref="AT71:AU71"/>
    <mergeCell ref="AV71:AW71"/>
    <mergeCell ref="AF71:AG71"/>
    <mergeCell ref="AH71:AI71"/>
    <mergeCell ref="AJ71:AK71"/>
    <mergeCell ref="AT73:AU73"/>
    <mergeCell ref="AV73:AW73"/>
    <mergeCell ref="AX73:AY73"/>
    <mergeCell ref="F74:G74"/>
    <mergeCell ref="J74:K74"/>
    <mergeCell ref="M74:N74"/>
    <mergeCell ref="R74:S74"/>
    <mergeCell ref="T74:U74"/>
    <mergeCell ref="V74:W74"/>
    <mergeCell ref="X74:Y74"/>
    <mergeCell ref="AL73:AM73"/>
    <mergeCell ref="AO73:AP73"/>
    <mergeCell ref="X73:Y73"/>
    <mergeCell ref="AA73:AB73"/>
    <mergeCell ref="AF73:AG73"/>
    <mergeCell ref="AH73:AI73"/>
    <mergeCell ref="AJ73:AK73"/>
    <mergeCell ref="F73:G73"/>
    <mergeCell ref="J73:K73"/>
    <mergeCell ref="M73:N73"/>
    <mergeCell ref="R73:S73"/>
    <mergeCell ref="T73:U73"/>
    <mergeCell ref="V73:W73"/>
    <mergeCell ref="AV74:AW74"/>
    <mergeCell ref="AX74:AY74"/>
    <mergeCell ref="F75:G75"/>
    <mergeCell ref="J75:K75"/>
    <mergeCell ref="M75:N75"/>
    <mergeCell ref="R75:S75"/>
    <mergeCell ref="T75:U75"/>
    <mergeCell ref="V75:W75"/>
    <mergeCell ref="X75:Y75"/>
    <mergeCell ref="AA75:AB75"/>
    <mergeCell ref="AL74:AM74"/>
    <mergeCell ref="AO74:AP74"/>
    <mergeCell ref="AT74:AU74"/>
    <mergeCell ref="AA74:AB74"/>
    <mergeCell ref="AF74:AG74"/>
    <mergeCell ref="AH74:AI74"/>
    <mergeCell ref="AJ74:AK74"/>
    <mergeCell ref="AL76:AM76"/>
    <mergeCell ref="AO76:AP76"/>
    <mergeCell ref="AT76:AU76"/>
    <mergeCell ref="AV76:AW76"/>
    <mergeCell ref="AX76:AY76"/>
    <mergeCell ref="AH76:AI76"/>
    <mergeCell ref="AJ76:AK76"/>
    <mergeCell ref="AX75:AY75"/>
    <mergeCell ref="F76:G76"/>
    <mergeCell ref="J76:K76"/>
    <mergeCell ref="M76:N76"/>
    <mergeCell ref="R76:S76"/>
    <mergeCell ref="T76:U76"/>
    <mergeCell ref="V76:W76"/>
    <mergeCell ref="X76:Y76"/>
    <mergeCell ref="AA76:AB76"/>
    <mergeCell ref="AF76:AG76"/>
    <mergeCell ref="AL75:AM75"/>
    <mergeCell ref="AO75:AP75"/>
    <mergeCell ref="AT75:AU75"/>
    <mergeCell ref="AV75:AW75"/>
    <mergeCell ref="AF75:AG75"/>
    <mergeCell ref="AH75:AI75"/>
    <mergeCell ref="AJ75:AK75"/>
    <mergeCell ref="AT77:AU77"/>
    <mergeCell ref="AV77:AW77"/>
    <mergeCell ref="AX77:AY77"/>
    <mergeCell ref="F78:G78"/>
    <mergeCell ref="J78:K78"/>
    <mergeCell ref="M78:N78"/>
    <mergeCell ref="R78:S78"/>
    <mergeCell ref="T78:U78"/>
    <mergeCell ref="V78:W78"/>
    <mergeCell ref="X78:Y78"/>
    <mergeCell ref="AL77:AM77"/>
    <mergeCell ref="AO77:AP77"/>
    <mergeCell ref="X77:Y77"/>
    <mergeCell ref="AA77:AB77"/>
    <mergeCell ref="AF77:AG77"/>
    <mergeCell ref="AH77:AI77"/>
    <mergeCell ref="AJ77:AK77"/>
    <mergeCell ref="F77:G77"/>
    <mergeCell ref="J77:K77"/>
    <mergeCell ref="M77:N77"/>
    <mergeCell ref="R77:S77"/>
    <mergeCell ref="T77:U77"/>
    <mergeCell ref="V77:W77"/>
    <mergeCell ref="AV78:AW78"/>
    <mergeCell ref="AX78:AY78"/>
    <mergeCell ref="F79:G79"/>
    <mergeCell ref="J79:K79"/>
    <mergeCell ref="M79:N79"/>
    <mergeCell ref="R79:S79"/>
    <mergeCell ref="T79:U79"/>
    <mergeCell ref="V79:W79"/>
    <mergeCell ref="X79:Y79"/>
    <mergeCell ref="AA79:AB79"/>
    <mergeCell ref="AL78:AM78"/>
    <mergeCell ref="AO78:AP78"/>
    <mergeCell ref="AT78:AU78"/>
    <mergeCell ref="AA78:AB78"/>
    <mergeCell ref="AF78:AG78"/>
    <mergeCell ref="AH78:AI78"/>
    <mergeCell ref="AJ78:AK78"/>
    <mergeCell ref="AL80:AM80"/>
    <mergeCell ref="AO80:AP80"/>
    <mergeCell ref="AT80:AU80"/>
    <mergeCell ref="AV80:AW80"/>
    <mergeCell ref="AX80:AY80"/>
    <mergeCell ref="AH80:AI80"/>
    <mergeCell ref="AJ80:AK80"/>
    <mergeCell ref="AX79:AY79"/>
    <mergeCell ref="F80:G80"/>
    <mergeCell ref="J80:K80"/>
    <mergeCell ref="M80:N80"/>
    <mergeCell ref="R80:S80"/>
    <mergeCell ref="T80:U80"/>
    <mergeCell ref="V80:W80"/>
    <mergeCell ref="X80:Y80"/>
    <mergeCell ref="AA80:AB80"/>
    <mergeCell ref="AF80:AG80"/>
    <mergeCell ref="AL79:AM79"/>
    <mergeCell ref="AO79:AP79"/>
    <mergeCell ref="AT79:AU79"/>
    <mergeCell ref="AV79:AW79"/>
    <mergeCell ref="AF79:AG79"/>
    <mergeCell ref="AH79:AI79"/>
    <mergeCell ref="AJ79:AK79"/>
    <mergeCell ref="AT81:AU81"/>
    <mergeCell ref="AV81:AW81"/>
    <mergeCell ref="AX81:AY81"/>
    <mergeCell ref="F82:G82"/>
    <mergeCell ref="J82:K82"/>
    <mergeCell ref="M82:N82"/>
    <mergeCell ref="R82:S82"/>
    <mergeCell ref="T82:U82"/>
    <mergeCell ref="V82:W82"/>
    <mergeCell ref="X82:Y82"/>
    <mergeCell ref="AL81:AM81"/>
    <mergeCell ref="AO81:AP81"/>
    <mergeCell ref="X81:Y81"/>
    <mergeCell ref="AA81:AB81"/>
    <mergeCell ref="AF81:AG81"/>
    <mergeCell ref="AH81:AI81"/>
    <mergeCell ref="AJ81:AK81"/>
    <mergeCell ref="F81:G81"/>
    <mergeCell ref="J81:K81"/>
    <mergeCell ref="M81:N81"/>
    <mergeCell ref="R81:S81"/>
    <mergeCell ref="T81:U81"/>
    <mergeCell ref="V81:W81"/>
    <mergeCell ref="AV82:AW82"/>
    <mergeCell ref="AX82:AY82"/>
    <mergeCell ref="F83:G83"/>
    <mergeCell ref="J83:K83"/>
    <mergeCell ref="M83:N83"/>
    <mergeCell ref="R83:S83"/>
    <mergeCell ref="T83:U83"/>
    <mergeCell ref="V83:W83"/>
    <mergeCell ref="X83:Y83"/>
    <mergeCell ref="AA83:AB83"/>
    <mergeCell ref="AL82:AM82"/>
    <mergeCell ref="AO82:AP82"/>
    <mergeCell ref="AT82:AU82"/>
    <mergeCell ref="AA82:AB82"/>
    <mergeCell ref="AF82:AG82"/>
    <mergeCell ref="AH82:AI82"/>
    <mergeCell ref="AJ82:AK82"/>
    <mergeCell ref="AL84:AM84"/>
    <mergeCell ref="AO84:AP84"/>
    <mergeCell ref="AT84:AU84"/>
    <mergeCell ref="AV84:AW84"/>
    <mergeCell ref="AX84:AY84"/>
    <mergeCell ref="AH84:AI84"/>
    <mergeCell ref="AJ84:AK84"/>
    <mergeCell ref="AX83:AY83"/>
    <mergeCell ref="F84:G84"/>
    <mergeCell ref="J84:K84"/>
    <mergeCell ref="M84:N84"/>
    <mergeCell ref="R84:S84"/>
    <mergeCell ref="T84:U84"/>
    <mergeCell ref="V84:W84"/>
    <mergeCell ref="X84:Y84"/>
    <mergeCell ref="AA84:AB84"/>
    <mergeCell ref="AF84:AG84"/>
    <mergeCell ref="AL83:AM83"/>
    <mergeCell ref="AO83:AP83"/>
    <mergeCell ref="AT83:AU83"/>
    <mergeCell ref="AV83:AW83"/>
    <mergeCell ref="AF83:AG83"/>
    <mergeCell ref="AH83:AI83"/>
    <mergeCell ref="AJ83:AK83"/>
    <mergeCell ref="AT85:AU85"/>
    <mergeCell ref="AV85:AW85"/>
    <mergeCell ref="AX85:AY85"/>
    <mergeCell ref="F86:G86"/>
    <mergeCell ref="J86:K86"/>
    <mergeCell ref="M86:N86"/>
    <mergeCell ref="R86:S86"/>
    <mergeCell ref="T86:U86"/>
    <mergeCell ref="V86:W86"/>
    <mergeCell ref="X86:Y86"/>
    <mergeCell ref="AL85:AM85"/>
    <mergeCell ref="AO85:AP85"/>
    <mergeCell ref="X85:Y85"/>
    <mergeCell ref="AA85:AB85"/>
    <mergeCell ref="AF85:AG85"/>
    <mergeCell ref="AH85:AI85"/>
    <mergeCell ref="AJ85:AK85"/>
    <mergeCell ref="F85:G85"/>
    <mergeCell ref="J85:K85"/>
    <mergeCell ref="M85:N85"/>
    <mergeCell ref="R85:S85"/>
    <mergeCell ref="T85:U85"/>
    <mergeCell ref="V85:W85"/>
    <mergeCell ref="AV86:AW86"/>
    <mergeCell ref="AX86:AY86"/>
    <mergeCell ref="F87:G87"/>
    <mergeCell ref="J87:K87"/>
    <mergeCell ref="M87:N87"/>
    <mergeCell ref="R87:S87"/>
    <mergeCell ref="T87:U87"/>
    <mergeCell ref="V87:W87"/>
    <mergeCell ref="X87:Y87"/>
    <mergeCell ref="AA87:AB87"/>
    <mergeCell ref="AL86:AM86"/>
    <mergeCell ref="AO86:AP86"/>
    <mergeCell ref="AT86:AU86"/>
    <mergeCell ref="AA86:AB86"/>
    <mergeCell ref="AF86:AG86"/>
    <mergeCell ref="AH86:AI86"/>
    <mergeCell ref="AJ86:AK86"/>
    <mergeCell ref="AL88:AM88"/>
    <mergeCell ref="AO88:AP88"/>
    <mergeCell ref="AT88:AU88"/>
    <mergeCell ref="AV88:AW88"/>
    <mergeCell ref="AX88:AY88"/>
    <mergeCell ref="AH88:AI88"/>
    <mergeCell ref="AJ88:AK88"/>
    <mergeCell ref="AX87:AY87"/>
    <mergeCell ref="F88:G88"/>
    <mergeCell ref="J88:K88"/>
    <mergeCell ref="M88:N88"/>
    <mergeCell ref="R88:S88"/>
    <mergeCell ref="T88:U88"/>
    <mergeCell ref="V88:W88"/>
    <mergeCell ref="X88:Y88"/>
    <mergeCell ref="AA88:AB88"/>
    <mergeCell ref="AF88:AG88"/>
    <mergeCell ref="AL87:AM87"/>
    <mergeCell ref="AO87:AP87"/>
    <mergeCell ref="AT87:AU87"/>
    <mergeCell ref="AV87:AW87"/>
    <mergeCell ref="AF87:AG87"/>
    <mergeCell ref="AH87:AI87"/>
    <mergeCell ref="AJ87:AK87"/>
    <mergeCell ref="AT89:AU89"/>
    <mergeCell ref="AV89:AW89"/>
    <mergeCell ref="AX89:AY89"/>
    <mergeCell ref="F90:G90"/>
    <mergeCell ref="J90:K90"/>
    <mergeCell ref="M90:N90"/>
    <mergeCell ref="R90:S90"/>
    <mergeCell ref="T90:U90"/>
    <mergeCell ref="V90:W90"/>
    <mergeCell ref="X90:Y90"/>
    <mergeCell ref="AL89:AM89"/>
    <mergeCell ref="AO89:AP89"/>
    <mergeCell ref="X89:Y89"/>
    <mergeCell ref="AA89:AB89"/>
    <mergeCell ref="AF89:AG89"/>
    <mergeCell ref="AH89:AI89"/>
    <mergeCell ref="AJ89:AK89"/>
    <mergeCell ref="F89:G89"/>
    <mergeCell ref="J89:K89"/>
    <mergeCell ref="M89:N89"/>
    <mergeCell ref="R89:S89"/>
    <mergeCell ref="T89:U89"/>
    <mergeCell ref="V89:W89"/>
    <mergeCell ref="AV90:AW90"/>
    <mergeCell ref="AX90:AY90"/>
    <mergeCell ref="F91:G91"/>
    <mergeCell ref="J91:K91"/>
    <mergeCell ref="M91:N91"/>
    <mergeCell ref="R91:S91"/>
    <mergeCell ref="T91:U91"/>
    <mergeCell ref="V91:W91"/>
    <mergeCell ref="X91:Y91"/>
    <mergeCell ref="AA91:AB91"/>
    <mergeCell ref="AL90:AM90"/>
    <mergeCell ref="AO90:AP90"/>
    <mergeCell ref="AT90:AU90"/>
    <mergeCell ref="AA90:AB90"/>
    <mergeCell ref="AF90:AG90"/>
    <mergeCell ref="AH90:AI90"/>
    <mergeCell ref="AJ90:AK90"/>
    <mergeCell ref="AL92:AM92"/>
    <mergeCell ref="AO92:AP92"/>
    <mergeCell ref="AT92:AU92"/>
    <mergeCell ref="AV92:AW92"/>
    <mergeCell ref="AX92:AY92"/>
    <mergeCell ref="AH92:AI92"/>
    <mergeCell ref="AJ92:AK92"/>
    <mergeCell ref="AX91:AY91"/>
    <mergeCell ref="F92:G92"/>
    <mergeCell ref="J92:K92"/>
    <mergeCell ref="M92:N92"/>
    <mergeCell ref="R92:S92"/>
    <mergeCell ref="T92:U92"/>
    <mergeCell ref="V92:W92"/>
    <mergeCell ref="X92:Y92"/>
    <mergeCell ref="AA92:AB92"/>
    <mergeCell ref="AF92:AG92"/>
    <mergeCell ref="AL91:AM91"/>
    <mergeCell ref="AO91:AP91"/>
    <mergeCell ref="AT91:AU91"/>
    <mergeCell ref="AV91:AW91"/>
    <mergeCell ref="AF91:AG91"/>
    <mergeCell ref="AH91:AI91"/>
    <mergeCell ref="AJ91:AK91"/>
    <mergeCell ref="AT93:AU93"/>
    <mergeCell ref="AV93:AW93"/>
    <mergeCell ref="AX93:AY93"/>
    <mergeCell ref="F94:G94"/>
    <mergeCell ref="J94:K94"/>
    <mergeCell ref="M94:N94"/>
    <mergeCell ref="R94:S94"/>
    <mergeCell ref="T94:U94"/>
    <mergeCell ref="V94:W94"/>
    <mergeCell ref="X94:Y94"/>
    <mergeCell ref="AL93:AM93"/>
    <mergeCell ref="AO93:AP93"/>
    <mergeCell ref="X93:Y93"/>
    <mergeCell ref="AA93:AB93"/>
    <mergeCell ref="AF93:AG93"/>
    <mergeCell ref="AH93:AI93"/>
    <mergeCell ref="AJ93:AK93"/>
    <mergeCell ref="F93:G93"/>
    <mergeCell ref="J93:K93"/>
    <mergeCell ref="M93:N93"/>
    <mergeCell ref="R93:S93"/>
    <mergeCell ref="T93:U93"/>
    <mergeCell ref="V93:W93"/>
    <mergeCell ref="AV94:AW94"/>
    <mergeCell ref="AX94:AY94"/>
    <mergeCell ref="F95:G95"/>
    <mergeCell ref="J95:K95"/>
    <mergeCell ref="M95:N95"/>
    <mergeCell ref="R95:S95"/>
    <mergeCell ref="T95:U95"/>
    <mergeCell ref="V95:W95"/>
    <mergeCell ref="X95:Y95"/>
    <mergeCell ref="AA95:AB95"/>
    <mergeCell ref="AL94:AM94"/>
    <mergeCell ref="AO94:AP94"/>
    <mergeCell ref="AT94:AU94"/>
    <mergeCell ref="AA94:AB94"/>
    <mergeCell ref="AF94:AG94"/>
    <mergeCell ref="AH94:AI94"/>
    <mergeCell ref="AJ94:AK94"/>
    <mergeCell ref="AL96:AM96"/>
    <mergeCell ref="AO96:AP96"/>
    <mergeCell ref="AT96:AU96"/>
    <mergeCell ref="AV96:AW96"/>
    <mergeCell ref="AX96:AY96"/>
    <mergeCell ref="AH96:AI96"/>
    <mergeCell ref="AJ96:AK96"/>
    <mergeCell ref="AX95:AY95"/>
    <mergeCell ref="F96:G96"/>
    <mergeCell ref="J96:K96"/>
    <mergeCell ref="M96:N96"/>
    <mergeCell ref="R96:S96"/>
    <mergeCell ref="T96:U96"/>
    <mergeCell ref="V96:W96"/>
    <mergeCell ref="X96:Y96"/>
    <mergeCell ref="AA96:AB96"/>
    <mergeCell ref="AF96:AG96"/>
    <mergeCell ref="AL95:AM95"/>
    <mergeCell ref="AO95:AP95"/>
    <mergeCell ref="AT95:AU95"/>
    <mergeCell ref="AV95:AW95"/>
    <mergeCell ref="AF95:AG95"/>
    <mergeCell ref="AH95:AI95"/>
    <mergeCell ref="AJ95:AK95"/>
    <mergeCell ref="AT97:AU97"/>
    <mergeCell ref="AV97:AW97"/>
    <mergeCell ref="AX97:AY97"/>
    <mergeCell ref="F98:G98"/>
    <mergeCell ref="J98:K98"/>
    <mergeCell ref="M98:N98"/>
    <mergeCell ref="R98:S98"/>
    <mergeCell ref="T98:U98"/>
    <mergeCell ref="V98:W98"/>
    <mergeCell ref="X98:Y98"/>
    <mergeCell ref="AL97:AM97"/>
    <mergeCell ref="AO97:AP97"/>
    <mergeCell ref="X97:Y97"/>
    <mergeCell ref="AA97:AB97"/>
    <mergeCell ref="AF97:AG97"/>
    <mergeCell ref="AH97:AI97"/>
    <mergeCell ref="AJ97:AK97"/>
    <mergeCell ref="F97:G97"/>
    <mergeCell ref="J97:K97"/>
    <mergeCell ref="M97:N97"/>
    <mergeCell ref="R97:S97"/>
    <mergeCell ref="T97:U97"/>
    <mergeCell ref="V97:W97"/>
    <mergeCell ref="AV98:AW98"/>
    <mergeCell ref="AX98:AY98"/>
    <mergeCell ref="F99:G99"/>
    <mergeCell ref="J99:K99"/>
    <mergeCell ref="M99:N99"/>
    <mergeCell ref="R99:S99"/>
    <mergeCell ref="T99:U99"/>
    <mergeCell ref="V99:W99"/>
    <mergeCell ref="X99:Y99"/>
    <mergeCell ref="AA99:AB99"/>
    <mergeCell ref="AL98:AM98"/>
    <mergeCell ref="AO98:AP98"/>
    <mergeCell ref="AT98:AU98"/>
    <mergeCell ref="AA98:AB98"/>
    <mergeCell ref="AF98:AG98"/>
    <mergeCell ref="AH98:AI98"/>
    <mergeCell ref="AJ98:AK98"/>
    <mergeCell ref="AL100:AM100"/>
    <mergeCell ref="AO100:AP100"/>
    <mergeCell ref="AT100:AU100"/>
    <mergeCell ref="AV100:AW100"/>
    <mergeCell ref="AX100:AY100"/>
    <mergeCell ref="AH100:AI100"/>
    <mergeCell ref="AJ100:AK100"/>
    <mergeCell ref="AX99:AY99"/>
    <mergeCell ref="F100:G100"/>
    <mergeCell ref="J100:K100"/>
    <mergeCell ref="M100:N100"/>
    <mergeCell ref="R100:S100"/>
    <mergeCell ref="T100:U100"/>
    <mergeCell ref="V100:W100"/>
    <mergeCell ref="X100:Y100"/>
    <mergeCell ref="AA100:AB100"/>
    <mergeCell ref="AF100:AG100"/>
    <mergeCell ref="AL99:AM99"/>
    <mergeCell ref="AO99:AP99"/>
    <mergeCell ref="AT99:AU99"/>
    <mergeCell ref="AV99:AW99"/>
    <mergeCell ref="AF99:AG99"/>
    <mergeCell ref="AH99:AI99"/>
    <mergeCell ref="AJ99:AK99"/>
    <mergeCell ref="AT101:AU101"/>
    <mergeCell ref="AV101:AW101"/>
    <mergeCell ref="AX101:AY101"/>
    <mergeCell ref="F102:G102"/>
    <mergeCell ref="J102:K102"/>
    <mergeCell ref="M102:N102"/>
    <mergeCell ref="R102:S102"/>
    <mergeCell ref="T102:U102"/>
    <mergeCell ref="V102:W102"/>
    <mergeCell ref="X102:Y102"/>
    <mergeCell ref="AL101:AM101"/>
    <mergeCell ref="AO101:AP101"/>
    <mergeCell ref="X101:Y101"/>
    <mergeCell ref="AA101:AB101"/>
    <mergeCell ref="AF101:AG101"/>
    <mergeCell ref="AH101:AI101"/>
    <mergeCell ref="AJ101:AK101"/>
    <mergeCell ref="F101:G101"/>
    <mergeCell ref="J101:K101"/>
    <mergeCell ref="M101:N101"/>
    <mergeCell ref="R101:S101"/>
    <mergeCell ref="T101:U101"/>
    <mergeCell ref="V101:W101"/>
    <mergeCell ref="AV102:AW102"/>
    <mergeCell ref="AX102:AY102"/>
    <mergeCell ref="F103:G103"/>
    <mergeCell ref="J103:K103"/>
    <mergeCell ref="M103:N103"/>
    <mergeCell ref="R103:S103"/>
    <mergeCell ref="T103:U103"/>
    <mergeCell ref="V103:W103"/>
    <mergeCell ref="X103:Y103"/>
    <mergeCell ref="AA103:AB103"/>
    <mergeCell ref="AL102:AM102"/>
    <mergeCell ref="AO102:AP102"/>
    <mergeCell ref="AT102:AU102"/>
    <mergeCell ref="AA102:AB102"/>
    <mergeCell ref="AF102:AG102"/>
    <mergeCell ref="AH102:AI102"/>
    <mergeCell ref="AJ102:AK102"/>
    <mergeCell ref="AL104:AM104"/>
    <mergeCell ref="AO104:AP104"/>
    <mergeCell ref="AT104:AU104"/>
    <mergeCell ref="AV104:AW104"/>
    <mergeCell ref="AX104:AY104"/>
    <mergeCell ref="AH104:AI104"/>
    <mergeCell ref="AJ104:AK104"/>
    <mergeCell ref="AX103:AY103"/>
    <mergeCell ref="F104:G104"/>
    <mergeCell ref="J104:K104"/>
    <mergeCell ref="M104:N104"/>
    <mergeCell ref="R104:S104"/>
    <mergeCell ref="T104:U104"/>
    <mergeCell ref="V104:W104"/>
    <mergeCell ref="X104:Y104"/>
    <mergeCell ref="AA104:AB104"/>
    <mergeCell ref="AF104:AG104"/>
    <mergeCell ref="AL103:AM103"/>
    <mergeCell ref="AO103:AP103"/>
    <mergeCell ref="AT103:AU103"/>
    <mergeCell ref="AV103:AW103"/>
    <mergeCell ref="AF103:AG103"/>
    <mergeCell ref="AH103:AI103"/>
    <mergeCell ref="AJ103:AK103"/>
    <mergeCell ref="AT105:AU105"/>
    <mergeCell ref="AV105:AW105"/>
    <mergeCell ref="AX105:AY105"/>
    <mergeCell ref="F106:G106"/>
    <mergeCell ref="J106:K106"/>
    <mergeCell ref="M106:N106"/>
    <mergeCell ref="R106:S106"/>
    <mergeCell ref="T106:U106"/>
    <mergeCell ref="V106:W106"/>
    <mergeCell ref="X106:Y106"/>
    <mergeCell ref="AL105:AM105"/>
    <mergeCell ref="AO105:AP105"/>
    <mergeCell ref="X105:Y105"/>
    <mergeCell ref="AA105:AB105"/>
    <mergeCell ref="AF105:AG105"/>
    <mergeCell ref="AH105:AI105"/>
    <mergeCell ref="AJ105:AK105"/>
    <mergeCell ref="F105:G105"/>
    <mergeCell ref="J105:K105"/>
    <mergeCell ref="M105:N105"/>
    <mergeCell ref="R105:S105"/>
    <mergeCell ref="T105:U105"/>
    <mergeCell ref="V105:W105"/>
    <mergeCell ref="AV106:AW106"/>
    <mergeCell ref="AX106:AY106"/>
    <mergeCell ref="F107:G107"/>
    <mergeCell ref="J107:K107"/>
    <mergeCell ref="M107:N107"/>
    <mergeCell ref="R107:S107"/>
    <mergeCell ref="T107:U107"/>
    <mergeCell ref="V107:W107"/>
    <mergeCell ref="X107:Y107"/>
    <mergeCell ref="AA107:AB107"/>
    <mergeCell ref="AL106:AM106"/>
    <mergeCell ref="AO106:AP106"/>
    <mergeCell ref="AT106:AU106"/>
    <mergeCell ref="AA106:AB106"/>
    <mergeCell ref="AF106:AG106"/>
    <mergeCell ref="AH106:AI106"/>
    <mergeCell ref="AJ106:AK106"/>
    <mergeCell ref="AL108:AM108"/>
    <mergeCell ref="AO108:AP108"/>
    <mergeCell ref="AT108:AU108"/>
    <mergeCell ref="AV108:AW108"/>
    <mergeCell ref="AX108:AY108"/>
    <mergeCell ref="AH108:AI108"/>
    <mergeCell ref="AJ108:AK108"/>
    <mergeCell ref="AX107:AY107"/>
    <mergeCell ref="F108:G108"/>
    <mergeCell ref="J108:K108"/>
    <mergeCell ref="M108:N108"/>
    <mergeCell ref="R108:S108"/>
    <mergeCell ref="T108:U108"/>
    <mergeCell ref="V108:W108"/>
    <mergeCell ref="X108:Y108"/>
    <mergeCell ref="AA108:AB108"/>
    <mergeCell ref="AF108:AG108"/>
    <mergeCell ref="AL107:AM107"/>
    <mergeCell ref="AO107:AP107"/>
    <mergeCell ref="AT107:AU107"/>
    <mergeCell ref="AV107:AW107"/>
    <mergeCell ref="AF107:AG107"/>
    <mergeCell ref="AH107:AI107"/>
    <mergeCell ref="AJ107:AK107"/>
    <mergeCell ref="AT109:AU109"/>
    <mergeCell ref="AV109:AW109"/>
    <mergeCell ref="AX109:AY109"/>
    <mergeCell ref="F110:G110"/>
    <mergeCell ref="J110:K110"/>
    <mergeCell ref="M110:N110"/>
    <mergeCell ref="R110:S110"/>
    <mergeCell ref="T110:U110"/>
    <mergeCell ref="V110:W110"/>
    <mergeCell ref="X110:Y110"/>
    <mergeCell ref="AL109:AM109"/>
    <mergeCell ref="AO109:AP109"/>
    <mergeCell ref="X109:Y109"/>
    <mergeCell ref="AA109:AB109"/>
    <mergeCell ref="AF109:AG109"/>
    <mergeCell ref="AH109:AI109"/>
    <mergeCell ref="AJ109:AK109"/>
    <mergeCell ref="F109:G109"/>
    <mergeCell ref="J109:K109"/>
    <mergeCell ref="M109:N109"/>
    <mergeCell ref="R109:S109"/>
    <mergeCell ref="T109:U109"/>
    <mergeCell ref="V109:W109"/>
    <mergeCell ref="AV110:AW110"/>
    <mergeCell ref="AX110:AY110"/>
    <mergeCell ref="F111:G111"/>
    <mergeCell ref="J111:K111"/>
    <mergeCell ref="M111:N111"/>
    <mergeCell ref="R111:S111"/>
    <mergeCell ref="T111:U111"/>
    <mergeCell ref="V111:W111"/>
    <mergeCell ref="X111:Y111"/>
    <mergeCell ref="AA111:AB111"/>
    <mergeCell ref="AL110:AM110"/>
    <mergeCell ref="AO110:AP110"/>
    <mergeCell ref="AT110:AU110"/>
    <mergeCell ref="AA110:AB110"/>
    <mergeCell ref="AF110:AG110"/>
    <mergeCell ref="AH110:AI110"/>
    <mergeCell ref="AJ110:AK110"/>
    <mergeCell ref="AL112:AM112"/>
    <mergeCell ref="AO112:AP112"/>
    <mergeCell ref="AT112:AU112"/>
    <mergeCell ref="AV112:AW112"/>
    <mergeCell ref="AX112:AY112"/>
    <mergeCell ref="AH112:AI112"/>
    <mergeCell ref="AJ112:AK112"/>
    <mergeCell ref="AX111:AY111"/>
    <mergeCell ref="F112:G112"/>
    <mergeCell ref="J112:K112"/>
    <mergeCell ref="M112:N112"/>
    <mergeCell ref="R112:S112"/>
    <mergeCell ref="T112:U112"/>
    <mergeCell ref="V112:W112"/>
    <mergeCell ref="X112:Y112"/>
    <mergeCell ref="AA112:AB112"/>
    <mergeCell ref="AF112:AG112"/>
    <mergeCell ref="AL111:AM111"/>
    <mergeCell ref="AO111:AP111"/>
    <mergeCell ref="AT111:AU111"/>
    <mergeCell ref="AV111:AW111"/>
    <mergeCell ref="AF111:AG111"/>
    <mergeCell ref="AH111:AI111"/>
    <mergeCell ref="AJ111:AK111"/>
    <mergeCell ref="AT113:AU113"/>
    <mergeCell ref="AV113:AW113"/>
    <mergeCell ref="AX113:AY113"/>
    <mergeCell ref="F114:G114"/>
    <mergeCell ref="J114:K114"/>
    <mergeCell ref="M114:N114"/>
    <mergeCell ref="R114:S114"/>
    <mergeCell ref="T114:U114"/>
    <mergeCell ref="V114:W114"/>
    <mergeCell ref="X114:Y114"/>
    <mergeCell ref="AL113:AM113"/>
    <mergeCell ref="AO113:AP113"/>
    <mergeCell ref="X113:Y113"/>
    <mergeCell ref="AA113:AB113"/>
    <mergeCell ref="AF113:AG113"/>
    <mergeCell ref="AH113:AI113"/>
    <mergeCell ref="AJ113:AK113"/>
    <mergeCell ref="F113:G113"/>
    <mergeCell ref="J113:K113"/>
    <mergeCell ref="M113:N113"/>
    <mergeCell ref="R113:S113"/>
    <mergeCell ref="T113:U113"/>
    <mergeCell ref="V113:W113"/>
    <mergeCell ref="AV114:AW114"/>
    <mergeCell ref="AX114:AY114"/>
    <mergeCell ref="F115:G115"/>
    <mergeCell ref="J115:K115"/>
    <mergeCell ref="M115:N115"/>
    <mergeCell ref="R115:S115"/>
    <mergeCell ref="T115:U115"/>
    <mergeCell ref="V115:W115"/>
    <mergeCell ref="X115:Y115"/>
    <mergeCell ref="AA115:AB115"/>
    <mergeCell ref="AL114:AM114"/>
    <mergeCell ref="AO114:AP114"/>
    <mergeCell ref="AT114:AU114"/>
    <mergeCell ref="AA114:AB114"/>
    <mergeCell ref="AF114:AG114"/>
    <mergeCell ref="AH114:AI114"/>
    <mergeCell ref="AJ114:AK114"/>
    <mergeCell ref="T117:U117"/>
    <mergeCell ref="V117:W117"/>
    <mergeCell ref="AL116:AM116"/>
    <mergeCell ref="AO116:AP116"/>
    <mergeCell ref="AT116:AU116"/>
    <mergeCell ref="AV116:AW116"/>
    <mergeCell ref="AX116:AY116"/>
    <mergeCell ref="AH116:AI116"/>
    <mergeCell ref="AJ116:AK116"/>
    <mergeCell ref="AX115:AY115"/>
    <mergeCell ref="F116:G116"/>
    <mergeCell ref="J116:K116"/>
    <mergeCell ref="M116:N116"/>
    <mergeCell ref="R116:S116"/>
    <mergeCell ref="T116:U116"/>
    <mergeCell ref="V116:W116"/>
    <mergeCell ref="X116:Y116"/>
    <mergeCell ref="AA116:AB116"/>
    <mergeCell ref="AF116:AG116"/>
    <mergeCell ref="AL115:AM115"/>
    <mergeCell ref="AO115:AP115"/>
    <mergeCell ref="AT115:AU115"/>
    <mergeCell ref="AV115:AW115"/>
    <mergeCell ref="AF115:AG115"/>
    <mergeCell ref="AH115:AI115"/>
    <mergeCell ref="AJ115:AK115"/>
    <mergeCell ref="T119:U119"/>
    <mergeCell ref="V119:W119"/>
    <mergeCell ref="X119:Y119"/>
    <mergeCell ref="AA119:AB119"/>
    <mergeCell ref="AL118:AM118"/>
    <mergeCell ref="AO118:AP118"/>
    <mergeCell ref="AT118:AU118"/>
    <mergeCell ref="AA118:AB118"/>
    <mergeCell ref="AF118:AG118"/>
    <mergeCell ref="AH118:AI118"/>
    <mergeCell ref="AJ118:AK118"/>
    <mergeCell ref="AT117:AU117"/>
    <mergeCell ref="AV117:AW117"/>
    <mergeCell ref="AX117:AY117"/>
    <mergeCell ref="F118:G118"/>
    <mergeCell ref="J118:K118"/>
    <mergeCell ref="M118:N118"/>
    <mergeCell ref="R118:S118"/>
    <mergeCell ref="T118:U118"/>
    <mergeCell ref="V118:W118"/>
    <mergeCell ref="X118:Y118"/>
    <mergeCell ref="AL117:AM117"/>
    <mergeCell ref="AO117:AP117"/>
    <mergeCell ref="X117:Y117"/>
    <mergeCell ref="AA117:AB117"/>
    <mergeCell ref="AF117:AG117"/>
    <mergeCell ref="AH117:AI117"/>
    <mergeCell ref="AJ117:AK117"/>
    <mergeCell ref="F117:G117"/>
    <mergeCell ref="J117:K117"/>
    <mergeCell ref="M117:N117"/>
    <mergeCell ref="R117:S117"/>
    <mergeCell ref="AF19:AG20"/>
    <mergeCell ref="X17:AK18"/>
    <mergeCell ref="AL120:AM120"/>
    <mergeCell ref="AO120:AP120"/>
    <mergeCell ref="AT120:AU120"/>
    <mergeCell ref="AV120:AW120"/>
    <mergeCell ref="AX120:AY120"/>
    <mergeCell ref="AH120:AI120"/>
    <mergeCell ref="AJ120:AK120"/>
    <mergeCell ref="AX119:AY119"/>
    <mergeCell ref="F120:G120"/>
    <mergeCell ref="J120:K120"/>
    <mergeCell ref="M120:N120"/>
    <mergeCell ref="R120:S120"/>
    <mergeCell ref="T120:U120"/>
    <mergeCell ref="V120:W120"/>
    <mergeCell ref="X120:Y120"/>
    <mergeCell ref="AA120:AB120"/>
    <mergeCell ref="AF120:AG120"/>
    <mergeCell ref="AL119:AM119"/>
    <mergeCell ref="AO119:AP119"/>
    <mergeCell ref="AT119:AU119"/>
    <mergeCell ref="AV119:AW119"/>
    <mergeCell ref="AF119:AG119"/>
    <mergeCell ref="AH119:AI119"/>
    <mergeCell ref="AJ119:AK119"/>
    <mergeCell ref="AV118:AW118"/>
    <mergeCell ref="AX118:AY118"/>
    <mergeCell ref="F119:G119"/>
    <mergeCell ref="J119:K119"/>
    <mergeCell ref="M119:N119"/>
    <mergeCell ref="R119:S119"/>
  </mergeCells>
  <phoneticPr fontId="10"/>
  <dataValidations count="2">
    <dataValidation type="list" allowBlank="1" showInputMessage="1" showErrorMessage="1" sqref="J2">
      <formula1>"クロス円,ドルストレート"</formula1>
    </dataValidation>
    <dataValidation type="list" allowBlank="1" showInputMessage="1" showErrorMessage="1" sqref="E21:E120">
      <formula1>"買,売"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4" workbookViewId="0">
      <selection activeCell="C22" sqref="C22"/>
    </sheetView>
  </sheetViews>
  <sheetFormatPr defaultColWidth="9" defaultRowHeight="13.5"/>
  <sheetData>
    <row r="1" spans="1:10">
      <c r="A1" t="s">
        <v>46</v>
      </c>
    </row>
    <row r="2" spans="1:10" ht="13.5" customHeight="1">
      <c r="A2" s="108" t="s">
        <v>69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0">
      <c r="A4" s="108"/>
      <c r="B4" s="108"/>
      <c r="C4" s="108"/>
      <c r="D4" s="108"/>
      <c r="E4" s="108"/>
      <c r="F4" s="108"/>
      <c r="G4" s="108"/>
      <c r="H4" s="108"/>
      <c r="I4" s="108"/>
      <c r="J4" s="108"/>
    </row>
    <row r="5" spans="1:10">
      <c r="A5" s="108"/>
      <c r="B5" s="108"/>
      <c r="C5" s="108"/>
      <c r="D5" s="108"/>
      <c r="E5" s="108"/>
      <c r="F5" s="108"/>
      <c r="G5" s="108"/>
      <c r="H5" s="108"/>
      <c r="I5" s="108"/>
      <c r="J5" s="108"/>
    </row>
    <row r="6" spans="1:10">
      <c r="A6" s="108"/>
      <c r="B6" s="108"/>
      <c r="C6" s="108"/>
      <c r="D6" s="108"/>
      <c r="E6" s="108"/>
      <c r="F6" s="108"/>
      <c r="G6" s="108"/>
      <c r="H6" s="108"/>
      <c r="I6" s="108"/>
      <c r="J6" s="108"/>
    </row>
    <row r="7" spans="1:10">
      <c r="A7" s="108"/>
      <c r="B7" s="108"/>
      <c r="C7" s="108"/>
      <c r="D7" s="108"/>
      <c r="E7" s="108"/>
      <c r="F7" s="108"/>
      <c r="G7" s="108"/>
      <c r="H7" s="108"/>
      <c r="I7" s="108"/>
      <c r="J7" s="108"/>
    </row>
    <row r="8" spans="1:10">
      <c r="A8" s="108"/>
      <c r="B8" s="108"/>
      <c r="C8" s="108"/>
      <c r="D8" s="108"/>
      <c r="E8" s="108"/>
      <c r="F8" s="108"/>
      <c r="G8" s="108"/>
      <c r="H8" s="108"/>
      <c r="I8" s="108"/>
      <c r="J8" s="108"/>
    </row>
    <row r="9" spans="1:10">
      <c r="A9" s="108"/>
      <c r="B9" s="108"/>
      <c r="C9" s="108"/>
      <c r="D9" s="108"/>
      <c r="E9" s="108"/>
      <c r="F9" s="108"/>
      <c r="G9" s="108"/>
      <c r="H9" s="108"/>
      <c r="I9" s="108"/>
      <c r="J9" s="108"/>
    </row>
    <row r="10" spans="1:10">
      <c r="A10" s="108"/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>
      <c r="A11" s="108"/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>
      <c r="A12" s="26"/>
      <c r="B12" s="27"/>
      <c r="C12" s="27"/>
      <c r="D12" s="27"/>
      <c r="E12" s="27"/>
      <c r="F12" s="27"/>
      <c r="G12" s="27"/>
      <c r="H12" s="27"/>
      <c r="I12" s="27"/>
      <c r="J12" s="27"/>
    </row>
    <row r="13" spans="1:10">
      <c r="A13" t="s">
        <v>47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s="28" customFormat="1" ht="13.5" customHeight="1">
      <c r="A14" s="108" t="s">
        <v>70</v>
      </c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 s="28" customForma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0" s="28" customForma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0" s="28" customForma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10" s="28" customForma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s="28" customForma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>
      <c r="A20" s="108"/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>
      <c r="A21" s="108"/>
      <c r="B21" s="108"/>
      <c r="C21" s="108"/>
      <c r="D21" s="108"/>
      <c r="E21" s="108"/>
      <c r="F21" s="108"/>
      <c r="G21" s="108"/>
      <c r="H21" s="108"/>
      <c r="I21" s="108"/>
      <c r="J21" s="108"/>
    </row>
    <row r="23" spans="1:10">
      <c r="A23" t="s">
        <v>48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14.25" customHeight="1">
      <c r="A24" s="108" t="s">
        <v>71</v>
      </c>
      <c r="B24" s="108"/>
      <c r="C24" s="108"/>
      <c r="D24" s="108"/>
      <c r="E24" s="108"/>
      <c r="F24" s="108"/>
      <c r="G24" s="108"/>
      <c r="H24" s="108"/>
      <c r="I24" s="108"/>
      <c r="J24" s="108"/>
    </row>
    <row r="25" spans="1:10" ht="14.2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</row>
    <row r="26" spans="1:10" ht="13.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>
      <c r="A27" s="108"/>
      <c r="B27" s="108"/>
      <c r="C27" s="108"/>
      <c r="D27" s="108"/>
      <c r="E27" s="108"/>
      <c r="F27" s="108"/>
      <c r="G27" s="108"/>
      <c r="H27" s="108"/>
      <c r="I27" s="108"/>
      <c r="J27" s="108"/>
    </row>
    <row r="28" spans="1:10">
      <c r="A28" s="108"/>
      <c r="B28" s="108"/>
      <c r="C28" s="108"/>
      <c r="D28" s="108"/>
      <c r="E28" s="108"/>
      <c r="F28" s="108"/>
      <c r="G28" s="108"/>
      <c r="H28" s="108"/>
      <c r="I28" s="108"/>
      <c r="J28" s="108"/>
    </row>
    <row r="29" spans="1:10">
      <c r="A29" s="108"/>
      <c r="B29" s="108"/>
      <c r="C29" s="108"/>
      <c r="D29" s="108"/>
      <c r="E29" s="108"/>
      <c r="F29" s="108"/>
      <c r="G29" s="108"/>
      <c r="H29" s="108"/>
      <c r="I29" s="108"/>
      <c r="J29" s="108"/>
    </row>
    <row r="30" spans="1:10">
      <c r="A30" s="108"/>
      <c r="B30" s="108"/>
      <c r="C30" s="108"/>
      <c r="D30" s="108"/>
      <c r="E30" s="108"/>
      <c r="F30" s="108"/>
      <c r="G30" s="108"/>
      <c r="H30" s="108"/>
      <c r="I30" s="108"/>
      <c r="J30" s="108"/>
    </row>
    <row r="31" spans="1:10">
      <c r="A31" s="108"/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0">
      <c r="A32" s="108"/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10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>
      <c r="A39" s="28"/>
      <c r="B39" s="28"/>
      <c r="C39" s="28"/>
      <c r="D39" s="28"/>
      <c r="E39" s="28"/>
      <c r="F39" s="28"/>
      <c r="G39" s="28"/>
      <c r="H39" s="28"/>
      <c r="I39" s="28"/>
      <c r="J39" s="28"/>
    </row>
  </sheetData>
  <mergeCells count="3">
    <mergeCell ref="A2:J11"/>
    <mergeCell ref="A14:J21"/>
    <mergeCell ref="A24:J32"/>
  </mergeCells>
  <phoneticPr fontId="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"/>
  <sheetViews>
    <sheetView topLeftCell="A4" workbookViewId="0">
      <selection activeCell="A30" sqref="A30"/>
    </sheetView>
  </sheetViews>
  <sheetFormatPr defaultRowHeight="13.5"/>
  <sheetData>
    <row r="2" spans="1:5">
      <c r="A2" s="107"/>
      <c r="B2" s="107"/>
      <c r="C2" s="107"/>
      <c r="D2" s="107"/>
      <c r="E2" s="107"/>
    </row>
  </sheetData>
  <mergeCells count="1">
    <mergeCell ref="A2:E2"/>
  </mergeCells>
  <phoneticPr fontId="1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workbookViewId="0">
      <selection activeCell="F7" sqref="F7"/>
    </sheetView>
  </sheetViews>
  <sheetFormatPr defaultColWidth="8.875" defaultRowHeight="17.25"/>
  <cols>
    <col min="1" max="1" width="3.125" style="29" customWidth="1"/>
    <col min="2" max="2" width="13.25" style="33" customWidth="1"/>
    <col min="3" max="3" width="15.75" style="31" customWidth="1"/>
    <col min="4" max="4" width="13" style="31" customWidth="1"/>
    <col min="5" max="5" width="15.875" style="32" customWidth="1"/>
    <col min="6" max="6" width="15.875" style="31" customWidth="1"/>
    <col min="7" max="7" width="15.875" style="32" customWidth="1"/>
    <col min="8" max="8" width="15.875" style="31" customWidth="1"/>
    <col min="9" max="9" width="15.875" style="32" customWidth="1"/>
    <col min="10" max="256" width="8.875" style="29"/>
    <col min="257" max="257" width="3.125" style="29" customWidth="1"/>
    <col min="258" max="258" width="13.25" style="29" customWidth="1"/>
    <col min="259" max="259" width="15.75" style="29" customWidth="1"/>
    <col min="260" max="260" width="13" style="29" customWidth="1"/>
    <col min="261" max="265" width="15.875" style="29" customWidth="1"/>
    <col min="266" max="512" width="8.875" style="29"/>
    <col min="513" max="513" width="3.125" style="29" customWidth="1"/>
    <col min="514" max="514" width="13.25" style="29" customWidth="1"/>
    <col min="515" max="515" width="15.75" style="29" customWidth="1"/>
    <col min="516" max="516" width="13" style="29" customWidth="1"/>
    <col min="517" max="521" width="15.875" style="29" customWidth="1"/>
    <col min="522" max="768" width="8.875" style="29"/>
    <col min="769" max="769" width="3.125" style="29" customWidth="1"/>
    <col min="770" max="770" width="13.25" style="29" customWidth="1"/>
    <col min="771" max="771" width="15.75" style="29" customWidth="1"/>
    <col min="772" max="772" width="13" style="29" customWidth="1"/>
    <col min="773" max="777" width="15.875" style="29" customWidth="1"/>
    <col min="778" max="1024" width="8.875" style="29"/>
    <col min="1025" max="1025" width="3.125" style="29" customWidth="1"/>
    <col min="1026" max="1026" width="13.25" style="29" customWidth="1"/>
    <col min="1027" max="1027" width="15.75" style="29" customWidth="1"/>
    <col min="1028" max="1028" width="13" style="29" customWidth="1"/>
    <col min="1029" max="1033" width="15.875" style="29" customWidth="1"/>
    <col min="1034" max="1280" width="8.875" style="29"/>
    <col min="1281" max="1281" width="3.125" style="29" customWidth="1"/>
    <col min="1282" max="1282" width="13.25" style="29" customWidth="1"/>
    <col min="1283" max="1283" width="15.75" style="29" customWidth="1"/>
    <col min="1284" max="1284" width="13" style="29" customWidth="1"/>
    <col min="1285" max="1289" width="15.875" style="29" customWidth="1"/>
    <col min="1290" max="1536" width="8.875" style="29"/>
    <col min="1537" max="1537" width="3.125" style="29" customWidth="1"/>
    <col min="1538" max="1538" width="13.25" style="29" customWidth="1"/>
    <col min="1539" max="1539" width="15.75" style="29" customWidth="1"/>
    <col min="1540" max="1540" width="13" style="29" customWidth="1"/>
    <col min="1541" max="1545" width="15.875" style="29" customWidth="1"/>
    <col min="1546" max="1792" width="8.875" style="29"/>
    <col min="1793" max="1793" width="3.125" style="29" customWidth="1"/>
    <col min="1794" max="1794" width="13.25" style="29" customWidth="1"/>
    <col min="1795" max="1795" width="15.75" style="29" customWidth="1"/>
    <col min="1796" max="1796" width="13" style="29" customWidth="1"/>
    <col min="1797" max="1801" width="15.875" style="29" customWidth="1"/>
    <col min="1802" max="2048" width="8.875" style="29"/>
    <col min="2049" max="2049" width="3.125" style="29" customWidth="1"/>
    <col min="2050" max="2050" width="13.25" style="29" customWidth="1"/>
    <col min="2051" max="2051" width="15.75" style="29" customWidth="1"/>
    <col min="2052" max="2052" width="13" style="29" customWidth="1"/>
    <col min="2053" max="2057" width="15.875" style="29" customWidth="1"/>
    <col min="2058" max="2304" width="8.875" style="29"/>
    <col min="2305" max="2305" width="3.125" style="29" customWidth="1"/>
    <col min="2306" max="2306" width="13.25" style="29" customWidth="1"/>
    <col min="2307" max="2307" width="15.75" style="29" customWidth="1"/>
    <col min="2308" max="2308" width="13" style="29" customWidth="1"/>
    <col min="2309" max="2313" width="15.875" style="29" customWidth="1"/>
    <col min="2314" max="2560" width="8.875" style="29"/>
    <col min="2561" max="2561" width="3.125" style="29" customWidth="1"/>
    <col min="2562" max="2562" width="13.25" style="29" customWidth="1"/>
    <col min="2563" max="2563" width="15.75" style="29" customWidth="1"/>
    <col min="2564" max="2564" width="13" style="29" customWidth="1"/>
    <col min="2565" max="2569" width="15.875" style="29" customWidth="1"/>
    <col min="2570" max="2816" width="8.875" style="29"/>
    <col min="2817" max="2817" width="3.125" style="29" customWidth="1"/>
    <col min="2818" max="2818" width="13.25" style="29" customWidth="1"/>
    <col min="2819" max="2819" width="15.75" style="29" customWidth="1"/>
    <col min="2820" max="2820" width="13" style="29" customWidth="1"/>
    <col min="2821" max="2825" width="15.875" style="29" customWidth="1"/>
    <col min="2826" max="3072" width="8.875" style="29"/>
    <col min="3073" max="3073" width="3.125" style="29" customWidth="1"/>
    <col min="3074" max="3074" width="13.25" style="29" customWidth="1"/>
    <col min="3075" max="3075" width="15.75" style="29" customWidth="1"/>
    <col min="3076" max="3076" width="13" style="29" customWidth="1"/>
    <col min="3077" max="3081" width="15.875" style="29" customWidth="1"/>
    <col min="3082" max="3328" width="8.875" style="29"/>
    <col min="3329" max="3329" width="3.125" style="29" customWidth="1"/>
    <col min="3330" max="3330" width="13.25" style="29" customWidth="1"/>
    <col min="3331" max="3331" width="15.75" style="29" customWidth="1"/>
    <col min="3332" max="3332" width="13" style="29" customWidth="1"/>
    <col min="3333" max="3337" width="15.875" style="29" customWidth="1"/>
    <col min="3338" max="3584" width="8.875" style="29"/>
    <col min="3585" max="3585" width="3.125" style="29" customWidth="1"/>
    <col min="3586" max="3586" width="13.25" style="29" customWidth="1"/>
    <col min="3587" max="3587" width="15.75" style="29" customWidth="1"/>
    <col min="3588" max="3588" width="13" style="29" customWidth="1"/>
    <col min="3589" max="3593" width="15.875" style="29" customWidth="1"/>
    <col min="3594" max="3840" width="8.875" style="29"/>
    <col min="3841" max="3841" width="3.125" style="29" customWidth="1"/>
    <col min="3842" max="3842" width="13.25" style="29" customWidth="1"/>
    <col min="3843" max="3843" width="15.75" style="29" customWidth="1"/>
    <col min="3844" max="3844" width="13" style="29" customWidth="1"/>
    <col min="3845" max="3849" width="15.875" style="29" customWidth="1"/>
    <col min="3850" max="4096" width="8.875" style="29"/>
    <col min="4097" max="4097" width="3.125" style="29" customWidth="1"/>
    <col min="4098" max="4098" width="13.25" style="29" customWidth="1"/>
    <col min="4099" max="4099" width="15.75" style="29" customWidth="1"/>
    <col min="4100" max="4100" width="13" style="29" customWidth="1"/>
    <col min="4101" max="4105" width="15.875" style="29" customWidth="1"/>
    <col min="4106" max="4352" width="8.875" style="29"/>
    <col min="4353" max="4353" width="3.125" style="29" customWidth="1"/>
    <col min="4354" max="4354" width="13.25" style="29" customWidth="1"/>
    <col min="4355" max="4355" width="15.75" style="29" customWidth="1"/>
    <col min="4356" max="4356" width="13" style="29" customWidth="1"/>
    <col min="4357" max="4361" width="15.875" style="29" customWidth="1"/>
    <col min="4362" max="4608" width="8.875" style="29"/>
    <col min="4609" max="4609" width="3.125" style="29" customWidth="1"/>
    <col min="4610" max="4610" width="13.25" style="29" customWidth="1"/>
    <col min="4611" max="4611" width="15.75" style="29" customWidth="1"/>
    <col min="4612" max="4612" width="13" style="29" customWidth="1"/>
    <col min="4613" max="4617" width="15.875" style="29" customWidth="1"/>
    <col min="4618" max="4864" width="8.875" style="29"/>
    <col min="4865" max="4865" width="3.125" style="29" customWidth="1"/>
    <col min="4866" max="4866" width="13.25" style="29" customWidth="1"/>
    <col min="4867" max="4867" width="15.75" style="29" customWidth="1"/>
    <col min="4868" max="4868" width="13" style="29" customWidth="1"/>
    <col min="4869" max="4873" width="15.875" style="29" customWidth="1"/>
    <col min="4874" max="5120" width="8.875" style="29"/>
    <col min="5121" max="5121" width="3.125" style="29" customWidth="1"/>
    <col min="5122" max="5122" width="13.25" style="29" customWidth="1"/>
    <col min="5123" max="5123" width="15.75" style="29" customWidth="1"/>
    <col min="5124" max="5124" width="13" style="29" customWidth="1"/>
    <col min="5125" max="5129" width="15.875" style="29" customWidth="1"/>
    <col min="5130" max="5376" width="8.875" style="29"/>
    <col min="5377" max="5377" width="3.125" style="29" customWidth="1"/>
    <col min="5378" max="5378" width="13.25" style="29" customWidth="1"/>
    <col min="5379" max="5379" width="15.75" style="29" customWidth="1"/>
    <col min="5380" max="5380" width="13" style="29" customWidth="1"/>
    <col min="5381" max="5385" width="15.875" style="29" customWidth="1"/>
    <col min="5386" max="5632" width="8.875" style="29"/>
    <col min="5633" max="5633" width="3.125" style="29" customWidth="1"/>
    <col min="5634" max="5634" width="13.25" style="29" customWidth="1"/>
    <col min="5635" max="5635" width="15.75" style="29" customWidth="1"/>
    <col min="5636" max="5636" width="13" style="29" customWidth="1"/>
    <col min="5637" max="5641" width="15.875" style="29" customWidth="1"/>
    <col min="5642" max="5888" width="8.875" style="29"/>
    <col min="5889" max="5889" width="3.125" style="29" customWidth="1"/>
    <col min="5890" max="5890" width="13.25" style="29" customWidth="1"/>
    <col min="5891" max="5891" width="15.75" style="29" customWidth="1"/>
    <col min="5892" max="5892" width="13" style="29" customWidth="1"/>
    <col min="5893" max="5897" width="15.875" style="29" customWidth="1"/>
    <col min="5898" max="6144" width="8.875" style="29"/>
    <col min="6145" max="6145" width="3.125" style="29" customWidth="1"/>
    <col min="6146" max="6146" width="13.25" style="29" customWidth="1"/>
    <col min="6147" max="6147" width="15.75" style="29" customWidth="1"/>
    <col min="6148" max="6148" width="13" style="29" customWidth="1"/>
    <col min="6149" max="6153" width="15.875" style="29" customWidth="1"/>
    <col min="6154" max="6400" width="8.875" style="29"/>
    <col min="6401" max="6401" width="3.125" style="29" customWidth="1"/>
    <col min="6402" max="6402" width="13.25" style="29" customWidth="1"/>
    <col min="6403" max="6403" width="15.75" style="29" customWidth="1"/>
    <col min="6404" max="6404" width="13" style="29" customWidth="1"/>
    <col min="6405" max="6409" width="15.875" style="29" customWidth="1"/>
    <col min="6410" max="6656" width="8.875" style="29"/>
    <col min="6657" max="6657" width="3.125" style="29" customWidth="1"/>
    <col min="6658" max="6658" width="13.25" style="29" customWidth="1"/>
    <col min="6659" max="6659" width="15.75" style="29" customWidth="1"/>
    <col min="6660" max="6660" width="13" style="29" customWidth="1"/>
    <col min="6661" max="6665" width="15.875" style="29" customWidth="1"/>
    <col min="6666" max="6912" width="8.875" style="29"/>
    <col min="6913" max="6913" width="3.125" style="29" customWidth="1"/>
    <col min="6914" max="6914" width="13.25" style="29" customWidth="1"/>
    <col min="6915" max="6915" width="15.75" style="29" customWidth="1"/>
    <col min="6916" max="6916" width="13" style="29" customWidth="1"/>
    <col min="6917" max="6921" width="15.875" style="29" customWidth="1"/>
    <col min="6922" max="7168" width="8.875" style="29"/>
    <col min="7169" max="7169" width="3.125" style="29" customWidth="1"/>
    <col min="7170" max="7170" width="13.25" style="29" customWidth="1"/>
    <col min="7171" max="7171" width="15.75" style="29" customWidth="1"/>
    <col min="7172" max="7172" width="13" style="29" customWidth="1"/>
    <col min="7173" max="7177" width="15.875" style="29" customWidth="1"/>
    <col min="7178" max="7424" width="8.875" style="29"/>
    <col min="7425" max="7425" width="3.125" style="29" customWidth="1"/>
    <col min="7426" max="7426" width="13.25" style="29" customWidth="1"/>
    <col min="7427" max="7427" width="15.75" style="29" customWidth="1"/>
    <col min="7428" max="7428" width="13" style="29" customWidth="1"/>
    <col min="7429" max="7433" width="15.875" style="29" customWidth="1"/>
    <col min="7434" max="7680" width="8.875" style="29"/>
    <col min="7681" max="7681" width="3.125" style="29" customWidth="1"/>
    <col min="7682" max="7682" width="13.25" style="29" customWidth="1"/>
    <col min="7683" max="7683" width="15.75" style="29" customWidth="1"/>
    <col min="7684" max="7684" width="13" style="29" customWidth="1"/>
    <col min="7685" max="7689" width="15.875" style="29" customWidth="1"/>
    <col min="7690" max="7936" width="8.875" style="29"/>
    <col min="7937" max="7937" width="3.125" style="29" customWidth="1"/>
    <col min="7938" max="7938" width="13.25" style="29" customWidth="1"/>
    <col min="7939" max="7939" width="15.75" style="29" customWidth="1"/>
    <col min="7940" max="7940" width="13" style="29" customWidth="1"/>
    <col min="7941" max="7945" width="15.875" style="29" customWidth="1"/>
    <col min="7946" max="8192" width="8.875" style="29"/>
    <col min="8193" max="8193" width="3.125" style="29" customWidth="1"/>
    <col min="8194" max="8194" width="13.25" style="29" customWidth="1"/>
    <col min="8195" max="8195" width="15.75" style="29" customWidth="1"/>
    <col min="8196" max="8196" width="13" style="29" customWidth="1"/>
    <col min="8197" max="8201" width="15.875" style="29" customWidth="1"/>
    <col min="8202" max="8448" width="8.875" style="29"/>
    <col min="8449" max="8449" width="3.125" style="29" customWidth="1"/>
    <col min="8450" max="8450" width="13.25" style="29" customWidth="1"/>
    <col min="8451" max="8451" width="15.75" style="29" customWidth="1"/>
    <col min="8452" max="8452" width="13" style="29" customWidth="1"/>
    <col min="8453" max="8457" width="15.875" style="29" customWidth="1"/>
    <col min="8458" max="8704" width="8.875" style="29"/>
    <col min="8705" max="8705" width="3.125" style="29" customWidth="1"/>
    <col min="8706" max="8706" width="13.25" style="29" customWidth="1"/>
    <col min="8707" max="8707" width="15.75" style="29" customWidth="1"/>
    <col min="8708" max="8708" width="13" style="29" customWidth="1"/>
    <col min="8709" max="8713" width="15.875" style="29" customWidth="1"/>
    <col min="8714" max="8960" width="8.875" style="29"/>
    <col min="8961" max="8961" width="3.125" style="29" customWidth="1"/>
    <col min="8962" max="8962" width="13.25" style="29" customWidth="1"/>
    <col min="8963" max="8963" width="15.75" style="29" customWidth="1"/>
    <col min="8964" max="8964" width="13" style="29" customWidth="1"/>
    <col min="8965" max="8969" width="15.875" style="29" customWidth="1"/>
    <col min="8970" max="9216" width="8.875" style="29"/>
    <col min="9217" max="9217" width="3.125" style="29" customWidth="1"/>
    <col min="9218" max="9218" width="13.25" style="29" customWidth="1"/>
    <col min="9219" max="9219" width="15.75" style="29" customWidth="1"/>
    <col min="9220" max="9220" width="13" style="29" customWidth="1"/>
    <col min="9221" max="9225" width="15.875" style="29" customWidth="1"/>
    <col min="9226" max="9472" width="8.875" style="29"/>
    <col min="9473" max="9473" width="3.125" style="29" customWidth="1"/>
    <col min="9474" max="9474" width="13.25" style="29" customWidth="1"/>
    <col min="9475" max="9475" width="15.75" style="29" customWidth="1"/>
    <col min="9476" max="9476" width="13" style="29" customWidth="1"/>
    <col min="9477" max="9481" width="15.875" style="29" customWidth="1"/>
    <col min="9482" max="9728" width="8.875" style="29"/>
    <col min="9729" max="9729" width="3.125" style="29" customWidth="1"/>
    <col min="9730" max="9730" width="13.25" style="29" customWidth="1"/>
    <col min="9731" max="9731" width="15.75" style="29" customWidth="1"/>
    <col min="9732" max="9732" width="13" style="29" customWidth="1"/>
    <col min="9733" max="9737" width="15.875" style="29" customWidth="1"/>
    <col min="9738" max="9984" width="8.875" style="29"/>
    <col min="9985" max="9985" width="3.125" style="29" customWidth="1"/>
    <col min="9986" max="9986" width="13.25" style="29" customWidth="1"/>
    <col min="9987" max="9987" width="15.75" style="29" customWidth="1"/>
    <col min="9988" max="9988" width="13" style="29" customWidth="1"/>
    <col min="9989" max="9993" width="15.875" style="29" customWidth="1"/>
    <col min="9994" max="10240" width="8.875" style="29"/>
    <col min="10241" max="10241" width="3.125" style="29" customWidth="1"/>
    <col min="10242" max="10242" width="13.25" style="29" customWidth="1"/>
    <col min="10243" max="10243" width="15.75" style="29" customWidth="1"/>
    <col min="10244" max="10244" width="13" style="29" customWidth="1"/>
    <col min="10245" max="10249" width="15.875" style="29" customWidth="1"/>
    <col min="10250" max="10496" width="8.875" style="29"/>
    <col min="10497" max="10497" width="3.125" style="29" customWidth="1"/>
    <col min="10498" max="10498" width="13.25" style="29" customWidth="1"/>
    <col min="10499" max="10499" width="15.75" style="29" customWidth="1"/>
    <col min="10500" max="10500" width="13" style="29" customWidth="1"/>
    <col min="10501" max="10505" width="15.875" style="29" customWidth="1"/>
    <col min="10506" max="10752" width="8.875" style="29"/>
    <col min="10753" max="10753" width="3.125" style="29" customWidth="1"/>
    <col min="10754" max="10754" width="13.25" style="29" customWidth="1"/>
    <col min="10755" max="10755" width="15.75" style="29" customWidth="1"/>
    <col min="10756" max="10756" width="13" style="29" customWidth="1"/>
    <col min="10757" max="10761" width="15.875" style="29" customWidth="1"/>
    <col min="10762" max="11008" width="8.875" style="29"/>
    <col min="11009" max="11009" width="3.125" style="29" customWidth="1"/>
    <col min="11010" max="11010" width="13.25" style="29" customWidth="1"/>
    <col min="11011" max="11011" width="15.75" style="29" customWidth="1"/>
    <col min="11012" max="11012" width="13" style="29" customWidth="1"/>
    <col min="11013" max="11017" width="15.875" style="29" customWidth="1"/>
    <col min="11018" max="11264" width="8.875" style="29"/>
    <col min="11265" max="11265" width="3.125" style="29" customWidth="1"/>
    <col min="11266" max="11266" width="13.25" style="29" customWidth="1"/>
    <col min="11267" max="11267" width="15.75" style="29" customWidth="1"/>
    <col min="11268" max="11268" width="13" style="29" customWidth="1"/>
    <col min="11269" max="11273" width="15.875" style="29" customWidth="1"/>
    <col min="11274" max="11520" width="8.875" style="29"/>
    <col min="11521" max="11521" width="3.125" style="29" customWidth="1"/>
    <col min="11522" max="11522" width="13.25" style="29" customWidth="1"/>
    <col min="11523" max="11523" width="15.75" style="29" customWidth="1"/>
    <col min="11524" max="11524" width="13" style="29" customWidth="1"/>
    <col min="11525" max="11529" width="15.875" style="29" customWidth="1"/>
    <col min="11530" max="11776" width="8.875" style="29"/>
    <col min="11777" max="11777" width="3.125" style="29" customWidth="1"/>
    <col min="11778" max="11778" width="13.25" style="29" customWidth="1"/>
    <col min="11779" max="11779" width="15.75" style="29" customWidth="1"/>
    <col min="11780" max="11780" width="13" style="29" customWidth="1"/>
    <col min="11781" max="11785" width="15.875" style="29" customWidth="1"/>
    <col min="11786" max="12032" width="8.875" style="29"/>
    <col min="12033" max="12033" width="3.125" style="29" customWidth="1"/>
    <col min="12034" max="12034" width="13.25" style="29" customWidth="1"/>
    <col min="12035" max="12035" width="15.75" style="29" customWidth="1"/>
    <col min="12036" max="12036" width="13" style="29" customWidth="1"/>
    <col min="12037" max="12041" width="15.875" style="29" customWidth="1"/>
    <col min="12042" max="12288" width="8.875" style="29"/>
    <col min="12289" max="12289" width="3.125" style="29" customWidth="1"/>
    <col min="12290" max="12290" width="13.25" style="29" customWidth="1"/>
    <col min="12291" max="12291" width="15.75" style="29" customWidth="1"/>
    <col min="12292" max="12292" width="13" style="29" customWidth="1"/>
    <col min="12293" max="12297" width="15.875" style="29" customWidth="1"/>
    <col min="12298" max="12544" width="8.875" style="29"/>
    <col min="12545" max="12545" width="3.125" style="29" customWidth="1"/>
    <col min="12546" max="12546" width="13.25" style="29" customWidth="1"/>
    <col min="12547" max="12547" width="15.75" style="29" customWidth="1"/>
    <col min="12548" max="12548" width="13" style="29" customWidth="1"/>
    <col min="12549" max="12553" width="15.875" style="29" customWidth="1"/>
    <col min="12554" max="12800" width="8.875" style="29"/>
    <col min="12801" max="12801" width="3.125" style="29" customWidth="1"/>
    <col min="12802" max="12802" width="13.25" style="29" customWidth="1"/>
    <col min="12803" max="12803" width="15.75" style="29" customWidth="1"/>
    <col min="12804" max="12804" width="13" style="29" customWidth="1"/>
    <col min="12805" max="12809" width="15.875" style="29" customWidth="1"/>
    <col min="12810" max="13056" width="8.875" style="29"/>
    <col min="13057" max="13057" width="3.125" style="29" customWidth="1"/>
    <col min="13058" max="13058" width="13.25" style="29" customWidth="1"/>
    <col min="13059" max="13059" width="15.75" style="29" customWidth="1"/>
    <col min="13060" max="13060" width="13" style="29" customWidth="1"/>
    <col min="13061" max="13065" width="15.875" style="29" customWidth="1"/>
    <col min="13066" max="13312" width="8.875" style="29"/>
    <col min="13313" max="13313" width="3.125" style="29" customWidth="1"/>
    <col min="13314" max="13314" width="13.25" style="29" customWidth="1"/>
    <col min="13315" max="13315" width="15.75" style="29" customWidth="1"/>
    <col min="13316" max="13316" width="13" style="29" customWidth="1"/>
    <col min="13317" max="13321" width="15.875" style="29" customWidth="1"/>
    <col min="13322" max="13568" width="8.875" style="29"/>
    <col min="13569" max="13569" width="3.125" style="29" customWidth="1"/>
    <col min="13570" max="13570" width="13.25" style="29" customWidth="1"/>
    <col min="13571" max="13571" width="15.75" style="29" customWidth="1"/>
    <col min="13572" max="13572" width="13" style="29" customWidth="1"/>
    <col min="13573" max="13577" width="15.875" style="29" customWidth="1"/>
    <col min="13578" max="13824" width="8.875" style="29"/>
    <col min="13825" max="13825" width="3.125" style="29" customWidth="1"/>
    <col min="13826" max="13826" width="13.25" style="29" customWidth="1"/>
    <col min="13827" max="13827" width="15.75" style="29" customWidth="1"/>
    <col min="13828" max="13828" width="13" style="29" customWidth="1"/>
    <col min="13829" max="13833" width="15.875" style="29" customWidth="1"/>
    <col min="13834" max="14080" width="8.875" style="29"/>
    <col min="14081" max="14081" width="3.125" style="29" customWidth="1"/>
    <col min="14082" max="14082" width="13.25" style="29" customWidth="1"/>
    <col min="14083" max="14083" width="15.75" style="29" customWidth="1"/>
    <col min="14084" max="14084" width="13" style="29" customWidth="1"/>
    <col min="14085" max="14089" width="15.875" style="29" customWidth="1"/>
    <col min="14090" max="14336" width="8.875" style="29"/>
    <col min="14337" max="14337" width="3.125" style="29" customWidth="1"/>
    <col min="14338" max="14338" width="13.25" style="29" customWidth="1"/>
    <col min="14339" max="14339" width="15.75" style="29" customWidth="1"/>
    <col min="14340" max="14340" width="13" style="29" customWidth="1"/>
    <col min="14341" max="14345" width="15.875" style="29" customWidth="1"/>
    <col min="14346" max="14592" width="8.875" style="29"/>
    <col min="14593" max="14593" width="3.125" style="29" customWidth="1"/>
    <col min="14594" max="14594" width="13.25" style="29" customWidth="1"/>
    <col min="14595" max="14595" width="15.75" style="29" customWidth="1"/>
    <col min="14596" max="14596" width="13" style="29" customWidth="1"/>
    <col min="14597" max="14601" width="15.875" style="29" customWidth="1"/>
    <col min="14602" max="14848" width="8.875" style="29"/>
    <col min="14849" max="14849" width="3.125" style="29" customWidth="1"/>
    <col min="14850" max="14850" width="13.25" style="29" customWidth="1"/>
    <col min="14851" max="14851" width="15.75" style="29" customWidth="1"/>
    <col min="14852" max="14852" width="13" style="29" customWidth="1"/>
    <col min="14853" max="14857" width="15.875" style="29" customWidth="1"/>
    <col min="14858" max="15104" width="8.875" style="29"/>
    <col min="15105" max="15105" width="3.125" style="29" customWidth="1"/>
    <col min="15106" max="15106" width="13.25" style="29" customWidth="1"/>
    <col min="15107" max="15107" width="15.75" style="29" customWidth="1"/>
    <col min="15108" max="15108" width="13" style="29" customWidth="1"/>
    <col min="15109" max="15113" width="15.875" style="29" customWidth="1"/>
    <col min="15114" max="15360" width="8.875" style="29"/>
    <col min="15361" max="15361" width="3.125" style="29" customWidth="1"/>
    <col min="15362" max="15362" width="13.25" style="29" customWidth="1"/>
    <col min="15363" max="15363" width="15.75" style="29" customWidth="1"/>
    <col min="15364" max="15364" width="13" style="29" customWidth="1"/>
    <col min="15365" max="15369" width="15.875" style="29" customWidth="1"/>
    <col min="15370" max="15616" width="8.875" style="29"/>
    <col min="15617" max="15617" width="3.125" style="29" customWidth="1"/>
    <col min="15618" max="15618" width="13.25" style="29" customWidth="1"/>
    <col min="15619" max="15619" width="15.75" style="29" customWidth="1"/>
    <col min="15620" max="15620" width="13" style="29" customWidth="1"/>
    <col min="15621" max="15625" width="15.875" style="29" customWidth="1"/>
    <col min="15626" max="15872" width="8.875" style="29"/>
    <col min="15873" max="15873" width="3.125" style="29" customWidth="1"/>
    <col min="15874" max="15874" width="13.25" style="29" customWidth="1"/>
    <col min="15875" max="15875" width="15.75" style="29" customWidth="1"/>
    <col min="15876" max="15876" width="13" style="29" customWidth="1"/>
    <col min="15877" max="15881" width="15.875" style="29" customWidth="1"/>
    <col min="15882" max="16128" width="8.875" style="29"/>
    <col min="16129" max="16129" width="3.125" style="29" customWidth="1"/>
    <col min="16130" max="16130" width="13.25" style="29" customWidth="1"/>
    <col min="16131" max="16131" width="15.75" style="29" customWidth="1"/>
    <col min="16132" max="16132" width="13" style="29" customWidth="1"/>
    <col min="16133" max="16137" width="15.875" style="29" customWidth="1"/>
    <col min="16138" max="16384" width="8.875" style="29"/>
  </cols>
  <sheetData>
    <row r="2" spans="2:9">
      <c r="B2" s="30" t="s">
        <v>49</v>
      </c>
      <c r="C2" s="29"/>
    </row>
    <row r="4" spans="2:9">
      <c r="B4" s="34" t="s">
        <v>50</v>
      </c>
      <c r="C4" s="34" t="s">
        <v>0</v>
      </c>
      <c r="D4" s="34" t="s">
        <v>1</v>
      </c>
      <c r="E4" s="35" t="s">
        <v>51</v>
      </c>
      <c r="F4" s="34" t="s">
        <v>52</v>
      </c>
      <c r="G4" s="35" t="s">
        <v>51</v>
      </c>
      <c r="H4" s="34" t="s">
        <v>53</v>
      </c>
      <c r="I4" s="35" t="s">
        <v>51</v>
      </c>
    </row>
    <row r="5" spans="2:9">
      <c r="B5" s="36" t="s">
        <v>54</v>
      </c>
      <c r="C5" s="37" t="s">
        <v>55</v>
      </c>
      <c r="D5" s="37">
        <v>39</v>
      </c>
      <c r="E5" s="38">
        <v>42469</v>
      </c>
      <c r="F5" s="37">
        <v>92</v>
      </c>
      <c r="G5" s="38">
        <v>42499</v>
      </c>
      <c r="H5" s="37">
        <v>100</v>
      </c>
      <c r="I5" s="38">
        <v>42508</v>
      </c>
    </row>
    <row r="6" spans="2:9">
      <c r="B6" s="36" t="s">
        <v>54</v>
      </c>
      <c r="C6" s="37" t="s">
        <v>56</v>
      </c>
      <c r="D6" s="37">
        <v>39</v>
      </c>
      <c r="E6" s="38">
        <v>42471</v>
      </c>
      <c r="F6" s="37"/>
      <c r="G6" s="39"/>
      <c r="H6" s="37"/>
      <c r="I6" s="39"/>
    </row>
    <row r="7" spans="2:9">
      <c r="B7" s="36" t="s">
        <v>67</v>
      </c>
      <c r="C7" s="37" t="s">
        <v>68</v>
      </c>
      <c r="D7" s="37">
        <v>71</v>
      </c>
      <c r="E7" s="38">
        <v>42526</v>
      </c>
      <c r="F7" s="37"/>
      <c r="G7" s="39"/>
      <c r="H7" s="37"/>
      <c r="I7" s="39"/>
    </row>
    <row r="8" spans="2:9">
      <c r="B8" s="36" t="s">
        <v>54</v>
      </c>
      <c r="C8" s="37"/>
      <c r="D8" s="37"/>
      <c r="E8" s="39"/>
      <c r="F8" s="37"/>
      <c r="G8" s="39"/>
      <c r="H8" s="37"/>
      <c r="I8" s="39"/>
    </row>
    <row r="9" spans="2:9">
      <c r="B9" s="36" t="s">
        <v>54</v>
      </c>
      <c r="C9" s="37"/>
      <c r="D9" s="37"/>
      <c r="E9" s="39"/>
      <c r="F9" s="37"/>
      <c r="G9" s="39"/>
      <c r="H9" s="37"/>
      <c r="I9" s="39"/>
    </row>
    <row r="10" spans="2:9">
      <c r="B10" s="36" t="s">
        <v>54</v>
      </c>
      <c r="C10" s="37"/>
      <c r="D10" s="37"/>
      <c r="E10" s="39"/>
      <c r="F10" s="37"/>
      <c r="G10" s="39"/>
      <c r="H10" s="37"/>
      <c r="I10" s="39"/>
    </row>
    <row r="11" spans="2:9">
      <c r="B11" s="36" t="s">
        <v>54</v>
      </c>
      <c r="C11" s="37"/>
      <c r="D11" s="37"/>
      <c r="E11" s="39"/>
      <c r="F11" s="37"/>
      <c r="G11" s="39"/>
      <c r="H11" s="37"/>
      <c r="I11" s="39"/>
    </row>
    <row r="12" spans="2:9">
      <c r="B12" s="36" t="s">
        <v>54</v>
      </c>
      <c r="C12" s="37"/>
      <c r="D12" s="37"/>
      <c r="E12" s="39"/>
      <c r="F12" s="37"/>
      <c r="G12" s="39"/>
      <c r="H12" s="37"/>
      <c r="I12" s="39"/>
    </row>
  </sheetData>
  <phoneticPr fontId="1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120"/>
  <sheetViews>
    <sheetView zoomScaleNormal="100" workbookViewId="0">
      <selection activeCell="G17" sqref="G16:G17"/>
    </sheetView>
  </sheetViews>
  <sheetFormatPr defaultRowHeight="13.5"/>
  <cols>
    <col min="3" max="3" width="11.5" bestFit="1" customWidth="1"/>
    <col min="4" max="4" width="10.5" bestFit="1" customWidth="1"/>
    <col min="5" max="5" width="9.5" bestFit="1" customWidth="1"/>
    <col min="10" max="10" width="12.625" bestFit="1" customWidth="1"/>
    <col min="14" max="14" width="10.5" bestFit="1" customWidth="1"/>
    <col min="16" max="16" width="9.5" bestFit="1" customWidth="1"/>
  </cols>
  <sheetData>
    <row r="2" spans="3:21">
      <c r="D2" s="99" t="s">
        <v>12</v>
      </c>
      <c r="E2" s="99"/>
      <c r="F2" s="53" t="s">
        <v>13</v>
      </c>
      <c r="G2" s="100"/>
      <c r="H2" s="54"/>
      <c r="I2" s="14" t="s">
        <v>41</v>
      </c>
      <c r="J2" s="17" t="s">
        <v>42</v>
      </c>
      <c r="K2" s="14" t="s">
        <v>14</v>
      </c>
      <c r="L2" s="13" t="s">
        <v>30</v>
      </c>
      <c r="M2" s="2"/>
    </row>
    <row r="3" spans="3:21">
      <c r="D3" s="99" t="s">
        <v>32</v>
      </c>
      <c r="E3" s="99"/>
      <c r="F3" s="101" t="s">
        <v>33</v>
      </c>
      <c r="G3" s="102"/>
      <c r="H3" s="102"/>
      <c r="I3" s="102"/>
      <c r="J3" s="102"/>
      <c r="K3" s="102"/>
      <c r="L3" s="103"/>
      <c r="M3" s="2"/>
    </row>
    <row r="4" spans="3:21">
      <c r="D4" s="99"/>
      <c r="E4" s="99"/>
      <c r="F4" s="104"/>
      <c r="G4" s="105"/>
      <c r="H4" s="105"/>
      <c r="I4" s="105"/>
      <c r="J4" s="105"/>
      <c r="K4" s="105"/>
      <c r="L4" s="106"/>
      <c r="M4" s="2"/>
    </row>
    <row r="6" spans="3:21">
      <c r="D6" s="93" t="s">
        <v>28</v>
      </c>
      <c r="E6" s="93"/>
      <c r="F6" s="88" t="s">
        <v>2</v>
      </c>
      <c r="G6" s="94"/>
      <c r="H6" s="95">
        <f>SUM($V$21:$W$120)</f>
        <v>0</v>
      </c>
      <c r="I6" s="96"/>
      <c r="J6" s="88" t="s">
        <v>3</v>
      </c>
      <c r="K6" s="89"/>
      <c r="L6" s="97">
        <f>SUM($T$21:$U$120)</f>
        <v>0</v>
      </c>
      <c r="M6" s="98"/>
      <c r="N6" s="84" t="s">
        <v>4</v>
      </c>
      <c r="O6" s="85"/>
      <c r="P6" s="82">
        <f>MAX($J$21:$K$120)-J21</f>
        <v>0</v>
      </c>
      <c r="Q6" s="83"/>
      <c r="R6" s="84" t="s">
        <v>5</v>
      </c>
      <c r="S6" s="85"/>
      <c r="T6" s="86">
        <f>MIN($J$21:$K$120)-J21</f>
        <v>0</v>
      </c>
      <c r="U6" s="87"/>
    </row>
    <row r="7" spans="3:21">
      <c r="D7" s="93"/>
      <c r="E7" s="93"/>
      <c r="F7" s="10" t="s">
        <v>6</v>
      </c>
      <c r="G7" s="24">
        <f>COUNTIF($V$21:$W$120,"&gt;0")</f>
        <v>0</v>
      </c>
      <c r="H7" s="23" t="s">
        <v>7</v>
      </c>
      <c r="I7" s="19">
        <f>COUNTIF($V$21:$W$120,"&lt;0")</f>
        <v>0</v>
      </c>
      <c r="J7" s="10" t="s">
        <v>8</v>
      </c>
      <c r="K7" s="11">
        <f>COUNTIF($V$21:$W$120,"=0")</f>
        <v>0</v>
      </c>
      <c r="L7" s="10" t="s">
        <v>9</v>
      </c>
      <c r="M7" s="7" t="e">
        <f>G7/SUM(G7,I7,K7)</f>
        <v>#DIV/0!</v>
      </c>
      <c r="N7" s="88" t="s">
        <v>10</v>
      </c>
      <c r="O7" s="89"/>
      <c r="P7" s="90"/>
      <c r="Q7" s="91"/>
      <c r="R7" s="88" t="s">
        <v>11</v>
      </c>
      <c r="S7" s="89"/>
      <c r="T7" s="90"/>
      <c r="U7" s="91"/>
    </row>
    <row r="8" spans="3:21">
      <c r="D8" s="93" t="s">
        <v>29</v>
      </c>
      <c r="E8" s="93"/>
      <c r="F8" s="88" t="s">
        <v>2</v>
      </c>
      <c r="G8" s="94"/>
      <c r="H8" s="95">
        <f>SUM($AV$21:$AW$120)</f>
        <v>0</v>
      </c>
      <c r="I8" s="96"/>
      <c r="J8" s="88" t="s">
        <v>3</v>
      </c>
      <c r="K8" s="89"/>
      <c r="L8" s="97">
        <f>SUM($AT$21:$AU$120)</f>
        <v>0</v>
      </c>
      <c r="M8" s="98"/>
      <c r="N8" s="84" t="s">
        <v>4</v>
      </c>
      <c r="O8" s="85"/>
      <c r="P8" s="82">
        <f>MAX($X$21:$Y$120)-X21</f>
        <v>0</v>
      </c>
      <c r="Q8" s="83"/>
      <c r="R8" s="84" t="s">
        <v>5</v>
      </c>
      <c r="S8" s="85"/>
      <c r="T8" s="86">
        <f>MIN($X$21:$Y$120)-X21</f>
        <v>0</v>
      </c>
      <c r="U8" s="87"/>
    </row>
    <row r="9" spans="3:21">
      <c r="D9" s="93"/>
      <c r="E9" s="93"/>
      <c r="F9" s="10" t="s">
        <v>6</v>
      </c>
      <c r="G9" s="24">
        <f>COUNTIF($AV$21:$AW$120,"&gt;0")</f>
        <v>0</v>
      </c>
      <c r="H9" s="23" t="s">
        <v>7</v>
      </c>
      <c r="I9" s="19">
        <f>COUNTIF($AV$21:$AW$120,"&lt;0")</f>
        <v>0</v>
      </c>
      <c r="J9" s="10" t="s">
        <v>8</v>
      </c>
      <c r="K9" s="11">
        <f>COUNTIF($AV$21:$AW$120,"=0")</f>
        <v>0</v>
      </c>
      <c r="L9" s="10" t="s">
        <v>9</v>
      </c>
      <c r="M9" s="7" t="e">
        <f>G9/SUM(G9,I9,K9)</f>
        <v>#DIV/0!</v>
      </c>
      <c r="N9" s="88" t="s">
        <v>10</v>
      </c>
      <c r="O9" s="89"/>
      <c r="P9" s="90"/>
      <c r="Q9" s="91"/>
      <c r="R9" s="88" t="s">
        <v>11</v>
      </c>
      <c r="S9" s="89"/>
      <c r="T9" s="90"/>
      <c r="U9" s="91"/>
    </row>
    <row r="10" spans="3:21">
      <c r="D10" s="92" t="s">
        <v>31</v>
      </c>
      <c r="E10" s="93"/>
      <c r="F10" s="88" t="s">
        <v>2</v>
      </c>
      <c r="G10" s="94"/>
      <c r="H10" s="95">
        <f>SUM($BJ$21:$BK$120)</f>
        <v>0</v>
      </c>
      <c r="I10" s="96"/>
      <c r="J10" s="88" t="s">
        <v>3</v>
      </c>
      <c r="K10" s="89"/>
      <c r="L10" s="97">
        <f>SUM($BH$21:$BI$120)</f>
        <v>0</v>
      </c>
      <c r="M10" s="98"/>
      <c r="N10" s="84" t="s">
        <v>4</v>
      </c>
      <c r="O10" s="85"/>
      <c r="P10" s="82">
        <f>MAX($AX$21:$AY$120)-AX21</f>
        <v>0</v>
      </c>
      <c r="Q10" s="83"/>
      <c r="R10" s="84" t="s">
        <v>5</v>
      </c>
      <c r="S10" s="85"/>
      <c r="T10" s="86">
        <f>MIN($AX$21:$AY$120)-AX21</f>
        <v>0</v>
      </c>
      <c r="U10" s="87"/>
    </row>
    <row r="11" spans="3:21">
      <c r="D11" s="93"/>
      <c r="E11" s="93"/>
      <c r="F11" s="10" t="s">
        <v>6</v>
      </c>
      <c r="G11" s="24">
        <f>COUNTIF($BJ$21:$BK$120,"&gt;0")</f>
        <v>0</v>
      </c>
      <c r="H11" s="23" t="s">
        <v>7</v>
      </c>
      <c r="I11" s="19">
        <f>COUNTIF($BJ$21:$BK$120,"&lt;0")</f>
        <v>0</v>
      </c>
      <c r="J11" s="10" t="s">
        <v>8</v>
      </c>
      <c r="K11" s="11">
        <f>COUNTIF($BJ$21:$BK$120,"=0")</f>
        <v>0</v>
      </c>
      <c r="L11" s="10" t="s">
        <v>9</v>
      </c>
      <c r="M11" s="7" t="e">
        <f>G11/SUM(G11,I11,K11)</f>
        <v>#DIV/0!</v>
      </c>
      <c r="N11" s="88" t="s">
        <v>10</v>
      </c>
      <c r="O11" s="89"/>
      <c r="P11" s="90"/>
      <c r="Q11" s="91"/>
      <c r="R11" s="88" t="s">
        <v>11</v>
      </c>
      <c r="S11" s="89"/>
      <c r="T11" s="90"/>
      <c r="U11" s="91"/>
    </row>
    <row r="12" spans="3:21">
      <c r="C12" s="1"/>
    </row>
    <row r="17" spans="2:63">
      <c r="J17" s="74" t="s">
        <v>28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6" t="s">
        <v>29</v>
      </c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7" t="s">
        <v>38</v>
      </c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</row>
    <row r="18" spans="2:63">
      <c r="J18" s="74"/>
      <c r="K18" s="74"/>
      <c r="L18" s="74"/>
      <c r="M18" s="74"/>
      <c r="N18" s="74"/>
      <c r="O18" s="74"/>
      <c r="P18" s="75"/>
      <c r="Q18" s="75"/>
      <c r="R18" s="75"/>
      <c r="S18" s="75"/>
      <c r="T18" s="74"/>
      <c r="U18" s="74"/>
      <c r="V18" s="74"/>
      <c r="W18" s="74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</row>
    <row r="19" spans="2:63">
      <c r="B19" s="78" t="s">
        <v>16</v>
      </c>
      <c r="C19" s="79" t="s">
        <v>18</v>
      </c>
      <c r="D19" s="79"/>
      <c r="E19" s="79"/>
      <c r="F19" s="79"/>
      <c r="G19" s="79"/>
      <c r="H19" s="79"/>
      <c r="I19" s="59"/>
      <c r="J19" s="67" t="s">
        <v>17</v>
      </c>
      <c r="K19" s="68"/>
      <c r="L19" s="60" t="s">
        <v>19</v>
      </c>
      <c r="M19" s="71"/>
      <c r="N19" s="61"/>
      <c r="O19" s="80" t="s">
        <v>20</v>
      </c>
      <c r="P19" s="55" t="s">
        <v>21</v>
      </c>
      <c r="Q19" s="55" t="s">
        <v>22</v>
      </c>
      <c r="R19" s="55" t="s">
        <v>24</v>
      </c>
      <c r="S19" s="55"/>
      <c r="T19" s="56" t="s">
        <v>27</v>
      </c>
      <c r="U19" s="56"/>
      <c r="V19" s="56"/>
      <c r="W19" s="57"/>
      <c r="X19" s="67" t="s">
        <v>17</v>
      </c>
      <c r="Y19" s="68"/>
      <c r="Z19" s="60" t="s">
        <v>19</v>
      </c>
      <c r="AA19" s="71"/>
      <c r="AB19" s="61"/>
      <c r="AC19" s="72" t="s">
        <v>20</v>
      </c>
      <c r="AD19" s="63" t="s">
        <v>36</v>
      </c>
      <c r="AE19" s="64"/>
      <c r="AF19" s="64"/>
      <c r="AG19" s="65"/>
      <c r="AH19" s="62" t="s">
        <v>27</v>
      </c>
      <c r="AI19" s="56"/>
      <c r="AJ19" s="56"/>
      <c r="AK19" s="57"/>
      <c r="AL19" s="63" t="s">
        <v>37</v>
      </c>
      <c r="AM19" s="64"/>
      <c r="AN19" s="64"/>
      <c r="AO19" s="65"/>
      <c r="AP19" s="62" t="s">
        <v>27</v>
      </c>
      <c r="AQ19" s="56"/>
      <c r="AR19" s="56"/>
      <c r="AS19" s="57"/>
      <c r="AT19" s="66" t="s">
        <v>35</v>
      </c>
      <c r="AU19" s="66"/>
      <c r="AV19" s="66"/>
      <c r="AW19" s="66"/>
      <c r="AX19" s="67" t="s">
        <v>17</v>
      </c>
      <c r="AY19" s="68"/>
      <c r="AZ19" s="60" t="s">
        <v>19</v>
      </c>
      <c r="BA19" s="71"/>
      <c r="BB19" s="61"/>
      <c r="BC19" s="80" t="s">
        <v>20</v>
      </c>
      <c r="BD19" s="55" t="s">
        <v>21</v>
      </c>
      <c r="BE19" s="55" t="s">
        <v>22</v>
      </c>
      <c r="BF19" s="55" t="s">
        <v>24</v>
      </c>
      <c r="BG19" s="55"/>
      <c r="BH19" s="56" t="s">
        <v>27</v>
      </c>
      <c r="BI19" s="56"/>
      <c r="BJ19" s="56"/>
      <c r="BK19" s="57"/>
    </row>
    <row r="20" spans="2:63">
      <c r="B20" s="78"/>
      <c r="C20" s="4" t="s">
        <v>21</v>
      </c>
      <c r="D20" s="3" t="s">
        <v>22</v>
      </c>
      <c r="E20" s="3" t="s">
        <v>23</v>
      </c>
      <c r="F20" s="58" t="s">
        <v>24</v>
      </c>
      <c r="G20" s="59"/>
      <c r="H20" s="25" t="s">
        <v>40</v>
      </c>
      <c r="I20" s="4" t="s">
        <v>34</v>
      </c>
      <c r="J20" s="69"/>
      <c r="K20" s="70"/>
      <c r="L20" s="5" t="s">
        <v>25</v>
      </c>
      <c r="M20" s="60" t="s">
        <v>26</v>
      </c>
      <c r="N20" s="61"/>
      <c r="O20" s="81"/>
      <c r="P20" s="55"/>
      <c r="Q20" s="55"/>
      <c r="R20" s="55"/>
      <c r="S20" s="55"/>
      <c r="T20" s="56" t="s">
        <v>43</v>
      </c>
      <c r="U20" s="57"/>
      <c r="V20" s="62" t="s">
        <v>44</v>
      </c>
      <c r="W20" s="57"/>
      <c r="X20" s="69"/>
      <c r="Y20" s="70"/>
      <c r="Z20" s="5" t="s">
        <v>25</v>
      </c>
      <c r="AA20" s="60" t="s">
        <v>26</v>
      </c>
      <c r="AB20" s="61"/>
      <c r="AC20" s="73"/>
      <c r="AD20" s="6" t="s">
        <v>21</v>
      </c>
      <c r="AE20" s="6" t="s">
        <v>22</v>
      </c>
      <c r="AF20" s="63" t="s">
        <v>24</v>
      </c>
      <c r="AG20" s="65"/>
      <c r="AH20" s="62" t="s">
        <v>45</v>
      </c>
      <c r="AI20" s="57"/>
      <c r="AJ20" s="62" t="s">
        <v>44</v>
      </c>
      <c r="AK20" s="57"/>
      <c r="AL20" s="9" t="s">
        <v>21</v>
      </c>
      <c r="AM20" s="9" t="s">
        <v>22</v>
      </c>
      <c r="AN20" s="63" t="s">
        <v>24</v>
      </c>
      <c r="AO20" s="65"/>
      <c r="AP20" s="62" t="s">
        <v>45</v>
      </c>
      <c r="AQ20" s="57"/>
      <c r="AR20" s="62" t="s">
        <v>44</v>
      </c>
      <c r="AS20" s="57"/>
      <c r="AT20" s="62" t="s">
        <v>45</v>
      </c>
      <c r="AU20" s="57"/>
      <c r="AV20" s="62" t="s">
        <v>44</v>
      </c>
      <c r="AW20" s="57"/>
      <c r="AX20" s="69"/>
      <c r="AY20" s="70"/>
      <c r="AZ20" s="8" t="s">
        <v>25</v>
      </c>
      <c r="BA20" s="60" t="s">
        <v>26</v>
      </c>
      <c r="BB20" s="61"/>
      <c r="BC20" s="81"/>
      <c r="BD20" s="55"/>
      <c r="BE20" s="55"/>
      <c r="BF20" s="55"/>
      <c r="BG20" s="55"/>
      <c r="BH20" s="62" t="s">
        <v>25</v>
      </c>
      <c r="BI20" s="57"/>
      <c r="BJ20" s="62" t="s">
        <v>44</v>
      </c>
      <c r="BK20" s="57"/>
    </row>
    <row r="21" spans="2:63">
      <c r="B21" s="13">
        <v>1</v>
      </c>
      <c r="C21" s="13">
        <v>2012</v>
      </c>
      <c r="D21" s="15">
        <v>40925</v>
      </c>
      <c r="E21" s="16" t="s">
        <v>39</v>
      </c>
      <c r="F21" s="53">
        <v>76.745000000000005</v>
      </c>
      <c r="G21" s="54"/>
      <c r="H21" s="18">
        <v>76.873000000000005</v>
      </c>
      <c r="I21" s="13"/>
      <c r="J21" s="48">
        <v>100000</v>
      </c>
      <c r="K21" s="48"/>
      <c r="L21" s="13">
        <f>IF(J2="クロス円",ABS((F21-H21)*100),ABS((F21-H21)*10000))</f>
        <v>12.800000000000011</v>
      </c>
      <c r="M21" s="48">
        <f t="shared" ref="M21:M52" si="0">IF(J21="","",J21*0.02)</f>
        <v>2000</v>
      </c>
      <c r="N21" s="48"/>
      <c r="O21" s="13">
        <f>IF(L21="","",IF(J2="クロス円",ROUNDDOWN((M21/L21)/1000,2),ROUNDDOWN(M21/(I21*L21/10)/100,2)))</f>
        <v>0.15</v>
      </c>
      <c r="P21" s="13"/>
      <c r="Q21" s="13"/>
      <c r="R21" s="49"/>
      <c r="S21" s="49"/>
      <c r="T21" s="51" t="str">
        <f>IF(R21="","",IF(J2="クロス円",IF(E21="買",(R21-F21)*100,(F21-R21)*100),IF(E21="買",(R21-F21)*10000,(F21-R21)*10000)))</f>
        <v/>
      </c>
      <c r="U21" s="51"/>
      <c r="V21" s="48" t="str">
        <f>IF(R21="","",(IF(J2="クロス円",T21*O21*1000,T21*O21*I21*10)))</f>
        <v/>
      </c>
      <c r="W21" s="48"/>
      <c r="X21" s="48">
        <v>100000</v>
      </c>
      <c r="Y21" s="48"/>
      <c r="Z21" s="13">
        <f>IF(J2="クロス円",ABS((F21-H21)*100),ABS((F21-H21)*10000))</f>
        <v>12.800000000000011</v>
      </c>
      <c r="AA21" s="48">
        <f>IF(X21="","",X21*0.02)</f>
        <v>2000</v>
      </c>
      <c r="AB21" s="48"/>
      <c r="AC21" s="13">
        <f>IF(Z21="","",IF(J2="クロス円",ROUNDDOWN((AA21/Z21)/1000,2),ROUNDDOWN(AA21/(I21*Z21/10)/100,2)))</f>
        <v>0.15</v>
      </c>
      <c r="AD21" s="13" t="str">
        <f>IF(P21="","",P21)</f>
        <v/>
      </c>
      <c r="AE21" s="13" t="str">
        <f>IF(Q21="","",Q21)</f>
        <v/>
      </c>
      <c r="AF21" s="49" t="str">
        <f>IF(R21="","",R21)</f>
        <v/>
      </c>
      <c r="AG21" s="49"/>
      <c r="AH21" s="50" t="str">
        <f>IF(AF21="","",IF(J2="クロス円",IF(E21="買",(AF21-F21)*100,(F21-AF21)*100),IF(E21="買",(AF21-F21)*10000,(F21-AF21)*10000)))</f>
        <v/>
      </c>
      <c r="AI21" s="50"/>
      <c r="AJ21" s="48" t="str">
        <f>IF(AF21="","",(IF(J2="クロス円",IF(AH21&gt;0,IF(AC21/2&lt;0.02,AH21*0.01*1000,AH21*ROUNDDOWN(AC21/2,2)*1000),AH21*AC21*1000),IF(AH21&gt;0,IF(AC21/2&lt;0.02,AH21*0.01*I21*10,AH21*ROUNDDOWN(AC21/2,2)*I21*10),AH21*AC21*I21*10))))</f>
        <v/>
      </c>
      <c r="AK21" s="48"/>
      <c r="AL21" s="13"/>
      <c r="AM21" s="13"/>
      <c r="AN21" s="49"/>
      <c r="AO21" s="49"/>
      <c r="AP21" s="50" t="str">
        <f>IF(AN21="","",IF(J2="クロス円",IF(E21="買",(AN21-F21)*100,(F21-AN21)*100),IF(E21="買",(AN21-F21)*10000,(F21-AN21)*10000)))</f>
        <v/>
      </c>
      <c r="AQ21" s="50"/>
      <c r="AR21" s="48" t="str">
        <f>IF(AN21="","",(IF(J2="クロス円",IF(AC21/2&lt;0.02,AP21*0.01*1000,AP21*ROUNDDOWN(AC21/2,2)*1000),IF(AC21/2&lt;0.02,AP21*0.01*I21*10,AP21*ROUNDDOWN(AC21/2,2)*I21*10))))</f>
        <v/>
      </c>
      <c r="AS21" s="48"/>
      <c r="AT21" s="51" t="str">
        <f>IF(AH21="","",IF(AP21="",SUM(AH21,AP21),SUM(AH21,AP21)/2))</f>
        <v/>
      </c>
      <c r="AU21" s="51"/>
      <c r="AV21" s="48" t="str">
        <f>IF(AJ21="","",IF(AR21="",SUM(AJ21,AR21),SUM(AJ21,AR21)))</f>
        <v/>
      </c>
      <c r="AW21" s="48"/>
      <c r="AX21" s="48"/>
      <c r="AY21" s="48"/>
      <c r="AZ21" s="13">
        <f>IF(J2="クロス円",ABS((F21-H21)*100),ABS((F21-H21)*10000))</f>
        <v>12.800000000000011</v>
      </c>
      <c r="BA21" s="48" t="str">
        <f>IF(AX21="","",AX21*0.02)</f>
        <v/>
      </c>
      <c r="BB21" s="48"/>
      <c r="BC21" s="13" t="e">
        <f>IF(AZ21="","",IF(J2="クロス円",ROUNDDOWN((BA21/AZ21)/1000,2),ROUNDDOWN(BA21/(I21*AZ21/10)/100,2)))</f>
        <v>#VALUE!</v>
      </c>
      <c r="BD21" s="13"/>
      <c r="BE21" s="13"/>
      <c r="BF21" s="49"/>
      <c r="BG21" s="49"/>
      <c r="BH21" s="50" t="str">
        <f>IF(BF21="","",IF(J2="クロス円",IF(E21="買",(BF21-F21)*100,(F21-BF21)*100),IF(E21="買",(BF21-F21)*10000,(F21-BF21)*10000)))</f>
        <v/>
      </c>
      <c r="BI21" s="50"/>
      <c r="BJ21" s="48" t="str">
        <f>IF(BF21="","",(IF(J2="クロス円",BH21*BC21*1000,BH21*BC21*I21*10)))</f>
        <v/>
      </c>
      <c r="BK21" s="48"/>
    </row>
    <row r="22" spans="2:63">
      <c r="B22" s="13">
        <v>2</v>
      </c>
      <c r="C22" s="13"/>
      <c r="D22" s="15"/>
      <c r="E22" s="16" t="s">
        <v>15</v>
      </c>
      <c r="F22" s="49"/>
      <c r="G22" s="49"/>
      <c r="H22" s="13"/>
      <c r="I22" s="13"/>
      <c r="J22" s="52" t="str">
        <f>IF(V21="","",J21+V21)</f>
        <v/>
      </c>
      <c r="K22" s="52"/>
      <c r="L22" s="13">
        <f>IF(J2="クロス円",ABS((F22-H22)*100),ABS((F22-H22)*10000))</f>
        <v>0</v>
      </c>
      <c r="M22" s="48" t="str">
        <f t="shared" si="0"/>
        <v/>
      </c>
      <c r="N22" s="48"/>
      <c r="O22" s="13" t="e">
        <f>IF(L22="","",IF(J2="クロス円",ROUNDDOWN((M22/L22)/1000,2),ROUNDDOWN(M22/(I22*L22/10)/100,2)))</f>
        <v>#VALUE!</v>
      </c>
      <c r="P22" s="13"/>
      <c r="Q22" s="13"/>
      <c r="R22" s="49"/>
      <c r="S22" s="49"/>
      <c r="T22" s="51" t="str">
        <f>IF(R22="","",IF(J2="クロス円",IF(E22="買",(R22-F22)*100,(F22-R22)*100),IF(E22="買",(R22-F22)*10000,(F22-R22)*10000)))</f>
        <v/>
      </c>
      <c r="U22" s="51"/>
      <c r="V22" s="48" t="str">
        <f>IF(R22="","",(IF(J2="クロス円",T22*O22*1000,T22*O22*I22*10)))</f>
        <v/>
      </c>
      <c r="W22" s="48"/>
      <c r="X22" s="52" t="str">
        <f>IF(AV21="","",X21+AV21)</f>
        <v/>
      </c>
      <c r="Y22" s="52"/>
      <c r="Z22" s="13">
        <f>IF(J2="クロス円",ABS((F22-H22)*100),ABS((F22-H22)*10000))</f>
        <v>0</v>
      </c>
      <c r="AA22" s="48" t="str">
        <f t="shared" ref="AA22:AA85" si="1">IF(X22="","",X22*0.02)</f>
        <v/>
      </c>
      <c r="AB22" s="48"/>
      <c r="AC22" s="13" t="e">
        <f>IF(Z22="","",IF(J2="クロス円",ROUNDDOWN((AA22/Z22)/1000,2),ROUNDDOWN(AA22/(I22*Z22/10)/100,2)))</f>
        <v>#VALUE!</v>
      </c>
      <c r="AD22" s="13" t="str">
        <f t="shared" ref="AD22:AD85" si="2">IF(P22="","",P22)</f>
        <v/>
      </c>
      <c r="AE22" s="13" t="str">
        <f t="shared" ref="AE22:AE85" si="3">IF(Q22="","",Q22)</f>
        <v/>
      </c>
      <c r="AF22" s="49" t="str">
        <f t="shared" ref="AF22:AF85" si="4">IF(R22="","",R22)</f>
        <v/>
      </c>
      <c r="AG22" s="49"/>
      <c r="AH22" s="50" t="str">
        <f>IF(AF22="","",IF(J2="クロス円",IF(E22="買",(AF22-F22)*100,(F22-AF22)*100),IF(E22="買",(AF22-F22)*10000,(F22-AF22)*10000)))</f>
        <v/>
      </c>
      <c r="AI22" s="50"/>
      <c r="AJ22" s="48" t="str">
        <f>IF(AF22="","",(IF(J2="クロス円",IF(AH22&gt;0,IF(AC22/2&lt;0.02,AH22*0.01*1000,AH22*ROUNDDOWN(AC22/2,2)*1000),AH22*AC22*1000),IF(AH22&gt;0,IF(AC22/2&lt;0.02,AH22*0.01*I22*10,AH22*ROUNDDOWN(AC22/2,2)*I22*10),AH22*AC22*I22*10))))</f>
        <v/>
      </c>
      <c r="AK22" s="48"/>
      <c r="AL22" s="13"/>
      <c r="AM22" s="13"/>
      <c r="AN22" s="49"/>
      <c r="AO22" s="49"/>
      <c r="AP22" s="50" t="str">
        <f>IF(AN22="","",IF(J2="クロス円",IF(E22="買",(AN22-F22)*100,(F22-AN22)*100),IF(E22="買",(AN22-F22)*10000,(F22-AN22)*10000)))</f>
        <v/>
      </c>
      <c r="AQ22" s="50"/>
      <c r="AR22" s="48" t="str">
        <f>IF(AN22="","",(IF(J2="クロス円",IF(AC22/2&lt;0.02,AP22*0.01*1000,AP22*ROUNDDOWN(AC22/2,2)*1000),IF(AC22/2&lt;0.02,AP22*0.01*I22*10,AP22*ROUNDDOWN(AC22/2,2)*I22*10))))</f>
        <v/>
      </c>
      <c r="AS22" s="48"/>
      <c r="AT22" s="51" t="str">
        <f t="shared" ref="AT22:AT85" si="5">IF(AH22="","",IF(AP22="",SUM(AH22,AP22),SUM(AH22,AP22)/2))</f>
        <v/>
      </c>
      <c r="AU22" s="51"/>
      <c r="AV22" s="48" t="str">
        <f t="shared" ref="AV22:AV85" si="6">IF(AJ22="","",IF(AR22="",SUM(AJ22,AR22),SUM(AJ22,AR22)))</f>
        <v/>
      </c>
      <c r="AW22" s="48"/>
      <c r="AX22" s="48" t="str">
        <f>IF(BJ21="","",AX21+BJ21)</f>
        <v/>
      </c>
      <c r="AY22" s="48"/>
      <c r="AZ22" s="13">
        <f>IF(J2="クロス円",ABS((F22-H22)*100),ABS((F22-H22)*10000))</f>
        <v>0</v>
      </c>
      <c r="BA22" s="48" t="str">
        <f t="shared" ref="BA22:BA85" si="7">IF(AX22="","",AX22*0.02)</f>
        <v/>
      </c>
      <c r="BB22" s="48"/>
      <c r="BC22" s="13" t="e">
        <f>IF(AZ22="","",IF(J2="クロス円",ROUNDDOWN((BA22/AZ22)/1000,2),ROUNDDOWN(BA22/(I22*AZ22/10)/100,2)))</f>
        <v>#VALUE!</v>
      </c>
      <c r="BD22" s="13"/>
      <c r="BE22" s="13"/>
      <c r="BF22" s="49"/>
      <c r="BG22" s="49"/>
      <c r="BH22" s="50" t="str">
        <f>IF(BF22="","",IF(J2="クロス円",IF(E22="買",(BF22-F22)*100,(F22-BF22)*100),IF(E22="買",(BF22-F22)*10000,(F22-BF22)*10000)))</f>
        <v/>
      </c>
      <c r="BI22" s="50"/>
      <c r="BJ22" s="48" t="str">
        <f>IF(BF22="","",(IF(J2="クロス円",BH22*BC22*1000,BH22*BC22*I22*10)))</f>
        <v/>
      </c>
      <c r="BK22" s="48"/>
    </row>
    <row r="23" spans="2:63">
      <c r="B23" s="13">
        <v>3</v>
      </c>
      <c r="C23" s="13"/>
      <c r="D23" s="15"/>
      <c r="E23" s="16" t="s">
        <v>15</v>
      </c>
      <c r="F23" s="49"/>
      <c r="G23" s="49"/>
      <c r="H23" s="13"/>
      <c r="I23" s="13"/>
      <c r="J23" s="52" t="str">
        <f>IF(V22="","",J22+V22)</f>
        <v/>
      </c>
      <c r="K23" s="52"/>
      <c r="L23" s="13">
        <f>IF(J2="クロス円",ABS((F23-H23)*100),ABS((F23-H23)*10000))</f>
        <v>0</v>
      </c>
      <c r="M23" s="48" t="str">
        <f t="shared" si="0"/>
        <v/>
      </c>
      <c r="N23" s="48"/>
      <c r="O23" s="13" t="e">
        <f>IF(L23="","",IF(J2="クロス円",ROUNDDOWN((M23/L23)/1000,2),ROUNDDOWN(M23/(I23*L23/10)/100,2)))</f>
        <v>#VALUE!</v>
      </c>
      <c r="P23" s="13"/>
      <c r="Q23" s="13"/>
      <c r="R23" s="49"/>
      <c r="S23" s="49"/>
      <c r="T23" s="51" t="str">
        <f>IF(R23="","",IF(J2="クロス円",IF(E23="買",(R23-F23)*100,(F23-R23)*100),IF(E23="買",(R23-F23)*10000,(F23-R23)*10000)))</f>
        <v/>
      </c>
      <c r="U23" s="51"/>
      <c r="V23" s="48" t="str">
        <f>IF(R23="","",(IF(J2="クロス円",T23*O23*1000,T23*O23*I23*10)))</f>
        <v/>
      </c>
      <c r="W23" s="48"/>
      <c r="X23" s="52" t="str">
        <f>IF(AV22="","",X22+AV22)</f>
        <v/>
      </c>
      <c r="Y23" s="52"/>
      <c r="Z23" s="13">
        <f>IF(J2="クロス円",ABS((F23-H23)*100),ABS((F23-H23)*10000))</f>
        <v>0</v>
      </c>
      <c r="AA23" s="48" t="str">
        <f t="shared" si="1"/>
        <v/>
      </c>
      <c r="AB23" s="48"/>
      <c r="AC23" s="13" t="e">
        <f>IF(Z23="","",IF(J2="クロス円",ROUNDDOWN((AA23/Z23)/1000,2),ROUNDDOWN(AA23/(I23*Z23/10)/100,2)))</f>
        <v>#VALUE!</v>
      </c>
      <c r="AD23" s="13" t="str">
        <f t="shared" si="2"/>
        <v/>
      </c>
      <c r="AE23" s="13" t="str">
        <f t="shared" si="3"/>
        <v/>
      </c>
      <c r="AF23" s="49" t="str">
        <f t="shared" si="4"/>
        <v/>
      </c>
      <c r="AG23" s="49"/>
      <c r="AH23" s="50" t="str">
        <f>IF(AF23="","",IF(J2="クロス円",IF(E23="買",(AF23-F23)*100,(F23-AF23)*100),IF(E23="買",(AF23-F23)*10000,(F23-AF23)*10000)))</f>
        <v/>
      </c>
      <c r="AI23" s="50"/>
      <c r="AJ23" s="48" t="str">
        <f>IF(AF23="","",(IF(J2="クロス円",IF(AH23&gt;0,IF(AC23/2&lt;0.02,AH23*0.01*1000,AH23*ROUNDDOWN(AC23/2,2)*1000),AH23*AC23*1000),IF(AH23&gt;0,IF(AC23/2&lt;0.02,AH23*0.01*I23*10,AH23*ROUNDDOWN(AC23/2,2)*I23*10),AH23*AC23*I23*10))))</f>
        <v/>
      </c>
      <c r="AK23" s="48"/>
      <c r="AL23" s="12"/>
      <c r="AM23" s="12"/>
      <c r="AN23" s="49"/>
      <c r="AO23" s="49"/>
      <c r="AP23" s="50" t="str">
        <f>IF(AN23="","",IF(J2="クロス円",IF(E23="買",(AN23-F23)*100,(F23-AN23)*100),IF(E23="買",(AN23-F23)*10000,(F23-AN23)*10000)))</f>
        <v/>
      </c>
      <c r="AQ23" s="50"/>
      <c r="AR23" s="48" t="str">
        <f>IF(AN23="","",(IF(J2="クロス円",IF(AC23/2&lt;0.02,AP23*0.01*1000,AP23*ROUNDDOWN(AC23/2,2)*1000),IF(AC23/2&lt;0.02,AP23*0.01*I23*10,AP23*ROUNDDOWN(AC23/2,2)*I23*10))))</f>
        <v/>
      </c>
      <c r="AS23" s="48"/>
      <c r="AT23" s="51" t="str">
        <f t="shared" si="5"/>
        <v/>
      </c>
      <c r="AU23" s="51"/>
      <c r="AV23" s="48" t="str">
        <f t="shared" si="6"/>
        <v/>
      </c>
      <c r="AW23" s="48"/>
      <c r="AX23" s="48" t="str">
        <f t="shared" ref="AX23:AX86" si="8">IF(BJ22="","",AX22+BJ22)</f>
        <v/>
      </c>
      <c r="AY23" s="48"/>
      <c r="AZ23" s="13">
        <f>IF(J2="クロス円",ABS((F23-H23)*100),ABS((F23-H23)*10000))</f>
        <v>0</v>
      </c>
      <c r="BA23" s="48" t="str">
        <f t="shared" si="7"/>
        <v/>
      </c>
      <c r="BB23" s="48"/>
      <c r="BC23" s="13" t="e">
        <f>IF(AZ23="","",IF(J2="クロス円",ROUNDDOWN((BA23/AZ23)/1000,2),ROUNDDOWN(BA23/(I23*AZ23/10)/100,2)))</f>
        <v>#VALUE!</v>
      </c>
      <c r="BD23" s="13"/>
      <c r="BE23" s="13"/>
      <c r="BF23" s="49"/>
      <c r="BG23" s="49"/>
      <c r="BH23" s="50" t="str">
        <f>IF(BF23="","",IF(J2="クロス円",IF(E23="買",(BF23-F23)*100,(F23-BF23)*100),IF(E23="買",(BF23-F23)*10000,(F23-BF23)*10000)))</f>
        <v/>
      </c>
      <c r="BI23" s="50"/>
      <c r="BJ23" s="48" t="str">
        <f>IF(BF23="","",(IF(J2="クロス円",BH23*BC23*1000,BH23*BC23*I23*10)))</f>
        <v/>
      </c>
      <c r="BK23" s="48"/>
    </row>
    <row r="24" spans="2:63">
      <c r="B24" s="13">
        <v>4</v>
      </c>
      <c r="C24" s="13"/>
      <c r="D24" s="15"/>
      <c r="E24" s="16" t="s">
        <v>15</v>
      </c>
      <c r="F24" s="49"/>
      <c r="G24" s="49"/>
      <c r="H24" s="13"/>
      <c r="I24" s="13"/>
      <c r="J24" s="52" t="str">
        <f t="shared" ref="J24:J87" si="9">IF(V23="","",J23+V23)</f>
        <v/>
      </c>
      <c r="K24" s="52"/>
      <c r="L24" s="13">
        <f>IF(J2="クロス円",ABS((F24-H24)*100),ABS((F24-H24)*10000))</f>
        <v>0</v>
      </c>
      <c r="M24" s="48" t="str">
        <f t="shared" si="0"/>
        <v/>
      </c>
      <c r="N24" s="48"/>
      <c r="O24" s="13" t="e">
        <f>IF(L24="","",IF(J2="クロス円",ROUNDDOWN((M24/L24)/1000,2),ROUNDDOWN(M24/(I24*L24/10)/100,2)))</f>
        <v>#VALUE!</v>
      </c>
      <c r="P24" s="13"/>
      <c r="Q24" s="13"/>
      <c r="R24" s="49"/>
      <c r="S24" s="49"/>
      <c r="T24" s="51" t="str">
        <f>IF(R24="","",IF(J2="クロス円",IF(E24="買",(R24-F24)*100,(F24-R24)*100),IF(E24="買",(R24-F24)*10000,(F24-R24)*10000)))</f>
        <v/>
      </c>
      <c r="U24" s="51"/>
      <c r="V24" s="48" t="str">
        <f>IF(R24="","",(IF(J2="クロス円",T24*O24*1000,T24*O24*I24*10)))</f>
        <v/>
      </c>
      <c r="W24" s="48"/>
      <c r="X24" s="52" t="str">
        <f t="shared" ref="X24:X87" si="10">IF(AV23="","",X23+AV23)</f>
        <v/>
      </c>
      <c r="Y24" s="52"/>
      <c r="Z24" s="13">
        <f>IF(J2="クロス円",ABS((F24-H24)*100),ABS((F24-H24)*10000))</f>
        <v>0</v>
      </c>
      <c r="AA24" s="48" t="str">
        <f t="shared" si="1"/>
        <v/>
      </c>
      <c r="AB24" s="48"/>
      <c r="AC24" s="13" t="e">
        <f>IF(Z24="","",IF(J2="クロス円",ROUNDDOWN((AA24/Z24)/1000,2),ROUNDDOWN(AA24/(I24*Z24/10)/100,2)))</f>
        <v>#VALUE!</v>
      </c>
      <c r="AD24" s="13" t="str">
        <f t="shared" si="2"/>
        <v/>
      </c>
      <c r="AE24" s="13" t="str">
        <f t="shared" si="3"/>
        <v/>
      </c>
      <c r="AF24" s="49" t="str">
        <f t="shared" si="4"/>
        <v/>
      </c>
      <c r="AG24" s="49"/>
      <c r="AH24" s="50" t="str">
        <f>IF(AF24="","",IF(J2="クロス円",IF(E24="買",(AF24-F24)*100,(F24-AF24)*100),IF(E24="買",(AF24-F24)*10000,(F24-AF24)*10000)))</f>
        <v/>
      </c>
      <c r="AI24" s="50"/>
      <c r="AJ24" s="48" t="str">
        <f>IF(AF24="","",(IF(J2="クロス円",IF(AH24&gt;0,IF(AC24/2&lt;0.02,AH24*0.01*1000,AH24*ROUNDDOWN(AC24/2,2)*1000),AH24*AC24*1000),IF(AH24&gt;0,IF(AC24/2&lt;0.02,AH24*0.01*I24*10,AH24*ROUNDDOWN(AC24/2,2)*I24*10),AH24*AC24*I24*10))))</f>
        <v/>
      </c>
      <c r="AK24" s="48"/>
      <c r="AL24" s="12"/>
      <c r="AM24" s="12"/>
      <c r="AN24" s="49"/>
      <c r="AO24" s="49"/>
      <c r="AP24" s="50" t="str">
        <f>IF(AN24="","",IF(J2="クロス円",IF(E24="買",(AN24-F24)*100,(F24-AN24)*100),IF(E24="買",(AN24-F24)*10000,(F24-AN24)*10000)))</f>
        <v/>
      </c>
      <c r="AQ24" s="50"/>
      <c r="AR24" s="48" t="str">
        <f>IF(AN24="","",(IF(J2="クロス円",IF(AC24/2&lt;0.02,AP24*0.01*1000,AP24*ROUNDDOWN(AC24/2,2)*1000),IF(AC24/2&lt;0.02,AP24*0.01*I24*10,AP24*ROUNDDOWN(AC24/2,2)*I24*10))))</f>
        <v/>
      </c>
      <c r="AS24" s="48"/>
      <c r="AT24" s="51" t="str">
        <f t="shared" si="5"/>
        <v/>
      </c>
      <c r="AU24" s="51"/>
      <c r="AV24" s="48" t="str">
        <f t="shared" si="6"/>
        <v/>
      </c>
      <c r="AW24" s="48"/>
      <c r="AX24" s="48" t="str">
        <f t="shared" si="8"/>
        <v/>
      </c>
      <c r="AY24" s="48"/>
      <c r="AZ24" s="13">
        <f>IF(J2="クロス円",ABS((F24-H24)*100),ABS((F24-H24)*10000))</f>
        <v>0</v>
      </c>
      <c r="BA24" s="48" t="str">
        <f t="shared" si="7"/>
        <v/>
      </c>
      <c r="BB24" s="48"/>
      <c r="BC24" s="13" t="e">
        <f>IF(AZ24="","",IF(J2="クロス円",ROUNDDOWN((BA24/AZ24)/1000,2),ROUNDDOWN(BA24/(I24*AZ24/10)/100,2)))</f>
        <v>#VALUE!</v>
      </c>
      <c r="BD24" s="13"/>
      <c r="BE24" s="13"/>
      <c r="BF24" s="49"/>
      <c r="BG24" s="49"/>
      <c r="BH24" s="50" t="str">
        <f>IF(BF24="","",IF(J2="クロス円",IF(E24="買",(BF24-F24)*100,(F24-BF24)*100),IF(E24="買",(BF24-F24)*10000,(F24-BF24)*10000)))</f>
        <v/>
      </c>
      <c r="BI24" s="50"/>
      <c r="BJ24" s="48" t="str">
        <f>IF(BF24="","",(IF(J2="クロス円",BH24*BC24*1000,BH24*BC24*I24*10)))</f>
        <v/>
      </c>
      <c r="BK24" s="48"/>
    </row>
    <row r="25" spans="2:63">
      <c r="B25" s="13">
        <v>5</v>
      </c>
      <c r="C25" s="13"/>
      <c r="D25" s="15"/>
      <c r="E25" s="16" t="s">
        <v>15</v>
      </c>
      <c r="F25" s="49"/>
      <c r="G25" s="49"/>
      <c r="H25" s="13"/>
      <c r="I25" s="13"/>
      <c r="J25" s="52" t="str">
        <f t="shared" si="9"/>
        <v/>
      </c>
      <c r="K25" s="52"/>
      <c r="L25" s="13">
        <f>IF(J2="クロス円",ABS((F25-H25)*100),ABS((F25-H25)*10000))</f>
        <v>0</v>
      </c>
      <c r="M25" s="48" t="str">
        <f t="shared" si="0"/>
        <v/>
      </c>
      <c r="N25" s="48"/>
      <c r="O25" s="13" t="e">
        <f>IF(L25="","",IF(J2="クロス円",ROUNDDOWN((M25/L25)/1000,2),ROUNDDOWN(M25/(I25*L25/10)/100,2)))</f>
        <v>#VALUE!</v>
      </c>
      <c r="P25" s="13"/>
      <c r="Q25" s="13"/>
      <c r="R25" s="49"/>
      <c r="S25" s="49"/>
      <c r="T25" s="51" t="str">
        <f>IF(R25="","",IF(J2="クロス円",IF(E25="買",(R25-F25)*100,(F25-R25)*100),IF(E25="買",(R25-F25)*10000,(F25-R25)*10000)))</f>
        <v/>
      </c>
      <c r="U25" s="51"/>
      <c r="V25" s="48" t="str">
        <f>IF(R25="","",(IF(J2="クロス円",T25*O25*1000,T25*O25*I25*10)))</f>
        <v/>
      </c>
      <c r="W25" s="48"/>
      <c r="X25" s="52" t="str">
        <f t="shared" si="10"/>
        <v/>
      </c>
      <c r="Y25" s="52"/>
      <c r="Z25" s="13">
        <f>IF(J2="クロス円",ABS((F25-H25)*100),ABS((F25-H25)*10000))</f>
        <v>0</v>
      </c>
      <c r="AA25" s="48" t="str">
        <f t="shared" si="1"/>
        <v/>
      </c>
      <c r="AB25" s="48"/>
      <c r="AC25" s="13" t="e">
        <f>IF(Z25="","",IF(J2="クロス円",ROUNDDOWN((AA25/Z25)/1000,2),ROUNDDOWN(AA25/(I25*Z25/10)/100,2)))</f>
        <v>#VALUE!</v>
      </c>
      <c r="AD25" s="13" t="str">
        <f t="shared" si="2"/>
        <v/>
      </c>
      <c r="AE25" s="13" t="str">
        <f t="shared" si="3"/>
        <v/>
      </c>
      <c r="AF25" s="49" t="str">
        <f t="shared" si="4"/>
        <v/>
      </c>
      <c r="AG25" s="49"/>
      <c r="AH25" s="50" t="str">
        <f>IF(AF25="","",IF(J2="クロス円",IF(E25="買",(AF25-F25)*100,(F25-AF25)*100),IF(E25="買",(AF25-F25)*10000,(F25-AF25)*10000)))</f>
        <v/>
      </c>
      <c r="AI25" s="50"/>
      <c r="AJ25" s="48" t="str">
        <f>IF(AF25="","",(IF(J2="クロス円",IF(AH25&gt;0,IF(AC25/2&lt;0.02,AH25*0.01*1000,AH25*ROUNDDOWN(AC25/2,2)*1000),AH25*AC25*1000),IF(AH25&gt;0,IF(AC25/2&lt;0.02,AH25*0.01*I25*10,AH25*ROUNDDOWN(AC25/2,2)*I25*10),AH25*AC25*I25*10))))</f>
        <v/>
      </c>
      <c r="AK25" s="48"/>
      <c r="AL25" s="13"/>
      <c r="AM25" s="13"/>
      <c r="AN25" s="49"/>
      <c r="AO25" s="49"/>
      <c r="AP25" s="50" t="str">
        <f>IF(AN25="","",IF(J2="クロス円",IF(E25="買",(AN25-F25)*100,(F25-AN25)*100),IF(E25="買",(AN25-F25)*10000,(F25-AN25)*10000)))</f>
        <v/>
      </c>
      <c r="AQ25" s="50"/>
      <c r="AR25" s="48" t="str">
        <f>IF(AN25="","",(IF(J2="クロス円",IF(AC25/2&lt;0.02,AP25*0.01*1000,AP25*ROUNDDOWN(AC25/2,2)*1000),IF(AC25/2&lt;0.02,AP25*0.01*I25*10,AP25*ROUNDDOWN(AC25/2,2)*I25*10))))</f>
        <v/>
      </c>
      <c r="AS25" s="48"/>
      <c r="AT25" s="51" t="str">
        <f t="shared" si="5"/>
        <v/>
      </c>
      <c r="AU25" s="51"/>
      <c r="AV25" s="48" t="str">
        <f t="shared" si="6"/>
        <v/>
      </c>
      <c r="AW25" s="48"/>
      <c r="AX25" s="48" t="str">
        <f t="shared" si="8"/>
        <v/>
      </c>
      <c r="AY25" s="48"/>
      <c r="AZ25" s="13">
        <f>IF(J2="クロス円",ABS((F25-H25)*100),ABS((F25-H25)*10000))</f>
        <v>0</v>
      </c>
      <c r="BA25" s="48" t="str">
        <f t="shared" si="7"/>
        <v/>
      </c>
      <c r="BB25" s="48"/>
      <c r="BC25" s="13" t="e">
        <f>IF(AZ25="","",IF(J2="クロス円",ROUNDDOWN((BA25/AZ25)/1000,2),ROUNDDOWN(BA25/(I25*AZ25/10)/100,2)))</f>
        <v>#VALUE!</v>
      </c>
      <c r="BD25" s="13"/>
      <c r="BE25" s="13"/>
      <c r="BF25" s="49"/>
      <c r="BG25" s="49"/>
      <c r="BH25" s="50" t="str">
        <f>IF(BF25="","",IF(J2="クロス円",IF(E25="買",(BF25-F25)*100,(F25-BF25)*100),IF(E25="買",(BF25-F25)*10000,(F25-BF25)*10000)))</f>
        <v/>
      </c>
      <c r="BI25" s="50"/>
      <c r="BJ25" s="48" t="str">
        <f>IF(BF25="","",(IF(J2="クロス円",BH25*BC25*1000,BH25*BC25*I25*10)))</f>
        <v/>
      </c>
      <c r="BK25" s="48"/>
    </row>
    <row r="26" spans="2:63">
      <c r="B26" s="13">
        <v>6</v>
      </c>
      <c r="C26" s="13"/>
      <c r="D26" s="15"/>
      <c r="E26" s="16" t="s">
        <v>15</v>
      </c>
      <c r="F26" s="49"/>
      <c r="G26" s="49"/>
      <c r="H26" s="13"/>
      <c r="I26" s="13"/>
      <c r="J26" s="52" t="str">
        <f t="shared" si="9"/>
        <v/>
      </c>
      <c r="K26" s="52"/>
      <c r="L26" s="13">
        <f>IF(J2="クロス円",ABS((F26-H26)*100),ABS((F26-H26)*10000))</f>
        <v>0</v>
      </c>
      <c r="M26" s="48" t="str">
        <f t="shared" si="0"/>
        <v/>
      </c>
      <c r="N26" s="48"/>
      <c r="O26" s="13" t="e">
        <f>IF(L26="","",IF(J2="クロス円",ROUNDDOWN((M26/L26)/1000,2),ROUNDDOWN(M26/(I26*L26/10)/100,2)))</f>
        <v>#VALUE!</v>
      </c>
      <c r="P26" s="13"/>
      <c r="Q26" s="13"/>
      <c r="R26" s="49"/>
      <c r="S26" s="49"/>
      <c r="T26" s="51" t="str">
        <f>IF(R26="","",IF(J2="クロス円",IF(E26="買",(R26-F26)*100,(F26-R26)*100),IF(E26="買",(R26-F26)*10000,(F26-R26)*10000)))</f>
        <v/>
      </c>
      <c r="U26" s="51"/>
      <c r="V26" s="48" t="str">
        <f>IF(R26="","",(IF(J2="クロス円",T26*O26*1000,T26*O26*I26*10)))</f>
        <v/>
      </c>
      <c r="W26" s="48"/>
      <c r="X26" s="52" t="str">
        <f t="shared" si="10"/>
        <v/>
      </c>
      <c r="Y26" s="52"/>
      <c r="Z26" s="13">
        <f>IF(J2="クロス円",ABS((F26-H26)*100),ABS((F26-H26)*10000))</f>
        <v>0</v>
      </c>
      <c r="AA26" s="48" t="str">
        <f t="shared" si="1"/>
        <v/>
      </c>
      <c r="AB26" s="48"/>
      <c r="AC26" s="13" t="e">
        <f>IF(Z26="","",IF(J2="クロス円",ROUNDDOWN((AA26/Z26)/1000,2),ROUNDDOWN(AA26/(I26*Z26/10)/100,2)))</f>
        <v>#VALUE!</v>
      </c>
      <c r="AD26" s="13" t="str">
        <f t="shared" si="2"/>
        <v/>
      </c>
      <c r="AE26" s="13" t="str">
        <f t="shared" si="3"/>
        <v/>
      </c>
      <c r="AF26" s="49" t="str">
        <f t="shared" si="4"/>
        <v/>
      </c>
      <c r="AG26" s="49"/>
      <c r="AH26" s="50" t="str">
        <f>IF(AF26="","",IF(J2="クロス円",IF(E26="買",(AF26-F26)*100,(F26-AF26)*100),IF(E26="買",(AF26-F26)*10000,(F26-AF26)*10000)))</f>
        <v/>
      </c>
      <c r="AI26" s="50"/>
      <c r="AJ26" s="48" t="str">
        <f>IF(AF26="","",(IF(J2="クロス円",IF(AH26&gt;0,IF(AC26/2&lt;0.02,AH26*0.01*1000,AH26*ROUNDDOWN(AC26/2,2)*1000),AH26*AC26*1000),IF(AH26&gt;0,IF(AC26/2&lt;0.02,AH26*0.01*I26*10,AH26*ROUNDDOWN(AC26/2,2)*I26*10),AH26*AC26*I26*10))))</f>
        <v/>
      </c>
      <c r="AK26" s="48"/>
      <c r="AL26" s="13"/>
      <c r="AM26" s="13"/>
      <c r="AN26" s="49"/>
      <c r="AO26" s="49"/>
      <c r="AP26" s="50" t="str">
        <f>IF(AN26="","",IF(J2="クロス円",IF(E26="買",(AN26-F26)*100,(F26-AN26)*100),IF(E26="買",(AN26-F26)*10000,(F26-AN26)*10000)))</f>
        <v/>
      </c>
      <c r="AQ26" s="50"/>
      <c r="AR26" s="48" t="str">
        <f>IF(AN26="","",(IF(J2="クロス円",IF(AC26/2&lt;0.02,AP26*0.01*1000,AP26*ROUNDDOWN(AC26/2,2)*1000),IF(AC26/2&lt;0.02,AP26*0.01*I26*10,AP26*ROUNDDOWN(AC26/2,2)*I26*10))))</f>
        <v/>
      </c>
      <c r="AS26" s="48"/>
      <c r="AT26" s="51" t="str">
        <f t="shared" si="5"/>
        <v/>
      </c>
      <c r="AU26" s="51"/>
      <c r="AV26" s="48" t="str">
        <f t="shared" si="6"/>
        <v/>
      </c>
      <c r="AW26" s="48"/>
      <c r="AX26" s="48" t="str">
        <f t="shared" si="8"/>
        <v/>
      </c>
      <c r="AY26" s="48"/>
      <c r="AZ26" s="13">
        <f>IF(J2="クロス円",ABS((F26-H26)*100),ABS((F26-H26)*10000))</f>
        <v>0</v>
      </c>
      <c r="BA26" s="48" t="str">
        <f t="shared" si="7"/>
        <v/>
      </c>
      <c r="BB26" s="48"/>
      <c r="BC26" s="13" t="e">
        <f>IF(AZ26="","",IF(J2="クロス円",ROUNDDOWN((BA26/AZ26)/1000,2),ROUNDDOWN(BA26/(I26*AZ26/10)/100,2)))</f>
        <v>#VALUE!</v>
      </c>
      <c r="BD26" s="13"/>
      <c r="BE26" s="13"/>
      <c r="BF26" s="49"/>
      <c r="BG26" s="49"/>
      <c r="BH26" s="50" t="str">
        <f>IF(BF26="","",IF(J2="クロス円",IF(E26="買",(BF26-F26)*100,(F26-BF26)*100),IF(E26="買",(BF26-F26)*10000,(F26-BF26)*10000)))</f>
        <v/>
      </c>
      <c r="BI26" s="50"/>
      <c r="BJ26" s="48" t="str">
        <f>IF(BF26="","",(IF(J2="クロス円",BH26*BC26*1000,BH26*BC26*I26*10)))</f>
        <v/>
      </c>
      <c r="BK26" s="48"/>
    </row>
    <row r="27" spans="2:63">
      <c r="B27" s="13">
        <v>7</v>
      </c>
      <c r="C27" s="13"/>
      <c r="D27" s="15"/>
      <c r="E27" s="16" t="s">
        <v>15</v>
      </c>
      <c r="F27" s="49"/>
      <c r="G27" s="49"/>
      <c r="H27" s="13"/>
      <c r="I27" s="13"/>
      <c r="J27" s="52" t="str">
        <f t="shared" si="9"/>
        <v/>
      </c>
      <c r="K27" s="52"/>
      <c r="L27" s="13">
        <f>IF(J2="クロス円",ABS((F27-H27)*100),ABS((F27-H27)*10000))</f>
        <v>0</v>
      </c>
      <c r="M27" s="48" t="str">
        <f t="shared" si="0"/>
        <v/>
      </c>
      <c r="N27" s="48"/>
      <c r="O27" s="13" t="e">
        <f>IF(L27="","",IF(J2="クロス円",ROUNDDOWN((M27/L27)/1000,2),ROUNDDOWN(M27/(I27*L27/10)/100,2)))</f>
        <v>#VALUE!</v>
      </c>
      <c r="P27" s="13"/>
      <c r="Q27" s="13"/>
      <c r="R27" s="49"/>
      <c r="S27" s="49"/>
      <c r="T27" s="51" t="str">
        <f>IF(R27="","",IF(J2="クロス円",IF(E27="買",(R27-F27)*100,(F27-R27)*100),IF(E27="買",(R27-F27)*10000,(F27-R27)*10000)))</f>
        <v/>
      </c>
      <c r="U27" s="51"/>
      <c r="V27" s="48" t="str">
        <f>IF(R27="","",(IF(J2="クロス円",T27*O27*1000,T27*O27*I27*10)))</f>
        <v/>
      </c>
      <c r="W27" s="48"/>
      <c r="X27" s="52" t="str">
        <f t="shared" si="10"/>
        <v/>
      </c>
      <c r="Y27" s="52"/>
      <c r="Z27" s="13">
        <f>IF(J2="クロス円",ABS((F27-H27)*100),ABS((F27-H27)*10000))</f>
        <v>0</v>
      </c>
      <c r="AA27" s="48" t="str">
        <f t="shared" si="1"/>
        <v/>
      </c>
      <c r="AB27" s="48"/>
      <c r="AC27" s="13" t="e">
        <f>IF(Z27="","",IF(J2="クロス円",ROUNDDOWN((AA27/Z27)/1000,2),ROUNDDOWN(AA27/(I27*Z27/10)/100,2)))</f>
        <v>#VALUE!</v>
      </c>
      <c r="AD27" s="13" t="str">
        <f t="shared" si="2"/>
        <v/>
      </c>
      <c r="AE27" s="13" t="str">
        <f t="shared" si="3"/>
        <v/>
      </c>
      <c r="AF27" s="49" t="str">
        <f t="shared" si="4"/>
        <v/>
      </c>
      <c r="AG27" s="49"/>
      <c r="AH27" s="50" t="str">
        <f>IF(AF27="","",IF(J2="クロス円",IF(E27="買",(AF27-F27)*100,(F27-AF27)*100),IF(E27="買",(AF27-F27)*10000,(F27-AF27)*10000)))</f>
        <v/>
      </c>
      <c r="AI27" s="50"/>
      <c r="AJ27" s="48" t="str">
        <f>IF(AF27="","",(IF(J2="クロス円",IF(AH27&gt;0,IF(AC27/2&lt;0.02,AH27*0.01*1000,AH27*ROUNDDOWN(AC27/2,2)*1000),AH27*AC27*1000),IF(AH27&gt;0,IF(AC27/2&lt;0.02,AH27*0.01*I27*10,AH27*ROUNDDOWN(AC27/2,2)*I27*10),AH27*AC27*I27*10))))</f>
        <v/>
      </c>
      <c r="AK27" s="48"/>
      <c r="AL27" s="13"/>
      <c r="AM27" s="13"/>
      <c r="AN27" s="49"/>
      <c r="AO27" s="49"/>
      <c r="AP27" s="50" t="str">
        <f>IF(AN27="","",IF(J2="クロス円",IF(E27="買",(AN27-F27)*100,(F27-AN27)*100),IF(E27="買",(AN27-F27)*10000,(F27-AN27)*10000)))</f>
        <v/>
      </c>
      <c r="AQ27" s="50"/>
      <c r="AR27" s="48" t="str">
        <f>IF(AN27="","",(IF(J2="クロス円",IF(AC27/2&lt;0.02,AP27*0.01*1000,AP27*ROUNDDOWN(AC27/2,2)*1000),IF(AC27/2&lt;0.02,AP27*0.01*I27*10,AP27*ROUNDDOWN(AC27/2,2)*I27*10))))</f>
        <v/>
      </c>
      <c r="AS27" s="48"/>
      <c r="AT27" s="51" t="str">
        <f t="shared" si="5"/>
        <v/>
      </c>
      <c r="AU27" s="51"/>
      <c r="AV27" s="48" t="str">
        <f t="shared" si="6"/>
        <v/>
      </c>
      <c r="AW27" s="48"/>
      <c r="AX27" s="48" t="str">
        <f t="shared" si="8"/>
        <v/>
      </c>
      <c r="AY27" s="48"/>
      <c r="AZ27" s="13">
        <f>IF(J2="クロス円",ABS((F27-H27)*100),ABS((F27-H27)*10000))</f>
        <v>0</v>
      </c>
      <c r="BA27" s="48" t="str">
        <f t="shared" si="7"/>
        <v/>
      </c>
      <c r="BB27" s="48"/>
      <c r="BC27" s="13" t="e">
        <f>IF(AZ27="","",IF(J2="クロス円",ROUNDDOWN((BA27/AZ27)/1000,2),ROUNDDOWN(BA27/(I27*AZ27/10)/100,2)))</f>
        <v>#VALUE!</v>
      </c>
      <c r="BD27" s="13"/>
      <c r="BE27" s="13"/>
      <c r="BF27" s="49"/>
      <c r="BG27" s="49"/>
      <c r="BH27" s="50" t="str">
        <f>IF(BF27="","",IF(J2="クロス円",IF(E27="買",(BF27-F27)*100,(F27-BF27)*100),IF(E27="買",(BF27-F27)*10000,(F27-BF27)*10000)))</f>
        <v/>
      </c>
      <c r="BI27" s="50"/>
      <c r="BJ27" s="48" t="str">
        <f>IF(BF27="","",(IF(J2="クロス円",BH27*BC27*1000,BH27*BC27*I27*10)))</f>
        <v/>
      </c>
      <c r="BK27" s="48"/>
    </row>
    <row r="28" spans="2:63">
      <c r="B28" s="13">
        <v>8</v>
      </c>
      <c r="C28" s="13"/>
      <c r="D28" s="15"/>
      <c r="E28" s="16" t="s">
        <v>15</v>
      </c>
      <c r="F28" s="49"/>
      <c r="G28" s="49"/>
      <c r="H28" s="13"/>
      <c r="I28" s="13"/>
      <c r="J28" s="52" t="str">
        <f t="shared" si="9"/>
        <v/>
      </c>
      <c r="K28" s="52"/>
      <c r="L28" s="13">
        <f>IF(J2="クロス円",ABS((F28-H28)*100),ABS((F28-H28)*10000))</f>
        <v>0</v>
      </c>
      <c r="M28" s="48" t="str">
        <f t="shared" si="0"/>
        <v/>
      </c>
      <c r="N28" s="48"/>
      <c r="O28" s="13" t="e">
        <f>IF(L28="","",IF(J2="クロス円",ROUNDDOWN((M28/L28)/1000,2),ROUNDDOWN(M28/(I28*L28/10)/100,2)))</f>
        <v>#VALUE!</v>
      </c>
      <c r="P28" s="13"/>
      <c r="Q28" s="13"/>
      <c r="R28" s="49"/>
      <c r="S28" s="49"/>
      <c r="T28" s="51" t="str">
        <f>IF(R28="","",IF(J2="クロス円",IF(E28="買",(R28-F28)*100,(F28-R28)*100),IF(E28="買",(R28-F28)*10000,(F28-R28)*10000)))</f>
        <v/>
      </c>
      <c r="U28" s="51"/>
      <c r="V28" s="48" t="str">
        <f>IF(R28="","",(IF(J2="クロス円",T28*O28*1000,T28*O28*I28*10)))</f>
        <v/>
      </c>
      <c r="W28" s="48"/>
      <c r="X28" s="52" t="str">
        <f t="shared" si="10"/>
        <v/>
      </c>
      <c r="Y28" s="52"/>
      <c r="Z28" s="13">
        <f>IF(J2="クロス円",ABS((F28-H28)*100),ABS((F28-H28)*10000))</f>
        <v>0</v>
      </c>
      <c r="AA28" s="48" t="str">
        <f t="shared" si="1"/>
        <v/>
      </c>
      <c r="AB28" s="48"/>
      <c r="AC28" s="13" t="e">
        <f>IF(Z28="","",IF(J2="クロス円",ROUNDDOWN((AA28/Z28)/1000,2),ROUNDDOWN(AA28/(I28*Z28/10)/100,2)))</f>
        <v>#VALUE!</v>
      </c>
      <c r="AD28" s="13" t="str">
        <f t="shared" si="2"/>
        <v/>
      </c>
      <c r="AE28" s="13" t="str">
        <f t="shared" si="3"/>
        <v/>
      </c>
      <c r="AF28" s="49" t="str">
        <f t="shared" si="4"/>
        <v/>
      </c>
      <c r="AG28" s="49"/>
      <c r="AH28" s="50" t="str">
        <f>IF(AF28="","",IF(J2="クロス円",IF(E28="買",(AF28-F28)*100,(F28-AF28)*100),IF(E28="買",(AF28-F28)*10000,(F28-AF28)*10000)))</f>
        <v/>
      </c>
      <c r="AI28" s="50"/>
      <c r="AJ28" s="48" t="str">
        <f>IF(AF28="","",(IF(J2="クロス円",IF(AH28&gt;0,IF(AC28/2&lt;0.02,AH28*0.01*1000,AH28*ROUNDDOWN(AC28/2,2)*1000),AH28*AC28*1000),IF(AH28&gt;0,IF(AC28/2&lt;0.02,AH28*0.01*I28*10,AH28*ROUNDDOWN(AC28/2,2)*I28*10),AH28*AC28*I28*10))))</f>
        <v/>
      </c>
      <c r="AK28" s="48"/>
      <c r="AL28" s="13"/>
      <c r="AM28" s="13"/>
      <c r="AN28" s="49"/>
      <c r="AO28" s="49"/>
      <c r="AP28" s="50" t="str">
        <f>IF(AN28="","",IF(J2="クロス円",IF(E28="買",(AN28-F28)*100,(F28-AN28)*100),IF(E28="買",(AN28-F28)*10000,(F28-AN28)*10000)))</f>
        <v/>
      </c>
      <c r="AQ28" s="50"/>
      <c r="AR28" s="48" t="str">
        <f>IF(AN28="","",(IF(J2="クロス円",IF(AC28/2&lt;0.02,AP28*0.01*1000,AP28*ROUNDDOWN(AC28/2,2)*1000),IF(AC28/2&lt;0.02,AP28*0.01*I28*10,AP28*ROUNDDOWN(AC28/2,2)*I28*10))))</f>
        <v/>
      </c>
      <c r="AS28" s="48"/>
      <c r="AT28" s="51" t="str">
        <f t="shared" si="5"/>
        <v/>
      </c>
      <c r="AU28" s="51"/>
      <c r="AV28" s="48" t="str">
        <f t="shared" si="6"/>
        <v/>
      </c>
      <c r="AW28" s="48"/>
      <c r="AX28" s="48" t="str">
        <f t="shared" si="8"/>
        <v/>
      </c>
      <c r="AY28" s="48"/>
      <c r="AZ28" s="13">
        <f>IF(J2="クロス円",ABS((F28-H28)*100),ABS((F28-H28)*10000))</f>
        <v>0</v>
      </c>
      <c r="BA28" s="48" t="str">
        <f t="shared" si="7"/>
        <v/>
      </c>
      <c r="BB28" s="48"/>
      <c r="BC28" s="13" t="e">
        <f>IF(AZ28="","",IF(J2="クロス円",ROUNDDOWN((BA28/AZ28)/1000,2),ROUNDDOWN(BA28/(I28*AZ28/10)/100,2)))</f>
        <v>#VALUE!</v>
      </c>
      <c r="BD28" s="13"/>
      <c r="BE28" s="13"/>
      <c r="BF28" s="49"/>
      <c r="BG28" s="49"/>
      <c r="BH28" s="50" t="str">
        <f>IF(BF28="","",IF(J2="クロス円",IF(E28="買",(BF28-F28)*100,(F28-BF28)*100),IF(E28="買",(BF28-F28)*10000,(F28-BF28)*10000)))</f>
        <v/>
      </c>
      <c r="BI28" s="50"/>
      <c r="BJ28" s="48" t="str">
        <f>IF(BF28="","",(IF(J2="クロス円",BH28*BC28*1000,BH28*BC28*I28*10)))</f>
        <v/>
      </c>
      <c r="BK28" s="48"/>
    </row>
    <row r="29" spans="2:63">
      <c r="B29" s="13">
        <v>9</v>
      </c>
      <c r="C29" s="13"/>
      <c r="D29" s="15"/>
      <c r="E29" s="16" t="s">
        <v>15</v>
      </c>
      <c r="F29" s="49"/>
      <c r="G29" s="49"/>
      <c r="H29" s="13"/>
      <c r="I29" s="13"/>
      <c r="J29" s="52" t="str">
        <f t="shared" si="9"/>
        <v/>
      </c>
      <c r="K29" s="52"/>
      <c r="L29" s="13">
        <f>IF(J2="クロス円",ABS((F29-H29)*100),ABS((F29-H29)*10000))</f>
        <v>0</v>
      </c>
      <c r="M29" s="48" t="str">
        <f t="shared" si="0"/>
        <v/>
      </c>
      <c r="N29" s="48"/>
      <c r="O29" s="13" t="e">
        <f>IF(L29="","",IF(J2="クロス円",ROUNDDOWN((M29/L29)/1000,2),ROUNDDOWN(M29/(I29*L29/10)/100,2)))</f>
        <v>#VALUE!</v>
      </c>
      <c r="P29" s="13"/>
      <c r="Q29" s="13"/>
      <c r="R29" s="49"/>
      <c r="S29" s="49"/>
      <c r="T29" s="51" t="str">
        <f>IF(R29="","",IF(J2="クロス円",IF(E29="買",(R29-F29)*100,(F29-R29)*100),IF(E29="買",(R29-F29)*10000,(F29-R29)*10000)))</f>
        <v/>
      </c>
      <c r="U29" s="51"/>
      <c r="V29" s="48" t="str">
        <f>IF(R29="","",(IF(J2="クロス円",T29*O29*1000,T29*O29*I29*10)))</f>
        <v/>
      </c>
      <c r="W29" s="48"/>
      <c r="X29" s="52" t="str">
        <f t="shared" si="10"/>
        <v/>
      </c>
      <c r="Y29" s="52"/>
      <c r="Z29" s="13">
        <f>IF(J2="クロス円",ABS((F29-H29)*100),ABS((F29-H29)*10000))</f>
        <v>0</v>
      </c>
      <c r="AA29" s="48" t="str">
        <f t="shared" si="1"/>
        <v/>
      </c>
      <c r="AB29" s="48"/>
      <c r="AC29" s="13" t="e">
        <f>IF(Z29="","",IF(J2="クロス円",ROUNDDOWN((AA29/Z29)/1000,2),ROUNDDOWN(AA29/(I29*Z29/10)/100,2)))</f>
        <v>#VALUE!</v>
      </c>
      <c r="AD29" s="13" t="str">
        <f t="shared" si="2"/>
        <v/>
      </c>
      <c r="AE29" s="13" t="str">
        <f t="shared" si="3"/>
        <v/>
      </c>
      <c r="AF29" s="49" t="str">
        <f t="shared" si="4"/>
        <v/>
      </c>
      <c r="AG29" s="49"/>
      <c r="AH29" s="50" t="str">
        <f>IF(AF29="","",IF(J2="クロス円",IF(E29="買",(AF29-F29)*100,(F29-AF29)*100),IF(E29="買",(AF29-F29)*10000,(F29-AF29)*10000)))</f>
        <v/>
      </c>
      <c r="AI29" s="50"/>
      <c r="AJ29" s="48" t="str">
        <f>IF(AF29="","",(IF(J2="クロス円",IF(AH29&gt;0,IF(AC29/2&lt;0.02,AH29*0.01*1000,AH29*ROUNDDOWN(AC29/2,2)*1000),AH29*AC29*1000),IF(AH29&gt;0,IF(AC29/2&lt;0.02,AH29*0.01*I29*10,AH29*ROUNDDOWN(AC29/2,2)*I29*10),AH29*AC29*I29*10))))</f>
        <v/>
      </c>
      <c r="AK29" s="48"/>
      <c r="AL29" s="13"/>
      <c r="AM29" s="13"/>
      <c r="AN29" s="49"/>
      <c r="AO29" s="49"/>
      <c r="AP29" s="50" t="str">
        <f>IF(AN29="","",IF(J2="クロス円",IF(E29="買",(AN29-F29)*100,(F29-AN29)*100),IF(E29="買",(AN29-F29)*10000,(F29-AN29)*10000)))</f>
        <v/>
      </c>
      <c r="AQ29" s="50"/>
      <c r="AR29" s="48" t="str">
        <f>IF(AN29="","",(IF(J2="クロス円",IF(AC29/2&lt;0.02,AP29*0.01*1000,AP29*ROUNDDOWN(AC29/2,2)*1000),IF(AC29/2&lt;0.02,AP29*0.01*I29*10,AP29*ROUNDDOWN(AC29/2,2)*I29*10))))</f>
        <v/>
      </c>
      <c r="AS29" s="48"/>
      <c r="AT29" s="51" t="str">
        <f t="shared" si="5"/>
        <v/>
      </c>
      <c r="AU29" s="51"/>
      <c r="AV29" s="48" t="str">
        <f t="shared" si="6"/>
        <v/>
      </c>
      <c r="AW29" s="48"/>
      <c r="AX29" s="48" t="str">
        <f t="shared" si="8"/>
        <v/>
      </c>
      <c r="AY29" s="48"/>
      <c r="AZ29" s="13">
        <f>IF(J2="クロス円",ABS((F29-H29)*100),ABS((F29-H29)*10000))</f>
        <v>0</v>
      </c>
      <c r="BA29" s="48" t="str">
        <f t="shared" si="7"/>
        <v/>
      </c>
      <c r="BB29" s="48"/>
      <c r="BC29" s="13" t="e">
        <f>IF(AZ29="","",IF(J2="クロス円",ROUNDDOWN((BA29/AZ29)/1000,2),ROUNDDOWN(BA29/(I29*AZ29/10)/100,2)))</f>
        <v>#VALUE!</v>
      </c>
      <c r="BD29" s="13"/>
      <c r="BE29" s="13"/>
      <c r="BF29" s="49"/>
      <c r="BG29" s="49"/>
      <c r="BH29" s="50" t="str">
        <f>IF(BF29="","",IF(J2="クロス円",IF(E29="買",(BF29-F29)*100,(F29-BF29)*100),IF(E29="買",(BF29-F29)*10000,(F29-BF29)*10000)))</f>
        <v/>
      </c>
      <c r="BI29" s="50"/>
      <c r="BJ29" s="48" t="str">
        <f>IF(BF29="","",(IF(J2="クロス円",BH29*BC29*1000,BH29*BC29*I29*10)))</f>
        <v/>
      </c>
      <c r="BK29" s="48"/>
    </row>
    <row r="30" spans="2:63">
      <c r="B30" s="13">
        <v>10</v>
      </c>
      <c r="C30" s="13"/>
      <c r="D30" s="15"/>
      <c r="E30" s="16" t="s">
        <v>15</v>
      </c>
      <c r="F30" s="49"/>
      <c r="G30" s="49"/>
      <c r="H30" s="13"/>
      <c r="I30" s="13"/>
      <c r="J30" s="52" t="str">
        <f t="shared" si="9"/>
        <v/>
      </c>
      <c r="K30" s="52"/>
      <c r="L30" s="13">
        <f>IF(J2="クロス円",ABS((F30-H30)*100),ABS((F30-H30)*10000))</f>
        <v>0</v>
      </c>
      <c r="M30" s="48" t="str">
        <f t="shared" si="0"/>
        <v/>
      </c>
      <c r="N30" s="48"/>
      <c r="O30" s="13" t="e">
        <f>IF(L30="","",IF(J2="クロス円",ROUNDDOWN((M30/L30)/1000,2),ROUNDDOWN(M30/(I30*L30/10)/100,2)))</f>
        <v>#VALUE!</v>
      </c>
      <c r="P30" s="13"/>
      <c r="Q30" s="13"/>
      <c r="R30" s="49"/>
      <c r="S30" s="49"/>
      <c r="T30" s="51" t="str">
        <f>IF(R30="","",IF(J2="クロス円",IF(E30="買",(R30-F30)*100,(F30-R30)*100),IF(E30="買",(R30-F30)*10000,(F30-R30)*10000)))</f>
        <v/>
      </c>
      <c r="U30" s="51"/>
      <c r="V30" s="48" t="str">
        <f>IF(R30="","",(IF(J2="クロス円",T30*O30*1000,T30*O30*I30*10)))</f>
        <v/>
      </c>
      <c r="W30" s="48"/>
      <c r="X30" s="52" t="str">
        <f t="shared" si="10"/>
        <v/>
      </c>
      <c r="Y30" s="52"/>
      <c r="Z30" s="13">
        <f>IF(J2="クロス円",ABS((F30-H30)*100),ABS((F30-H30)*10000))</f>
        <v>0</v>
      </c>
      <c r="AA30" s="48" t="str">
        <f t="shared" si="1"/>
        <v/>
      </c>
      <c r="AB30" s="48"/>
      <c r="AC30" s="13" t="e">
        <f>IF(Z30="","",IF(J2="クロス円",ROUNDDOWN((AA30/Z30)/1000,2),ROUNDDOWN(AA30/(I30*Z30/10)/100,2)))</f>
        <v>#VALUE!</v>
      </c>
      <c r="AD30" s="13" t="str">
        <f t="shared" si="2"/>
        <v/>
      </c>
      <c r="AE30" s="13" t="str">
        <f t="shared" si="3"/>
        <v/>
      </c>
      <c r="AF30" s="49" t="str">
        <f t="shared" si="4"/>
        <v/>
      </c>
      <c r="AG30" s="49"/>
      <c r="AH30" s="50" t="str">
        <f>IF(AF30="","",IF(J2="クロス円",IF(E30="買",(AF30-F30)*100,(F30-AF30)*100),IF(E30="買",(AF30-F30)*10000,(F30-AF30)*10000)))</f>
        <v/>
      </c>
      <c r="AI30" s="50"/>
      <c r="AJ30" s="48" t="str">
        <f>IF(AF30="","",(IF(J2="クロス円",IF(AH30&gt;0,IF(AC30/2&lt;0.02,AH30*0.01*1000,AH30*ROUNDDOWN(AC30/2,2)*1000),AH30*AC30*1000),IF(AH30&gt;0,IF(AC30/2&lt;0.02,AH30*0.01*I30*10,AH30*ROUNDDOWN(AC30/2,2)*I30*10),AH30*AC30*I30*10))))</f>
        <v/>
      </c>
      <c r="AK30" s="48"/>
      <c r="AL30" s="13"/>
      <c r="AM30" s="13"/>
      <c r="AN30" s="49"/>
      <c r="AO30" s="49"/>
      <c r="AP30" s="50" t="str">
        <f>IF(AN30="","",IF(J2="クロス円",IF(E30="買",(AN30-F30)*100,(F30-AN30)*100),IF(E30="買",(AN30-F30)*10000,(F30-AN30)*10000)))</f>
        <v/>
      </c>
      <c r="AQ30" s="50"/>
      <c r="AR30" s="48" t="str">
        <f>IF(AN30="","",(IF(J2="クロス円",IF(AC30/2&lt;0.02,AP30*0.01*1000,AP30*ROUNDDOWN(AC30/2,2)*1000),IF(AC30/2&lt;0.02,AP30*0.01*I30*10,AP30*ROUNDDOWN(AC30/2,2)*I30*10))))</f>
        <v/>
      </c>
      <c r="AS30" s="48"/>
      <c r="AT30" s="51" t="str">
        <f t="shared" si="5"/>
        <v/>
      </c>
      <c r="AU30" s="51"/>
      <c r="AV30" s="48" t="str">
        <f t="shared" si="6"/>
        <v/>
      </c>
      <c r="AW30" s="48"/>
      <c r="AX30" s="48" t="str">
        <f t="shared" si="8"/>
        <v/>
      </c>
      <c r="AY30" s="48"/>
      <c r="AZ30" s="13">
        <f>IF(J2="クロス円",ABS((F30-H30)*100),ABS((F30-H30)*10000))</f>
        <v>0</v>
      </c>
      <c r="BA30" s="48" t="str">
        <f t="shared" si="7"/>
        <v/>
      </c>
      <c r="BB30" s="48"/>
      <c r="BC30" s="13" t="e">
        <f>IF(AZ30="","",IF(J2="クロス円",ROUNDDOWN((BA30/AZ30)/1000,2),ROUNDDOWN(BA30/(I30*AZ30/10)/100,2)))</f>
        <v>#VALUE!</v>
      </c>
      <c r="BD30" s="13"/>
      <c r="BE30" s="13"/>
      <c r="BF30" s="49"/>
      <c r="BG30" s="49"/>
      <c r="BH30" s="50" t="str">
        <f>IF(BF30="","",IF(J2="クロス円",IF(E30="買",(BF30-F30)*100,(F30-BF30)*100),IF(E30="買",(BF30-F30)*10000,(F30-BF30)*10000)))</f>
        <v/>
      </c>
      <c r="BI30" s="50"/>
      <c r="BJ30" s="48" t="str">
        <f>IF(BF30="","",(IF(J2="クロス円",BH30*BC30*1000,BH30*BC30*I30*10)))</f>
        <v/>
      </c>
      <c r="BK30" s="48"/>
    </row>
    <row r="31" spans="2:63">
      <c r="B31" s="13">
        <v>11</v>
      </c>
      <c r="C31" s="13"/>
      <c r="D31" s="15"/>
      <c r="E31" s="16" t="s">
        <v>15</v>
      </c>
      <c r="F31" s="49"/>
      <c r="G31" s="49"/>
      <c r="H31" s="13"/>
      <c r="I31" s="13"/>
      <c r="J31" s="52" t="str">
        <f t="shared" si="9"/>
        <v/>
      </c>
      <c r="K31" s="52"/>
      <c r="L31" s="13">
        <f>IF(J2="クロス円",ABS((F31-H31)*100),ABS((F31-H31)*10000))</f>
        <v>0</v>
      </c>
      <c r="M31" s="48" t="str">
        <f t="shared" si="0"/>
        <v/>
      </c>
      <c r="N31" s="48"/>
      <c r="O31" s="13" t="e">
        <f>IF(L31="","",IF(J2="クロス円",ROUNDDOWN((M31/L31)/1000,2),ROUNDDOWN(M31/(I31*L31/10)/100,2)))</f>
        <v>#VALUE!</v>
      </c>
      <c r="P31" s="13"/>
      <c r="Q31" s="13"/>
      <c r="R31" s="49"/>
      <c r="S31" s="49"/>
      <c r="T31" s="51" t="str">
        <f>IF(R31="","",IF(J2="クロス円",IF(E31="買",(R31-F31)*100,(F31-R31)*100),IF(E31="買",(R31-F31)*10000,(F31-R31)*10000)))</f>
        <v/>
      </c>
      <c r="U31" s="51"/>
      <c r="V31" s="48" t="str">
        <f>IF(R31="","",(IF(J2="クロス円",T31*O31*1000,T31*O31*I31*10)))</f>
        <v/>
      </c>
      <c r="W31" s="48"/>
      <c r="X31" s="52" t="str">
        <f t="shared" si="10"/>
        <v/>
      </c>
      <c r="Y31" s="52"/>
      <c r="Z31" s="13">
        <f>IF(J2="クロス円",ABS((F31-H31)*100),ABS((F31-H31)*10000))</f>
        <v>0</v>
      </c>
      <c r="AA31" s="48" t="str">
        <f t="shared" si="1"/>
        <v/>
      </c>
      <c r="AB31" s="48"/>
      <c r="AC31" s="13" t="e">
        <f>IF(Z31="","",IF(J2="クロス円",ROUNDDOWN((AA31/Z31)/1000,2),ROUNDDOWN(AA31/(I31*Z31/10)/100,2)))</f>
        <v>#VALUE!</v>
      </c>
      <c r="AD31" s="13" t="str">
        <f t="shared" si="2"/>
        <v/>
      </c>
      <c r="AE31" s="13" t="str">
        <f t="shared" si="3"/>
        <v/>
      </c>
      <c r="AF31" s="49" t="str">
        <f t="shared" si="4"/>
        <v/>
      </c>
      <c r="AG31" s="49"/>
      <c r="AH31" s="50" t="str">
        <f>IF(AF31="","",IF(J2="クロス円",IF(E31="買",(AF31-F31)*100,(F31-AF31)*100),IF(E31="買",(AF31-F31)*10000,(F31-AF31)*10000)))</f>
        <v/>
      </c>
      <c r="AI31" s="50"/>
      <c r="AJ31" s="48" t="str">
        <f>IF(AF31="","",(IF(J2="クロス円",IF(AH31&gt;0,IF(AC31/2&lt;0.02,AH31*0.01*1000,AH31*ROUNDDOWN(AC31/2,2)*1000),AH31*AC31*1000),IF(AH31&gt;0,IF(AC31/2&lt;0.02,AH31*0.01*I31*10,AH31*ROUNDDOWN(AC31/2,2)*I31*10),AH31*AC31*I31*10))))</f>
        <v/>
      </c>
      <c r="AK31" s="48"/>
      <c r="AL31" s="13"/>
      <c r="AM31" s="13"/>
      <c r="AN31" s="49"/>
      <c r="AO31" s="49"/>
      <c r="AP31" s="50" t="str">
        <f>IF(AN31="","",IF(J2="クロス円",IF(E31="買",(AN31-F31)*100,(F31-AN31)*100),IF(E31="買",(AN31-F31)*10000,(F31-AN31)*10000)))</f>
        <v/>
      </c>
      <c r="AQ31" s="50"/>
      <c r="AR31" s="48" t="str">
        <f>IF(AN31="","",(IF(J2="クロス円",IF(AC31/2&lt;0.02,AP31*0.01*1000,AP31*ROUNDDOWN(AC31/2,2)*1000),IF(AC31/2&lt;0.02,AP31*0.01*I31*10,AP31*ROUNDDOWN(AC31/2,2)*I31*10))))</f>
        <v/>
      </c>
      <c r="AS31" s="48"/>
      <c r="AT31" s="51" t="str">
        <f t="shared" si="5"/>
        <v/>
      </c>
      <c r="AU31" s="51"/>
      <c r="AV31" s="48" t="str">
        <f t="shared" si="6"/>
        <v/>
      </c>
      <c r="AW31" s="48"/>
      <c r="AX31" s="48" t="str">
        <f t="shared" si="8"/>
        <v/>
      </c>
      <c r="AY31" s="48"/>
      <c r="AZ31" s="13">
        <f>IF(J2="クロス円",ABS((F31-H31)*100),ABS((F31-H31)*10000))</f>
        <v>0</v>
      </c>
      <c r="BA31" s="48" t="str">
        <f t="shared" si="7"/>
        <v/>
      </c>
      <c r="BB31" s="48"/>
      <c r="BC31" s="13" t="e">
        <f>IF(AZ31="","",IF(J2="クロス円",ROUNDDOWN((BA31/AZ31)/1000,2),ROUNDDOWN(BA31/(I31*AZ31/10)/100,2)))</f>
        <v>#VALUE!</v>
      </c>
      <c r="BD31" s="13"/>
      <c r="BE31" s="13"/>
      <c r="BF31" s="49"/>
      <c r="BG31" s="49"/>
      <c r="BH31" s="50" t="str">
        <f>IF(BF31="","",IF(J2="クロス円",IF(E31="買",(BF31-F31)*100,(F31-BF31)*100),IF(E31="買",(BF31-F31)*10000,(F31-BF31)*10000)))</f>
        <v/>
      </c>
      <c r="BI31" s="50"/>
      <c r="BJ31" s="48" t="str">
        <f>IF(BF31="","",(IF(J2="クロス円",BH31*BC31*1000,BH31*BC31*I31*10)))</f>
        <v/>
      </c>
      <c r="BK31" s="48"/>
    </row>
    <row r="32" spans="2:63">
      <c r="B32" s="13">
        <v>12</v>
      </c>
      <c r="C32" s="13"/>
      <c r="D32" s="15"/>
      <c r="E32" s="16" t="s">
        <v>15</v>
      </c>
      <c r="F32" s="49"/>
      <c r="G32" s="49"/>
      <c r="H32" s="13"/>
      <c r="I32" s="13"/>
      <c r="J32" s="52" t="str">
        <f t="shared" si="9"/>
        <v/>
      </c>
      <c r="K32" s="52"/>
      <c r="L32" s="13">
        <f>IF(J2="クロス円",ABS((F32-H32)*100),ABS((F32-H32)*10000))</f>
        <v>0</v>
      </c>
      <c r="M32" s="48" t="str">
        <f t="shared" si="0"/>
        <v/>
      </c>
      <c r="N32" s="48"/>
      <c r="O32" s="13" t="e">
        <f>IF(L32="","",IF(J2="クロス円",ROUNDDOWN((M32/L32)/1000,2),ROUNDDOWN(M32/(I32*L32/10)/100,2)))</f>
        <v>#VALUE!</v>
      </c>
      <c r="P32" s="13"/>
      <c r="Q32" s="13"/>
      <c r="R32" s="49"/>
      <c r="S32" s="49"/>
      <c r="T32" s="51" t="str">
        <f>IF(R32="","",IF(J2="クロス円",IF(E32="買",(R32-F32)*100,(F32-R32)*100),IF(E32="買",(R32-F32)*10000,(F32-R32)*10000)))</f>
        <v/>
      </c>
      <c r="U32" s="51"/>
      <c r="V32" s="48" t="str">
        <f>IF(R32="","",(IF(J2="クロス円",T32*O32*1000,T32*O32*I32*10)))</f>
        <v/>
      </c>
      <c r="W32" s="48"/>
      <c r="X32" s="52" t="str">
        <f t="shared" si="10"/>
        <v/>
      </c>
      <c r="Y32" s="52"/>
      <c r="Z32" s="13">
        <f>IF(J2="クロス円",ABS((F32-H32)*100),ABS((F32-H32)*10000))</f>
        <v>0</v>
      </c>
      <c r="AA32" s="48" t="str">
        <f t="shared" si="1"/>
        <v/>
      </c>
      <c r="AB32" s="48"/>
      <c r="AC32" s="13" t="e">
        <f>IF(Z32="","",IF(J2="クロス円",ROUNDDOWN((AA32/Z32)/1000,2),ROUNDDOWN(AA32/(I32*Z32/10)/100,2)))</f>
        <v>#VALUE!</v>
      </c>
      <c r="AD32" s="13" t="str">
        <f t="shared" si="2"/>
        <v/>
      </c>
      <c r="AE32" s="13" t="str">
        <f t="shared" si="3"/>
        <v/>
      </c>
      <c r="AF32" s="49" t="str">
        <f t="shared" si="4"/>
        <v/>
      </c>
      <c r="AG32" s="49"/>
      <c r="AH32" s="50" t="str">
        <f>IF(AF32="","",IF(J2="クロス円",IF(E32="買",(AF32-F32)*100,(F32-AF32)*100),IF(E32="買",(AF32-F32)*10000,(F32-AF32)*10000)))</f>
        <v/>
      </c>
      <c r="AI32" s="50"/>
      <c r="AJ32" s="48" t="str">
        <f>IF(AF32="","",(IF(J2="クロス円",IF(AH32&gt;0,IF(AC32/2&lt;0.02,AH32*0.01*1000,AH32*ROUNDDOWN(AC32/2,2)*1000),AH32*AC32*1000),IF(AH32&gt;0,IF(AC32/2&lt;0.02,AH32*0.01*I32*10,AH32*ROUNDDOWN(AC32/2,2)*I32*10),AH32*AC32*I32*10))))</f>
        <v/>
      </c>
      <c r="AK32" s="48"/>
      <c r="AL32" s="13"/>
      <c r="AM32" s="13"/>
      <c r="AN32" s="49"/>
      <c r="AO32" s="49"/>
      <c r="AP32" s="50" t="str">
        <f>IF(AN32="","",IF(J2="クロス円",IF(E32="買",(AN32-F32)*100,(F32-AN32)*100),IF(E32="買",(AN32-F32)*10000,(F32-AN32)*10000)))</f>
        <v/>
      </c>
      <c r="AQ32" s="50"/>
      <c r="AR32" s="48" t="str">
        <f>IF(AN32="","",(IF(J2="クロス円",IF(AC32/2&lt;0.02,AP32*0.01*1000,AP32*ROUNDDOWN(AC32/2,2)*1000),IF(AC32/2&lt;0.02,AP32*0.01*I32*10,AP32*ROUNDDOWN(AC32/2,2)*I32*10))))</f>
        <v/>
      </c>
      <c r="AS32" s="48"/>
      <c r="AT32" s="51" t="str">
        <f t="shared" si="5"/>
        <v/>
      </c>
      <c r="AU32" s="51"/>
      <c r="AV32" s="48" t="str">
        <f t="shared" si="6"/>
        <v/>
      </c>
      <c r="AW32" s="48"/>
      <c r="AX32" s="48" t="str">
        <f t="shared" si="8"/>
        <v/>
      </c>
      <c r="AY32" s="48"/>
      <c r="AZ32" s="13">
        <f>IF(J2="クロス円",ABS((F32-H32)*100),ABS((F32-H32)*10000))</f>
        <v>0</v>
      </c>
      <c r="BA32" s="48" t="str">
        <f t="shared" si="7"/>
        <v/>
      </c>
      <c r="BB32" s="48"/>
      <c r="BC32" s="13" t="e">
        <f>IF(AZ32="","",IF(J2="クロス円",ROUNDDOWN((BA32/AZ32)/1000,2),ROUNDDOWN(BA32/(I32*AZ32/10)/100,2)))</f>
        <v>#VALUE!</v>
      </c>
      <c r="BD32" s="13"/>
      <c r="BE32" s="13"/>
      <c r="BF32" s="49"/>
      <c r="BG32" s="49"/>
      <c r="BH32" s="50" t="str">
        <f>IF(BF32="","",IF(J2="クロス円",IF(E32="買",(BF32-F32)*100,(F32-BF32)*100),IF(E32="買",(BF32-F32)*10000,(F32-BF32)*10000)))</f>
        <v/>
      </c>
      <c r="BI32" s="50"/>
      <c r="BJ32" s="48" t="str">
        <f>IF(BF32="","",(IF(J2="クロス円",BH32*BC32*1000,BH32*BC32*I32*10)))</f>
        <v/>
      </c>
      <c r="BK32" s="48"/>
    </row>
    <row r="33" spans="2:63">
      <c r="B33" s="13">
        <v>13</v>
      </c>
      <c r="C33" s="13"/>
      <c r="D33" s="15"/>
      <c r="E33" s="16" t="s">
        <v>15</v>
      </c>
      <c r="F33" s="49"/>
      <c r="G33" s="49"/>
      <c r="H33" s="13"/>
      <c r="I33" s="13"/>
      <c r="J33" s="52" t="str">
        <f t="shared" si="9"/>
        <v/>
      </c>
      <c r="K33" s="52"/>
      <c r="L33" s="13">
        <f>IF(J2="クロス円",ABS((F33-H33)*100),ABS((F33-H33)*10000))</f>
        <v>0</v>
      </c>
      <c r="M33" s="48" t="str">
        <f t="shared" si="0"/>
        <v/>
      </c>
      <c r="N33" s="48"/>
      <c r="O33" s="13" t="e">
        <f>IF(L33="","",IF(J2="クロス円",ROUNDDOWN((M33/L33)/1000,2),ROUNDDOWN(M33/(I33*L33/10)/100,2)))</f>
        <v>#VALUE!</v>
      </c>
      <c r="P33" s="13"/>
      <c r="Q33" s="13"/>
      <c r="R33" s="49"/>
      <c r="S33" s="49"/>
      <c r="T33" s="51" t="str">
        <f>IF(R33="","",IF(J2="クロス円",IF(E33="買",(R33-F33)*100,(F33-R33)*100),IF(E33="買",(R33-F33)*10000,(F33-R33)*10000)))</f>
        <v/>
      </c>
      <c r="U33" s="51"/>
      <c r="V33" s="48" t="str">
        <f>IF(R33="","",(IF(J2="クロス円",T33*O33*1000,T33*O33*I33*10)))</f>
        <v/>
      </c>
      <c r="W33" s="48"/>
      <c r="X33" s="52" t="str">
        <f t="shared" si="10"/>
        <v/>
      </c>
      <c r="Y33" s="52"/>
      <c r="Z33" s="13">
        <f>IF(J2="クロス円",ABS((F33-H33)*100),ABS((F33-H33)*10000))</f>
        <v>0</v>
      </c>
      <c r="AA33" s="48" t="str">
        <f t="shared" si="1"/>
        <v/>
      </c>
      <c r="AB33" s="48"/>
      <c r="AC33" s="13" t="e">
        <f>IF(Z33="","",IF(J2="クロス円",ROUNDDOWN((AA33/Z33)/1000,2),ROUNDDOWN(AA33/(I33*Z33/10)/100,2)))</f>
        <v>#VALUE!</v>
      </c>
      <c r="AD33" s="13" t="str">
        <f t="shared" si="2"/>
        <v/>
      </c>
      <c r="AE33" s="13" t="str">
        <f t="shared" si="3"/>
        <v/>
      </c>
      <c r="AF33" s="49" t="str">
        <f t="shared" si="4"/>
        <v/>
      </c>
      <c r="AG33" s="49"/>
      <c r="AH33" s="50" t="str">
        <f>IF(AF33="","",IF(J2="クロス円",IF(E33="買",(AF33-F33)*100,(F33-AF33)*100),IF(E33="買",(AF33-F33)*10000,(F33-AF33)*10000)))</f>
        <v/>
      </c>
      <c r="AI33" s="50"/>
      <c r="AJ33" s="48" t="str">
        <f>IF(AF33="","",(IF(J2="クロス円",IF(AH33&gt;0,IF(AC33/2&lt;0.02,AH33*0.01*1000,AH33*ROUNDDOWN(AC33/2,2)*1000),AH33*AC33*1000),IF(AH33&gt;0,IF(AC33/2&lt;0.02,AH33*0.01*I33*10,AH33*ROUNDDOWN(AC33/2,2)*I33*10),AH33*AC33*I33*10))))</f>
        <v/>
      </c>
      <c r="AK33" s="48"/>
      <c r="AL33" s="13"/>
      <c r="AM33" s="13"/>
      <c r="AN33" s="49"/>
      <c r="AO33" s="49"/>
      <c r="AP33" s="50" t="str">
        <f>IF(AN33="","",IF(J2="クロス円",IF(E33="買",(AN33-F33)*100,(F33-AN33)*100),IF(E33="買",(AN33-F33)*10000,(F33-AN33)*10000)))</f>
        <v/>
      </c>
      <c r="AQ33" s="50"/>
      <c r="AR33" s="48" t="str">
        <f>IF(AN33="","",(IF(J2="クロス円",IF(AC33/2&lt;0.02,AP33*0.01*1000,AP33*ROUNDDOWN(AC33/2,2)*1000),IF(AC33/2&lt;0.02,AP33*0.01*I33*10,AP33*ROUNDDOWN(AC33/2,2)*I33*10))))</f>
        <v/>
      </c>
      <c r="AS33" s="48"/>
      <c r="AT33" s="51" t="str">
        <f t="shared" si="5"/>
        <v/>
      </c>
      <c r="AU33" s="51"/>
      <c r="AV33" s="48" t="str">
        <f t="shared" si="6"/>
        <v/>
      </c>
      <c r="AW33" s="48"/>
      <c r="AX33" s="48" t="str">
        <f t="shared" si="8"/>
        <v/>
      </c>
      <c r="AY33" s="48"/>
      <c r="AZ33" s="13">
        <f>IF(J2="クロス円",ABS((F33-H33)*100),ABS((F33-H33)*10000))</f>
        <v>0</v>
      </c>
      <c r="BA33" s="48" t="str">
        <f t="shared" si="7"/>
        <v/>
      </c>
      <c r="BB33" s="48"/>
      <c r="BC33" s="13" t="e">
        <f>IF(AZ33="","",IF(J2="クロス円",ROUNDDOWN((BA33/AZ33)/1000,2),ROUNDDOWN(BA33/(I33*AZ33/10)/100,2)))</f>
        <v>#VALUE!</v>
      </c>
      <c r="BD33" s="13"/>
      <c r="BE33" s="13"/>
      <c r="BF33" s="49"/>
      <c r="BG33" s="49"/>
      <c r="BH33" s="50" t="str">
        <f>IF(BF33="","",IF(J2="クロス円",IF(E33="買",(BF33-F33)*100,(F33-BF33)*100),IF(E33="買",(BF33-F33)*10000,(F33-BF33)*10000)))</f>
        <v/>
      </c>
      <c r="BI33" s="50"/>
      <c r="BJ33" s="48" t="str">
        <f>IF(BF33="","",(IF(J2="クロス円",BH33*BC33*1000,BH33*BC33*I33*10)))</f>
        <v/>
      </c>
      <c r="BK33" s="48"/>
    </row>
    <row r="34" spans="2:63">
      <c r="B34" s="13">
        <v>14</v>
      </c>
      <c r="C34" s="13"/>
      <c r="D34" s="15"/>
      <c r="E34" s="16" t="s">
        <v>15</v>
      </c>
      <c r="F34" s="49"/>
      <c r="G34" s="49"/>
      <c r="H34" s="13"/>
      <c r="I34" s="13"/>
      <c r="J34" s="52" t="str">
        <f t="shared" si="9"/>
        <v/>
      </c>
      <c r="K34" s="52"/>
      <c r="L34" s="13">
        <f>IF(J2="クロス円",ABS((F34-H34)*100),ABS((F34-H34)*10000))</f>
        <v>0</v>
      </c>
      <c r="M34" s="48" t="str">
        <f t="shared" si="0"/>
        <v/>
      </c>
      <c r="N34" s="48"/>
      <c r="O34" s="13" t="e">
        <f>IF(L34="","",IF(J2="クロス円",ROUNDDOWN((M34/L34)/1000,2),ROUNDDOWN(M34/(I34*L34/10)/100,2)))</f>
        <v>#VALUE!</v>
      </c>
      <c r="P34" s="13"/>
      <c r="Q34" s="13"/>
      <c r="R34" s="49"/>
      <c r="S34" s="49"/>
      <c r="T34" s="51" t="str">
        <f>IF(R34="","",IF(J2="クロス円",IF(E34="買",(R34-F34)*100,(F34-R34)*100),IF(E34="買",(R34-F34)*10000,(F34-R34)*10000)))</f>
        <v/>
      </c>
      <c r="U34" s="51"/>
      <c r="V34" s="48" t="str">
        <f>IF(R34="","",(IF(J2="クロス円",T34*O34*1000,T34*O34*I34*10)))</f>
        <v/>
      </c>
      <c r="W34" s="48"/>
      <c r="X34" s="52" t="str">
        <f t="shared" si="10"/>
        <v/>
      </c>
      <c r="Y34" s="52"/>
      <c r="Z34" s="13">
        <f>IF(J2="クロス円",ABS((F34-H34)*100),ABS((F34-H34)*10000))</f>
        <v>0</v>
      </c>
      <c r="AA34" s="48" t="str">
        <f t="shared" si="1"/>
        <v/>
      </c>
      <c r="AB34" s="48"/>
      <c r="AC34" s="13" t="e">
        <f>IF(Z34="","",IF(J2="クロス円",ROUNDDOWN((AA34/Z34)/1000,2),ROUNDDOWN(AA34/(I34*Z34/10)/100,2)))</f>
        <v>#VALUE!</v>
      </c>
      <c r="AD34" s="13" t="str">
        <f t="shared" si="2"/>
        <v/>
      </c>
      <c r="AE34" s="13" t="str">
        <f t="shared" si="3"/>
        <v/>
      </c>
      <c r="AF34" s="49" t="str">
        <f t="shared" si="4"/>
        <v/>
      </c>
      <c r="AG34" s="49"/>
      <c r="AH34" s="50" t="str">
        <f>IF(AF34="","",IF(J2="クロス円",IF(E34="買",(AF34-F34)*100,(F34-AF34)*100),IF(E34="買",(AF34-F34)*10000,(F34-AF34)*10000)))</f>
        <v/>
      </c>
      <c r="AI34" s="50"/>
      <c r="AJ34" s="48" t="str">
        <f>IF(AF34="","",(IF(J2="クロス円",IF(AH34&gt;0,IF(AC34/2&lt;0.02,AH34*0.01*1000,AH34*ROUNDDOWN(AC34/2,2)*1000),AH34*AC34*1000),IF(AH34&gt;0,IF(AC34/2&lt;0.02,AH34*0.01*I34*10,AH34*ROUNDDOWN(AC34/2,2)*I34*10),AH34*AC34*I34*10))))</f>
        <v/>
      </c>
      <c r="AK34" s="48"/>
      <c r="AL34" s="13"/>
      <c r="AM34" s="13"/>
      <c r="AN34" s="49"/>
      <c r="AO34" s="49"/>
      <c r="AP34" s="50" t="str">
        <f>IF(AN34="","",IF(J2="クロス円",IF(E34="買",(AN34-F34)*100,(F34-AN34)*100),IF(E34="買",(AN34-F34)*10000,(F34-AN34)*10000)))</f>
        <v/>
      </c>
      <c r="AQ34" s="50"/>
      <c r="AR34" s="48" t="str">
        <f>IF(AN34="","",(IF(J2="クロス円",IF(AC34/2&lt;0.02,AP34*0.01*1000,AP34*ROUNDDOWN(AC34/2,2)*1000),IF(AC34/2&lt;0.02,AP34*0.01*I34*10,AP34*ROUNDDOWN(AC34/2,2)*I34*10))))</f>
        <v/>
      </c>
      <c r="AS34" s="48"/>
      <c r="AT34" s="51" t="str">
        <f t="shared" si="5"/>
        <v/>
      </c>
      <c r="AU34" s="51"/>
      <c r="AV34" s="48" t="str">
        <f t="shared" si="6"/>
        <v/>
      </c>
      <c r="AW34" s="48"/>
      <c r="AX34" s="48" t="str">
        <f t="shared" si="8"/>
        <v/>
      </c>
      <c r="AY34" s="48"/>
      <c r="AZ34" s="13">
        <f>IF(J2="クロス円",ABS((F34-H34)*100),ABS((F34-H34)*10000))</f>
        <v>0</v>
      </c>
      <c r="BA34" s="48" t="str">
        <f t="shared" si="7"/>
        <v/>
      </c>
      <c r="BB34" s="48"/>
      <c r="BC34" s="13" t="e">
        <f>IF(AZ34="","",IF(J2="クロス円",ROUNDDOWN((BA34/AZ34)/1000,2),ROUNDDOWN(BA34/(I34*AZ34/10)/100,2)))</f>
        <v>#VALUE!</v>
      </c>
      <c r="BD34" s="13"/>
      <c r="BE34" s="13"/>
      <c r="BF34" s="49"/>
      <c r="BG34" s="49"/>
      <c r="BH34" s="50" t="str">
        <f>IF(BF34="","",IF(J2="クロス円",IF(E34="買",(BF34-F34)*100,(F34-BF34)*100),IF(E34="買",(BF34-F34)*10000,(F34-BF34)*10000)))</f>
        <v/>
      </c>
      <c r="BI34" s="50"/>
      <c r="BJ34" s="48" t="str">
        <f>IF(BF34="","",(IF(J2="クロス円",BH34*BC34*1000,BH34*BC34*I34*10)))</f>
        <v/>
      </c>
      <c r="BK34" s="48"/>
    </row>
    <row r="35" spans="2:63">
      <c r="B35" s="13">
        <v>15</v>
      </c>
      <c r="C35" s="13"/>
      <c r="D35" s="15"/>
      <c r="E35" s="16" t="s">
        <v>15</v>
      </c>
      <c r="F35" s="49"/>
      <c r="G35" s="49"/>
      <c r="H35" s="13"/>
      <c r="I35" s="13"/>
      <c r="J35" s="52" t="str">
        <f t="shared" si="9"/>
        <v/>
      </c>
      <c r="K35" s="52"/>
      <c r="L35" s="13">
        <f>IF(J2="クロス円",ABS((F35-H35)*100),ABS((F35-H35)*10000))</f>
        <v>0</v>
      </c>
      <c r="M35" s="48" t="str">
        <f t="shared" si="0"/>
        <v/>
      </c>
      <c r="N35" s="48"/>
      <c r="O35" s="13" t="e">
        <f>IF(L35="","",IF(J2="クロス円",ROUNDDOWN((M35/L35)/1000,2),ROUNDDOWN(M35/(I35*L35/10)/100,2)))</f>
        <v>#VALUE!</v>
      </c>
      <c r="P35" s="13"/>
      <c r="Q35" s="13"/>
      <c r="R35" s="49"/>
      <c r="S35" s="49"/>
      <c r="T35" s="51" t="str">
        <f>IF(R35="","",IF(J2="クロス円",IF(E35="買",(R35-F35)*100,(F35-R35)*100),IF(E35="買",(R35-F35)*10000,(F35-R35)*10000)))</f>
        <v/>
      </c>
      <c r="U35" s="51"/>
      <c r="V35" s="48" t="str">
        <f>IF(R35="","",(IF(J2="クロス円",T35*O35*1000,T35*O35*I35*10)))</f>
        <v/>
      </c>
      <c r="W35" s="48"/>
      <c r="X35" s="52" t="str">
        <f t="shared" si="10"/>
        <v/>
      </c>
      <c r="Y35" s="52"/>
      <c r="Z35" s="13">
        <f>IF(J2="クロス円",ABS((F35-H35)*100),ABS((F35-H35)*10000))</f>
        <v>0</v>
      </c>
      <c r="AA35" s="48" t="str">
        <f t="shared" si="1"/>
        <v/>
      </c>
      <c r="AB35" s="48"/>
      <c r="AC35" s="13" t="e">
        <f>IF(Z35="","",IF(J2="クロス円",ROUNDDOWN((AA35/Z35)/1000,2),ROUNDDOWN(AA35/(I35*Z35/10)/100,2)))</f>
        <v>#VALUE!</v>
      </c>
      <c r="AD35" s="13" t="str">
        <f t="shared" si="2"/>
        <v/>
      </c>
      <c r="AE35" s="13" t="str">
        <f t="shared" si="3"/>
        <v/>
      </c>
      <c r="AF35" s="49" t="str">
        <f t="shared" si="4"/>
        <v/>
      </c>
      <c r="AG35" s="49"/>
      <c r="AH35" s="50" t="str">
        <f>IF(AF35="","",IF(J2="クロス円",IF(E35="買",(AF35-F35)*100,(F35-AF35)*100),IF(E35="買",(AF35-F35)*10000,(F35-AF35)*10000)))</f>
        <v/>
      </c>
      <c r="AI35" s="50"/>
      <c r="AJ35" s="48" t="str">
        <f>IF(AF35="","",(IF(J2="クロス円",IF(AH35&gt;0,IF(AC35/2&lt;0.02,AH35*0.01*1000,AH35*ROUNDDOWN(AC35/2,2)*1000),AH35*AC35*1000),IF(AH35&gt;0,IF(AC35/2&lt;0.02,AH35*0.01*I35*10,AH35*ROUNDDOWN(AC35/2,2)*I35*10),AH35*AC35*I35*10))))</f>
        <v/>
      </c>
      <c r="AK35" s="48"/>
      <c r="AL35" s="13"/>
      <c r="AM35" s="13"/>
      <c r="AN35" s="49"/>
      <c r="AO35" s="49"/>
      <c r="AP35" s="50" t="str">
        <f>IF(AN35="","",IF(J2="クロス円",IF(E35="買",(AN35-F35)*100,(F35-AN35)*100),IF(E35="買",(AN35-F35)*10000,(F35-AN35)*10000)))</f>
        <v/>
      </c>
      <c r="AQ35" s="50"/>
      <c r="AR35" s="48" t="str">
        <f>IF(AN35="","",(IF(J2="クロス円",IF(AC35/2&lt;0.02,AP35*0.01*1000,AP35*ROUNDDOWN(AC35/2,2)*1000),IF(AC35/2&lt;0.02,AP35*0.01*I35*10,AP35*ROUNDDOWN(AC35/2,2)*I35*10))))</f>
        <v/>
      </c>
      <c r="AS35" s="48"/>
      <c r="AT35" s="51" t="str">
        <f t="shared" si="5"/>
        <v/>
      </c>
      <c r="AU35" s="51"/>
      <c r="AV35" s="48" t="str">
        <f t="shared" si="6"/>
        <v/>
      </c>
      <c r="AW35" s="48"/>
      <c r="AX35" s="48" t="str">
        <f t="shared" si="8"/>
        <v/>
      </c>
      <c r="AY35" s="48"/>
      <c r="AZ35" s="13">
        <f>IF(J2="クロス円",ABS((F35-H35)*100),ABS((F35-H35)*10000))</f>
        <v>0</v>
      </c>
      <c r="BA35" s="48" t="str">
        <f t="shared" si="7"/>
        <v/>
      </c>
      <c r="BB35" s="48"/>
      <c r="BC35" s="13" t="e">
        <f>IF(AZ35="","",IF(J2="クロス円",ROUNDDOWN((BA35/AZ35)/1000,2),ROUNDDOWN(BA35/(I35*AZ35/10)/100,2)))</f>
        <v>#VALUE!</v>
      </c>
      <c r="BD35" s="13"/>
      <c r="BE35" s="13"/>
      <c r="BF35" s="49"/>
      <c r="BG35" s="49"/>
      <c r="BH35" s="50" t="str">
        <f>IF(BF35="","",IF(J2="クロス円",IF(E35="買",(BF35-F35)*100,(F35-BF35)*100),IF(E35="買",(BF35-F35)*10000,(F35-BF35)*10000)))</f>
        <v/>
      </c>
      <c r="BI35" s="50"/>
      <c r="BJ35" s="48" t="str">
        <f>IF(BF35="","",(IF(J2="クロス円",BH35*BC35*1000,BH35*BC35*I35*10)))</f>
        <v/>
      </c>
      <c r="BK35" s="48"/>
    </row>
    <row r="36" spans="2:63">
      <c r="B36" s="13">
        <v>16</v>
      </c>
      <c r="C36" s="13"/>
      <c r="D36" s="15"/>
      <c r="E36" s="16" t="s">
        <v>15</v>
      </c>
      <c r="F36" s="49"/>
      <c r="G36" s="49"/>
      <c r="H36" s="13"/>
      <c r="I36" s="13"/>
      <c r="J36" s="52" t="str">
        <f t="shared" si="9"/>
        <v/>
      </c>
      <c r="K36" s="52"/>
      <c r="L36" s="13">
        <f>IF(J2="クロス円",ABS((F36-H36)*100),ABS((F36-H36)*10000))</f>
        <v>0</v>
      </c>
      <c r="M36" s="48" t="str">
        <f t="shared" si="0"/>
        <v/>
      </c>
      <c r="N36" s="48"/>
      <c r="O36" s="13" t="e">
        <f>IF(L36="","",IF(J2="クロス円",ROUNDDOWN((M36/L36)/1000,2),ROUNDDOWN(M36/(I36*L36/10)/100,2)))</f>
        <v>#VALUE!</v>
      </c>
      <c r="P36" s="13"/>
      <c r="Q36" s="13"/>
      <c r="R36" s="49"/>
      <c r="S36" s="49"/>
      <c r="T36" s="51" t="str">
        <f>IF(R36="","",IF(J2="クロス円",IF(E36="買",(R36-F36)*100,(F36-R36)*100),IF(E36="買",(R36-F36)*10000,(F36-R36)*10000)))</f>
        <v/>
      </c>
      <c r="U36" s="51"/>
      <c r="V36" s="48" t="str">
        <f>IF(R36="","",(IF(J2="クロス円",T36*O36*1000,T36*O36*I36*10)))</f>
        <v/>
      </c>
      <c r="W36" s="48"/>
      <c r="X36" s="52" t="str">
        <f t="shared" si="10"/>
        <v/>
      </c>
      <c r="Y36" s="52"/>
      <c r="Z36" s="13">
        <f>IF(J2="クロス円",ABS((F36-H36)*100),ABS((F36-H36)*10000))</f>
        <v>0</v>
      </c>
      <c r="AA36" s="48" t="str">
        <f t="shared" si="1"/>
        <v/>
      </c>
      <c r="AB36" s="48"/>
      <c r="AC36" s="13" t="e">
        <f>IF(Z36="","",IF(J2="クロス円",ROUNDDOWN((AA36/Z36)/1000,2),ROUNDDOWN(AA36/(I36*Z36/10)/100,2)))</f>
        <v>#VALUE!</v>
      </c>
      <c r="AD36" s="13" t="str">
        <f t="shared" si="2"/>
        <v/>
      </c>
      <c r="AE36" s="13" t="str">
        <f t="shared" si="3"/>
        <v/>
      </c>
      <c r="AF36" s="49" t="str">
        <f t="shared" si="4"/>
        <v/>
      </c>
      <c r="AG36" s="49"/>
      <c r="AH36" s="50" t="str">
        <f>IF(AF36="","",IF(J2="クロス円",IF(E36="買",(AF36-F36)*100,(F36-AF36)*100),IF(E36="買",(AF36-F36)*10000,(F36-AF36)*10000)))</f>
        <v/>
      </c>
      <c r="AI36" s="50"/>
      <c r="AJ36" s="48" t="str">
        <f>IF(AF36="","",(IF(J2="クロス円",IF(AH36&gt;0,IF(AC36/2&lt;0.02,AH36*0.01*1000,AH36*ROUNDDOWN(AC36/2,2)*1000),AH36*AC36*1000),IF(AH36&gt;0,IF(AC36/2&lt;0.02,AH36*0.01*I36*10,AH36*ROUNDDOWN(AC36/2,2)*I36*10),AH36*AC36*I36*10))))</f>
        <v/>
      </c>
      <c r="AK36" s="48"/>
      <c r="AL36" s="13"/>
      <c r="AM36" s="13"/>
      <c r="AN36" s="49"/>
      <c r="AO36" s="49"/>
      <c r="AP36" s="50" t="str">
        <f>IF(AN36="","",IF(J2="クロス円",IF(E36="買",(AN36-F36)*100,(F36-AN36)*100),IF(E36="買",(AN36-F36)*10000,(F36-AN36)*10000)))</f>
        <v/>
      </c>
      <c r="AQ36" s="50"/>
      <c r="AR36" s="48" t="str">
        <f>IF(AN36="","",(IF(J2="クロス円",IF(AC36/2&lt;0.02,AP36*0.01*1000,AP36*ROUNDDOWN(AC36/2,2)*1000),IF(AC36/2&lt;0.02,AP36*0.01*I36*10,AP36*ROUNDDOWN(AC36/2,2)*I36*10))))</f>
        <v/>
      </c>
      <c r="AS36" s="48"/>
      <c r="AT36" s="51" t="str">
        <f t="shared" si="5"/>
        <v/>
      </c>
      <c r="AU36" s="51"/>
      <c r="AV36" s="48" t="str">
        <f t="shared" si="6"/>
        <v/>
      </c>
      <c r="AW36" s="48"/>
      <c r="AX36" s="48" t="str">
        <f t="shared" si="8"/>
        <v/>
      </c>
      <c r="AY36" s="48"/>
      <c r="AZ36" s="13">
        <f>IF(J2="クロス円",ABS((F36-H36)*100),ABS((F36-H36)*10000))</f>
        <v>0</v>
      </c>
      <c r="BA36" s="48" t="str">
        <f t="shared" si="7"/>
        <v/>
      </c>
      <c r="BB36" s="48"/>
      <c r="BC36" s="13" t="e">
        <f>IF(AZ36="","",IF(J2="クロス円",ROUNDDOWN((BA36/AZ36)/1000,2),ROUNDDOWN(BA36/(I36*AZ36/10)/100,2)))</f>
        <v>#VALUE!</v>
      </c>
      <c r="BD36" s="13"/>
      <c r="BE36" s="13"/>
      <c r="BF36" s="49"/>
      <c r="BG36" s="49"/>
      <c r="BH36" s="50" t="str">
        <f>IF(BF36="","",IF(J2="クロス円",IF(E36="買",(BF36-F36)*100,(F36-BF36)*100),IF(E36="買",(BF36-F36)*10000,(F36-BF36)*10000)))</f>
        <v/>
      </c>
      <c r="BI36" s="50"/>
      <c r="BJ36" s="48" t="str">
        <f>IF(BF36="","",(IF(J2="クロス円",BH36*BC36*1000,BH36*BC36*I36*10)))</f>
        <v/>
      </c>
      <c r="BK36" s="48"/>
    </row>
    <row r="37" spans="2:63">
      <c r="B37" s="13">
        <v>17</v>
      </c>
      <c r="C37" s="13"/>
      <c r="D37" s="15"/>
      <c r="E37" s="16" t="s">
        <v>15</v>
      </c>
      <c r="F37" s="49"/>
      <c r="G37" s="49"/>
      <c r="H37" s="13"/>
      <c r="I37" s="13"/>
      <c r="J37" s="52" t="str">
        <f t="shared" si="9"/>
        <v/>
      </c>
      <c r="K37" s="52"/>
      <c r="L37" s="13">
        <f>IF(J2="クロス円",ABS((F37-H37)*100),ABS((F37-H37)*10000))</f>
        <v>0</v>
      </c>
      <c r="M37" s="48" t="str">
        <f t="shared" si="0"/>
        <v/>
      </c>
      <c r="N37" s="48"/>
      <c r="O37" s="13" t="e">
        <f>IF(L37="","",IF(J2="クロス円",ROUNDDOWN((M37/L37)/1000,2),ROUNDDOWN(M37/(I37*L37/10)/100,2)))</f>
        <v>#VALUE!</v>
      </c>
      <c r="P37" s="13"/>
      <c r="Q37" s="13"/>
      <c r="R37" s="49"/>
      <c r="S37" s="49"/>
      <c r="T37" s="51" t="str">
        <f>IF(R37="","",IF(J2="クロス円",IF(E37="買",(R37-F37)*100,(F37-R37)*100),IF(E37="買",(R37-F37)*10000,(F37-R37)*10000)))</f>
        <v/>
      </c>
      <c r="U37" s="51"/>
      <c r="V37" s="48" t="str">
        <f>IF(R37="","",(IF(J2="クロス円",T37*O37*1000,T37*O37*I37*10)))</f>
        <v/>
      </c>
      <c r="W37" s="48"/>
      <c r="X37" s="52" t="str">
        <f t="shared" si="10"/>
        <v/>
      </c>
      <c r="Y37" s="52"/>
      <c r="Z37" s="13">
        <f>IF(J2="クロス円",ABS((F37-H37)*100),ABS((F37-H37)*10000))</f>
        <v>0</v>
      </c>
      <c r="AA37" s="48" t="str">
        <f t="shared" si="1"/>
        <v/>
      </c>
      <c r="AB37" s="48"/>
      <c r="AC37" s="13" t="e">
        <f>IF(Z37="","",IF(J2="クロス円",ROUNDDOWN((AA37/Z37)/1000,2),ROUNDDOWN(AA37/(I37*Z37/10)/100,2)))</f>
        <v>#VALUE!</v>
      </c>
      <c r="AD37" s="13" t="str">
        <f t="shared" si="2"/>
        <v/>
      </c>
      <c r="AE37" s="13" t="str">
        <f t="shared" si="3"/>
        <v/>
      </c>
      <c r="AF37" s="49" t="str">
        <f t="shared" si="4"/>
        <v/>
      </c>
      <c r="AG37" s="49"/>
      <c r="AH37" s="50" t="str">
        <f>IF(AF37="","",IF(J2="クロス円",IF(E37="買",(AF37-F37)*100,(F37-AF37)*100),IF(E37="買",(AF37-F37)*10000,(F37-AF37)*10000)))</f>
        <v/>
      </c>
      <c r="AI37" s="50"/>
      <c r="AJ37" s="48" t="str">
        <f>IF(AF37="","",(IF(J2="クロス円",IF(AH37&gt;0,IF(AC37/2&lt;0.02,AH37*0.01*1000,AH37*ROUNDDOWN(AC37/2,2)*1000),AH37*AC37*1000),IF(AH37&gt;0,IF(AC37/2&lt;0.02,AH37*0.01*I37*10,AH37*ROUNDDOWN(AC37/2,2)*I37*10),AH37*AC37*I37*10))))</f>
        <v/>
      </c>
      <c r="AK37" s="48"/>
      <c r="AL37" s="13"/>
      <c r="AM37" s="13"/>
      <c r="AN37" s="49"/>
      <c r="AO37" s="49"/>
      <c r="AP37" s="50" t="str">
        <f>IF(AN37="","",IF(J2="クロス円",IF(E37="買",(AN37-F37)*100,(F37-AN37)*100),IF(E37="買",(AN37-F37)*10000,(F37-AN37)*10000)))</f>
        <v/>
      </c>
      <c r="AQ37" s="50"/>
      <c r="AR37" s="48" t="str">
        <f>IF(AN37="","",(IF(J2="クロス円",IF(AC37/2&lt;0.02,AP37*0.01*1000,AP37*ROUNDDOWN(AC37/2,2)*1000),IF(AC37/2&lt;0.02,AP37*0.01*I37*10,AP37*ROUNDDOWN(AC37/2,2)*I37*10))))</f>
        <v/>
      </c>
      <c r="AS37" s="48"/>
      <c r="AT37" s="51" t="str">
        <f t="shared" si="5"/>
        <v/>
      </c>
      <c r="AU37" s="51"/>
      <c r="AV37" s="48" t="str">
        <f t="shared" si="6"/>
        <v/>
      </c>
      <c r="AW37" s="48"/>
      <c r="AX37" s="48" t="str">
        <f t="shared" si="8"/>
        <v/>
      </c>
      <c r="AY37" s="48"/>
      <c r="AZ37" s="13">
        <f>IF(J2="クロス円",ABS((F37-H37)*100),ABS((F37-H37)*10000))</f>
        <v>0</v>
      </c>
      <c r="BA37" s="48" t="str">
        <f t="shared" si="7"/>
        <v/>
      </c>
      <c r="BB37" s="48"/>
      <c r="BC37" s="13" t="e">
        <f>IF(AZ37="","",IF(J2="クロス円",ROUNDDOWN((BA37/AZ37)/1000,2),ROUNDDOWN(BA37/(I37*AZ37/10)/100,2)))</f>
        <v>#VALUE!</v>
      </c>
      <c r="BD37" s="13"/>
      <c r="BE37" s="13"/>
      <c r="BF37" s="49"/>
      <c r="BG37" s="49"/>
      <c r="BH37" s="50" t="str">
        <f>IF(BF37="","",IF(J2="クロス円",IF(E37="買",(BF37-F37)*100,(F37-BF37)*100),IF(E37="買",(BF37-F37)*10000,(F37-BF37)*10000)))</f>
        <v/>
      </c>
      <c r="BI37" s="50"/>
      <c r="BJ37" s="48" t="str">
        <f>IF(BF37="","",(IF(J2="クロス円",BH37*BC37*1000,BH37*BC37*I37*10)))</f>
        <v/>
      </c>
      <c r="BK37" s="48"/>
    </row>
    <row r="38" spans="2:63">
      <c r="B38" s="13">
        <v>18</v>
      </c>
      <c r="C38" s="13"/>
      <c r="D38" s="15"/>
      <c r="E38" s="16" t="s">
        <v>15</v>
      </c>
      <c r="F38" s="49"/>
      <c r="G38" s="49"/>
      <c r="H38" s="13"/>
      <c r="I38" s="13"/>
      <c r="J38" s="52" t="str">
        <f t="shared" si="9"/>
        <v/>
      </c>
      <c r="K38" s="52"/>
      <c r="L38" s="13">
        <f>IF(J2="クロス円",ABS((F38-H38)*100),ABS((F38-H38)*10000))</f>
        <v>0</v>
      </c>
      <c r="M38" s="48" t="str">
        <f t="shared" si="0"/>
        <v/>
      </c>
      <c r="N38" s="48"/>
      <c r="O38" s="13" t="e">
        <f>IF(L38="","",IF(J2="クロス円",ROUNDDOWN((M38/L38)/1000,2),ROUNDDOWN(M38/(I38*L38/10)/100,2)))</f>
        <v>#VALUE!</v>
      </c>
      <c r="P38" s="13"/>
      <c r="Q38" s="13"/>
      <c r="R38" s="49"/>
      <c r="S38" s="49"/>
      <c r="T38" s="51" t="str">
        <f>IF(R38="","",IF(J2="クロス円",IF(E38="買",(R38-F38)*100,(F38-R38)*100),IF(E38="買",(R38-F38)*10000,(F38-R38)*10000)))</f>
        <v/>
      </c>
      <c r="U38" s="51"/>
      <c r="V38" s="48" t="str">
        <f>IF(R38="","",(IF(J2="クロス円",T38*O38*1000,T38*O38*I38*10)))</f>
        <v/>
      </c>
      <c r="W38" s="48"/>
      <c r="X38" s="52" t="str">
        <f t="shared" si="10"/>
        <v/>
      </c>
      <c r="Y38" s="52"/>
      <c r="Z38" s="13">
        <f>IF(J2="クロス円",ABS((F38-H38)*100),ABS((F38-H38)*10000))</f>
        <v>0</v>
      </c>
      <c r="AA38" s="48" t="str">
        <f t="shared" si="1"/>
        <v/>
      </c>
      <c r="AB38" s="48"/>
      <c r="AC38" s="13" t="e">
        <f>IF(Z38="","",IF(J2="クロス円",ROUNDDOWN((AA38/Z38)/1000,2),ROUNDDOWN(AA38/(I38*Z38/10)/100,2)))</f>
        <v>#VALUE!</v>
      </c>
      <c r="AD38" s="13" t="str">
        <f t="shared" si="2"/>
        <v/>
      </c>
      <c r="AE38" s="13" t="str">
        <f t="shared" si="3"/>
        <v/>
      </c>
      <c r="AF38" s="49" t="str">
        <f t="shared" si="4"/>
        <v/>
      </c>
      <c r="AG38" s="49"/>
      <c r="AH38" s="50" t="str">
        <f>IF(AF38="","",IF(J2="クロス円",IF(E38="買",(AF38-F38)*100,(F38-AF38)*100),IF(E38="買",(AF38-F38)*10000,(F38-AF38)*10000)))</f>
        <v/>
      </c>
      <c r="AI38" s="50"/>
      <c r="AJ38" s="48" t="str">
        <f>IF(AF38="","",(IF(J2="クロス円",IF(AH38&gt;0,IF(AC38/2&lt;0.02,AH38*0.01*1000,AH38*ROUNDDOWN(AC38/2,2)*1000),AH38*AC38*1000),IF(AH38&gt;0,IF(AC38/2&lt;0.02,AH38*0.01*I38*10,AH38*ROUNDDOWN(AC38/2,2)*I38*10),AH38*AC38*I38*10))))</f>
        <v/>
      </c>
      <c r="AK38" s="48"/>
      <c r="AL38" s="13"/>
      <c r="AM38" s="13"/>
      <c r="AN38" s="49"/>
      <c r="AO38" s="49"/>
      <c r="AP38" s="50" t="str">
        <f>IF(AN38="","",IF(J2="クロス円",IF(E38="買",(AN38-F38)*100,(F38-AN38)*100),IF(E38="買",(AN38-F38)*10000,(F38-AN38)*10000)))</f>
        <v/>
      </c>
      <c r="AQ38" s="50"/>
      <c r="AR38" s="48" t="str">
        <f>IF(AN38="","",(IF(J2="クロス円",IF(AC38/2&lt;0.02,AP38*0.01*1000,AP38*ROUNDDOWN(AC38/2,2)*1000),IF(AC38/2&lt;0.02,AP38*0.01*I38*10,AP38*ROUNDDOWN(AC38/2,2)*I38*10))))</f>
        <v/>
      </c>
      <c r="AS38" s="48"/>
      <c r="AT38" s="51" t="str">
        <f t="shared" si="5"/>
        <v/>
      </c>
      <c r="AU38" s="51"/>
      <c r="AV38" s="48" t="str">
        <f t="shared" si="6"/>
        <v/>
      </c>
      <c r="AW38" s="48"/>
      <c r="AX38" s="48" t="str">
        <f t="shared" si="8"/>
        <v/>
      </c>
      <c r="AY38" s="48"/>
      <c r="AZ38" s="13">
        <f>IF(J2="クロス円",ABS((F38-H38)*100),ABS((F38-H38)*10000))</f>
        <v>0</v>
      </c>
      <c r="BA38" s="48" t="str">
        <f t="shared" si="7"/>
        <v/>
      </c>
      <c r="BB38" s="48"/>
      <c r="BC38" s="13" t="e">
        <f>IF(AZ38="","",IF(J2="クロス円",ROUNDDOWN((BA38/AZ38)/1000,2),ROUNDDOWN(BA38/(I38*AZ38/10)/100,2)))</f>
        <v>#VALUE!</v>
      </c>
      <c r="BD38" s="13"/>
      <c r="BE38" s="13"/>
      <c r="BF38" s="49"/>
      <c r="BG38" s="49"/>
      <c r="BH38" s="50" t="str">
        <f>IF(BF38="","",IF(J2="クロス円",IF(E38="買",(BF38-F38)*100,(F38-BF38)*100),IF(E38="買",(BF38-F38)*10000,(F38-BF38)*10000)))</f>
        <v/>
      </c>
      <c r="BI38" s="50"/>
      <c r="BJ38" s="48" t="str">
        <f>IF(BF38="","",(IF(J2="クロス円",BH38*BC38*1000,BH38*BC38*I38*10)))</f>
        <v/>
      </c>
      <c r="BK38" s="48"/>
    </row>
    <row r="39" spans="2:63">
      <c r="B39" s="13">
        <v>19</v>
      </c>
      <c r="C39" s="13"/>
      <c r="D39" s="15"/>
      <c r="E39" s="16" t="s">
        <v>15</v>
      </c>
      <c r="F39" s="49"/>
      <c r="G39" s="49"/>
      <c r="H39" s="13"/>
      <c r="I39" s="13"/>
      <c r="J39" s="52" t="str">
        <f t="shared" si="9"/>
        <v/>
      </c>
      <c r="K39" s="52"/>
      <c r="L39" s="13">
        <f>IF(J2="クロス円",ABS((F39-H39)*100),ABS((F39-H39)*10000))</f>
        <v>0</v>
      </c>
      <c r="M39" s="48" t="str">
        <f t="shared" si="0"/>
        <v/>
      </c>
      <c r="N39" s="48"/>
      <c r="O39" s="13" t="e">
        <f>IF(L39="","",IF(J2="クロス円",ROUNDDOWN((M39/L39)/1000,2),ROUNDDOWN(M39/(I39*L39/10)/100,2)))</f>
        <v>#VALUE!</v>
      </c>
      <c r="P39" s="13"/>
      <c r="Q39" s="13"/>
      <c r="R39" s="49"/>
      <c r="S39" s="49"/>
      <c r="T39" s="51" t="str">
        <f>IF(R39="","",IF(J2="クロス円",IF(E39="買",(R39-F39)*100,(F39-R39)*100),IF(E39="買",(R39-F39)*10000,(F39-R39)*10000)))</f>
        <v/>
      </c>
      <c r="U39" s="51"/>
      <c r="V39" s="48" t="str">
        <f>IF(R39="","",(IF(J2="クロス円",T39*O39*1000,T39*O39*I39*10)))</f>
        <v/>
      </c>
      <c r="W39" s="48"/>
      <c r="X39" s="52" t="str">
        <f t="shared" si="10"/>
        <v/>
      </c>
      <c r="Y39" s="52"/>
      <c r="Z39" s="13">
        <f>IF(J2="クロス円",ABS((F39-H39)*100),ABS((F39-H39)*10000))</f>
        <v>0</v>
      </c>
      <c r="AA39" s="48" t="str">
        <f t="shared" si="1"/>
        <v/>
      </c>
      <c r="AB39" s="48"/>
      <c r="AC39" s="13" t="e">
        <f>IF(Z39="","",IF(J2="クロス円",ROUNDDOWN((AA39/Z39)/1000,2),ROUNDDOWN(AA39/(I39*Z39/10)/100,2)))</f>
        <v>#VALUE!</v>
      </c>
      <c r="AD39" s="13" t="str">
        <f t="shared" si="2"/>
        <v/>
      </c>
      <c r="AE39" s="13" t="str">
        <f t="shared" si="3"/>
        <v/>
      </c>
      <c r="AF39" s="49" t="str">
        <f t="shared" si="4"/>
        <v/>
      </c>
      <c r="AG39" s="49"/>
      <c r="AH39" s="50" t="str">
        <f>IF(AF39="","",IF(J2="クロス円",IF(E39="買",(AF39-F39)*100,(F39-AF39)*100),IF(E39="買",(AF39-F39)*10000,(F39-AF39)*10000)))</f>
        <v/>
      </c>
      <c r="AI39" s="50"/>
      <c r="AJ39" s="48" t="str">
        <f>IF(AF39="","",(IF(J2="クロス円",IF(AH39&gt;0,IF(AC39/2&lt;0.02,AH39*0.01*1000,AH39*ROUNDDOWN(AC39/2,2)*1000),AH39*AC39*1000),IF(AH39&gt;0,IF(AC39/2&lt;0.02,AH39*0.01*I39*10,AH39*ROUNDDOWN(AC39/2,2)*I39*10),AH39*AC39*I39*10))))</f>
        <v/>
      </c>
      <c r="AK39" s="48"/>
      <c r="AL39" s="13"/>
      <c r="AM39" s="13"/>
      <c r="AN39" s="49"/>
      <c r="AO39" s="49"/>
      <c r="AP39" s="50" t="str">
        <f>IF(AN39="","",IF(J2="クロス円",IF(E39="買",(AN39-F39)*100,(F39-AN39)*100),IF(E39="買",(AN39-F39)*10000,(F39-AN39)*10000)))</f>
        <v/>
      </c>
      <c r="AQ39" s="50"/>
      <c r="AR39" s="48" t="str">
        <f>IF(AN39="","",(IF(J2="クロス円",IF(AC39/2&lt;0.02,AP39*0.01*1000,AP39*ROUNDDOWN(AC39/2,2)*1000),IF(AC39/2&lt;0.02,AP39*0.01*I39*10,AP39*ROUNDDOWN(AC39/2,2)*I39*10))))</f>
        <v/>
      </c>
      <c r="AS39" s="48"/>
      <c r="AT39" s="51" t="str">
        <f t="shared" si="5"/>
        <v/>
      </c>
      <c r="AU39" s="51"/>
      <c r="AV39" s="48" t="str">
        <f t="shared" si="6"/>
        <v/>
      </c>
      <c r="AW39" s="48"/>
      <c r="AX39" s="48" t="str">
        <f t="shared" si="8"/>
        <v/>
      </c>
      <c r="AY39" s="48"/>
      <c r="AZ39" s="13">
        <f>IF(J2="クロス円",ABS((F39-H39)*100),ABS((F39-H39)*10000))</f>
        <v>0</v>
      </c>
      <c r="BA39" s="48" t="str">
        <f t="shared" si="7"/>
        <v/>
      </c>
      <c r="BB39" s="48"/>
      <c r="BC39" s="13" t="e">
        <f>IF(AZ39="","",IF(J2="クロス円",ROUNDDOWN((BA39/AZ39)/1000,2),ROUNDDOWN(BA39/(I39*AZ39/10)/100,2)))</f>
        <v>#VALUE!</v>
      </c>
      <c r="BD39" s="13"/>
      <c r="BE39" s="13"/>
      <c r="BF39" s="49"/>
      <c r="BG39" s="49"/>
      <c r="BH39" s="50" t="str">
        <f>IF(BF39="","",IF(J2="クロス円",IF(E39="買",(BF39-F39)*100,(F39-BF39)*100),IF(E39="買",(BF39-F39)*10000,(F39-BF39)*10000)))</f>
        <v/>
      </c>
      <c r="BI39" s="50"/>
      <c r="BJ39" s="48" t="str">
        <f>IF(BF39="","",(IF(J2="クロス円",BH39*BC39*1000,BH39*BC39*I39*10)))</f>
        <v/>
      </c>
      <c r="BK39" s="48"/>
    </row>
    <row r="40" spans="2:63">
      <c r="B40" s="13">
        <v>20</v>
      </c>
      <c r="C40" s="13"/>
      <c r="D40" s="15"/>
      <c r="E40" s="16" t="s">
        <v>15</v>
      </c>
      <c r="F40" s="49"/>
      <c r="G40" s="49"/>
      <c r="H40" s="13"/>
      <c r="I40" s="13"/>
      <c r="J40" s="52" t="str">
        <f t="shared" si="9"/>
        <v/>
      </c>
      <c r="K40" s="52"/>
      <c r="L40" s="13">
        <f>IF(J2="クロス円",ABS((F40-H40)*100),ABS((F40-H40)*10000))</f>
        <v>0</v>
      </c>
      <c r="M40" s="48" t="str">
        <f t="shared" si="0"/>
        <v/>
      </c>
      <c r="N40" s="48"/>
      <c r="O40" s="13" t="e">
        <f>IF(L40="","",IF(J2="クロス円",ROUNDDOWN((M40/L40)/1000,2),ROUNDDOWN(M40/(I40*L40/10)/100,2)))</f>
        <v>#VALUE!</v>
      </c>
      <c r="P40" s="13"/>
      <c r="Q40" s="13"/>
      <c r="R40" s="49"/>
      <c r="S40" s="49"/>
      <c r="T40" s="51" t="str">
        <f>IF(R40="","",IF(J2="クロス円",IF(E40="買",(R40-F40)*100,(F40-R40)*100),IF(E40="買",(R40-F40)*10000,(F40-R40)*10000)))</f>
        <v/>
      </c>
      <c r="U40" s="51"/>
      <c r="V40" s="48" t="str">
        <f>IF(R40="","",(IF(J2="クロス円",T40*O40*1000,T40*O40*I40*10)))</f>
        <v/>
      </c>
      <c r="W40" s="48"/>
      <c r="X40" s="52" t="str">
        <f t="shared" si="10"/>
        <v/>
      </c>
      <c r="Y40" s="52"/>
      <c r="Z40" s="13">
        <f>IF(J2="クロス円",ABS((F40-H40)*100),ABS((F40-H40)*10000))</f>
        <v>0</v>
      </c>
      <c r="AA40" s="48" t="str">
        <f t="shared" si="1"/>
        <v/>
      </c>
      <c r="AB40" s="48"/>
      <c r="AC40" s="13" t="e">
        <f>IF(Z40="","",IF(J2="クロス円",ROUNDDOWN((AA40/Z40)/1000,2),ROUNDDOWN(AA40/(I40*Z40/10)/100,2)))</f>
        <v>#VALUE!</v>
      </c>
      <c r="AD40" s="13" t="str">
        <f t="shared" si="2"/>
        <v/>
      </c>
      <c r="AE40" s="13" t="str">
        <f t="shared" si="3"/>
        <v/>
      </c>
      <c r="AF40" s="49" t="str">
        <f t="shared" si="4"/>
        <v/>
      </c>
      <c r="AG40" s="49"/>
      <c r="AH40" s="50" t="str">
        <f>IF(AF40="","",IF(J2="クロス円",IF(E40="買",(AF40-F40)*100,(F40-AF40)*100),IF(E40="買",(AF40-F40)*10000,(F40-AF40)*10000)))</f>
        <v/>
      </c>
      <c r="AI40" s="50"/>
      <c r="AJ40" s="48" t="str">
        <f>IF(AF40="","",(IF(J2="クロス円",IF(AH40&gt;0,IF(AC40/2&lt;0.02,AH40*0.01*1000,AH40*ROUNDDOWN(AC40/2,2)*1000),AH40*AC40*1000),IF(AH40&gt;0,IF(AC40/2&lt;0.02,AH40*0.01*I40*10,AH40*ROUNDDOWN(AC40/2,2)*I40*10),AH40*AC40*I40*10))))</f>
        <v/>
      </c>
      <c r="AK40" s="48"/>
      <c r="AL40" s="13"/>
      <c r="AM40" s="13"/>
      <c r="AN40" s="49"/>
      <c r="AO40" s="49"/>
      <c r="AP40" s="50" t="str">
        <f>IF(AN40="","",IF(J2="クロス円",IF(E40="買",(AN40-F40)*100,(F40-AN40)*100),IF(E40="買",(AN40-F40)*10000,(F40-AN40)*10000)))</f>
        <v/>
      </c>
      <c r="AQ40" s="50"/>
      <c r="AR40" s="48" t="str">
        <f>IF(AN40="","",(IF(J2="クロス円",IF(AC40/2&lt;0.02,AP40*0.01*1000,AP40*ROUNDDOWN(AC40/2,2)*1000),IF(AC40/2&lt;0.02,AP40*0.01*I40*10,AP40*ROUNDDOWN(AC40/2,2)*I40*10))))</f>
        <v/>
      </c>
      <c r="AS40" s="48"/>
      <c r="AT40" s="51" t="str">
        <f t="shared" si="5"/>
        <v/>
      </c>
      <c r="AU40" s="51"/>
      <c r="AV40" s="48" t="str">
        <f t="shared" si="6"/>
        <v/>
      </c>
      <c r="AW40" s="48"/>
      <c r="AX40" s="48" t="str">
        <f t="shared" si="8"/>
        <v/>
      </c>
      <c r="AY40" s="48"/>
      <c r="AZ40" s="13">
        <f>IF(J2="クロス円",ABS((F40-H40)*100),ABS((F40-H40)*10000))</f>
        <v>0</v>
      </c>
      <c r="BA40" s="48" t="str">
        <f t="shared" si="7"/>
        <v/>
      </c>
      <c r="BB40" s="48"/>
      <c r="BC40" s="13" t="e">
        <f>IF(AZ40="","",IF(J2="クロス円",ROUNDDOWN((BA40/AZ40)/1000,2),ROUNDDOWN(BA40/(I40*AZ40/10)/100,2)))</f>
        <v>#VALUE!</v>
      </c>
      <c r="BD40" s="13"/>
      <c r="BE40" s="13"/>
      <c r="BF40" s="49"/>
      <c r="BG40" s="49"/>
      <c r="BH40" s="50" t="str">
        <f>IF(BF40="","",IF(J2="クロス円",IF(E40="買",(BF40-F40)*100,(F40-BF40)*100),IF(E40="買",(BF40-F40)*10000,(F40-BF40)*10000)))</f>
        <v/>
      </c>
      <c r="BI40" s="50"/>
      <c r="BJ40" s="48" t="str">
        <f>IF(BF40="","",(IF(J2="クロス円",BH40*BC40*1000,BH40*BC40*I40*10)))</f>
        <v/>
      </c>
      <c r="BK40" s="48"/>
    </row>
    <row r="41" spans="2:63">
      <c r="B41" s="13">
        <v>21</v>
      </c>
      <c r="C41" s="13"/>
      <c r="D41" s="15"/>
      <c r="E41" s="16" t="s">
        <v>15</v>
      </c>
      <c r="F41" s="49"/>
      <c r="G41" s="49"/>
      <c r="H41" s="13"/>
      <c r="I41" s="13"/>
      <c r="J41" s="52" t="str">
        <f t="shared" si="9"/>
        <v/>
      </c>
      <c r="K41" s="52"/>
      <c r="L41" s="13">
        <f>IF(J2="クロス円",ABS((F41-H41)*100),ABS((F41-H41)*10000))</f>
        <v>0</v>
      </c>
      <c r="M41" s="48" t="str">
        <f t="shared" si="0"/>
        <v/>
      </c>
      <c r="N41" s="48"/>
      <c r="O41" s="13" t="e">
        <f>IF(L41="","",IF(J2="クロス円",ROUNDDOWN((M41/L41)/1000,2),ROUNDDOWN(M41/(I41*L41/10)/100,2)))</f>
        <v>#VALUE!</v>
      </c>
      <c r="P41" s="13"/>
      <c r="Q41" s="13"/>
      <c r="R41" s="49"/>
      <c r="S41" s="49"/>
      <c r="T41" s="51" t="str">
        <f>IF(R41="","",IF(J2="クロス円",IF(E41="買",(R41-F41)*100,(F41-R41)*100),IF(E41="買",(R41-F41)*10000,(F41-R41)*10000)))</f>
        <v/>
      </c>
      <c r="U41" s="51"/>
      <c r="V41" s="48" t="str">
        <f>IF(R41="","",(IF(J2="クロス円",T41*O41*1000,T41*O41*I41*10)))</f>
        <v/>
      </c>
      <c r="W41" s="48"/>
      <c r="X41" s="52" t="str">
        <f t="shared" si="10"/>
        <v/>
      </c>
      <c r="Y41" s="52"/>
      <c r="Z41" s="13">
        <f>IF(J2="クロス円",ABS((F41-H41)*100),ABS((F41-H41)*10000))</f>
        <v>0</v>
      </c>
      <c r="AA41" s="48" t="str">
        <f t="shared" si="1"/>
        <v/>
      </c>
      <c r="AB41" s="48"/>
      <c r="AC41" s="13" t="e">
        <f>IF(Z41="","",IF(J2="クロス円",ROUNDDOWN((AA41/Z41)/1000,2),ROUNDDOWN(AA41/(I41*Z41/10)/100,2)))</f>
        <v>#VALUE!</v>
      </c>
      <c r="AD41" s="13" t="str">
        <f t="shared" si="2"/>
        <v/>
      </c>
      <c r="AE41" s="13" t="str">
        <f t="shared" si="3"/>
        <v/>
      </c>
      <c r="AF41" s="49" t="str">
        <f t="shared" si="4"/>
        <v/>
      </c>
      <c r="AG41" s="49"/>
      <c r="AH41" s="50" t="str">
        <f>IF(AF41="","",IF(J2="クロス円",IF(E41="買",(AF41-F41)*100,(F41-AF41)*100),IF(E41="買",(AF41-F41)*10000,(F41-AF41)*10000)))</f>
        <v/>
      </c>
      <c r="AI41" s="50"/>
      <c r="AJ41" s="48" t="str">
        <f>IF(AF41="","",(IF(J2="クロス円",IF(AH41&gt;0,IF(AC41/2&lt;0.02,AH41*0.01*1000,AH41*ROUNDDOWN(AC41/2,2)*1000),AH41*AC41*1000),IF(AH41&gt;0,IF(AC41/2&lt;0.02,AH41*0.01*I41*10,AH41*ROUNDDOWN(AC41/2,2)*I41*10),AH41*AC41*I41*10))))</f>
        <v/>
      </c>
      <c r="AK41" s="48"/>
      <c r="AL41" s="13"/>
      <c r="AM41" s="13"/>
      <c r="AN41" s="49"/>
      <c r="AO41" s="49"/>
      <c r="AP41" s="50" t="str">
        <f>IF(AN41="","",IF(J2="クロス円",IF(E41="買",(AN41-F41)*100,(F41-AN41)*100),IF(E41="買",(AN41-F41)*10000,(F41-AN41)*10000)))</f>
        <v/>
      </c>
      <c r="AQ41" s="50"/>
      <c r="AR41" s="48" t="str">
        <f>IF(AN41="","",(IF(J2="クロス円",IF(AC41/2&lt;0.02,AP41*0.01*1000,AP41*ROUNDDOWN(AC41/2,2)*1000),IF(AC41/2&lt;0.02,AP41*0.01*I41*10,AP41*ROUNDDOWN(AC41/2,2)*I41*10))))</f>
        <v/>
      </c>
      <c r="AS41" s="48"/>
      <c r="AT41" s="51" t="str">
        <f t="shared" si="5"/>
        <v/>
      </c>
      <c r="AU41" s="51"/>
      <c r="AV41" s="48" t="str">
        <f t="shared" si="6"/>
        <v/>
      </c>
      <c r="AW41" s="48"/>
      <c r="AX41" s="48" t="str">
        <f t="shared" si="8"/>
        <v/>
      </c>
      <c r="AY41" s="48"/>
      <c r="AZ41" s="13">
        <f>IF(J2="クロス円",ABS((F41-H41)*100),ABS((F41-H41)*10000))</f>
        <v>0</v>
      </c>
      <c r="BA41" s="48" t="str">
        <f t="shared" si="7"/>
        <v/>
      </c>
      <c r="BB41" s="48"/>
      <c r="BC41" s="13" t="e">
        <f>IF(AZ41="","",IF(J2="クロス円",ROUNDDOWN((BA41/AZ41)/1000,2),ROUNDDOWN(BA41/(I41*AZ41/10)/100,2)))</f>
        <v>#VALUE!</v>
      </c>
      <c r="BD41" s="13"/>
      <c r="BE41" s="13"/>
      <c r="BF41" s="49"/>
      <c r="BG41" s="49"/>
      <c r="BH41" s="50" t="str">
        <f>IF(BF41="","",IF(J2="クロス円",IF(E41="買",(BF41-F41)*100,(F41-BF41)*100),IF(E41="買",(BF41-F41)*10000,(F41-BF41)*10000)))</f>
        <v/>
      </c>
      <c r="BI41" s="50"/>
      <c r="BJ41" s="48" t="str">
        <f>IF(BF41="","",(IF(J2="クロス円",BH41*BC41*1000,BH41*BC41*I41*10)))</f>
        <v/>
      </c>
      <c r="BK41" s="48"/>
    </row>
    <row r="42" spans="2:63">
      <c r="B42" s="13">
        <v>22</v>
      </c>
      <c r="C42" s="13"/>
      <c r="D42" s="15"/>
      <c r="E42" s="16" t="s">
        <v>15</v>
      </c>
      <c r="F42" s="49"/>
      <c r="G42" s="49"/>
      <c r="H42" s="13"/>
      <c r="I42" s="13"/>
      <c r="J42" s="52" t="str">
        <f t="shared" si="9"/>
        <v/>
      </c>
      <c r="K42" s="52"/>
      <c r="L42" s="13">
        <f>IF(J2="クロス円",ABS((F42-H42)*100),ABS((F42-H42)*10000))</f>
        <v>0</v>
      </c>
      <c r="M42" s="48" t="str">
        <f t="shared" si="0"/>
        <v/>
      </c>
      <c r="N42" s="48"/>
      <c r="O42" s="13" t="e">
        <f>IF(L42="","",IF(J2="クロス円",ROUNDDOWN((M42/L42)/1000,2),ROUNDDOWN(M42/(I42*L42/10)/100,2)))</f>
        <v>#VALUE!</v>
      </c>
      <c r="P42" s="13"/>
      <c r="Q42" s="13"/>
      <c r="R42" s="49"/>
      <c r="S42" s="49"/>
      <c r="T42" s="51" t="str">
        <f>IF(R42="","",IF(J2="クロス円",IF(E42="買",(R42-F42)*100,(F42-R42)*100),IF(E42="買",(R42-F42)*10000,(F42-R42)*10000)))</f>
        <v/>
      </c>
      <c r="U42" s="51"/>
      <c r="V42" s="48" t="str">
        <f>IF(R42="","",(IF(J2="クロス円",T42*O42*1000,T42*O42*I42*10)))</f>
        <v/>
      </c>
      <c r="W42" s="48"/>
      <c r="X42" s="52" t="str">
        <f t="shared" si="10"/>
        <v/>
      </c>
      <c r="Y42" s="52"/>
      <c r="Z42" s="13">
        <f>IF(J2="クロス円",ABS((F42-H42)*100),ABS((F42-H42)*10000))</f>
        <v>0</v>
      </c>
      <c r="AA42" s="48" t="str">
        <f t="shared" si="1"/>
        <v/>
      </c>
      <c r="AB42" s="48"/>
      <c r="AC42" s="13" t="e">
        <f>IF(Z42="","",IF(J2="クロス円",ROUNDDOWN((AA42/Z42)/1000,2),ROUNDDOWN(AA42/(I42*Z42/10)/100,2)))</f>
        <v>#VALUE!</v>
      </c>
      <c r="AD42" s="13" t="str">
        <f t="shared" si="2"/>
        <v/>
      </c>
      <c r="AE42" s="13" t="str">
        <f t="shared" si="3"/>
        <v/>
      </c>
      <c r="AF42" s="49" t="str">
        <f t="shared" si="4"/>
        <v/>
      </c>
      <c r="AG42" s="49"/>
      <c r="AH42" s="50" t="str">
        <f>IF(AF42="","",IF(J2="クロス円",IF(E42="買",(AF42-F42)*100,(F42-AF42)*100),IF(E42="買",(AF42-F42)*10000,(F42-AF42)*10000)))</f>
        <v/>
      </c>
      <c r="AI42" s="50"/>
      <c r="AJ42" s="48" t="str">
        <f>IF(AF42="","",(IF(J2="クロス円",IF(AH42&gt;0,IF(AC42/2&lt;0.02,AH42*0.01*1000,AH42*ROUNDDOWN(AC42/2,2)*1000),AH42*AC42*1000),IF(AH42&gt;0,IF(AC42/2&lt;0.02,AH42*0.01*I42*10,AH42*ROUNDDOWN(AC42/2,2)*I42*10),AH42*AC42*I42*10))))</f>
        <v/>
      </c>
      <c r="AK42" s="48"/>
      <c r="AL42" s="13"/>
      <c r="AM42" s="13"/>
      <c r="AN42" s="49"/>
      <c r="AO42" s="49"/>
      <c r="AP42" s="50" t="str">
        <f>IF(AN42="","",IF(J2="クロス円",IF(E42="買",(AN42-F42)*100,(F42-AN42)*100),IF(E42="買",(AN42-F42)*10000,(F42-AN42)*10000)))</f>
        <v/>
      </c>
      <c r="AQ42" s="50"/>
      <c r="AR42" s="48" t="str">
        <f>IF(AN42="","",(IF(J2="クロス円",IF(AC42/2&lt;0.02,AP42*0.01*1000,AP42*ROUNDDOWN(AC42/2,2)*1000),IF(AC42/2&lt;0.02,AP42*0.01*I42*10,AP42*ROUNDDOWN(AC42/2,2)*I42*10))))</f>
        <v/>
      </c>
      <c r="AS42" s="48"/>
      <c r="AT42" s="51" t="str">
        <f t="shared" si="5"/>
        <v/>
      </c>
      <c r="AU42" s="51"/>
      <c r="AV42" s="48" t="str">
        <f t="shared" si="6"/>
        <v/>
      </c>
      <c r="AW42" s="48"/>
      <c r="AX42" s="48" t="str">
        <f t="shared" si="8"/>
        <v/>
      </c>
      <c r="AY42" s="48"/>
      <c r="AZ42" s="13">
        <f>IF(J2="クロス円",ABS((F42-H42)*100),ABS((F42-H42)*10000))</f>
        <v>0</v>
      </c>
      <c r="BA42" s="48" t="str">
        <f t="shared" si="7"/>
        <v/>
      </c>
      <c r="BB42" s="48"/>
      <c r="BC42" s="13" t="e">
        <f>IF(AZ42="","",IF(J2="クロス円",ROUNDDOWN((BA42/AZ42)/1000,2),ROUNDDOWN(BA42/(I42*AZ42/10)/100,2)))</f>
        <v>#VALUE!</v>
      </c>
      <c r="BD42" s="13"/>
      <c r="BE42" s="13"/>
      <c r="BF42" s="49"/>
      <c r="BG42" s="49"/>
      <c r="BH42" s="50" t="str">
        <f>IF(BF42="","",IF(J2="クロス円",IF(E42="買",(BF42-F42)*100,(F42-BF42)*100),IF(E42="買",(BF42-F42)*10000,(F42-BF42)*10000)))</f>
        <v/>
      </c>
      <c r="BI42" s="50"/>
      <c r="BJ42" s="48" t="str">
        <f>IF(BF42="","",(IF(J2="クロス円",BH42*BC42*1000,BH42*BC42*I42*10)))</f>
        <v/>
      </c>
      <c r="BK42" s="48"/>
    </row>
    <row r="43" spans="2:63">
      <c r="B43" s="13">
        <v>23</v>
      </c>
      <c r="C43" s="13"/>
      <c r="D43" s="15"/>
      <c r="E43" s="16" t="s">
        <v>15</v>
      </c>
      <c r="F43" s="49"/>
      <c r="G43" s="49"/>
      <c r="H43" s="13"/>
      <c r="I43" s="13"/>
      <c r="J43" s="52" t="str">
        <f t="shared" si="9"/>
        <v/>
      </c>
      <c r="K43" s="52"/>
      <c r="L43" s="13">
        <f>IF(J2="クロス円",ABS((F43-H43)*100),ABS((F43-H43)*10000))</f>
        <v>0</v>
      </c>
      <c r="M43" s="48" t="str">
        <f t="shared" si="0"/>
        <v/>
      </c>
      <c r="N43" s="48"/>
      <c r="O43" s="13" t="e">
        <f>IF(L43="","",IF(J2="クロス円",ROUNDDOWN((M43/L43)/1000,2),ROUNDDOWN(M43/(I43*L43/10)/100,2)))</f>
        <v>#VALUE!</v>
      </c>
      <c r="P43" s="13"/>
      <c r="Q43" s="13"/>
      <c r="R43" s="49"/>
      <c r="S43" s="49"/>
      <c r="T43" s="51" t="str">
        <f>IF(R43="","",IF(J2="クロス円",IF(E43="買",(R43-F43)*100,(F43-R43)*100),IF(E43="買",(R43-F43)*10000,(F43-R43)*10000)))</f>
        <v/>
      </c>
      <c r="U43" s="51"/>
      <c r="V43" s="48" t="str">
        <f>IF(R43="","",(IF(J2="クロス円",T43*O43*1000,T43*O43*I43*10)))</f>
        <v/>
      </c>
      <c r="W43" s="48"/>
      <c r="X43" s="52" t="str">
        <f t="shared" si="10"/>
        <v/>
      </c>
      <c r="Y43" s="52"/>
      <c r="Z43" s="13">
        <f>IF(J2="クロス円",ABS((F43-H43)*100),ABS((F43-H43)*10000))</f>
        <v>0</v>
      </c>
      <c r="AA43" s="48" t="str">
        <f t="shared" si="1"/>
        <v/>
      </c>
      <c r="AB43" s="48"/>
      <c r="AC43" s="13" t="e">
        <f>IF(Z43="","",IF(J2="クロス円",ROUNDDOWN((AA43/Z43)/1000,2),ROUNDDOWN(AA43/(I43*Z43/10)/100,2)))</f>
        <v>#VALUE!</v>
      </c>
      <c r="AD43" s="13" t="str">
        <f t="shared" si="2"/>
        <v/>
      </c>
      <c r="AE43" s="13" t="str">
        <f t="shared" si="3"/>
        <v/>
      </c>
      <c r="AF43" s="49" t="str">
        <f t="shared" si="4"/>
        <v/>
      </c>
      <c r="AG43" s="49"/>
      <c r="AH43" s="50" t="str">
        <f>IF(AF43="","",IF(J2="クロス円",IF(E43="買",(AF43-F43)*100,(F43-AF43)*100),IF(E43="買",(AF43-F43)*10000,(F43-AF43)*10000)))</f>
        <v/>
      </c>
      <c r="AI43" s="50"/>
      <c r="AJ43" s="48" t="str">
        <f>IF(AF43="","",(IF(J2="クロス円",IF(AH43&gt;0,IF(AC43/2&lt;0.02,AH43*0.01*1000,AH43*ROUNDDOWN(AC43/2,2)*1000),AH43*AC43*1000),IF(AH43&gt;0,IF(AC43/2&lt;0.02,AH43*0.01*I43*10,AH43*ROUNDDOWN(AC43/2,2)*I43*10),AH43*AC43*I43*10))))</f>
        <v/>
      </c>
      <c r="AK43" s="48"/>
      <c r="AL43" s="13"/>
      <c r="AM43" s="13"/>
      <c r="AN43" s="49"/>
      <c r="AO43" s="49"/>
      <c r="AP43" s="50" t="str">
        <f>IF(AN43="","",IF(J2="クロス円",IF(E43="買",(AN43-F43)*100,(F43-AN43)*100),IF(E43="買",(AN43-F43)*10000,(F43-AN43)*10000)))</f>
        <v/>
      </c>
      <c r="AQ43" s="50"/>
      <c r="AR43" s="48" t="str">
        <f>IF(AN43="","",(IF(J2="クロス円",IF(AC43/2&lt;0.02,AP43*0.01*1000,AP43*ROUNDDOWN(AC43/2,2)*1000),IF(AC43/2&lt;0.02,AP43*0.01*I43*10,AP43*ROUNDDOWN(AC43/2,2)*I43*10))))</f>
        <v/>
      </c>
      <c r="AS43" s="48"/>
      <c r="AT43" s="51" t="str">
        <f t="shared" si="5"/>
        <v/>
      </c>
      <c r="AU43" s="51"/>
      <c r="AV43" s="48" t="str">
        <f t="shared" si="6"/>
        <v/>
      </c>
      <c r="AW43" s="48"/>
      <c r="AX43" s="48" t="str">
        <f t="shared" si="8"/>
        <v/>
      </c>
      <c r="AY43" s="48"/>
      <c r="AZ43" s="13">
        <f>IF(J2="クロス円",ABS((F43-H43)*100),ABS((F43-H43)*10000))</f>
        <v>0</v>
      </c>
      <c r="BA43" s="48" t="str">
        <f t="shared" si="7"/>
        <v/>
      </c>
      <c r="BB43" s="48"/>
      <c r="BC43" s="13" t="e">
        <f>IF(AZ43="","",IF(J2="クロス円",ROUNDDOWN((BA43/AZ43)/1000,2),ROUNDDOWN(BA43/(I43*AZ43/10)/100,2)))</f>
        <v>#VALUE!</v>
      </c>
      <c r="BD43" s="13"/>
      <c r="BE43" s="13"/>
      <c r="BF43" s="49"/>
      <c r="BG43" s="49"/>
      <c r="BH43" s="50" t="str">
        <f>IF(BF43="","",IF(J2="クロス円",IF(E43="買",(BF43-F43)*100,(F43-BF43)*100),IF(E43="買",(BF43-F43)*10000,(F43-BF43)*10000)))</f>
        <v/>
      </c>
      <c r="BI43" s="50"/>
      <c r="BJ43" s="48" t="str">
        <f>IF(BF43="","",(IF(J2="クロス円",BH43*BC43*1000,BH43*BC43*I43*10)))</f>
        <v/>
      </c>
      <c r="BK43" s="48"/>
    </row>
    <row r="44" spans="2:63">
      <c r="B44" s="13">
        <v>24</v>
      </c>
      <c r="C44" s="13"/>
      <c r="D44" s="15"/>
      <c r="E44" s="16" t="s">
        <v>15</v>
      </c>
      <c r="F44" s="49"/>
      <c r="G44" s="49"/>
      <c r="H44" s="13"/>
      <c r="I44" s="13"/>
      <c r="J44" s="52" t="str">
        <f t="shared" si="9"/>
        <v/>
      </c>
      <c r="K44" s="52"/>
      <c r="L44" s="13">
        <f>IF(J2="クロス円",ABS((F44-H44)*100),ABS((F44-H44)*10000))</f>
        <v>0</v>
      </c>
      <c r="M44" s="48" t="str">
        <f t="shared" si="0"/>
        <v/>
      </c>
      <c r="N44" s="48"/>
      <c r="O44" s="13" t="e">
        <f>IF(L44="","",IF(J2="クロス円",ROUNDDOWN((M44/L44)/1000,2),ROUNDDOWN(M44/(I44*L44/10)/100,2)))</f>
        <v>#VALUE!</v>
      </c>
      <c r="P44" s="13"/>
      <c r="Q44" s="13"/>
      <c r="R44" s="49"/>
      <c r="S44" s="49"/>
      <c r="T44" s="51" t="str">
        <f>IF(R44="","",IF(J2="クロス円",IF(E44="買",(R44-F44)*100,(F44-R44)*100),IF(E44="買",(R44-F44)*10000,(F44-R44)*10000)))</f>
        <v/>
      </c>
      <c r="U44" s="51"/>
      <c r="V44" s="48" t="str">
        <f>IF(R44="","",(IF(J2="クロス円",T44*O44*1000,T44*O44*I44*10)))</f>
        <v/>
      </c>
      <c r="W44" s="48"/>
      <c r="X44" s="52" t="str">
        <f t="shared" si="10"/>
        <v/>
      </c>
      <c r="Y44" s="52"/>
      <c r="Z44" s="13">
        <f>IF(J2="クロス円",ABS((F44-H44)*100),ABS((F44-H44)*10000))</f>
        <v>0</v>
      </c>
      <c r="AA44" s="48" t="str">
        <f t="shared" si="1"/>
        <v/>
      </c>
      <c r="AB44" s="48"/>
      <c r="AC44" s="13" t="e">
        <f>IF(Z44="","",IF(J2="クロス円",ROUNDDOWN((AA44/Z44)/1000,2),ROUNDDOWN(AA44/(I44*Z44/10)/100,2)))</f>
        <v>#VALUE!</v>
      </c>
      <c r="AD44" s="13" t="str">
        <f t="shared" si="2"/>
        <v/>
      </c>
      <c r="AE44" s="13" t="str">
        <f t="shared" si="3"/>
        <v/>
      </c>
      <c r="AF44" s="49" t="str">
        <f t="shared" si="4"/>
        <v/>
      </c>
      <c r="AG44" s="49"/>
      <c r="AH44" s="50" t="str">
        <f>IF(AF44="","",IF(J2="クロス円",IF(E44="買",(AF44-F44)*100,(F44-AF44)*100),IF(E44="買",(AF44-F44)*10000,(F44-AF44)*10000)))</f>
        <v/>
      </c>
      <c r="AI44" s="50"/>
      <c r="AJ44" s="48" t="str">
        <f>IF(AF44="","",(IF(J2="クロス円",IF(AH44&gt;0,IF(AC44/2&lt;0.02,AH44*0.01*1000,AH44*ROUNDDOWN(AC44/2,2)*1000),AH44*AC44*1000),IF(AH44&gt;0,IF(AC44/2&lt;0.02,AH44*0.01*I44*10,AH44*ROUNDDOWN(AC44/2,2)*I44*10),AH44*AC44*I44*10))))</f>
        <v/>
      </c>
      <c r="AK44" s="48"/>
      <c r="AL44" s="13"/>
      <c r="AM44" s="13"/>
      <c r="AN44" s="49"/>
      <c r="AO44" s="49"/>
      <c r="AP44" s="50" t="str">
        <f>IF(AN44="","",IF(J2="クロス円",IF(E44="買",(AN44-F44)*100,(F44-AN44)*100),IF(E44="買",(AN44-F44)*10000,(F44-AN44)*10000)))</f>
        <v/>
      </c>
      <c r="AQ44" s="50"/>
      <c r="AR44" s="48" t="str">
        <f>IF(AN44="","",(IF(J2="クロス円",IF(AC44/2&lt;0.02,AP44*0.01*1000,AP44*ROUNDDOWN(AC44/2,2)*1000),IF(AC44/2&lt;0.02,AP44*0.01*I44*10,AP44*ROUNDDOWN(AC44/2,2)*I44*10))))</f>
        <v/>
      </c>
      <c r="AS44" s="48"/>
      <c r="AT44" s="51" t="str">
        <f t="shared" si="5"/>
        <v/>
      </c>
      <c r="AU44" s="51"/>
      <c r="AV44" s="48" t="str">
        <f t="shared" si="6"/>
        <v/>
      </c>
      <c r="AW44" s="48"/>
      <c r="AX44" s="48" t="str">
        <f t="shared" si="8"/>
        <v/>
      </c>
      <c r="AY44" s="48"/>
      <c r="AZ44" s="13">
        <f>IF(J2="クロス円",ABS((F44-H44)*100),ABS((F44-H44)*10000))</f>
        <v>0</v>
      </c>
      <c r="BA44" s="48" t="str">
        <f t="shared" si="7"/>
        <v/>
      </c>
      <c r="BB44" s="48"/>
      <c r="BC44" s="13" t="e">
        <f>IF(AZ44="","",IF(J2="クロス円",ROUNDDOWN((BA44/AZ44)/1000,2),ROUNDDOWN(BA44/(I44*AZ44/10)/100,2)))</f>
        <v>#VALUE!</v>
      </c>
      <c r="BD44" s="13"/>
      <c r="BE44" s="13"/>
      <c r="BF44" s="49"/>
      <c r="BG44" s="49"/>
      <c r="BH44" s="50" t="str">
        <f>IF(BF44="","",IF(J2="クロス円",IF(E44="買",(BF44-F44)*100,(F44-BF44)*100),IF(E44="買",(BF44-F44)*10000,(F44-BF44)*10000)))</f>
        <v/>
      </c>
      <c r="BI44" s="50"/>
      <c r="BJ44" s="48" t="str">
        <f>IF(BF44="","",(IF(J2="クロス円",BH44*BC44*1000,BH44*BC44*I44*10)))</f>
        <v/>
      </c>
      <c r="BK44" s="48"/>
    </row>
    <row r="45" spans="2:63">
      <c r="B45" s="13">
        <v>25</v>
      </c>
      <c r="C45" s="13"/>
      <c r="D45" s="15"/>
      <c r="E45" s="16" t="s">
        <v>15</v>
      </c>
      <c r="F45" s="49"/>
      <c r="G45" s="49"/>
      <c r="H45" s="13"/>
      <c r="I45" s="13"/>
      <c r="J45" s="52" t="str">
        <f t="shared" si="9"/>
        <v/>
      </c>
      <c r="K45" s="52"/>
      <c r="L45" s="13">
        <f>IF(J2="クロス円",ABS((F45-H45)*100),ABS((F45-H45)*10000))</f>
        <v>0</v>
      </c>
      <c r="M45" s="48" t="str">
        <f t="shared" si="0"/>
        <v/>
      </c>
      <c r="N45" s="48"/>
      <c r="O45" s="13" t="e">
        <f>IF(L45="","",IF(J2="クロス円",ROUNDDOWN((M45/L45)/1000,2),ROUNDDOWN(M45/(I45*L45/10)/100,2)))</f>
        <v>#VALUE!</v>
      </c>
      <c r="P45" s="13"/>
      <c r="Q45" s="13"/>
      <c r="R45" s="49"/>
      <c r="S45" s="49"/>
      <c r="T45" s="51" t="str">
        <f>IF(R45="","",IF(J2="クロス円",IF(E45="買",(R45-F45)*100,(F45-R45)*100),IF(E45="買",(R45-F45)*10000,(F45-R45)*10000)))</f>
        <v/>
      </c>
      <c r="U45" s="51"/>
      <c r="V45" s="48" t="str">
        <f>IF(R45="","",(IF(J2="クロス円",T45*O45*1000,T45*O45*I45*10)))</f>
        <v/>
      </c>
      <c r="W45" s="48"/>
      <c r="X45" s="52" t="str">
        <f t="shared" si="10"/>
        <v/>
      </c>
      <c r="Y45" s="52"/>
      <c r="Z45" s="13">
        <f>IF(J2="クロス円",ABS((F45-H45)*100),ABS((F45-H45)*10000))</f>
        <v>0</v>
      </c>
      <c r="AA45" s="48" t="str">
        <f t="shared" si="1"/>
        <v/>
      </c>
      <c r="AB45" s="48"/>
      <c r="AC45" s="13" t="e">
        <f>IF(Z45="","",IF(J2="クロス円",ROUNDDOWN((AA45/Z45)/1000,2),ROUNDDOWN(AA45/(I45*Z45/10)/100,2)))</f>
        <v>#VALUE!</v>
      </c>
      <c r="AD45" s="13" t="str">
        <f t="shared" si="2"/>
        <v/>
      </c>
      <c r="AE45" s="13" t="str">
        <f t="shared" si="3"/>
        <v/>
      </c>
      <c r="AF45" s="49" t="str">
        <f t="shared" si="4"/>
        <v/>
      </c>
      <c r="AG45" s="49"/>
      <c r="AH45" s="50" t="str">
        <f>IF(AF45="","",IF(J2="クロス円",IF(E45="買",(AF45-F45)*100,(F45-AF45)*100),IF(E45="買",(AF45-F45)*10000,(F45-AF45)*10000)))</f>
        <v/>
      </c>
      <c r="AI45" s="50"/>
      <c r="AJ45" s="48" t="str">
        <f>IF(AF45="","",(IF(J2="クロス円",IF(AH45&gt;0,IF(AC45/2&lt;0.02,AH45*0.01*1000,AH45*ROUNDDOWN(AC45/2,2)*1000),AH45*AC45*1000),IF(AH45&gt;0,IF(AC45/2&lt;0.02,AH45*0.01*I45*10,AH45*ROUNDDOWN(AC45/2,2)*I45*10),AH45*AC45*I45*10))))</f>
        <v/>
      </c>
      <c r="AK45" s="48"/>
      <c r="AL45" s="13"/>
      <c r="AM45" s="13"/>
      <c r="AN45" s="49"/>
      <c r="AO45" s="49"/>
      <c r="AP45" s="50" t="str">
        <f>IF(AN45="","",IF(J2="クロス円",IF(E45="買",(AN45-F45)*100,(F45-AN45)*100),IF(E45="買",(AN45-F45)*10000,(F45-AN45)*10000)))</f>
        <v/>
      </c>
      <c r="AQ45" s="50"/>
      <c r="AR45" s="48" t="str">
        <f>IF(AN45="","",(IF(J2="クロス円",IF(AC45/2&lt;0.02,AP45*0.01*1000,AP45*ROUNDDOWN(AC45/2,2)*1000),IF(AC45/2&lt;0.02,AP45*0.01*I45*10,AP45*ROUNDDOWN(AC45/2,2)*I45*10))))</f>
        <v/>
      </c>
      <c r="AS45" s="48"/>
      <c r="AT45" s="51" t="str">
        <f t="shared" si="5"/>
        <v/>
      </c>
      <c r="AU45" s="51"/>
      <c r="AV45" s="48" t="str">
        <f t="shared" si="6"/>
        <v/>
      </c>
      <c r="AW45" s="48"/>
      <c r="AX45" s="48" t="str">
        <f t="shared" si="8"/>
        <v/>
      </c>
      <c r="AY45" s="48"/>
      <c r="AZ45" s="13">
        <f>IF(J2="クロス円",ABS((F45-H45)*100),ABS((F45-H45)*10000))</f>
        <v>0</v>
      </c>
      <c r="BA45" s="48" t="str">
        <f t="shared" si="7"/>
        <v/>
      </c>
      <c r="BB45" s="48"/>
      <c r="BC45" s="13" t="e">
        <f>IF(AZ45="","",IF(J2="クロス円",ROUNDDOWN((BA45/AZ45)/1000,2),ROUNDDOWN(BA45/(I45*AZ45/10)/100,2)))</f>
        <v>#VALUE!</v>
      </c>
      <c r="BD45" s="13"/>
      <c r="BE45" s="13"/>
      <c r="BF45" s="49"/>
      <c r="BG45" s="49"/>
      <c r="BH45" s="50" t="str">
        <f>IF(BF45="","",IF(J2="クロス円",IF(E45="買",(BF45-F45)*100,(F45-BF45)*100),IF(E45="買",(BF45-F45)*10000,(F45-BF45)*10000)))</f>
        <v/>
      </c>
      <c r="BI45" s="50"/>
      <c r="BJ45" s="48" t="str">
        <f>IF(BF45="","",(IF(J2="クロス円",BH45*BC45*1000,BH45*BC45*I45*10)))</f>
        <v/>
      </c>
      <c r="BK45" s="48"/>
    </row>
    <row r="46" spans="2:63">
      <c r="B46" s="13">
        <v>26</v>
      </c>
      <c r="C46" s="13"/>
      <c r="D46" s="15"/>
      <c r="E46" s="16" t="s">
        <v>15</v>
      </c>
      <c r="F46" s="49"/>
      <c r="G46" s="49"/>
      <c r="H46" s="13"/>
      <c r="I46" s="13"/>
      <c r="J46" s="52" t="str">
        <f t="shared" si="9"/>
        <v/>
      </c>
      <c r="K46" s="52"/>
      <c r="L46" s="13">
        <f>IF(J2="クロス円",ABS((F46-H46)*100),ABS((F46-H46)*10000))</f>
        <v>0</v>
      </c>
      <c r="M46" s="48" t="str">
        <f t="shared" si="0"/>
        <v/>
      </c>
      <c r="N46" s="48"/>
      <c r="O46" s="13" t="e">
        <f>IF(L46="","",IF(J2="クロス円",ROUNDDOWN((M46/L46)/1000,2),ROUNDDOWN(M46/(I46*L46/10)/100,2)))</f>
        <v>#VALUE!</v>
      </c>
      <c r="P46" s="13"/>
      <c r="Q46" s="13"/>
      <c r="R46" s="49"/>
      <c r="S46" s="49"/>
      <c r="T46" s="51" t="str">
        <f>IF(R46="","",IF(J2="クロス円",IF(E46="買",(R46-F46)*100,(F46-R46)*100),IF(E46="買",(R46-F46)*10000,(F46-R46)*10000)))</f>
        <v/>
      </c>
      <c r="U46" s="51"/>
      <c r="V46" s="48" t="str">
        <f>IF(R46="","",(IF(J2="クロス円",T46*O46*1000,T46*O46*I46*10)))</f>
        <v/>
      </c>
      <c r="W46" s="48"/>
      <c r="X46" s="52" t="str">
        <f t="shared" si="10"/>
        <v/>
      </c>
      <c r="Y46" s="52"/>
      <c r="Z46" s="13">
        <f>IF(J2="クロス円",ABS((F46-H46)*100),ABS((F46-H46)*10000))</f>
        <v>0</v>
      </c>
      <c r="AA46" s="48" t="str">
        <f t="shared" si="1"/>
        <v/>
      </c>
      <c r="AB46" s="48"/>
      <c r="AC46" s="13" t="e">
        <f>IF(Z46="","",IF(J2="クロス円",ROUNDDOWN((AA46/Z46)/1000,2),ROUNDDOWN(AA46/(I46*Z46/10)/100,2)))</f>
        <v>#VALUE!</v>
      </c>
      <c r="AD46" s="13" t="str">
        <f t="shared" si="2"/>
        <v/>
      </c>
      <c r="AE46" s="13" t="str">
        <f t="shared" si="3"/>
        <v/>
      </c>
      <c r="AF46" s="49" t="str">
        <f t="shared" si="4"/>
        <v/>
      </c>
      <c r="AG46" s="49"/>
      <c r="AH46" s="50" t="str">
        <f>IF(AF46="","",IF(J2="クロス円",IF(E46="買",(AF46-F46)*100,(F46-AF46)*100),IF(E46="買",(AF46-F46)*10000,(F46-AF46)*10000)))</f>
        <v/>
      </c>
      <c r="AI46" s="50"/>
      <c r="AJ46" s="48" t="str">
        <f>IF(AF46="","",(IF(J2="クロス円",IF(AH46&gt;0,IF(AC46/2&lt;0.02,AH46*0.01*1000,AH46*ROUNDDOWN(AC46/2,2)*1000),AH46*AC46*1000),IF(AH46&gt;0,IF(AC46/2&lt;0.02,AH46*0.01*I46*10,AH46*ROUNDDOWN(AC46/2,2)*I46*10),AH46*AC46*I46*10))))</f>
        <v/>
      </c>
      <c r="AK46" s="48"/>
      <c r="AL46" s="13"/>
      <c r="AM46" s="13"/>
      <c r="AN46" s="49"/>
      <c r="AO46" s="49"/>
      <c r="AP46" s="50" t="str">
        <f>IF(AN46="","",IF(J2="クロス円",IF(E46="買",(AN46-F46)*100,(F46-AN46)*100),IF(E46="買",(AN46-F46)*10000,(F46-AN46)*10000)))</f>
        <v/>
      </c>
      <c r="AQ46" s="50"/>
      <c r="AR46" s="48" t="str">
        <f>IF(AN46="","",(IF(J2="クロス円",IF(AC46/2&lt;0.02,AP46*0.01*1000,AP46*ROUNDDOWN(AC46/2,2)*1000),IF(AC46/2&lt;0.02,AP46*0.01*I46*10,AP46*ROUNDDOWN(AC46/2,2)*I46*10))))</f>
        <v/>
      </c>
      <c r="AS46" s="48"/>
      <c r="AT46" s="51" t="str">
        <f t="shared" si="5"/>
        <v/>
      </c>
      <c r="AU46" s="51"/>
      <c r="AV46" s="48" t="str">
        <f t="shared" si="6"/>
        <v/>
      </c>
      <c r="AW46" s="48"/>
      <c r="AX46" s="48" t="str">
        <f t="shared" si="8"/>
        <v/>
      </c>
      <c r="AY46" s="48"/>
      <c r="AZ46" s="13">
        <f>IF(J2="クロス円",ABS((F46-H46)*100),ABS((F46-H46)*10000))</f>
        <v>0</v>
      </c>
      <c r="BA46" s="48" t="str">
        <f t="shared" si="7"/>
        <v/>
      </c>
      <c r="BB46" s="48"/>
      <c r="BC46" s="13" t="e">
        <f>IF(AZ46="","",IF(J2="クロス円",ROUNDDOWN((BA46/AZ46)/1000,2),ROUNDDOWN(BA46/(I46*AZ46/10)/100,2)))</f>
        <v>#VALUE!</v>
      </c>
      <c r="BD46" s="13"/>
      <c r="BE46" s="13"/>
      <c r="BF46" s="49"/>
      <c r="BG46" s="49"/>
      <c r="BH46" s="50" t="str">
        <f>IF(BF46="","",IF(J2="クロス円",IF(E46="買",(BF46-F46)*100,(F46-BF46)*100),IF(E46="買",(BF46-F46)*10000,(F46-BF46)*10000)))</f>
        <v/>
      </c>
      <c r="BI46" s="50"/>
      <c r="BJ46" s="48" t="str">
        <f>IF(BF46="","",(IF(J2="クロス円",BH46*BC46*1000,BH46*BC46*I46*10)))</f>
        <v/>
      </c>
      <c r="BK46" s="48"/>
    </row>
    <row r="47" spans="2:63">
      <c r="B47" s="13">
        <v>27</v>
      </c>
      <c r="C47" s="13"/>
      <c r="D47" s="15"/>
      <c r="E47" s="16" t="s">
        <v>15</v>
      </c>
      <c r="F47" s="49"/>
      <c r="G47" s="49"/>
      <c r="H47" s="13"/>
      <c r="I47" s="13"/>
      <c r="J47" s="52" t="str">
        <f t="shared" si="9"/>
        <v/>
      </c>
      <c r="K47" s="52"/>
      <c r="L47" s="13">
        <f>IF(J2="クロス円",ABS((F47-H47)*100),ABS((F47-H47)*10000))</f>
        <v>0</v>
      </c>
      <c r="M47" s="48" t="str">
        <f t="shared" si="0"/>
        <v/>
      </c>
      <c r="N47" s="48"/>
      <c r="O47" s="13" t="e">
        <f>IF(L47="","",IF(J2="クロス円",ROUNDDOWN((M47/L47)/1000,2),ROUNDDOWN(M47/(I47*L47/10)/100,2)))</f>
        <v>#VALUE!</v>
      </c>
      <c r="P47" s="13"/>
      <c r="Q47" s="13"/>
      <c r="R47" s="49"/>
      <c r="S47" s="49"/>
      <c r="T47" s="51" t="str">
        <f>IF(R47="","",IF(J2="クロス円",IF(E47="買",(R47-F47)*100,(F47-R47)*100),IF(E47="買",(R47-F47)*10000,(F47-R47)*10000)))</f>
        <v/>
      </c>
      <c r="U47" s="51"/>
      <c r="V47" s="48" t="str">
        <f>IF(R47="","",(IF(J2="クロス円",T47*O47*1000,T47*O47*I47*10)))</f>
        <v/>
      </c>
      <c r="W47" s="48"/>
      <c r="X47" s="52" t="str">
        <f t="shared" si="10"/>
        <v/>
      </c>
      <c r="Y47" s="52"/>
      <c r="Z47" s="13">
        <f>IF(J2="クロス円",ABS((F47-H47)*100),ABS((F47-H47)*10000))</f>
        <v>0</v>
      </c>
      <c r="AA47" s="48" t="str">
        <f t="shared" si="1"/>
        <v/>
      </c>
      <c r="AB47" s="48"/>
      <c r="AC47" s="13" t="e">
        <f>IF(Z47="","",IF(J2="クロス円",ROUNDDOWN((AA47/Z47)/1000,2),ROUNDDOWN(AA47/(I47*Z47/10)/100,2)))</f>
        <v>#VALUE!</v>
      </c>
      <c r="AD47" s="13" t="str">
        <f t="shared" si="2"/>
        <v/>
      </c>
      <c r="AE47" s="13" t="str">
        <f t="shared" si="3"/>
        <v/>
      </c>
      <c r="AF47" s="49" t="str">
        <f t="shared" si="4"/>
        <v/>
      </c>
      <c r="AG47" s="49"/>
      <c r="AH47" s="50" t="str">
        <f>IF(AF47="","",IF(J2="クロス円",IF(E47="買",(AF47-F47)*100,(F47-AF47)*100),IF(E47="買",(AF47-F47)*10000,(F47-AF47)*10000)))</f>
        <v/>
      </c>
      <c r="AI47" s="50"/>
      <c r="AJ47" s="48" t="str">
        <f>IF(AF47="","",(IF(J2="クロス円",IF(AH47&gt;0,IF(AC47/2&lt;0.02,AH47*0.01*1000,AH47*ROUNDDOWN(AC47/2,2)*1000),AH47*AC47*1000),IF(AH47&gt;0,IF(AC47/2&lt;0.02,AH47*0.01*I47*10,AH47*ROUNDDOWN(AC47/2,2)*I47*10),AH47*AC47*I47*10))))</f>
        <v/>
      </c>
      <c r="AK47" s="48"/>
      <c r="AL47" s="13"/>
      <c r="AM47" s="13"/>
      <c r="AN47" s="49"/>
      <c r="AO47" s="49"/>
      <c r="AP47" s="50" t="str">
        <f>IF(AN47="","",IF(J2="クロス円",IF(E47="買",(AN47-F47)*100,(F47-AN47)*100),IF(E47="買",(AN47-F47)*10000,(F47-AN47)*10000)))</f>
        <v/>
      </c>
      <c r="AQ47" s="50"/>
      <c r="AR47" s="48" t="str">
        <f>IF(AN47="","",(IF(J2="クロス円",IF(AC47/2&lt;0.02,AP47*0.01*1000,AP47*ROUNDDOWN(AC47/2,2)*1000),IF(AC47/2&lt;0.02,AP47*0.01*I47*10,AP47*ROUNDDOWN(AC47/2,2)*I47*10))))</f>
        <v/>
      </c>
      <c r="AS47" s="48"/>
      <c r="AT47" s="51" t="str">
        <f t="shared" si="5"/>
        <v/>
      </c>
      <c r="AU47" s="51"/>
      <c r="AV47" s="48" t="str">
        <f t="shared" si="6"/>
        <v/>
      </c>
      <c r="AW47" s="48"/>
      <c r="AX47" s="48" t="str">
        <f t="shared" si="8"/>
        <v/>
      </c>
      <c r="AY47" s="48"/>
      <c r="AZ47" s="13">
        <f>IF(J2="クロス円",ABS((F47-H47)*100),ABS((F47-H47)*10000))</f>
        <v>0</v>
      </c>
      <c r="BA47" s="48" t="str">
        <f t="shared" si="7"/>
        <v/>
      </c>
      <c r="BB47" s="48"/>
      <c r="BC47" s="13" t="e">
        <f>IF(AZ47="","",IF(J2="クロス円",ROUNDDOWN((BA47/AZ47)/1000,2),ROUNDDOWN(BA47/(I47*AZ47/10)/100,2)))</f>
        <v>#VALUE!</v>
      </c>
      <c r="BD47" s="13"/>
      <c r="BE47" s="13"/>
      <c r="BF47" s="49"/>
      <c r="BG47" s="49"/>
      <c r="BH47" s="50" t="str">
        <f>IF(BF47="","",IF(J2="クロス円",IF(E47="買",(BF47-F47)*100,(F47-BF47)*100),IF(E47="買",(BF47-F47)*10000,(F47-BF47)*10000)))</f>
        <v/>
      </c>
      <c r="BI47" s="50"/>
      <c r="BJ47" s="48" t="str">
        <f>IF(BF47="","",(IF(J2="クロス円",BH47*BC47*1000,BH47*BC47*I47*10)))</f>
        <v/>
      </c>
      <c r="BK47" s="48"/>
    </row>
    <row r="48" spans="2:63">
      <c r="B48" s="13">
        <v>28</v>
      </c>
      <c r="C48" s="13"/>
      <c r="D48" s="15"/>
      <c r="E48" s="16" t="s">
        <v>15</v>
      </c>
      <c r="F48" s="49"/>
      <c r="G48" s="49"/>
      <c r="H48" s="13"/>
      <c r="I48" s="13"/>
      <c r="J48" s="52" t="str">
        <f t="shared" si="9"/>
        <v/>
      </c>
      <c r="K48" s="52"/>
      <c r="L48" s="13">
        <f>IF(J2="クロス円",ABS((F48-H48)*100),ABS((F48-H48)*10000))</f>
        <v>0</v>
      </c>
      <c r="M48" s="48" t="str">
        <f t="shared" si="0"/>
        <v/>
      </c>
      <c r="N48" s="48"/>
      <c r="O48" s="13" t="e">
        <f>IF(L48="","",IF(J2="クロス円",ROUNDDOWN((M48/L48)/1000,2),ROUNDDOWN(M48/(I48*L48/10)/100,2)))</f>
        <v>#VALUE!</v>
      </c>
      <c r="P48" s="13"/>
      <c r="Q48" s="13"/>
      <c r="R48" s="49"/>
      <c r="S48" s="49"/>
      <c r="T48" s="51" t="str">
        <f>IF(R48="","",IF(J2="クロス円",IF(E48="買",(R48-F48)*100,(F48-R48)*100),IF(E48="買",(R48-F48)*10000,(F48-R48)*10000)))</f>
        <v/>
      </c>
      <c r="U48" s="51"/>
      <c r="V48" s="48" t="str">
        <f>IF(R48="","",(IF(J2="クロス円",T48*O48*1000,T48*O48*I48*10)))</f>
        <v/>
      </c>
      <c r="W48" s="48"/>
      <c r="X48" s="52" t="str">
        <f t="shared" si="10"/>
        <v/>
      </c>
      <c r="Y48" s="52"/>
      <c r="Z48" s="13">
        <f>IF(J2="クロス円",ABS((F48-H48)*100),ABS((F48-H48)*10000))</f>
        <v>0</v>
      </c>
      <c r="AA48" s="48" t="str">
        <f t="shared" si="1"/>
        <v/>
      </c>
      <c r="AB48" s="48"/>
      <c r="AC48" s="13" t="e">
        <f>IF(Z48="","",IF(J2="クロス円",ROUNDDOWN((AA48/Z48)/1000,2),ROUNDDOWN(AA48/(I48*Z48/10)/100,2)))</f>
        <v>#VALUE!</v>
      </c>
      <c r="AD48" s="13" t="str">
        <f t="shared" si="2"/>
        <v/>
      </c>
      <c r="AE48" s="13" t="str">
        <f t="shared" si="3"/>
        <v/>
      </c>
      <c r="AF48" s="49" t="str">
        <f t="shared" si="4"/>
        <v/>
      </c>
      <c r="AG48" s="49"/>
      <c r="AH48" s="50" t="str">
        <f>IF(AF48="","",IF(J2="クロス円",IF(E48="買",(AF48-F48)*100,(F48-AF48)*100),IF(E48="買",(AF48-F48)*10000,(F48-AF48)*10000)))</f>
        <v/>
      </c>
      <c r="AI48" s="50"/>
      <c r="AJ48" s="48" t="str">
        <f>IF(AF48="","",(IF(J2="クロス円",IF(AH48&gt;0,IF(AC48/2&lt;0.02,AH48*0.01*1000,AH48*ROUNDDOWN(AC48/2,2)*1000),AH48*AC48*1000),IF(AH48&gt;0,IF(AC48/2&lt;0.02,AH48*0.01*I48*10,AH48*ROUNDDOWN(AC48/2,2)*I48*10),AH48*AC48*I48*10))))</f>
        <v/>
      </c>
      <c r="AK48" s="48"/>
      <c r="AL48" s="13"/>
      <c r="AM48" s="13"/>
      <c r="AN48" s="49"/>
      <c r="AO48" s="49"/>
      <c r="AP48" s="50" t="str">
        <f>IF(AN48="","",IF(J2="クロス円",IF(E48="買",(AN48-F48)*100,(F48-AN48)*100),IF(E48="買",(AN48-F48)*10000,(F48-AN48)*10000)))</f>
        <v/>
      </c>
      <c r="AQ48" s="50"/>
      <c r="AR48" s="48" t="str">
        <f>IF(AN48="","",(IF(J2="クロス円",IF(AC48/2&lt;0.02,AP48*0.01*1000,AP48*ROUNDDOWN(AC48/2,2)*1000),IF(AC48/2&lt;0.02,AP48*0.01*I48*10,AP48*ROUNDDOWN(AC48/2,2)*I48*10))))</f>
        <v/>
      </c>
      <c r="AS48" s="48"/>
      <c r="AT48" s="51" t="str">
        <f t="shared" si="5"/>
        <v/>
      </c>
      <c r="AU48" s="51"/>
      <c r="AV48" s="48" t="str">
        <f t="shared" si="6"/>
        <v/>
      </c>
      <c r="AW48" s="48"/>
      <c r="AX48" s="48" t="str">
        <f t="shared" si="8"/>
        <v/>
      </c>
      <c r="AY48" s="48"/>
      <c r="AZ48" s="13">
        <f>IF(J2="クロス円",ABS((F48-H48)*100),ABS((F48-H48)*10000))</f>
        <v>0</v>
      </c>
      <c r="BA48" s="48" t="str">
        <f t="shared" si="7"/>
        <v/>
      </c>
      <c r="BB48" s="48"/>
      <c r="BC48" s="13" t="e">
        <f>IF(AZ48="","",IF(J2="クロス円",ROUNDDOWN((BA48/AZ48)/1000,2),ROUNDDOWN(BA48/(I48*AZ48/10)/100,2)))</f>
        <v>#VALUE!</v>
      </c>
      <c r="BD48" s="13"/>
      <c r="BE48" s="13"/>
      <c r="BF48" s="49"/>
      <c r="BG48" s="49"/>
      <c r="BH48" s="50" t="str">
        <f>IF(BF48="","",IF(J2="クロス円",IF(E48="買",(BF48-F48)*100,(F48-BF48)*100),IF(E48="買",(BF48-F48)*10000,(F48-BF48)*10000)))</f>
        <v/>
      </c>
      <c r="BI48" s="50"/>
      <c r="BJ48" s="48" t="str">
        <f>IF(BF48="","",(IF(J2="クロス円",BH48*BC48*1000,BH48*BC48*I48*10)))</f>
        <v/>
      </c>
      <c r="BK48" s="48"/>
    </row>
    <row r="49" spans="2:63">
      <c r="B49" s="13">
        <v>29</v>
      </c>
      <c r="C49" s="13"/>
      <c r="D49" s="15"/>
      <c r="E49" s="16" t="s">
        <v>15</v>
      </c>
      <c r="F49" s="49"/>
      <c r="G49" s="49"/>
      <c r="H49" s="13"/>
      <c r="I49" s="13"/>
      <c r="J49" s="52" t="str">
        <f t="shared" si="9"/>
        <v/>
      </c>
      <c r="K49" s="52"/>
      <c r="L49" s="13">
        <f>IF(J2="クロス円",ABS((F49-H49)*100),ABS((F49-H49)*10000))</f>
        <v>0</v>
      </c>
      <c r="M49" s="48" t="str">
        <f t="shared" si="0"/>
        <v/>
      </c>
      <c r="N49" s="48"/>
      <c r="O49" s="13" t="e">
        <f>IF(L49="","",IF(J2="クロス円",ROUNDDOWN((M49/L49)/1000,2),ROUNDDOWN(M49/(I49*L49/10)/100,2)))</f>
        <v>#VALUE!</v>
      </c>
      <c r="P49" s="13"/>
      <c r="Q49" s="13"/>
      <c r="R49" s="49"/>
      <c r="S49" s="49"/>
      <c r="T49" s="51" t="str">
        <f>IF(R49="","",IF(J2="クロス円",IF(E49="買",(R49-F49)*100,(F49-R49)*100),IF(E49="買",(R49-F49)*10000,(F49-R49)*10000)))</f>
        <v/>
      </c>
      <c r="U49" s="51"/>
      <c r="V49" s="48" t="str">
        <f>IF(R49="","",(IF(J2="クロス円",T49*O49*1000,T49*O49*I49*10)))</f>
        <v/>
      </c>
      <c r="W49" s="48"/>
      <c r="X49" s="52" t="str">
        <f t="shared" si="10"/>
        <v/>
      </c>
      <c r="Y49" s="52"/>
      <c r="Z49" s="13">
        <f>IF(J2="クロス円",ABS((F49-H49)*100),ABS((F49-H49)*10000))</f>
        <v>0</v>
      </c>
      <c r="AA49" s="48" t="str">
        <f t="shared" si="1"/>
        <v/>
      </c>
      <c r="AB49" s="48"/>
      <c r="AC49" s="13" t="e">
        <f>IF(Z49="","",IF(J2="クロス円",ROUNDDOWN((AA49/Z49)/1000,2),ROUNDDOWN(AA49/(I49*Z49/10)/100,2)))</f>
        <v>#VALUE!</v>
      </c>
      <c r="AD49" s="13" t="str">
        <f t="shared" si="2"/>
        <v/>
      </c>
      <c r="AE49" s="13" t="str">
        <f t="shared" si="3"/>
        <v/>
      </c>
      <c r="AF49" s="49" t="str">
        <f t="shared" si="4"/>
        <v/>
      </c>
      <c r="AG49" s="49"/>
      <c r="AH49" s="50" t="str">
        <f>IF(AF49="","",IF(J2="クロス円",IF(E49="買",(AF49-F49)*100,(F49-AF49)*100),IF(E49="買",(AF49-F49)*10000,(F49-AF49)*10000)))</f>
        <v/>
      </c>
      <c r="AI49" s="50"/>
      <c r="AJ49" s="48" t="str">
        <f>IF(AF49="","",(IF(J2="クロス円",IF(AH49&gt;0,IF(AC49/2&lt;0.02,AH49*0.01*1000,AH49*ROUNDDOWN(AC49/2,2)*1000),AH49*AC49*1000),IF(AH49&gt;0,IF(AC49/2&lt;0.02,AH49*0.01*I49*10,AH49*ROUNDDOWN(AC49/2,2)*I49*10),AH49*AC49*I49*10))))</f>
        <v/>
      </c>
      <c r="AK49" s="48"/>
      <c r="AL49" s="13"/>
      <c r="AM49" s="13"/>
      <c r="AN49" s="49"/>
      <c r="AO49" s="49"/>
      <c r="AP49" s="50" t="str">
        <f>IF(AN49="","",IF(J2="クロス円",IF(E49="買",(AN49-F49)*100,(F49-AN49)*100),IF(E49="買",(AN49-F49)*10000,(F49-AN49)*10000)))</f>
        <v/>
      </c>
      <c r="AQ49" s="50"/>
      <c r="AR49" s="48" t="str">
        <f>IF(AN49="","",(IF(J2="クロス円",IF(AC49/2&lt;0.02,AP49*0.01*1000,AP49*ROUNDDOWN(AC49/2,2)*1000),IF(AC49/2&lt;0.02,AP49*0.01*I49*10,AP49*ROUNDDOWN(AC49/2,2)*I49*10))))</f>
        <v/>
      </c>
      <c r="AS49" s="48"/>
      <c r="AT49" s="51" t="str">
        <f t="shared" si="5"/>
        <v/>
      </c>
      <c r="AU49" s="51"/>
      <c r="AV49" s="48" t="str">
        <f t="shared" si="6"/>
        <v/>
      </c>
      <c r="AW49" s="48"/>
      <c r="AX49" s="48" t="str">
        <f t="shared" si="8"/>
        <v/>
      </c>
      <c r="AY49" s="48"/>
      <c r="AZ49" s="13">
        <f>IF(J2="クロス円",ABS((F49-H49)*100),ABS((F49-H49)*10000))</f>
        <v>0</v>
      </c>
      <c r="BA49" s="48" t="str">
        <f t="shared" si="7"/>
        <v/>
      </c>
      <c r="BB49" s="48"/>
      <c r="BC49" s="13" t="e">
        <f>IF(AZ49="","",IF(J2="クロス円",ROUNDDOWN((BA49/AZ49)/1000,2),ROUNDDOWN(BA49/(I49*AZ49/10)/100,2)))</f>
        <v>#VALUE!</v>
      </c>
      <c r="BD49" s="13"/>
      <c r="BE49" s="13"/>
      <c r="BF49" s="49"/>
      <c r="BG49" s="49"/>
      <c r="BH49" s="50" t="str">
        <f>IF(BF49="","",IF(J2="クロス円",IF(E49="買",(BF49-F49)*100,(F49-BF49)*100),IF(E49="買",(BF49-F49)*10000,(F49-BF49)*10000)))</f>
        <v/>
      </c>
      <c r="BI49" s="50"/>
      <c r="BJ49" s="48" t="str">
        <f>IF(BF49="","",(IF(J2="クロス円",BH49*BC49*1000,BH49*BC49*I49*10)))</f>
        <v/>
      </c>
      <c r="BK49" s="48"/>
    </row>
    <row r="50" spans="2:63">
      <c r="B50" s="13">
        <v>30</v>
      </c>
      <c r="C50" s="13"/>
      <c r="D50" s="15"/>
      <c r="E50" s="16" t="s">
        <v>15</v>
      </c>
      <c r="F50" s="49"/>
      <c r="G50" s="49"/>
      <c r="H50" s="13"/>
      <c r="I50" s="13"/>
      <c r="J50" s="52" t="str">
        <f t="shared" si="9"/>
        <v/>
      </c>
      <c r="K50" s="52"/>
      <c r="L50" s="13">
        <f>IF(J2="クロス円",ABS((F50-H50)*100),ABS((F50-H50)*10000))</f>
        <v>0</v>
      </c>
      <c r="M50" s="48" t="str">
        <f t="shared" si="0"/>
        <v/>
      </c>
      <c r="N50" s="48"/>
      <c r="O50" s="13" t="e">
        <f>IF(L50="","",IF(J2="クロス円",ROUNDDOWN((M50/L50)/1000,2),ROUNDDOWN(M50/(I50*L50/10)/100,2)))</f>
        <v>#VALUE!</v>
      </c>
      <c r="P50" s="13"/>
      <c r="Q50" s="13"/>
      <c r="R50" s="49"/>
      <c r="S50" s="49"/>
      <c r="T50" s="51" t="str">
        <f>IF(R50="","",IF(J2="クロス円",IF(E50="買",(R50-F50)*100,(F50-R50)*100),IF(E50="買",(R50-F50)*10000,(F50-R50)*10000)))</f>
        <v/>
      </c>
      <c r="U50" s="51"/>
      <c r="V50" s="48" t="str">
        <f>IF(R50="","",(IF(J2="クロス円",T50*O50*1000,T50*O50*I50*10)))</f>
        <v/>
      </c>
      <c r="W50" s="48"/>
      <c r="X50" s="52" t="str">
        <f t="shared" si="10"/>
        <v/>
      </c>
      <c r="Y50" s="52"/>
      <c r="Z50" s="13">
        <f>IF(J2="クロス円",ABS((F50-H50)*100),ABS((F50-H50)*10000))</f>
        <v>0</v>
      </c>
      <c r="AA50" s="48" t="str">
        <f t="shared" si="1"/>
        <v/>
      </c>
      <c r="AB50" s="48"/>
      <c r="AC50" s="13" t="e">
        <f>IF(Z50="","",IF(J2="クロス円",ROUNDDOWN((AA50/Z50)/1000,2),ROUNDDOWN(AA50/(I50*Z50/10)/100,2)))</f>
        <v>#VALUE!</v>
      </c>
      <c r="AD50" s="13" t="str">
        <f t="shared" si="2"/>
        <v/>
      </c>
      <c r="AE50" s="13" t="str">
        <f t="shared" si="3"/>
        <v/>
      </c>
      <c r="AF50" s="49" t="str">
        <f t="shared" si="4"/>
        <v/>
      </c>
      <c r="AG50" s="49"/>
      <c r="AH50" s="50" t="str">
        <f>IF(AF50="","",IF(J2="クロス円",IF(E50="買",(AF50-F50)*100,(F50-AF50)*100),IF(E50="買",(AF50-F50)*10000,(F50-AF50)*10000)))</f>
        <v/>
      </c>
      <c r="AI50" s="50"/>
      <c r="AJ50" s="48" t="str">
        <f>IF(AF50="","",(IF(J2="クロス円",IF(AH50&gt;0,IF(AC50/2&lt;0.02,AH50*0.01*1000,AH50*ROUNDDOWN(AC50/2,2)*1000),AH50*AC50*1000),IF(AH50&gt;0,IF(AC50/2&lt;0.02,AH50*0.01*I50*10,AH50*ROUNDDOWN(AC50/2,2)*I50*10),AH50*AC50*I50*10))))</f>
        <v/>
      </c>
      <c r="AK50" s="48"/>
      <c r="AL50" s="13"/>
      <c r="AM50" s="13"/>
      <c r="AN50" s="49"/>
      <c r="AO50" s="49"/>
      <c r="AP50" s="50" t="str">
        <f>IF(AN50="","",IF(J2="クロス円",IF(E50="買",(AN50-F50)*100,(F50-AN50)*100),IF(E50="買",(AN50-F50)*10000,(F50-AN50)*10000)))</f>
        <v/>
      </c>
      <c r="AQ50" s="50"/>
      <c r="AR50" s="48" t="str">
        <f>IF(AN50="","",(IF(J2="クロス円",IF(AC50/2&lt;0.02,AP50*0.01*1000,AP50*ROUNDDOWN(AC50/2,2)*1000),IF(AC50/2&lt;0.02,AP50*0.01*I50*10,AP50*ROUNDDOWN(AC50/2,2)*I50*10))))</f>
        <v/>
      </c>
      <c r="AS50" s="48"/>
      <c r="AT50" s="51" t="str">
        <f t="shared" si="5"/>
        <v/>
      </c>
      <c r="AU50" s="51"/>
      <c r="AV50" s="48" t="str">
        <f t="shared" si="6"/>
        <v/>
      </c>
      <c r="AW50" s="48"/>
      <c r="AX50" s="48" t="str">
        <f t="shared" si="8"/>
        <v/>
      </c>
      <c r="AY50" s="48"/>
      <c r="AZ50" s="13">
        <f>IF(J2="クロス円",ABS((F50-H50)*100),ABS((F50-H50)*10000))</f>
        <v>0</v>
      </c>
      <c r="BA50" s="48" t="str">
        <f t="shared" si="7"/>
        <v/>
      </c>
      <c r="BB50" s="48"/>
      <c r="BC50" s="13" t="e">
        <f>IF(AZ50="","",IF(J2="クロス円",ROUNDDOWN((BA50/AZ50)/1000,2),ROUNDDOWN(BA50/(I50*AZ50/10)/100,2)))</f>
        <v>#VALUE!</v>
      </c>
      <c r="BD50" s="13"/>
      <c r="BE50" s="13"/>
      <c r="BF50" s="49"/>
      <c r="BG50" s="49"/>
      <c r="BH50" s="50" t="str">
        <f>IF(BF50="","",IF(J2="クロス円",IF(E50="買",(BF50-F50)*100,(F50-BF50)*100),IF(E50="買",(BF50-F50)*10000,(F50-BF50)*10000)))</f>
        <v/>
      </c>
      <c r="BI50" s="50"/>
      <c r="BJ50" s="48" t="str">
        <f>IF(BF50="","",(IF(J2="クロス円",BH50*BC50*1000,BH50*BC50*I50*10)))</f>
        <v/>
      </c>
      <c r="BK50" s="48"/>
    </row>
    <row r="51" spans="2:63">
      <c r="B51" s="13">
        <v>31</v>
      </c>
      <c r="C51" s="13"/>
      <c r="D51" s="15"/>
      <c r="E51" s="16" t="s">
        <v>15</v>
      </c>
      <c r="F51" s="49"/>
      <c r="G51" s="49"/>
      <c r="H51" s="13"/>
      <c r="I51" s="13"/>
      <c r="J51" s="52" t="str">
        <f t="shared" si="9"/>
        <v/>
      </c>
      <c r="K51" s="52"/>
      <c r="L51" s="13">
        <f>IF(J2="クロス円",ABS((F51-H51)*100),ABS((F51-H51)*10000))</f>
        <v>0</v>
      </c>
      <c r="M51" s="48" t="str">
        <f t="shared" si="0"/>
        <v/>
      </c>
      <c r="N51" s="48"/>
      <c r="O51" s="13" t="e">
        <f>IF(L51="","",IF(J2="クロス円",ROUNDDOWN((M51/L51)/1000,2),ROUNDDOWN(M51/(I51*L51/10)/100,2)))</f>
        <v>#VALUE!</v>
      </c>
      <c r="P51" s="13"/>
      <c r="Q51" s="13"/>
      <c r="R51" s="49"/>
      <c r="S51" s="49"/>
      <c r="T51" s="51" t="str">
        <f>IF(R51="","",IF(J2="クロス円",IF(E51="買",(R51-F51)*100,(F51-R51)*100),IF(E51="買",(R51-F51)*10000,(F51-R51)*10000)))</f>
        <v/>
      </c>
      <c r="U51" s="51"/>
      <c r="V51" s="48" t="str">
        <f>IF(R51="","",(IF(J2="クロス円",T51*O51*1000,T51*O51*I51*10)))</f>
        <v/>
      </c>
      <c r="W51" s="48"/>
      <c r="X51" s="52" t="str">
        <f t="shared" si="10"/>
        <v/>
      </c>
      <c r="Y51" s="52"/>
      <c r="Z51" s="13">
        <f>IF(J2="クロス円",ABS((F51-H51)*100),ABS((F51-H51)*10000))</f>
        <v>0</v>
      </c>
      <c r="AA51" s="48" t="str">
        <f t="shared" si="1"/>
        <v/>
      </c>
      <c r="AB51" s="48"/>
      <c r="AC51" s="13" t="e">
        <f>IF(Z51="","",IF(J2="クロス円",ROUNDDOWN((AA51/Z51)/1000,2),ROUNDDOWN(AA51/(I51*Z51/10)/100,2)))</f>
        <v>#VALUE!</v>
      </c>
      <c r="AD51" s="13" t="str">
        <f t="shared" si="2"/>
        <v/>
      </c>
      <c r="AE51" s="13" t="str">
        <f t="shared" si="3"/>
        <v/>
      </c>
      <c r="AF51" s="49" t="str">
        <f t="shared" si="4"/>
        <v/>
      </c>
      <c r="AG51" s="49"/>
      <c r="AH51" s="50" t="str">
        <f>IF(AF51="","",IF(J2="クロス円",IF(E51="買",(AF51-F51)*100,(F51-AF51)*100),IF(E51="買",(AF51-F51)*10000,(F51-AF51)*10000)))</f>
        <v/>
      </c>
      <c r="AI51" s="50"/>
      <c r="AJ51" s="48" t="str">
        <f>IF(AF51="","",(IF(J2="クロス円",IF(AH51&gt;0,IF(AC51/2&lt;0.02,AH51*0.01*1000,AH51*ROUNDDOWN(AC51/2,2)*1000),AH51*AC51*1000),IF(AH51&gt;0,IF(AC51/2&lt;0.02,AH51*0.01*I51*10,AH51*ROUNDDOWN(AC51/2,2)*I51*10),AH51*AC51*I51*10))))</f>
        <v/>
      </c>
      <c r="AK51" s="48"/>
      <c r="AL51" s="13"/>
      <c r="AM51" s="13"/>
      <c r="AN51" s="49"/>
      <c r="AO51" s="49"/>
      <c r="AP51" s="50" t="str">
        <f>IF(AN51="","",IF(J2="クロス円",IF(E51="買",(AN51-F51)*100,(F51-AN51)*100),IF(E51="買",(AN51-F51)*10000,(F51-AN51)*10000)))</f>
        <v/>
      </c>
      <c r="AQ51" s="50"/>
      <c r="AR51" s="48" t="str">
        <f>IF(AN51="","",(IF(J2="クロス円",IF(AC51/2&lt;0.02,AP51*0.01*1000,AP51*ROUNDDOWN(AC51/2,2)*1000),IF(AC51/2&lt;0.02,AP51*0.01*I51*10,AP51*ROUNDDOWN(AC51/2,2)*I51*10))))</f>
        <v/>
      </c>
      <c r="AS51" s="48"/>
      <c r="AT51" s="51" t="str">
        <f t="shared" si="5"/>
        <v/>
      </c>
      <c r="AU51" s="51"/>
      <c r="AV51" s="48" t="str">
        <f t="shared" si="6"/>
        <v/>
      </c>
      <c r="AW51" s="48"/>
      <c r="AX51" s="48" t="str">
        <f t="shared" si="8"/>
        <v/>
      </c>
      <c r="AY51" s="48"/>
      <c r="AZ51" s="13">
        <f>IF(J2="クロス円",ABS((F51-H51)*100),ABS((F51-H51)*10000))</f>
        <v>0</v>
      </c>
      <c r="BA51" s="48" t="str">
        <f t="shared" si="7"/>
        <v/>
      </c>
      <c r="BB51" s="48"/>
      <c r="BC51" s="13" t="e">
        <f>IF(AZ51="","",IF(J2="クロス円",ROUNDDOWN((BA51/AZ51)/1000,2),ROUNDDOWN(BA51/(I51*AZ51/10)/100,2)))</f>
        <v>#VALUE!</v>
      </c>
      <c r="BD51" s="13"/>
      <c r="BE51" s="13"/>
      <c r="BF51" s="49"/>
      <c r="BG51" s="49"/>
      <c r="BH51" s="50" t="str">
        <f>IF(BF51="","",IF(J2="クロス円",IF(E51="買",(BF51-F51)*100,(F51-BF51)*100),IF(E51="買",(BF51-F51)*10000,(F51-BF51)*10000)))</f>
        <v/>
      </c>
      <c r="BI51" s="50"/>
      <c r="BJ51" s="48" t="str">
        <f>IF(BF51="","",(IF(J2="クロス円",BH51*BC51*1000,BH51*BC51*I51*10)))</f>
        <v/>
      </c>
      <c r="BK51" s="48"/>
    </row>
    <row r="52" spans="2:63">
      <c r="B52" s="13">
        <v>32</v>
      </c>
      <c r="C52" s="13"/>
      <c r="D52" s="15"/>
      <c r="E52" s="16" t="s">
        <v>15</v>
      </c>
      <c r="F52" s="49"/>
      <c r="G52" s="49"/>
      <c r="H52" s="13"/>
      <c r="I52" s="13"/>
      <c r="J52" s="52" t="str">
        <f t="shared" si="9"/>
        <v/>
      </c>
      <c r="K52" s="52"/>
      <c r="L52" s="13">
        <f>IF(J2="クロス円",ABS((F52-H52)*100),ABS((F52-H52)*10000))</f>
        <v>0</v>
      </c>
      <c r="M52" s="48" t="str">
        <f t="shared" si="0"/>
        <v/>
      </c>
      <c r="N52" s="48"/>
      <c r="O52" s="13" t="e">
        <f>IF(L52="","",IF(J2="クロス円",ROUNDDOWN((M52/L52)/1000,2),ROUNDDOWN(M52/(I52*L52/10)/100,2)))</f>
        <v>#VALUE!</v>
      </c>
      <c r="P52" s="13"/>
      <c r="Q52" s="13"/>
      <c r="R52" s="49"/>
      <c r="S52" s="49"/>
      <c r="T52" s="51" t="str">
        <f>IF(R52="","",IF(J2="クロス円",IF(E52="買",(R52-F52)*100,(F52-R52)*100),IF(E52="買",(R52-F52)*10000,(F52-R52)*10000)))</f>
        <v/>
      </c>
      <c r="U52" s="51"/>
      <c r="V52" s="48" t="str">
        <f>IF(R52="","",(IF(J2="クロス円",T52*O52*1000,T52*O52*I52*10)))</f>
        <v/>
      </c>
      <c r="W52" s="48"/>
      <c r="X52" s="52" t="str">
        <f t="shared" si="10"/>
        <v/>
      </c>
      <c r="Y52" s="52"/>
      <c r="Z52" s="13">
        <f>IF(J2="クロス円",ABS((F52-H52)*100),ABS((F52-H52)*10000))</f>
        <v>0</v>
      </c>
      <c r="AA52" s="48" t="str">
        <f t="shared" si="1"/>
        <v/>
      </c>
      <c r="AB52" s="48"/>
      <c r="AC52" s="13" t="e">
        <f>IF(Z52="","",IF(J2="クロス円",ROUNDDOWN((AA52/Z52)/1000,2),ROUNDDOWN(AA52/(I52*Z52/10)/100,2)))</f>
        <v>#VALUE!</v>
      </c>
      <c r="AD52" s="13" t="str">
        <f t="shared" si="2"/>
        <v/>
      </c>
      <c r="AE52" s="13" t="str">
        <f t="shared" si="3"/>
        <v/>
      </c>
      <c r="AF52" s="49" t="str">
        <f t="shared" si="4"/>
        <v/>
      </c>
      <c r="AG52" s="49"/>
      <c r="AH52" s="50" t="str">
        <f>IF(AF52="","",IF(J2="クロス円",IF(E52="買",(AF52-F52)*100,(F52-AF52)*100),IF(E52="買",(AF52-F52)*10000,(F52-AF52)*10000)))</f>
        <v/>
      </c>
      <c r="AI52" s="50"/>
      <c r="AJ52" s="48" t="str">
        <f>IF(AF52="","",(IF(J2="クロス円",IF(AH52&gt;0,IF(AC52/2&lt;0.02,AH52*0.01*1000,AH52*ROUNDDOWN(AC52/2,2)*1000),AH52*AC52*1000),IF(AH52&gt;0,IF(AC52/2&lt;0.02,AH52*0.01*I52*10,AH52*ROUNDDOWN(AC52/2,2)*I52*10),AH52*AC52*I52*10))))</f>
        <v/>
      </c>
      <c r="AK52" s="48"/>
      <c r="AL52" s="13"/>
      <c r="AM52" s="13"/>
      <c r="AN52" s="49"/>
      <c r="AO52" s="49"/>
      <c r="AP52" s="50" t="str">
        <f>IF(AN52="","",IF(J2="クロス円",IF(E52="買",(AN52-F52)*100,(F52-AN52)*100),IF(E52="買",(AN52-F52)*10000,(F52-AN52)*10000)))</f>
        <v/>
      </c>
      <c r="AQ52" s="50"/>
      <c r="AR52" s="48" t="str">
        <f>IF(AN52="","",(IF(J2="クロス円",IF(AC52/2&lt;0.02,AP52*0.01*1000,AP52*ROUNDDOWN(AC52/2,2)*1000),IF(AC52/2&lt;0.02,AP52*0.01*I52*10,AP52*ROUNDDOWN(AC52/2,2)*I52*10))))</f>
        <v/>
      </c>
      <c r="AS52" s="48"/>
      <c r="AT52" s="51" t="str">
        <f t="shared" si="5"/>
        <v/>
      </c>
      <c r="AU52" s="51"/>
      <c r="AV52" s="48" t="str">
        <f t="shared" si="6"/>
        <v/>
      </c>
      <c r="AW52" s="48"/>
      <c r="AX52" s="48" t="str">
        <f t="shared" si="8"/>
        <v/>
      </c>
      <c r="AY52" s="48"/>
      <c r="AZ52" s="13">
        <f>IF(J2="クロス円",ABS((F52-H52)*100),ABS((F52-H52)*10000))</f>
        <v>0</v>
      </c>
      <c r="BA52" s="48" t="str">
        <f t="shared" si="7"/>
        <v/>
      </c>
      <c r="BB52" s="48"/>
      <c r="BC52" s="13" t="e">
        <f>IF(AZ52="","",IF(J2="クロス円",ROUNDDOWN((BA52/AZ52)/1000,2),ROUNDDOWN(BA52/(I52*AZ52/10)/100,2)))</f>
        <v>#VALUE!</v>
      </c>
      <c r="BD52" s="13"/>
      <c r="BE52" s="13"/>
      <c r="BF52" s="49"/>
      <c r="BG52" s="49"/>
      <c r="BH52" s="50" t="str">
        <f>IF(BF52="","",IF(J2="クロス円",IF(E52="買",(BF52-F52)*100,(F52-BF52)*100),IF(E52="買",(BF52-F52)*10000,(F52-BF52)*10000)))</f>
        <v/>
      </c>
      <c r="BI52" s="50"/>
      <c r="BJ52" s="48" t="str">
        <f>IF(BF52="","",(IF(J2="クロス円",BH52*BC52*1000,BH52*BC52*I52*10)))</f>
        <v/>
      </c>
      <c r="BK52" s="48"/>
    </row>
    <row r="53" spans="2:63">
      <c r="B53" s="13">
        <v>33</v>
      </c>
      <c r="C53" s="13"/>
      <c r="D53" s="15"/>
      <c r="E53" s="16" t="s">
        <v>15</v>
      </c>
      <c r="F53" s="49"/>
      <c r="G53" s="49"/>
      <c r="H53" s="13"/>
      <c r="I53" s="13"/>
      <c r="J53" s="52" t="str">
        <f t="shared" si="9"/>
        <v/>
      </c>
      <c r="K53" s="52"/>
      <c r="L53" s="13">
        <f>IF(J2="クロス円",ABS((F53-H53)*100),ABS((F53-H53)*10000))</f>
        <v>0</v>
      </c>
      <c r="M53" s="48" t="str">
        <f t="shared" ref="M53:M84" si="11">IF(J53="","",J53*0.02)</f>
        <v/>
      </c>
      <c r="N53" s="48"/>
      <c r="O53" s="13" t="e">
        <f>IF(L53="","",IF(J2="クロス円",ROUNDDOWN((M53/L53)/1000,2),ROUNDDOWN(M53/(I53*L53/10)/100,2)))</f>
        <v>#VALUE!</v>
      </c>
      <c r="P53" s="13"/>
      <c r="Q53" s="13"/>
      <c r="R53" s="49"/>
      <c r="S53" s="49"/>
      <c r="T53" s="51" t="str">
        <f>IF(R53="","",IF(J2="クロス円",IF(E53="買",(R53-F53)*100,(F53-R53)*100),IF(E53="買",(R53-F53)*10000,(F53-R53)*10000)))</f>
        <v/>
      </c>
      <c r="U53" s="51"/>
      <c r="V53" s="48" t="str">
        <f>IF(R53="","",(IF(J2="クロス円",T53*O53*1000,T53*O53*I53*10)))</f>
        <v/>
      </c>
      <c r="W53" s="48"/>
      <c r="X53" s="52" t="str">
        <f t="shared" si="10"/>
        <v/>
      </c>
      <c r="Y53" s="52"/>
      <c r="Z53" s="13">
        <f>IF(J2="クロス円",ABS((F53-H53)*100),ABS((F53-H53)*10000))</f>
        <v>0</v>
      </c>
      <c r="AA53" s="48" t="str">
        <f t="shared" si="1"/>
        <v/>
      </c>
      <c r="AB53" s="48"/>
      <c r="AC53" s="13" t="e">
        <f>IF(Z53="","",IF(J2="クロス円",ROUNDDOWN((AA53/Z53)/1000,2),ROUNDDOWN(AA53/(I53*Z53/10)/100,2)))</f>
        <v>#VALUE!</v>
      </c>
      <c r="AD53" s="13" t="str">
        <f t="shared" si="2"/>
        <v/>
      </c>
      <c r="AE53" s="13" t="str">
        <f t="shared" si="3"/>
        <v/>
      </c>
      <c r="AF53" s="49" t="str">
        <f t="shared" si="4"/>
        <v/>
      </c>
      <c r="AG53" s="49"/>
      <c r="AH53" s="50" t="str">
        <f>IF(AF53="","",IF(J2="クロス円",IF(E53="買",(AF53-F53)*100,(F53-AF53)*100),IF(E53="買",(AF53-F53)*10000,(F53-AF53)*10000)))</f>
        <v/>
      </c>
      <c r="AI53" s="50"/>
      <c r="AJ53" s="48" t="str">
        <f>IF(AF53="","",(IF(J2="クロス円",IF(AH53&gt;0,IF(AC53/2&lt;0.02,AH53*0.01*1000,AH53*ROUNDDOWN(AC53/2,2)*1000),AH53*AC53*1000),IF(AH53&gt;0,IF(AC53/2&lt;0.02,AH53*0.01*I53*10,AH53*ROUNDDOWN(AC53/2,2)*I53*10),AH53*AC53*I53*10))))</f>
        <v/>
      </c>
      <c r="AK53" s="48"/>
      <c r="AL53" s="13"/>
      <c r="AM53" s="13"/>
      <c r="AN53" s="49"/>
      <c r="AO53" s="49"/>
      <c r="AP53" s="50" t="str">
        <f>IF(AN53="","",IF(J2="クロス円",IF(E53="買",(AN53-F53)*100,(F53-AN53)*100),IF(E53="買",(AN53-F53)*10000,(F53-AN53)*10000)))</f>
        <v/>
      </c>
      <c r="AQ53" s="50"/>
      <c r="AR53" s="48" t="str">
        <f>IF(AN53="","",(IF(J2="クロス円",IF(AC53/2&lt;0.02,AP53*0.01*1000,AP53*ROUNDDOWN(AC53/2,2)*1000),IF(AC53/2&lt;0.02,AP53*0.01*I53*10,AP53*ROUNDDOWN(AC53/2,2)*I53*10))))</f>
        <v/>
      </c>
      <c r="AS53" s="48"/>
      <c r="AT53" s="51" t="str">
        <f t="shared" si="5"/>
        <v/>
      </c>
      <c r="AU53" s="51"/>
      <c r="AV53" s="48" t="str">
        <f t="shared" si="6"/>
        <v/>
      </c>
      <c r="AW53" s="48"/>
      <c r="AX53" s="48" t="str">
        <f t="shared" si="8"/>
        <v/>
      </c>
      <c r="AY53" s="48"/>
      <c r="AZ53" s="13">
        <f>IF(J2="クロス円",ABS((F53-H53)*100),ABS((F53-H53)*10000))</f>
        <v>0</v>
      </c>
      <c r="BA53" s="48" t="str">
        <f t="shared" si="7"/>
        <v/>
      </c>
      <c r="BB53" s="48"/>
      <c r="BC53" s="13" t="e">
        <f>IF(AZ53="","",IF(J2="クロス円",ROUNDDOWN((BA53/AZ53)/1000,2),ROUNDDOWN(BA53/(I53*AZ53/10)/100,2)))</f>
        <v>#VALUE!</v>
      </c>
      <c r="BD53" s="13"/>
      <c r="BE53" s="13"/>
      <c r="BF53" s="49"/>
      <c r="BG53" s="49"/>
      <c r="BH53" s="50" t="str">
        <f>IF(BF53="","",IF(J2="クロス円",IF(E53="買",(BF53-F53)*100,(F53-BF53)*100),IF(E53="買",(BF53-F53)*10000,(F53-BF53)*10000)))</f>
        <v/>
      </c>
      <c r="BI53" s="50"/>
      <c r="BJ53" s="48" t="str">
        <f>IF(BF53="","",(IF(J2="クロス円",BH53*BC53*1000,BH53*BC53*I53*10)))</f>
        <v/>
      </c>
      <c r="BK53" s="48"/>
    </row>
    <row r="54" spans="2:63">
      <c r="B54" s="13">
        <v>34</v>
      </c>
      <c r="C54" s="13"/>
      <c r="D54" s="15"/>
      <c r="E54" s="16" t="s">
        <v>15</v>
      </c>
      <c r="F54" s="49"/>
      <c r="G54" s="49"/>
      <c r="H54" s="13"/>
      <c r="I54" s="13"/>
      <c r="J54" s="52" t="str">
        <f t="shared" si="9"/>
        <v/>
      </c>
      <c r="K54" s="52"/>
      <c r="L54" s="13">
        <f>IF(J2="クロス円",ABS((F54-H54)*100),ABS((F54-H54)*10000))</f>
        <v>0</v>
      </c>
      <c r="M54" s="48" t="str">
        <f t="shared" si="11"/>
        <v/>
      </c>
      <c r="N54" s="48"/>
      <c r="O54" s="13" t="e">
        <f>IF(L54="","",IF(J2="クロス円",ROUNDDOWN((M54/L54)/1000,2),ROUNDDOWN(M54/(I54*L54/10)/100,2)))</f>
        <v>#VALUE!</v>
      </c>
      <c r="P54" s="13"/>
      <c r="Q54" s="13"/>
      <c r="R54" s="49"/>
      <c r="S54" s="49"/>
      <c r="T54" s="51" t="str">
        <f>IF(R54="","",IF(J2="クロス円",IF(E54="買",(R54-F54)*100,(F54-R54)*100),IF(E54="買",(R54-F54)*10000,(F54-R54)*10000)))</f>
        <v/>
      </c>
      <c r="U54" s="51"/>
      <c r="V54" s="48" t="str">
        <f>IF(R54="","",(IF(J2="クロス円",T54*O54*1000,T54*O54*I54*10)))</f>
        <v/>
      </c>
      <c r="W54" s="48"/>
      <c r="X54" s="52" t="str">
        <f t="shared" si="10"/>
        <v/>
      </c>
      <c r="Y54" s="52"/>
      <c r="Z54" s="13">
        <f>IF(J2="クロス円",ABS((F54-H54)*100),ABS((F54-H54)*10000))</f>
        <v>0</v>
      </c>
      <c r="AA54" s="48" t="str">
        <f t="shared" si="1"/>
        <v/>
      </c>
      <c r="AB54" s="48"/>
      <c r="AC54" s="13" t="e">
        <f>IF(Z54="","",IF(J2="クロス円",ROUNDDOWN((AA54/Z54)/1000,2),ROUNDDOWN(AA54/(I54*Z54/10)/100,2)))</f>
        <v>#VALUE!</v>
      </c>
      <c r="AD54" s="13" t="str">
        <f t="shared" si="2"/>
        <v/>
      </c>
      <c r="AE54" s="13" t="str">
        <f t="shared" si="3"/>
        <v/>
      </c>
      <c r="AF54" s="49" t="str">
        <f t="shared" si="4"/>
        <v/>
      </c>
      <c r="AG54" s="49"/>
      <c r="AH54" s="50" t="str">
        <f>IF(AF54="","",IF(J2="クロス円",IF(E54="買",(AF54-F54)*100,(F54-AF54)*100),IF(E54="買",(AF54-F54)*10000,(F54-AF54)*10000)))</f>
        <v/>
      </c>
      <c r="AI54" s="50"/>
      <c r="AJ54" s="48" t="str">
        <f>IF(AF54="","",(IF(J2="クロス円",IF(AH54&gt;0,IF(AC54/2&lt;0.02,AH54*0.01*1000,AH54*ROUNDDOWN(AC54/2,2)*1000),AH54*AC54*1000),IF(AH54&gt;0,IF(AC54/2&lt;0.02,AH54*0.01*I54*10,AH54*ROUNDDOWN(AC54/2,2)*I54*10),AH54*AC54*I54*10))))</f>
        <v/>
      </c>
      <c r="AK54" s="48"/>
      <c r="AL54" s="13"/>
      <c r="AM54" s="13"/>
      <c r="AN54" s="49"/>
      <c r="AO54" s="49"/>
      <c r="AP54" s="50" t="str">
        <f>IF(AN54="","",IF(J2="クロス円",IF(E54="買",(AN54-F54)*100,(F54-AN54)*100),IF(E54="買",(AN54-F54)*10000,(F54-AN54)*10000)))</f>
        <v/>
      </c>
      <c r="AQ54" s="50"/>
      <c r="AR54" s="48" t="str">
        <f>IF(AN54="","",(IF(J2="クロス円",IF(AC54/2&lt;0.02,AP54*0.01*1000,AP54*ROUNDDOWN(AC54/2,2)*1000),IF(AC54/2&lt;0.02,AP54*0.01*I54*10,AP54*ROUNDDOWN(AC54/2,2)*I54*10))))</f>
        <v/>
      </c>
      <c r="AS54" s="48"/>
      <c r="AT54" s="51" t="str">
        <f t="shared" si="5"/>
        <v/>
      </c>
      <c r="AU54" s="51"/>
      <c r="AV54" s="48" t="str">
        <f t="shared" si="6"/>
        <v/>
      </c>
      <c r="AW54" s="48"/>
      <c r="AX54" s="48" t="str">
        <f t="shared" si="8"/>
        <v/>
      </c>
      <c r="AY54" s="48"/>
      <c r="AZ54" s="13">
        <f>IF(J2="クロス円",ABS((F54-H54)*100),ABS((F54-H54)*10000))</f>
        <v>0</v>
      </c>
      <c r="BA54" s="48" t="str">
        <f t="shared" si="7"/>
        <v/>
      </c>
      <c r="BB54" s="48"/>
      <c r="BC54" s="13" t="e">
        <f>IF(AZ54="","",IF(J2="クロス円",ROUNDDOWN((BA54/AZ54)/1000,2),ROUNDDOWN(BA54/(I54*AZ54/10)/100,2)))</f>
        <v>#VALUE!</v>
      </c>
      <c r="BD54" s="13"/>
      <c r="BE54" s="13"/>
      <c r="BF54" s="49"/>
      <c r="BG54" s="49"/>
      <c r="BH54" s="50" t="str">
        <f>IF(BF54="","",IF(J2="クロス円",IF(E54="買",(BF54-F54)*100,(F54-BF54)*100),IF(E54="買",(BF54-F54)*10000,(F54-BF54)*10000)))</f>
        <v/>
      </c>
      <c r="BI54" s="50"/>
      <c r="BJ54" s="48" t="str">
        <f>IF(BF54="","",(IF(J2="クロス円",BH54*BC54*1000,BH54*BC54*I54*10)))</f>
        <v/>
      </c>
      <c r="BK54" s="48"/>
    </row>
    <row r="55" spans="2:63">
      <c r="B55" s="13">
        <v>35</v>
      </c>
      <c r="C55" s="13"/>
      <c r="D55" s="15"/>
      <c r="E55" s="16" t="s">
        <v>15</v>
      </c>
      <c r="F55" s="49"/>
      <c r="G55" s="49"/>
      <c r="H55" s="13"/>
      <c r="I55" s="13"/>
      <c r="J55" s="52" t="str">
        <f t="shared" si="9"/>
        <v/>
      </c>
      <c r="K55" s="52"/>
      <c r="L55" s="13">
        <f>IF(J2="クロス円",ABS((F55-H55)*100),ABS((F55-H55)*10000))</f>
        <v>0</v>
      </c>
      <c r="M55" s="48" t="str">
        <f t="shared" si="11"/>
        <v/>
      </c>
      <c r="N55" s="48"/>
      <c r="O55" s="13" t="e">
        <f>IF(L55="","",IF(J2="クロス円",ROUNDDOWN((M55/L55)/1000,2),ROUNDDOWN(M55/(I55*L55/10)/100,2)))</f>
        <v>#VALUE!</v>
      </c>
      <c r="P55" s="13"/>
      <c r="Q55" s="13"/>
      <c r="R55" s="49"/>
      <c r="S55" s="49"/>
      <c r="T55" s="51" t="str">
        <f>IF(R55="","",IF(J2="クロス円",IF(E55="買",(R55-F55)*100,(F55-R55)*100),IF(E55="買",(R55-F55)*10000,(F55-R55)*10000)))</f>
        <v/>
      </c>
      <c r="U55" s="51"/>
      <c r="V55" s="48" t="str">
        <f>IF(R55="","",(IF(J2="クロス円",T55*O55*1000,T55*O55*I55*10)))</f>
        <v/>
      </c>
      <c r="W55" s="48"/>
      <c r="X55" s="52" t="str">
        <f t="shared" si="10"/>
        <v/>
      </c>
      <c r="Y55" s="52"/>
      <c r="Z55" s="13">
        <f>IF(J2="クロス円",ABS((F55-H55)*100),ABS((F55-H55)*10000))</f>
        <v>0</v>
      </c>
      <c r="AA55" s="48" t="str">
        <f t="shared" si="1"/>
        <v/>
      </c>
      <c r="AB55" s="48"/>
      <c r="AC55" s="13" t="e">
        <f>IF(Z55="","",IF(J2="クロス円",ROUNDDOWN((AA55/Z55)/1000,2),ROUNDDOWN(AA55/(I55*Z55/10)/100,2)))</f>
        <v>#VALUE!</v>
      </c>
      <c r="AD55" s="13" t="str">
        <f t="shared" si="2"/>
        <v/>
      </c>
      <c r="AE55" s="13" t="str">
        <f t="shared" si="3"/>
        <v/>
      </c>
      <c r="AF55" s="49" t="str">
        <f t="shared" si="4"/>
        <v/>
      </c>
      <c r="AG55" s="49"/>
      <c r="AH55" s="50" t="str">
        <f>IF(AF55="","",IF(J2="クロス円",IF(E55="買",(AF55-F55)*100,(F55-AF55)*100),IF(E55="買",(AF55-F55)*10000,(F55-AF55)*10000)))</f>
        <v/>
      </c>
      <c r="AI55" s="50"/>
      <c r="AJ55" s="48" t="str">
        <f>IF(AF55="","",(IF(J2="クロス円",IF(AH55&gt;0,IF(AC55/2&lt;0.02,AH55*0.01*1000,AH55*ROUNDDOWN(AC55/2,2)*1000),AH55*AC55*1000),IF(AH55&gt;0,IF(AC55/2&lt;0.02,AH55*0.01*I55*10,AH55*ROUNDDOWN(AC55/2,2)*I55*10),AH55*AC55*I55*10))))</f>
        <v/>
      </c>
      <c r="AK55" s="48"/>
      <c r="AL55" s="13"/>
      <c r="AM55" s="13"/>
      <c r="AN55" s="49"/>
      <c r="AO55" s="49"/>
      <c r="AP55" s="50" t="str">
        <f>IF(AN55="","",IF(J2="クロス円",IF(E55="買",(AN55-F55)*100,(F55-AN55)*100),IF(E55="買",(AN55-F55)*10000,(F55-AN55)*10000)))</f>
        <v/>
      </c>
      <c r="AQ55" s="50"/>
      <c r="AR55" s="48" t="str">
        <f>IF(AN55="","",(IF(J2="クロス円",IF(AC55/2&lt;0.02,AP55*0.01*1000,AP55*ROUNDDOWN(AC55/2,2)*1000),IF(AC55/2&lt;0.02,AP55*0.01*I55*10,AP55*ROUNDDOWN(AC55/2,2)*I55*10))))</f>
        <v/>
      </c>
      <c r="AS55" s="48"/>
      <c r="AT55" s="51" t="str">
        <f t="shared" si="5"/>
        <v/>
      </c>
      <c r="AU55" s="51"/>
      <c r="AV55" s="48" t="str">
        <f t="shared" si="6"/>
        <v/>
      </c>
      <c r="AW55" s="48"/>
      <c r="AX55" s="48" t="str">
        <f t="shared" si="8"/>
        <v/>
      </c>
      <c r="AY55" s="48"/>
      <c r="AZ55" s="13">
        <f>IF(J2="クロス円",ABS((F55-H55)*100),ABS((F55-H55)*10000))</f>
        <v>0</v>
      </c>
      <c r="BA55" s="48" t="str">
        <f t="shared" si="7"/>
        <v/>
      </c>
      <c r="BB55" s="48"/>
      <c r="BC55" s="13" t="e">
        <f>IF(AZ55="","",IF(J2="クロス円",ROUNDDOWN((BA55/AZ55)/1000,2),ROUNDDOWN(BA55/(I55*AZ55/10)/100,2)))</f>
        <v>#VALUE!</v>
      </c>
      <c r="BD55" s="13"/>
      <c r="BE55" s="13"/>
      <c r="BF55" s="49"/>
      <c r="BG55" s="49"/>
      <c r="BH55" s="50" t="str">
        <f>IF(BF55="","",IF(J2="クロス円",IF(E55="買",(BF55-F55)*100,(F55-BF55)*100),IF(E55="買",(BF55-F55)*10000,(F55-BF55)*10000)))</f>
        <v/>
      </c>
      <c r="BI55" s="50"/>
      <c r="BJ55" s="48" t="str">
        <f>IF(BF55="","",(IF(J2="クロス円",BH55*BC55*1000,BH55*BC55*I55*10)))</f>
        <v/>
      </c>
      <c r="BK55" s="48"/>
    </row>
    <row r="56" spans="2:63">
      <c r="B56" s="13">
        <v>36</v>
      </c>
      <c r="C56" s="13"/>
      <c r="D56" s="15"/>
      <c r="E56" s="16" t="s">
        <v>15</v>
      </c>
      <c r="F56" s="49"/>
      <c r="G56" s="49"/>
      <c r="H56" s="13"/>
      <c r="I56" s="13"/>
      <c r="J56" s="52" t="str">
        <f t="shared" si="9"/>
        <v/>
      </c>
      <c r="K56" s="52"/>
      <c r="L56" s="13">
        <f>IF(J2="クロス円",ABS((F56-H56)*100),ABS((F56-H56)*10000))</f>
        <v>0</v>
      </c>
      <c r="M56" s="48" t="str">
        <f t="shared" si="11"/>
        <v/>
      </c>
      <c r="N56" s="48"/>
      <c r="O56" s="13" t="e">
        <f>IF(L56="","",IF(J2="クロス円",ROUNDDOWN((M56/L56)/1000,2),ROUNDDOWN(M56/(I56*L56/10)/100,2)))</f>
        <v>#VALUE!</v>
      </c>
      <c r="P56" s="13"/>
      <c r="Q56" s="13"/>
      <c r="R56" s="49"/>
      <c r="S56" s="49"/>
      <c r="T56" s="51" t="str">
        <f>IF(R56="","",IF(J2="クロス円",IF(E56="買",(R56-F56)*100,(F56-R56)*100),IF(E56="買",(R56-F56)*10000,(F56-R56)*10000)))</f>
        <v/>
      </c>
      <c r="U56" s="51"/>
      <c r="V56" s="48" t="str">
        <f>IF(R56="","",(IF(J2="クロス円",T56*O56*1000,T56*O56*I56*10)))</f>
        <v/>
      </c>
      <c r="W56" s="48"/>
      <c r="X56" s="52" t="str">
        <f t="shared" si="10"/>
        <v/>
      </c>
      <c r="Y56" s="52"/>
      <c r="Z56" s="13">
        <f>IF(J2="クロス円",ABS((F56-H56)*100),ABS((F56-H56)*10000))</f>
        <v>0</v>
      </c>
      <c r="AA56" s="48" t="str">
        <f t="shared" si="1"/>
        <v/>
      </c>
      <c r="AB56" s="48"/>
      <c r="AC56" s="13" t="e">
        <f>IF(Z56="","",IF(J2="クロス円",ROUNDDOWN((AA56/Z56)/1000,2),ROUNDDOWN(AA56/(I56*Z56/10)/100,2)))</f>
        <v>#VALUE!</v>
      </c>
      <c r="AD56" s="13" t="str">
        <f t="shared" si="2"/>
        <v/>
      </c>
      <c r="AE56" s="13" t="str">
        <f t="shared" si="3"/>
        <v/>
      </c>
      <c r="AF56" s="49" t="str">
        <f t="shared" si="4"/>
        <v/>
      </c>
      <c r="AG56" s="49"/>
      <c r="AH56" s="50" t="str">
        <f>IF(AF56="","",IF(J2="クロス円",IF(E56="買",(AF56-F56)*100,(F56-AF56)*100),IF(E56="買",(AF56-F56)*10000,(F56-AF56)*10000)))</f>
        <v/>
      </c>
      <c r="AI56" s="50"/>
      <c r="AJ56" s="48" t="str">
        <f>IF(AF56="","",(IF(J2="クロス円",IF(AH56&gt;0,IF(AC56/2&lt;0.02,AH56*0.01*1000,AH56*ROUNDDOWN(AC56/2,2)*1000),AH56*AC56*1000),IF(AH56&gt;0,IF(AC56/2&lt;0.02,AH56*0.01*I56*10,AH56*ROUNDDOWN(AC56/2,2)*I56*10),AH56*AC56*I56*10))))</f>
        <v/>
      </c>
      <c r="AK56" s="48"/>
      <c r="AL56" s="13"/>
      <c r="AM56" s="13"/>
      <c r="AN56" s="49"/>
      <c r="AO56" s="49"/>
      <c r="AP56" s="50" t="str">
        <f>IF(AN56="","",IF(J2="クロス円",IF(E56="買",(AN56-F56)*100,(F56-AN56)*100),IF(E56="買",(AN56-F56)*10000,(F56-AN56)*10000)))</f>
        <v/>
      </c>
      <c r="AQ56" s="50"/>
      <c r="AR56" s="48" t="str">
        <f>IF(AN56="","",(IF(J2="クロス円",IF(AC56/2&lt;0.02,AP56*0.01*1000,AP56*ROUNDDOWN(AC56/2,2)*1000),IF(AC56/2&lt;0.02,AP56*0.01*I56*10,AP56*ROUNDDOWN(AC56/2,2)*I56*10))))</f>
        <v/>
      </c>
      <c r="AS56" s="48"/>
      <c r="AT56" s="51" t="str">
        <f t="shared" si="5"/>
        <v/>
      </c>
      <c r="AU56" s="51"/>
      <c r="AV56" s="48" t="str">
        <f t="shared" si="6"/>
        <v/>
      </c>
      <c r="AW56" s="48"/>
      <c r="AX56" s="48" t="str">
        <f t="shared" si="8"/>
        <v/>
      </c>
      <c r="AY56" s="48"/>
      <c r="AZ56" s="13">
        <f>IF(J2="クロス円",ABS((F56-H56)*100),ABS((F56-H56)*10000))</f>
        <v>0</v>
      </c>
      <c r="BA56" s="48" t="str">
        <f t="shared" si="7"/>
        <v/>
      </c>
      <c r="BB56" s="48"/>
      <c r="BC56" s="13" t="e">
        <f>IF(AZ56="","",IF(J2="クロス円",ROUNDDOWN((BA56/AZ56)/1000,2),ROUNDDOWN(BA56/(I56*AZ56/10)/100,2)))</f>
        <v>#VALUE!</v>
      </c>
      <c r="BD56" s="13"/>
      <c r="BE56" s="13"/>
      <c r="BF56" s="49"/>
      <c r="BG56" s="49"/>
      <c r="BH56" s="50" t="str">
        <f>IF(BF56="","",IF(J2="クロス円",IF(E56="買",(BF56-F56)*100,(F56-BF56)*100),IF(E56="買",(BF56-F56)*10000,(F56-BF56)*10000)))</f>
        <v/>
      </c>
      <c r="BI56" s="50"/>
      <c r="BJ56" s="48" t="str">
        <f>IF(BF56="","",(IF(J2="クロス円",BH56*BC56*1000,BH56*BC56*I56*10)))</f>
        <v/>
      </c>
      <c r="BK56" s="48"/>
    </row>
    <row r="57" spans="2:63">
      <c r="B57" s="13">
        <v>37</v>
      </c>
      <c r="C57" s="13"/>
      <c r="D57" s="15"/>
      <c r="E57" s="16" t="s">
        <v>15</v>
      </c>
      <c r="F57" s="49"/>
      <c r="G57" s="49"/>
      <c r="H57" s="13"/>
      <c r="I57" s="13"/>
      <c r="J57" s="52" t="str">
        <f t="shared" si="9"/>
        <v/>
      </c>
      <c r="K57" s="52"/>
      <c r="L57" s="13">
        <f>IF(J2="クロス円",ABS((F57-H57)*100),ABS((F57-H57)*10000))</f>
        <v>0</v>
      </c>
      <c r="M57" s="48" t="str">
        <f t="shared" si="11"/>
        <v/>
      </c>
      <c r="N57" s="48"/>
      <c r="O57" s="13" t="e">
        <f>IF(L57="","",IF(J2="クロス円",ROUNDDOWN((M57/L57)/1000,2),ROUNDDOWN(M57/(I57*L57/10)/100,2)))</f>
        <v>#VALUE!</v>
      </c>
      <c r="P57" s="13"/>
      <c r="Q57" s="13"/>
      <c r="R57" s="49"/>
      <c r="S57" s="49"/>
      <c r="T57" s="51" t="str">
        <f>IF(R57="","",IF(J2="クロス円",IF(E57="買",(R57-F57)*100,(F57-R57)*100),IF(E57="買",(R57-F57)*10000,(F57-R57)*10000)))</f>
        <v/>
      </c>
      <c r="U57" s="51"/>
      <c r="V57" s="48" t="str">
        <f>IF(R57="","",(IF(J2="クロス円",T57*O57*1000,T57*O57*I57*10)))</f>
        <v/>
      </c>
      <c r="W57" s="48"/>
      <c r="X57" s="52" t="str">
        <f t="shared" si="10"/>
        <v/>
      </c>
      <c r="Y57" s="52"/>
      <c r="Z57" s="13">
        <f>IF(J2="クロス円",ABS((F57-H57)*100),ABS((F57-H57)*10000))</f>
        <v>0</v>
      </c>
      <c r="AA57" s="48" t="str">
        <f t="shared" si="1"/>
        <v/>
      </c>
      <c r="AB57" s="48"/>
      <c r="AC57" s="13" t="e">
        <f>IF(Z57="","",IF(J2="クロス円",ROUNDDOWN((AA57/Z57)/1000,2),ROUNDDOWN(AA57/(I57*Z57/10)/100,2)))</f>
        <v>#VALUE!</v>
      </c>
      <c r="AD57" s="13" t="str">
        <f t="shared" si="2"/>
        <v/>
      </c>
      <c r="AE57" s="13" t="str">
        <f t="shared" si="3"/>
        <v/>
      </c>
      <c r="AF57" s="49" t="str">
        <f t="shared" si="4"/>
        <v/>
      </c>
      <c r="AG57" s="49"/>
      <c r="AH57" s="50" t="str">
        <f>IF(AF57="","",IF(J2="クロス円",IF(E57="買",(AF57-F57)*100,(F57-AF57)*100),IF(E57="買",(AF57-F57)*10000,(F57-AF57)*10000)))</f>
        <v/>
      </c>
      <c r="AI57" s="50"/>
      <c r="AJ57" s="48" t="str">
        <f>IF(AF57="","",(IF(J2="クロス円",IF(AH57&gt;0,IF(AC57/2&lt;0.02,AH57*0.01*1000,AH57*ROUNDDOWN(AC57/2,2)*1000),AH57*AC57*1000),IF(AH57&gt;0,IF(AC57/2&lt;0.02,AH57*0.01*I57*10,AH57*ROUNDDOWN(AC57/2,2)*I57*10),AH57*AC57*I57*10))))</f>
        <v/>
      </c>
      <c r="AK57" s="48"/>
      <c r="AL57" s="13"/>
      <c r="AM57" s="13"/>
      <c r="AN57" s="49"/>
      <c r="AO57" s="49"/>
      <c r="AP57" s="50" t="str">
        <f>IF(AN57="","",IF(J2="クロス円",IF(E57="買",(AN57-F57)*100,(F57-AN57)*100),IF(E57="買",(AN57-F57)*10000,(F57-AN57)*10000)))</f>
        <v/>
      </c>
      <c r="AQ57" s="50"/>
      <c r="AR57" s="48" t="str">
        <f>IF(AN57="","",(IF(J2="クロス円",IF(AC57/2&lt;0.02,AP57*0.01*1000,AP57*ROUNDDOWN(AC57/2,2)*1000),IF(AC57/2&lt;0.02,AP57*0.01*I57*10,AP57*ROUNDDOWN(AC57/2,2)*I57*10))))</f>
        <v/>
      </c>
      <c r="AS57" s="48"/>
      <c r="AT57" s="51" t="str">
        <f t="shared" si="5"/>
        <v/>
      </c>
      <c r="AU57" s="51"/>
      <c r="AV57" s="48" t="str">
        <f t="shared" si="6"/>
        <v/>
      </c>
      <c r="AW57" s="48"/>
      <c r="AX57" s="48" t="str">
        <f t="shared" si="8"/>
        <v/>
      </c>
      <c r="AY57" s="48"/>
      <c r="AZ57" s="13">
        <f>IF(J2="クロス円",ABS((F57-H57)*100),ABS((F57-H57)*10000))</f>
        <v>0</v>
      </c>
      <c r="BA57" s="48" t="str">
        <f t="shared" si="7"/>
        <v/>
      </c>
      <c r="BB57" s="48"/>
      <c r="BC57" s="13" t="e">
        <f>IF(AZ57="","",IF(J2="クロス円",ROUNDDOWN((BA57/AZ57)/1000,2),ROUNDDOWN(BA57/(I57*AZ57/10)/100,2)))</f>
        <v>#VALUE!</v>
      </c>
      <c r="BD57" s="13"/>
      <c r="BE57" s="13"/>
      <c r="BF57" s="49"/>
      <c r="BG57" s="49"/>
      <c r="BH57" s="50" t="str">
        <f>IF(BF57="","",IF(J2="クロス円",IF(E57="買",(BF57-F57)*100,(F57-BF57)*100),IF(E57="買",(BF57-F57)*10000,(F57-BF57)*10000)))</f>
        <v/>
      </c>
      <c r="BI57" s="50"/>
      <c r="BJ57" s="48" t="str">
        <f>IF(BF57="","",(IF(J2="クロス円",BH57*BC57*1000,BH57*BC57*I57*10)))</f>
        <v/>
      </c>
      <c r="BK57" s="48"/>
    </row>
    <row r="58" spans="2:63">
      <c r="B58" s="13">
        <v>38</v>
      </c>
      <c r="C58" s="13"/>
      <c r="D58" s="15"/>
      <c r="E58" s="16" t="s">
        <v>15</v>
      </c>
      <c r="F58" s="49"/>
      <c r="G58" s="49"/>
      <c r="H58" s="13"/>
      <c r="I58" s="13"/>
      <c r="J58" s="52" t="str">
        <f t="shared" si="9"/>
        <v/>
      </c>
      <c r="K58" s="52"/>
      <c r="L58" s="13">
        <f>IF(J2="クロス円",ABS((F58-H58)*100),ABS((F58-H58)*10000))</f>
        <v>0</v>
      </c>
      <c r="M58" s="48" t="str">
        <f t="shared" si="11"/>
        <v/>
      </c>
      <c r="N58" s="48"/>
      <c r="O58" s="13" t="e">
        <f>IF(L58="","",IF(J2="クロス円",ROUNDDOWN((M58/L58)/1000,2),ROUNDDOWN(M58/(I58*L58/10)/100,2)))</f>
        <v>#VALUE!</v>
      </c>
      <c r="P58" s="13"/>
      <c r="Q58" s="13"/>
      <c r="R58" s="49"/>
      <c r="S58" s="49"/>
      <c r="T58" s="51" t="str">
        <f>IF(R58="","",IF(J2="クロス円",IF(E58="買",(R58-F58)*100,(F58-R58)*100),IF(E58="買",(R58-F58)*10000,(F58-R58)*10000)))</f>
        <v/>
      </c>
      <c r="U58" s="51"/>
      <c r="V58" s="48" t="str">
        <f>IF(R58="","",(IF(J2="クロス円",T58*O58*1000,T58*O58*I58*10)))</f>
        <v/>
      </c>
      <c r="W58" s="48"/>
      <c r="X58" s="52" t="str">
        <f t="shared" si="10"/>
        <v/>
      </c>
      <c r="Y58" s="52"/>
      <c r="Z58" s="13">
        <f>IF(J2="クロス円",ABS((F58-H58)*100),ABS((F58-H58)*10000))</f>
        <v>0</v>
      </c>
      <c r="AA58" s="48" t="str">
        <f t="shared" si="1"/>
        <v/>
      </c>
      <c r="AB58" s="48"/>
      <c r="AC58" s="13" t="e">
        <f>IF(Z58="","",IF(J2="クロス円",ROUNDDOWN((AA58/Z58)/1000,2),ROUNDDOWN(AA58/(I58*Z58/10)/100,2)))</f>
        <v>#VALUE!</v>
      </c>
      <c r="AD58" s="13" t="str">
        <f t="shared" si="2"/>
        <v/>
      </c>
      <c r="AE58" s="13" t="str">
        <f t="shared" si="3"/>
        <v/>
      </c>
      <c r="AF58" s="49" t="str">
        <f t="shared" si="4"/>
        <v/>
      </c>
      <c r="AG58" s="49"/>
      <c r="AH58" s="50" t="str">
        <f>IF(AF58="","",IF(J2="クロス円",IF(E58="買",(AF58-F58)*100,(F58-AF58)*100),IF(E58="買",(AF58-F58)*10000,(F58-AF58)*10000)))</f>
        <v/>
      </c>
      <c r="AI58" s="50"/>
      <c r="AJ58" s="48" t="str">
        <f>IF(AF58="","",(IF(J2="クロス円",IF(AH58&gt;0,IF(AC58/2&lt;0.02,AH58*0.01*1000,AH58*ROUNDDOWN(AC58/2,2)*1000),AH58*AC58*1000),IF(AH58&gt;0,IF(AC58/2&lt;0.02,AH58*0.01*I58*10,AH58*ROUNDDOWN(AC58/2,2)*I58*10),AH58*AC58*I58*10))))</f>
        <v/>
      </c>
      <c r="AK58" s="48"/>
      <c r="AL58" s="13"/>
      <c r="AM58" s="13"/>
      <c r="AN58" s="49"/>
      <c r="AO58" s="49"/>
      <c r="AP58" s="50" t="str">
        <f>IF(AN58="","",IF(J2="クロス円",IF(E58="買",(AN58-F58)*100,(F58-AN58)*100),IF(E58="買",(AN58-F58)*10000,(F58-AN58)*10000)))</f>
        <v/>
      </c>
      <c r="AQ58" s="50"/>
      <c r="AR58" s="48" t="str">
        <f>IF(AN58="","",(IF(J2="クロス円",IF(AC58/2&lt;0.02,AP58*0.01*1000,AP58*ROUNDDOWN(AC58/2,2)*1000),IF(AC58/2&lt;0.02,AP58*0.01*I58*10,AP58*ROUNDDOWN(AC58/2,2)*I58*10))))</f>
        <v/>
      </c>
      <c r="AS58" s="48"/>
      <c r="AT58" s="51" t="str">
        <f t="shared" si="5"/>
        <v/>
      </c>
      <c r="AU58" s="51"/>
      <c r="AV58" s="48" t="str">
        <f t="shared" si="6"/>
        <v/>
      </c>
      <c r="AW58" s="48"/>
      <c r="AX58" s="48" t="str">
        <f t="shared" si="8"/>
        <v/>
      </c>
      <c r="AY58" s="48"/>
      <c r="AZ58" s="13">
        <f>IF(J2="クロス円",ABS((F58-H58)*100),ABS((F58-H58)*10000))</f>
        <v>0</v>
      </c>
      <c r="BA58" s="48" t="str">
        <f t="shared" si="7"/>
        <v/>
      </c>
      <c r="BB58" s="48"/>
      <c r="BC58" s="13" t="e">
        <f>IF(AZ58="","",IF(J2="クロス円",ROUNDDOWN((BA58/AZ58)/1000,2),ROUNDDOWN(BA58/(I58*AZ58/10)/100,2)))</f>
        <v>#VALUE!</v>
      </c>
      <c r="BD58" s="13"/>
      <c r="BE58" s="13"/>
      <c r="BF58" s="49"/>
      <c r="BG58" s="49"/>
      <c r="BH58" s="50" t="str">
        <f>IF(BF58="","",IF(J2="クロス円",IF(E58="買",(BF58-F58)*100,(F58-BF58)*100),IF(E58="買",(BF58-F58)*10000,(F58-BF58)*10000)))</f>
        <v/>
      </c>
      <c r="BI58" s="50"/>
      <c r="BJ58" s="48" t="str">
        <f>IF(BF58="","",(IF(J2="クロス円",BH58*BC58*1000,BH58*BC58*I58*10)))</f>
        <v/>
      </c>
      <c r="BK58" s="48"/>
    </row>
    <row r="59" spans="2:63">
      <c r="B59" s="13">
        <v>39</v>
      </c>
      <c r="C59" s="13"/>
      <c r="D59" s="15"/>
      <c r="E59" s="16" t="s">
        <v>15</v>
      </c>
      <c r="F59" s="49"/>
      <c r="G59" s="49"/>
      <c r="H59" s="13"/>
      <c r="I59" s="13"/>
      <c r="J59" s="52" t="str">
        <f t="shared" si="9"/>
        <v/>
      </c>
      <c r="K59" s="52"/>
      <c r="L59" s="13">
        <f>IF(J2="クロス円",ABS((F59-H59)*100),ABS((F59-H59)*10000))</f>
        <v>0</v>
      </c>
      <c r="M59" s="48" t="str">
        <f t="shared" si="11"/>
        <v/>
      </c>
      <c r="N59" s="48"/>
      <c r="O59" s="13" t="e">
        <f>IF(L59="","",IF(J2="クロス円",ROUNDDOWN((M59/L59)/1000,2),ROUNDDOWN(M59/(I59*L59/10)/100,2)))</f>
        <v>#VALUE!</v>
      </c>
      <c r="P59" s="13"/>
      <c r="Q59" s="13"/>
      <c r="R59" s="49"/>
      <c r="S59" s="49"/>
      <c r="T59" s="51" t="str">
        <f>IF(R59="","",IF(J2="クロス円",IF(E59="買",(R59-F59)*100,(F59-R59)*100),IF(E59="買",(R59-F59)*10000,(F59-R59)*10000)))</f>
        <v/>
      </c>
      <c r="U59" s="51"/>
      <c r="V59" s="48" t="str">
        <f>IF(R59="","",(IF(J2="クロス円",T59*O59*1000,T59*O59*I59*10)))</f>
        <v/>
      </c>
      <c r="W59" s="48"/>
      <c r="X59" s="52" t="str">
        <f t="shared" si="10"/>
        <v/>
      </c>
      <c r="Y59" s="52"/>
      <c r="Z59" s="13">
        <f>IF(J2="クロス円",ABS((F59-H59)*100),ABS((F59-H59)*10000))</f>
        <v>0</v>
      </c>
      <c r="AA59" s="48" t="str">
        <f t="shared" si="1"/>
        <v/>
      </c>
      <c r="AB59" s="48"/>
      <c r="AC59" s="13" t="e">
        <f>IF(Z59="","",IF(J2="クロス円",ROUNDDOWN((AA59/Z59)/1000,2),ROUNDDOWN(AA59/(I59*Z59/10)/100,2)))</f>
        <v>#VALUE!</v>
      </c>
      <c r="AD59" s="13" t="str">
        <f t="shared" si="2"/>
        <v/>
      </c>
      <c r="AE59" s="13" t="str">
        <f t="shared" si="3"/>
        <v/>
      </c>
      <c r="AF59" s="49" t="str">
        <f t="shared" si="4"/>
        <v/>
      </c>
      <c r="AG59" s="49"/>
      <c r="AH59" s="50" t="str">
        <f>IF(AF59="","",IF(J2="クロス円",IF(E59="買",(AF59-F59)*100,(F59-AF59)*100),IF(E59="買",(AF59-F59)*10000,(F59-AF59)*10000)))</f>
        <v/>
      </c>
      <c r="AI59" s="50"/>
      <c r="AJ59" s="48" t="str">
        <f>IF(AF59="","",(IF(J2="クロス円",IF(AH59&gt;0,IF(AC59/2&lt;0.02,AH59*0.01*1000,AH59*ROUNDDOWN(AC59/2,2)*1000),AH59*AC59*1000),IF(AH59&gt;0,IF(AC59/2&lt;0.02,AH59*0.01*I59*10,AH59*ROUNDDOWN(AC59/2,2)*I59*10),AH59*AC59*I59*10))))</f>
        <v/>
      </c>
      <c r="AK59" s="48"/>
      <c r="AL59" s="13"/>
      <c r="AM59" s="13"/>
      <c r="AN59" s="49"/>
      <c r="AO59" s="49"/>
      <c r="AP59" s="50" t="str">
        <f>IF(AN59="","",IF(J2="クロス円",IF(E59="買",(AN59-F59)*100,(F59-AN59)*100),IF(E59="買",(AN59-F59)*10000,(F59-AN59)*10000)))</f>
        <v/>
      </c>
      <c r="AQ59" s="50"/>
      <c r="AR59" s="48" t="str">
        <f>IF(AN59="","",(IF(J2="クロス円",IF(AC59/2&lt;0.02,AP59*0.01*1000,AP59*ROUNDDOWN(AC59/2,2)*1000),IF(AC59/2&lt;0.02,AP59*0.01*I59*10,AP59*ROUNDDOWN(AC59/2,2)*I59*10))))</f>
        <v/>
      </c>
      <c r="AS59" s="48"/>
      <c r="AT59" s="51" t="str">
        <f t="shared" si="5"/>
        <v/>
      </c>
      <c r="AU59" s="51"/>
      <c r="AV59" s="48" t="str">
        <f t="shared" si="6"/>
        <v/>
      </c>
      <c r="AW59" s="48"/>
      <c r="AX59" s="48" t="str">
        <f t="shared" si="8"/>
        <v/>
      </c>
      <c r="AY59" s="48"/>
      <c r="AZ59" s="13">
        <f>IF(J2="クロス円",ABS((F59-H59)*100),ABS((F59-H59)*10000))</f>
        <v>0</v>
      </c>
      <c r="BA59" s="48" t="str">
        <f t="shared" si="7"/>
        <v/>
      </c>
      <c r="BB59" s="48"/>
      <c r="BC59" s="13" t="e">
        <f>IF(AZ59="","",IF(J2="クロス円",ROUNDDOWN((BA59/AZ59)/1000,2),ROUNDDOWN(BA59/(I59*AZ59/10)/100,2)))</f>
        <v>#VALUE!</v>
      </c>
      <c r="BD59" s="13"/>
      <c r="BE59" s="13"/>
      <c r="BF59" s="49"/>
      <c r="BG59" s="49"/>
      <c r="BH59" s="50" t="str">
        <f>IF(BF59="","",IF(J2="クロス円",IF(E59="買",(BF59-F59)*100,(F59-BF59)*100),IF(E59="買",(BF59-F59)*10000,(F59-BF59)*10000)))</f>
        <v/>
      </c>
      <c r="BI59" s="50"/>
      <c r="BJ59" s="48" t="str">
        <f>IF(BF59="","",(IF(J2="クロス円",BH59*BC59*1000,BH59*BC59*I59*10)))</f>
        <v/>
      </c>
      <c r="BK59" s="48"/>
    </row>
    <row r="60" spans="2:63">
      <c r="B60" s="13">
        <v>40</v>
      </c>
      <c r="C60" s="13"/>
      <c r="D60" s="15"/>
      <c r="E60" s="16" t="s">
        <v>15</v>
      </c>
      <c r="F60" s="49"/>
      <c r="G60" s="49"/>
      <c r="H60" s="13"/>
      <c r="I60" s="13"/>
      <c r="J60" s="52" t="str">
        <f t="shared" si="9"/>
        <v/>
      </c>
      <c r="K60" s="52"/>
      <c r="L60" s="13">
        <f>IF(J2="クロス円",ABS((F60-H60)*100),ABS((F60-H60)*10000))</f>
        <v>0</v>
      </c>
      <c r="M60" s="48" t="str">
        <f t="shared" si="11"/>
        <v/>
      </c>
      <c r="N60" s="48"/>
      <c r="O60" s="13" t="e">
        <f>IF(L60="","",IF(J2="クロス円",ROUNDDOWN((M60/L60)/1000,2),ROUNDDOWN(M60/(I60*L60/10)/100,2)))</f>
        <v>#VALUE!</v>
      </c>
      <c r="P60" s="13"/>
      <c r="Q60" s="13"/>
      <c r="R60" s="49"/>
      <c r="S60" s="49"/>
      <c r="T60" s="51" t="str">
        <f>IF(R60="","",IF(J2="クロス円",IF(E60="買",(R60-F60)*100,(F60-R60)*100),IF(E60="買",(R60-F60)*10000,(F60-R60)*10000)))</f>
        <v/>
      </c>
      <c r="U60" s="51"/>
      <c r="V60" s="48" t="str">
        <f>IF(R60="","",(IF(J2="クロス円",T60*O60*1000,T60*O60*I60*10)))</f>
        <v/>
      </c>
      <c r="W60" s="48"/>
      <c r="X60" s="52" t="str">
        <f t="shared" si="10"/>
        <v/>
      </c>
      <c r="Y60" s="52"/>
      <c r="Z60" s="13">
        <f>IF(J2="クロス円",ABS((F60-H60)*100),ABS((F60-H60)*10000))</f>
        <v>0</v>
      </c>
      <c r="AA60" s="48" t="str">
        <f t="shared" si="1"/>
        <v/>
      </c>
      <c r="AB60" s="48"/>
      <c r="AC60" s="13" t="e">
        <f>IF(Z60="","",IF(J2="クロス円",ROUNDDOWN((AA60/Z60)/1000,2),ROUNDDOWN(AA60/(I60*Z60/10)/100,2)))</f>
        <v>#VALUE!</v>
      </c>
      <c r="AD60" s="13" t="str">
        <f t="shared" si="2"/>
        <v/>
      </c>
      <c r="AE60" s="13" t="str">
        <f t="shared" si="3"/>
        <v/>
      </c>
      <c r="AF60" s="49" t="str">
        <f t="shared" si="4"/>
        <v/>
      </c>
      <c r="AG60" s="49"/>
      <c r="AH60" s="50" t="str">
        <f>IF(AF60="","",IF(J2="クロス円",IF(E60="買",(AF60-F60)*100,(F60-AF60)*100),IF(E60="買",(AF60-F60)*10000,(F60-AF60)*10000)))</f>
        <v/>
      </c>
      <c r="AI60" s="50"/>
      <c r="AJ60" s="48" t="str">
        <f>IF(AF60="","",(IF(J2="クロス円",IF(AH60&gt;0,IF(AC60/2&lt;0.02,AH60*0.01*1000,AH60*ROUNDDOWN(AC60/2,2)*1000),AH60*AC60*1000),IF(AH60&gt;0,IF(AC60/2&lt;0.02,AH60*0.01*I60*10,AH60*ROUNDDOWN(AC60/2,2)*I60*10),AH60*AC60*I60*10))))</f>
        <v/>
      </c>
      <c r="AK60" s="48"/>
      <c r="AL60" s="13"/>
      <c r="AM60" s="13"/>
      <c r="AN60" s="49"/>
      <c r="AO60" s="49"/>
      <c r="AP60" s="50" t="str">
        <f>IF(AN60="","",IF(J2="クロス円",IF(E60="買",(AN60-F60)*100,(F60-AN60)*100),IF(E60="買",(AN60-F60)*10000,(F60-AN60)*10000)))</f>
        <v/>
      </c>
      <c r="AQ60" s="50"/>
      <c r="AR60" s="48" t="str">
        <f>IF(AN60="","",(IF(J2="クロス円",IF(AC60/2&lt;0.02,AP60*0.01*1000,AP60*ROUNDDOWN(AC60/2,2)*1000),IF(AC60/2&lt;0.02,AP60*0.01*I60*10,AP60*ROUNDDOWN(AC60/2,2)*I60*10))))</f>
        <v/>
      </c>
      <c r="AS60" s="48"/>
      <c r="AT60" s="51" t="str">
        <f t="shared" si="5"/>
        <v/>
      </c>
      <c r="AU60" s="51"/>
      <c r="AV60" s="48" t="str">
        <f t="shared" si="6"/>
        <v/>
      </c>
      <c r="AW60" s="48"/>
      <c r="AX60" s="48" t="str">
        <f t="shared" si="8"/>
        <v/>
      </c>
      <c r="AY60" s="48"/>
      <c r="AZ60" s="13">
        <f>IF(J2="クロス円",ABS((F60-H60)*100),ABS((F60-H60)*10000))</f>
        <v>0</v>
      </c>
      <c r="BA60" s="48" t="str">
        <f t="shared" si="7"/>
        <v/>
      </c>
      <c r="BB60" s="48"/>
      <c r="BC60" s="13" t="e">
        <f>IF(AZ60="","",IF(J2="クロス円",ROUNDDOWN((BA60/AZ60)/1000,2),ROUNDDOWN(BA60/(I60*AZ60/10)/100,2)))</f>
        <v>#VALUE!</v>
      </c>
      <c r="BD60" s="13"/>
      <c r="BE60" s="13"/>
      <c r="BF60" s="49"/>
      <c r="BG60" s="49"/>
      <c r="BH60" s="50" t="str">
        <f>IF(BF60="","",IF(J2="クロス円",IF(E60="買",(BF60-F60)*100,(F60-BF60)*100),IF(E60="買",(BF60-F60)*10000,(F60-BF60)*10000)))</f>
        <v/>
      </c>
      <c r="BI60" s="50"/>
      <c r="BJ60" s="48" t="str">
        <f>IF(BF60="","",(IF(J2="クロス円",BH60*BC60*1000,BH60*BC60*I60*10)))</f>
        <v/>
      </c>
      <c r="BK60" s="48"/>
    </row>
    <row r="61" spans="2:63">
      <c r="B61" s="13">
        <v>41</v>
      </c>
      <c r="C61" s="13"/>
      <c r="D61" s="15"/>
      <c r="E61" s="16" t="s">
        <v>15</v>
      </c>
      <c r="F61" s="49"/>
      <c r="G61" s="49"/>
      <c r="H61" s="13"/>
      <c r="I61" s="13"/>
      <c r="J61" s="52" t="str">
        <f t="shared" si="9"/>
        <v/>
      </c>
      <c r="K61" s="52"/>
      <c r="L61" s="13">
        <f>IF(J2="クロス円",ABS((F61-H61)*100),ABS((F61-H61)*10000))</f>
        <v>0</v>
      </c>
      <c r="M61" s="48" t="str">
        <f t="shared" si="11"/>
        <v/>
      </c>
      <c r="N61" s="48"/>
      <c r="O61" s="13" t="e">
        <f>IF(L61="","",IF(J2="クロス円",ROUNDDOWN((M61/L61)/1000,2),ROUNDDOWN(M61/(I61*L61/10)/100,2)))</f>
        <v>#VALUE!</v>
      </c>
      <c r="P61" s="13"/>
      <c r="Q61" s="13"/>
      <c r="R61" s="49"/>
      <c r="S61" s="49"/>
      <c r="T61" s="51" t="str">
        <f>IF(R61="","",IF(J2="クロス円",IF(E61="買",(R61-F61)*100,(F61-R61)*100),IF(E61="買",(R61-F61)*10000,(F61-R61)*10000)))</f>
        <v/>
      </c>
      <c r="U61" s="51"/>
      <c r="V61" s="48" t="str">
        <f>IF(R61="","",(IF(J2="クロス円",T61*O61*1000,T61*O61*I61*10)))</f>
        <v/>
      </c>
      <c r="W61" s="48"/>
      <c r="X61" s="52" t="str">
        <f t="shared" si="10"/>
        <v/>
      </c>
      <c r="Y61" s="52"/>
      <c r="Z61" s="13">
        <f>IF(J2="クロス円",ABS((F61-H61)*100),ABS((F61-H61)*10000))</f>
        <v>0</v>
      </c>
      <c r="AA61" s="48" t="str">
        <f t="shared" si="1"/>
        <v/>
      </c>
      <c r="AB61" s="48"/>
      <c r="AC61" s="13" t="e">
        <f>IF(Z61="","",IF(J2="クロス円",ROUNDDOWN((AA61/Z61)/1000,2),ROUNDDOWN(AA61/(I61*Z61/10)/100,2)))</f>
        <v>#VALUE!</v>
      </c>
      <c r="AD61" s="13" t="str">
        <f t="shared" si="2"/>
        <v/>
      </c>
      <c r="AE61" s="13" t="str">
        <f t="shared" si="3"/>
        <v/>
      </c>
      <c r="AF61" s="49" t="str">
        <f t="shared" si="4"/>
        <v/>
      </c>
      <c r="AG61" s="49"/>
      <c r="AH61" s="50" t="str">
        <f>IF(AF61="","",IF(J2="クロス円",IF(E61="買",(AF61-F61)*100,(F61-AF61)*100),IF(E61="買",(AF61-F61)*10000,(F61-AF61)*10000)))</f>
        <v/>
      </c>
      <c r="AI61" s="50"/>
      <c r="AJ61" s="48" t="str">
        <f>IF(AF61="","",(IF(J2="クロス円",IF(AH61&gt;0,IF(AC61/2&lt;0.02,AH61*0.01*1000,AH61*ROUNDDOWN(AC61/2,2)*1000),AH61*AC61*1000),IF(AH61&gt;0,IF(AC61/2&lt;0.02,AH61*0.01*I61*10,AH61*ROUNDDOWN(AC61/2,2)*I61*10),AH61*AC61*I61*10))))</f>
        <v/>
      </c>
      <c r="AK61" s="48"/>
      <c r="AL61" s="13"/>
      <c r="AM61" s="13"/>
      <c r="AN61" s="49"/>
      <c r="AO61" s="49"/>
      <c r="AP61" s="50" t="str">
        <f>IF(AN61="","",IF(J2="クロス円",IF(E61="買",(AN61-F61)*100,(F61-AN61)*100),IF(E61="買",(AN61-F61)*10000,(F61-AN61)*10000)))</f>
        <v/>
      </c>
      <c r="AQ61" s="50"/>
      <c r="AR61" s="48" t="str">
        <f>IF(AN61="","",(IF(J2="クロス円",IF(AC61/2&lt;0.02,AP61*0.01*1000,AP61*ROUNDDOWN(AC61/2,2)*1000),IF(AC61/2&lt;0.02,AP61*0.01*I61*10,AP61*ROUNDDOWN(AC61/2,2)*I61*10))))</f>
        <v/>
      </c>
      <c r="AS61" s="48"/>
      <c r="AT61" s="51" t="str">
        <f t="shared" si="5"/>
        <v/>
      </c>
      <c r="AU61" s="51"/>
      <c r="AV61" s="48" t="str">
        <f t="shared" si="6"/>
        <v/>
      </c>
      <c r="AW61" s="48"/>
      <c r="AX61" s="48" t="str">
        <f t="shared" si="8"/>
        <v/>
      </c>
      <c r="AY61" s="48"/>
      <c r="AZ61" s="13">
        <f>IF(J2="クロス円",ABS((F61-H61)*100),ABS((F61-H61)*10000))</f>
        <v>0</v>
      </c>
      <c r="BA61" s="48" t="str">
        <f t="shared" si="7"/>
        <v/>
      </c>
      <c r="BB61" s="48"/>
      <c r="BC61" s="13" t="e">
        <f>IF(AZ61="","",IF(J2="クロス円",ROUNDDOWN((BA61/AZ61)/1000,2),ROUNDDOWN(BA61/(I61*AZ61/10)/100,2)))</f>
        <v>#VALUE!</v>
      </c>
      <c r="BD61" s="13"/>
      <c r="BE61" s="13"/>
      <c r="BF61" s="49"/>
      <c r="BG61" s="49"/>
      <c r="BH61" s="50" t="str">
        <f>IF(BF61="","",IF(J2="クロス円",IF(E61="買",(BF61-F61)*100,(F61-BF61)*100),IF(E61="買",(BF61-F61)*10000,(F61-BF61)*10000)))</f>
        <v/>
      </c>
      <c r="BI61" s="50"/>
      <c r="BJ61" s="48" t="str">
        <f>IF(BF61="","",(IF(J2="クロス円",BH61*BC61*1000,BH61*BC61*I61*10)))</f>
        <v/>
      </c>
      <c r="BK61" s="48"/>
    </row>
    <row r="62" spans="2:63">
      <c r="B62" s="13">
        <v>42</v>
      </c>
      <c r="C62" s="13"/>
      <c r="D62" s="15"/>
      <c r="E62" s="16" t="s">
        <v>15</v>
      </c>
      <c r="F62" s="49"/>
      <c r="G62" s="49"/>
      <c r="H62" s="13"/>
      <c r="I62" s="13"/>
      <c r="J62" s="52" t="str">
        <f t="shared" si="9"/>
        <v/>
      </c>
      <c r="K62" s="52"/>
      <c r="L62" s="13">
        <f>IF(J2="クロス円",ABS((F62-H62)*100),ABS((F62-H62)*10000))</f>
        <v>0</v>
      </c>
      <c r="M62" s="48" t="str">
        <f t="shared" si="11"/>
        <v/>
      </c>
      <c r="N62" s="48"/>
      <c r="O62" s="13" t="e">
        <f>IF(L62="","",IF(J2="クロス円",ROUNDDOWN((M62/L62)/1000,2),ROUNDDOWN(M62/(I62*L62/10)/100,2)))</f>
        <v>#VALUE!</v>
      </c>
      <c r="P62" s="13"/>
      <c r="Q62" s="13"/>
      <c r="R62" s="49"/>
      <c r="S62" s="49"/>
      <c r="T62" s="51" t="str">
        <f>IF(R62="","",IF(J2="クロス円",IF(E62="買",(R62-F62)*100,(F62-R62)*100),IF(E62="買",(R62-F62)*10000,(F62-R62)*10000)))</f>
        <v/>
      </c>
      <c r="U62" s="51"/>
      <c r="V62" s="48" t="str">
        <f>IF(R62="","",(IF(J2="クロス円",T62*O62*1000,T62*O62*I62*10)))</f>
        <v/>
      </c>
      <c r="W62" s="48"/>
      <c r="X62" s="52" t="str">
        <f t="shared" si="10"/>
        <v/>
      </c>
      <c r="Y62" s="52"/>
      <c r="Z62" s="13">
        <f>IF(J2="クロス円",ABS((F62-H62)*100),ABS((F62-H62)*10000))</f>
        <v>0</v>
      </c>
      <c r="AA62" s="48" t="str">
        <f t="shared" si="1"/>
        <v/>
      </c>
      <c r="AB62" s="48"/>
      <c r="AC62" s="13" t="e">
        <f>IF(Z62="","",IF(J2="クロス円",ROUNDDOWN((AA62/Z62)/1000,2),ROUNDDOWN(AA62/(I62*Z62/10)/100,2)))</f>
        <v>#VALUE!</v>
      </c>
      <c r="AD62" s="13" t="str">
        <f t="shared" si="2"/>
        <v/>
      </c>
      <c r="AE62" s="13" t="str">
        <f t="shared" si="3"/>
        <v/>
      </c>
      <c r="AF62" s="49" t="str">
        <f t="shared" si="4"/>
        <v/>
      </c>
      <c r="AG62" s="49"/>
      <c r="AH62" s="50" t="str">
        <f>IF(AF62="","",IF(J2="クロス円",IF(E62="買",(AF62-F62)*100,(F62-AF62)*100),IF(E62="買",(AF62-F62)*10000,(F62-AF62)*10000)))</f>
        <v/>
      </c>
      <c r="AI62" s="50"/>
      <c r="AJ62" s="48" t="str">
        <f>IF(AF62="","",(IF(J2="クロス円",IF(AH62&gt;0,IF(AC62/2&lt;0.02,AH62*0.01*1000,AH62*ROUNDDOWN(AC62/2,2)*1000),AH62*AC62*1000),IF(AH62&gt;0,IF(AC62/2&lt;0.02,AH62*0.01*I62*10,AH62*ROUNDDOWN(AC62/2,2)*I62*10),AH62*AC62*I62*10))))</f>
        <v/>
      </c>
      <c r="AK62" s="48"/>
      <c r="AL62" s="13"/>
      <c r="AM62" s="13"/>
      <c r="AN62" s="49"/>
      <c r="AO62" s="49"/>
      <c r="AP62" s="50" t="str">
        <f>IF(AN62="","",IF(J2="クロス円",IF(E62="買",(AN62-F62)*100,(F62-AN62)*100),IF(E62="買",(AN62-F62)*10000,(F62-AN62)*10000)))</f>
        <v/>
      </c>
      <c r="AQ62" s="50"/>
      <c r="AR62" s="48" t="str">
        <f>IF(AN62="","",(IF(J2="クロス円",IF(AC62/2&lt;0.02,AP62*0.01*1000,AP62*ROUNDDOWN(AC62/2,2)*1000),IF(AC62/2&lt;0.02,AP62*0.01*I62*10,AP62*ROUNDDOWN(AC62/2,2)*I62*10))))</f>
        <v/>
      </c>
      <c r="AS62" s="48"/>
      <c r="AT62" s="51" t="str">
        <f t="shared" si="5"/>
        <v/>
      </c>
      <c r="AU62" s="51"/>
      <c r="AV62" s="48" t="str">
        <f t="shared" si="6"/>
        <v/>
      </c>
      <c r="AW62" s="48"/>
      <c r="AX62" s="48" t="str">
        <f t="shared" si="8"/>
        <v/>
      </c>
      <c r="AY62" s="48"/>
      <c r="AZ62" s="13">
        <f>IF(J2="クロス円",ABS((F62-H62)*100),ABS((F62-H62)*10000))</f>
        <v>0</v>
      </c>
      <c r="BA62" s="48" t="str">
        <f t="shared" si="7"/>
        <v/>
      </c>
      <c r="BB62" s="48"/>
      <c r="BC62" s="13" t="e">
        <f>IF(AZ62="","",IF(J2="クロス円",ROUNDDOWN((BA62/AZ62)/1000,2),ROUNDDOWN(BA62/(I62*AZ62/10)/100,2)))</f>
        <v>#VALUE!</v>
      </c>
      <c r="BD62" s="13"/>
      <c r="BE62" s="13"/>
      <c r="BF62" s="49"/>
      <c r="BG62" s="49"/>
      <c r="BH62" s="50" t="str">
        <f>IF(BF62="","",IF(J2="クロス円",IF(E62="買",(BF62-F62)*100,(F62-BF62)*100),IF(E62="買",(BF62-F62)*10000,(F62-BF62)*10000)))</f>
        <v/>
      </c>
      <c r="BI62" s="50"/>
      <c r="BJ62" s="48" t="str">
        <f>IF(BF62="","",(IF(J2="クロス円",BH62*BC62*1000,BH62*BC62*I62*10)))</f>
        <v/>
      </c>
      <c r="BK62" s="48"/>
    </row>
    <row r="63" spans="2:63">
      <c r="B63" s="13">
        <v>43</v>
      </c>
      <c r="C63" s="13"/>
      <c r="D63" s="15"/>
      <c r="E63" s="16" t="s">
        <v>15</v>
      </c>
      <c r="F63" s="49"/>
      <c r="G63" s="49"/>
      <c r="H63" s="13"/>
      <c r="I63" s="13"/>
      <c r="J63" s="52" t="str">
        <f t="shared" si="9"/>
        <v/>
      </c>
      <c r="K63" s="52"/>
      <c r="L63" s="13">
        <f>IF(J2="クロス円",ABS((F63-H63)*100),ABS((F63-H63)*10000))</f>
        <v>0</v>
      </c>
      <c r="M63" s="48" t="str">
        <f t="shared" si="11"/>
        <v/>
      </c>
      <c r="N63" s="48"/>
      <c r="O63" s="13" t="e">
        <f>IF(L63="","",IF(J2="クロス円",ROUNDDOWN((M63/L63)/1000,2),ROUNDDOWN(M63/(I63*L63/10)/100,2)))</f>
        <v>#VALUE!</v>
      </c>
      <c r="P63" s="13"/>
      <c r="Q63" s="13"/>
      <c r="R63" s="49"/>
      <c r="S63" s="49"/>
      <c r="T63" s="51" t="str">
        <f>IF(R63="","",IF(J2="クロス円",IF(E63="買",(R63-F63)*100,(F63-R63)*100),IF(E63="買",(R63-F63)*10000,(F63-R63)*10000)))</f>
        <v/>
      </c>
      <c r="U63" s="51"/>
      <c r="V63" s="48" t="str">
        <f>IF(R63="","",(IF(J2="クロス円",T63*O63*1000,T63*O63*I63*10)))</f>
        <v/>
      </c>
      <c r="W63" s="48"/>
      <c r="X63" s="52" t="str">
        <f t="shared" si="10"/>
        <v/>
      </c>
      <c r="Y63" s="52"/>
      <c r="Z63" s="13">
        <f>IF(J2="クロス円",ABS((F63-H63)*100),ABS((F63-H63)*10000))</f>
        <v>0</v>
      </c>
      <c r="AA63" s="48" t="str">
        <f t="shared" si="1"/>
        <v/>
      </c>
      <c r="AB63" s="48"/>
      <c r="AC63" s="13" t="e">
        <f>IF(Z63="","",IF(J2="クロス円",ROUNDDOWN((AA63/Z63)/1000,2),ROUNDDOWN(AA63/(I63*Z63/10)/100,2)))</f>
        <v>#VALUE!</v>
      </c>
      <c r="AD63" s="13" t="str">
        <f t="shared" si="2"/>
        <v/>
      </c>
      <c r="AE63" s="13" t="str">
        <f t="shared" si="3"/>
        <v/>
      </c>
      <c r="AF63" s="49" t="str">
        <f t="shared" si="4"/>
        <v/>
      </c>
      <c r="AG63" s="49"/>
      <c r="AH63" s="50" t="str">
        <f>IF(AF63="","",IF(J2="クロス円",IF(E63="買",(AF63-F63)*100,(F63-AF63)*100),IF(E63="買",(AF63-F63)*10000,(F63-AF63)*10000)))</f>
        <v/>
      </c>
      <c r="AI63" s="50"/>
      <c r="AJ63" s="48" t="str">
        <f>IF(AF63="","",(IF(J2="クロス円",IF(AH63&gt;0,IF(AC63/2&lt;0.02,AH63*0.01*1000,AH63*ROUNDDOWN(AC63/2,2)*1000),AH63*AC63*1000),IF(AH63&gt;0,IF(AC63/2&lt;0.02,AH63*0.01*I63*10,AH63*ROUNDDOWN(AC63/2,2)*I63*10),AH63*AC63*I63*10))))</f>
        <v/>
      </c>
      <c r="AK63" s="48"/>
      <c r="AL63" s="13"/>
      <c r="AM63" s="13"/>
      <c r="AN63" s="49"/>
      <c r="AO63" s="49"/>
      <c r="AP63" s="50" t="str">
        <f>IF(AN63="","",IF(J2="クロス円",IF(E63="買",(AN63-F63)*100,(F63-AN63)*100),IF(E63="買",(AN63-F63)*10000,(F63-AN63)*10000)))</f>
        <v/>
      </c>
      <c r="AQ63" s="50"/>
      <c r="AR63" s="48" t="str">
        <f>IF(AN63="","",(IF(J2="クロス円",IF(AC63/2&lt;0.02,AP63*0.01*1000,AP63*ROUNDDOWN(AC63/2,2)*1000),IF(AC63/2&lt;0.02,AP63*0.01*I63*10,AP63*ROUNDDOWN(AC63/2,2)*I63*10))))</f>
        <v/>
      </c>
      <c r="AS63" s="48"/>
      <c r="AT63" s="51" t="str">
        <f t="shared" si="5"/>
        <v/>
      </c>
      <c r="AU63" s="51"/>
      <c r="AV63" s="48" t="str">
        <f t="shared" si="6"/>
        <v/>
      </c>
      <c r="AW63" s="48"/>
      <c r="AX63" s="48" t="str">
        <f t="shared" si="8"/>
        <v/>
      </c>
      <c r="AY63" s="48"/>
      <c r="AZ63" s="13">
        <f>IF(J2="クロス円",ABS((F63-H63)*100),ABS((F63-H63)*10000))</f>
        <v>0</v>
      </c>
      <c r="BA63" s="48" t="str">
        <f t="shared" si="7"/>
        <v/>
      </c>
      <c r="BB63" s="48"/>
      <c r="BC63" s="13" t="e">
        <f>IF(AZ63="","",IF(J2="クロス円",ROUNDDOWN((BA63/AZ63)/1000,2),ROUNDDOWN(BA63/(I63*AZ63/10)/100,2)))</f>
        <v>#VALUE!</v>
      </c>
      <c r="BD63" s="13"/>
      <c r="BE63" s="13"/>
      <c r="BF63" s="49"/>
      <c r="BG63" s="49"/>
      <c r="BH63" s="50" t="str">
        <f>IF(BF63="","",IF(J2="クロス円",IF(E63="買",(BF63-F63)*100,(F63-BF63)*100),IF(E63="買",(BF63-F63)*10000,(F63-BF63)*10000)))</f>
        <v/>
      </c>
      <c r="BI63" s="50"/>
      <c r="BJ63" s="48" t="str">
        <f>IF(BF63="","",(IF(J2="クロス円",BH63*BC63*1000,BH63*BC63*I63*10)))</f>
        <v/>
      </c>
      <c r="BK63" s="48"/>
    </row>
    <row r="64" spans="2:63">
      <c r="B64" s="13">
        <v>44</v>
      </c>
      <c r="C64" s="13"/>
      <c r="D64" s="15"/>
      <c r="E64" s="16" t="s">
        <v>15</v>
      </c>
      <c r="F64" s="49"/>
      <c r="G64" s="49"/>
      <c r="H64" s="13"/>
      <c r="I64" s="13"/>
      <c r="J64" s="52" t="str">
        <f t="shared" si="9"/>
        <v/>
      </c>
      <c r="K64" s="52"/>
      <c r="L64" s="13">
        <f>IF(J2="クロス円",ABS((F64-H64)*100),ABS((F64-H64)*10000))</f>
        <v>0</v>
      </c>
      <c r="M64" s="48" t="str">
        <f t="shared" si="11"/>
        <v/>
      </c>
      <c r="N64" s="48"/>
      <c r="O64" s="13" t="e">
        <f>IF(L64="","",IF(J2="クロス円",ROUNDDOWN((M64/L64)/1000,2),ROUNDDOWN(M64/(I64*L64/10)/100,2)))</f>
        <v>#VALUE!</v>
      </c>
      <c r="P64" s="13"/>
      <c r="Q64" s="13"/>
      <c r="R64" s="49"/>
      <c r="S64" s="49"/>
      <c r="T64" s="51" t="str">
        <f>IF(R64="","",IF(J2="クロス円",IF(E64="買",(R64-F64)*100,(F64-R64)*100),IF(E64="買",(R64-F64)*10000,(F64-R64)*10000)))</f>
        <v/>
      </c>
      <c r="U64" s="51"/>
      <c r="V64" s="48" t="str">
        <f>IF(R64="","",(IF(J2="クロス円",T64*O64*1000,T64*O64*I64*10)))</f>
        <v/>
      </c>
      <c r="W64" s="48"/>
      <c r="X64" s="52" t="str">
        <f t="shared" si="10"/>
        <v/>
      </c>
      <c r="Y64" s="52"/>
      <c r="Z64" s="13">
        <f>IF(J2="クロス円",ABS((F64-H64)*100),ABS((F64-H64)*10000))</f>
        <v>0</v>
      </c>
      <c r="AA64" s="48" t="str">
        <f t="shared" si="1"/>
        <v/>
      </c>
      <c r="AB64" s="48"/>
      <c r="AC64" s="13" t="e">
        <f>IF(Z64="","",IF(J2="クロス円",ROUNDDOWN((AA64/Z64)/1000,2),ROUNDDOWN(AA64/(I64*Z64/10)/100,2)))</f>
        <v>#VALUE!</v>
      </c>
      <c r="AD64" s="13" t="str">
        <f t="shared" si="2"/>
        <v/>
      </c>
      <c r="AE64" s="13" t="str">
        <f t="shared" si="3"/>
        <v/>
      </c>
      <c r="AF64" s="49" t="str">
        <f t="shared" si="4"/>
        <v/>
      </c>
      <c r="AG64" s="49"/>
      <c r="AH64" s="50" t="str">
        <f>IF(AF64="","",IF(J2="クロス円",IF(E64="買",(AF64-F64)*100,(F64-AF64)*100),IF(E64="買",(AF64-F64)*10000,(F64-AF64)*10000)))</f>
        <v/>
      </c>
      <c r="AI64" s="50"/>
      <c r="AJ64" s="48" t="str">
        <f>IF(AF64="","",(IF(J2="クロス円",IF(AH64&gt;0,IF(AC64/2&lt;0.02,AH64*0.01*1000,AH64*ROUNDDOWN(AC64/2,2)*1000),AH64*AC64*1000),IF(AH64&gt;0,IF(AC64/2&lt;0.02,AH64*0.01*I64*10,AH64*ROUNDDOWN(AC64/2,2)*I64*10),AH64*AC64*I64*10))))</f>
        <v/>
      </c>
      <c r="AK64" s="48"/>
      <c r="AL64" s="13"/>
      <c r="AM64" s="13"/>
      <c r="AN64" s="49"/>
      <c r="AO64" s="49"/>
      <c r="AP64" s="50" t="str">
        <f>IF(AN64="","",IF(J2="クロス円",IF(E64="買",(AN64-F64)*100,(F64-AN64)*100),IF(E64="買",(AN64-F64)*10000,(F64-AN64)*10000)))</f>
        <v/>
      </c>
      <c r="AQ64" s="50"/>
      <c r="AR64" s="48" t="str">
        <f>IF(AN64="","",(IF(J2="クロス円",IF(AC64/2&lt;0.02,AP64*0.01*1000,AP64*ROUNDDOWN(AC64/2,2)*1000),IF(AC64/2&lt;0.02,AP64*0.01*I64*10,AP64*ROUNDDOWN(AC64/2,2)*I64*10))))</f>
        <v/>
      </c>
      <c r="AS64" s="48"/>
      <c r="AT64" s="51" t="str">
        <f t="shared" si="5"/>
        <v/>
      </c>
      <c r="AU64" s="51"/>
      <c r="AV64" s="48" t="str">
        <f t="shared" si="6"/>
        <v/>
      </c>
      <c r="AW64" s="48"/>
      <c r="AX64" s="48" t="str">
        <f t="shared" si="8"/>
        <v/>
      </c>
      <c r="AY64" s="48"/>
      <c r="AZ64" s="13">
        <f>IF(J2="クロス円",ABS((F64-H64)*100),ABS((F64-H64)*10000))</f>
        <v>0</v>
      </c>
      <c r="BA64" s="48" t="str">
        <f t="shared" si="7"/>
        <v/>
      </c>
      <c r="BB64" s="48"/>
      <c r="BC64" s="13" t="e">
        <f>IF(AZ64="","",IF(J2="クロス円",ROUNDDOWN((BA64/AZ64)/1000,2),ROUNDDOWN(BA64/(I64*AZ64/10)/100,2)))</f>
        <v>#VALUE!</v>
      </c>
      <c r="BD64" s="13"/>
      <c r="BE64" s="13"/>
      <c r="BF64" s="49"/>
      <c r="BG64" s="49"/>
      <c r="BH64" s="50" t="str">
        <f>IF(BF64="","",IF(J2="クロス円",IF(E64="買",(BF64-F64)*100,(F64-BF64)*100),IF(E64="買",(BF64-F64)*10000,(F64-BF64)*10000)))</f>
        <v/>
      </c>
      <c r="BI64" s="50"/>
      <c r="BJ64" s="48" t="str">
        <f>IF(BF64="","",(IF(J2="クロス円",BH64*BC64*1000,BH64*BC64*I64*10)))</f>
        <v/>
      </c>
      <c r="BK64" s="48"/>
    </row>
    <row r="65" spans="2:63">
      <c r="B65" s="13">
        <v>45</v>
      </c>
      <c r="C65" s="13"/>
      <c r="D65" s="15"/>
      <c r="E65" s="16" t="s">
        <v>15</v>
      </c>
      <c r="F65" s="49"/>
      <c r="G65" s="49"/>
      <c r="H65" s="13"/>
      <c r="I65" s="13"/>
      <c r="J65" s="52" t="str">
        <f t="shared" si="9"/>
        <v/>
      </c>
      <c r="K65" s="52"/>
      <c r="L65" s="13">
        <f>IF(J2="クロス円",ABS((F65-H65)*100),ABS((F65-H65)*10000))</f>
        <v>0</v>
      </c>
      <c r="M65" s="48" t="str">
        <f t="shared" si="11"/>
        <v/>
      </c>
      <c r="N65" s="48"/>
      <c r="O65" s="13" t="e">
        <f>IF(L65="","",IF(J2="クロス円",ROUNDDOWN((M65/L65)/1000,2),ROUNDDOWN(M65/(I65*L65/10)/100,2)))</f>
        <v>#VALUE!</v>
      </c>
      <c r="P65" s="13"/>
      <c r="Q65" s="13"/>
      <c r="R65" s="49"/>
      <c r="S65" s="49"/>
      <c r="T65" s="51" t="str">
        <f>IF(R65="","",IF(J2="クロス円",IF(E65="買",(R65-F65)*100,(F65-R65)*100),IF(E65="買",(R65-F65)*10000,(F65-R65)*10000)))</f>
        <v/>
      </c>
      <c r="U65" s="51"/>
      <c r="V65" s="48" t="str">
        <f>IF(R65="","",(IF(J2="クロス円",T65*O65*1000,T65*O65*I65*10)))</f>
        <v/>
      </c>
      <c r="W65" s="48"/>
      <c r="X65" s="52" t="str">
        <f t="shared" si="10"/>
        <v/>
      </c>
      <c r="Y65" s="52"/>
      <c r="Z65" s="13">
        <f>IF(J2="クロス円",ABS((F65-H65)*100),ABS((F65-H65)*10000))</f>
        <v>0</v>
      </c>
      <c r="AA65" s="48" t="str">
        <f t="shared" si="1"/>
        <v/>
      </c>
      <c r="AB65" s="48"/>
      <c r="AC65" s="13" t="e">
        <f>IF(Z65="","",IF(J2="クロス円",ROUNDDOWN((AA65/Z65)/1000,2),ROUNDDOWN(AA65/(I65*Z65/10)/100,2)))</f>
        <v>#VALUE!</v>
      </c>
      <c r="AD65" s="13" t="str">
        <f t="shared" si="2"/>
        <v/>
      </c>
      <c r="AE65" s="13" t="str">
        <f t="shared" si="3"/>
        <v/>
      </c>
      <c r="AF65" s="49" t="str">
        <f t="shared" si="4"/>
        <v/>
      </c>
      <c r="AG65" s="49"/>
      <c r="AH65" s="50" t="str">
        <f>IF(AF65="","",IF(J2="クロス円",IF(E65="買",(AF65-F65)*100,(F65-AF65)*100),IF(E65="買",(AF65-F65)*10000,(F65-AF65)*10000)))</f>
        <v/>
      </c>
      <c r="AI65" s="50"/>
      <c r="AJ65" s="48" t="str">
        <f>IF(AF65="","",(IF(J2="クロス円",IF(AH65&gt;0,IF(AC65/2&lt;0.02,AH65*0.01*1000,AH65*ROUNDDOWN(AC65/2,2)*1000),AH65*AC65*1000),IF(AH65&gt;0,IF(AC65/2&lt;0.02,AH65*0.01*I65*10,AH65*ROUNDDOWN(AC65/2,2)*I65*10),AH65*AC65*I65*10))))</f>
        <v/>
      </c>
      <c r="AK65" s="48"/>
      <c r="AL65" s="13"/>
      <c r="AM65" s="13"/>
      <c r="AN65" s="49"/>
      <c r="AO65" s="49"/>
      <c r="AP65" s="50" t="str">
        <f>IF(AN65="","",IF(J2="クロス円",IF(E65="買",(AN65-F65)*100,(F65-AN65)*100),IF(E65="買",(AN65-F65)*10000,(F65-AN65)*10000)))</f>
        <v/>
      </c>
      <c r="AQ65" s="50"/>
      <c r="AR65" s="48" t="str">
        <f>IF(AN65="","",(IF(J2="クロス円",IF(AC65/2&lt;0.02,AP65*0.01*1000,AP65*ROUNDDOWN(AC65/2,2)*1000),IF(AC65/2&lt;0.02,AP65*0.01*I65*10,AP65*ROUNDDOWN(AC65/2,2)*I65*10))))</f>
        <v/>
      </c>
      <c r="AS65" s="48"/>
      <c r="AT65" s="51" t="str">
        <f t="shared" si="5"/>
        <v/>
      </c>
      <c r="AU65" s="51"/>
      <c r="AV65" s="48" t="str">
        <f t="shared" si="6"/>
        <v/>
      </c>
      <c r="AW65" s="48"/>
      <c r="AX65" s="48" t="str">
        <f t="shared" si="8"/>
        <v/>
      </c>
      <c r="AY65" s="48"/>
      <c r="AZ65" s="13">
        <f>IF(J2="クロス円",ABS((F65-H65)*100),ABS((F65-H65)*10000))</f>
        <v>0</v>
      </c>
      <c r="BA65" s="48" t="str">
        <f t="shared" si="7"/>
        <v/>
      </c>
      <c r="BB65" s="48"/>
      <c r="BC65" s="13" t="e">
        <f>IF(AZ65="","",IF(J2="クロス円",ROUNDDOWN((BA65/AZ65)/1000,2),ROUNDDOWN(BA65/(I65*AZ65/10)/100,2)))</f>
        <v>#VALUE!</v>
      </c>
      <c r="BD65" s="13"/>
      <c r="BE65" s="13"/>
      <c r="BF65" s="49"/>
      <c r="BG65" s="49"/>
      <c r="BH65" s="50" t="str">
        <f>IF(BF65="","",IF(J2="クロス円",IF(E65="買",(BF65-F65)*100,(F65-BF65)*100),IF(E65="買",(BF65-F65)*10000,(F65-BF65)*10000)))</f>
        <v/>
      </c>
      <c r="BI65" s="50"/>
      <c r="BJ65" s="48" t="str">
        <f>IF(BF65="","",(IF(J2="クロス円",BH65*BC65*1000,BH65*BC65*I65*10)))</f>
        <v/>
      </c>
      <c r="BK65" s="48"/>
    </row>
    <row r="66" spans="2:63">
      <c r="B66" s="13">
        <v>46</v>
      </c>
      <c r="C66" s="13"/>
      <c r="D66" s="15"/>
      <c r="E66" s="16" t="s">
        <v>15</v>
      </c>
      <c r="F66" s="49"/>
      <c r="G66" s="49"/>
      <c r="H66" s="13"/>
      <c r="I66" s="13"/>
      <c r="J66" s="52" t="str">
        <f t="shared" si="9"/>
        <v/>
      </c>
      <c r="K66" s="52"/>
      <c r="L66" s="13">
        <f>IF(J2="クロス円",ABS((F66-H66)*100),ABS((F66-H66)*10000))</f>
        <v>0</v>
      </c>
      <c r="M66" s="48" t="str">
        <f t="shared" si="11"/>
        <v/>
      </c>
      <c r="N66" s="48"/>
      <c r="O66" s="13" t="e">
        <f>IF(L66="","",IF(J2="クロス円",ROUNDDOWN((M66/L66)/1000,2),ROUNDDOWN(M66/(I66*L66/10)/100,2)))</f>
        <v>#VALUE!</v>
      </c>
      <c r="P66" s="13"/>
      <c r="Q66" s="13"/>
      <c r="R66" s="49"/>
      <c r="S66" s="49"/>
      <c r="T66" s="51" t="str">
        <f>IF(R66="","",IF(J2="クロス円",IF(E66="買",(R66-F66)*100,(F66-R66)*100),IF(E66="買",(R66-F66)*10000,(F66-R66)*10000)))</f>
        <v/>
      </c>
      <c r="U66" s="51"/>
      <c r="V66" s="48" t="str">
        <f>IF(R66="","",(IF(J2="クロス円",T66*O66*1000,T66*O66*I66*10)))</f>
        <v/>
      </c>
      <c r="W66" s="48"/>
      <c r="X66" s="52" t="str">
        <f t="shared" si="10"/>
        <v/>
      </c>
      <c r="Y66" s="52"/>
      <c r="Z66" s="13">
        <f>IF(J2="クロス円",ABS((F66-H66)*100),ABS((F66-H66)*10000))</f>
        <v>0</v>
      </c>
      <c r="AA66" s="48" t="str">
        <f t="shared" si="1"/>
        <v/>
      </c>
      <c r="AB66" s="48"/>
      <c r="AC66" s="13" t="e">
        <f>IF(Z66="","",IF(J2="クロス円",ROUNDDOWN((AA66/Z66)/1000,2),ROUNDDOWN(AA66/(I66*Z66/10)/100,2)))</f>
        <v>#VALUE!</v>
      </c>
      <c r="AD66" s="13" t="str">
        <f t="shared" si="2"/>
        <v/>
      </c>
      <c r="AE66" s="13" t="str">
        <f t="shared" si="3"/>
        <v/>
      </c>
      <c r="AF66" s="49" t="str">
        <f t="shared" si="4"/>
        <v/>
      </c>
      <c r="AG66" s="49"/>
      <c r="AH66" s="50" t="str">
        <f>IF(AF66="","",IF(J2="クロス円",IF(E66="買",(AF66-F66)*100,(F66-AF66)*100),IF(E66="買",(AF66-F66)*10000,(F66-AF66)*10000)))</f>
        <v/>
      </c>
      <c r="AI66" s="50"/>
      <c r="AJ66" s="48" t="str">
        <f>IF(AF66="","",(IF(J2="クロス円",IF(AH66&gt;0,IF(AC66/2&lt;0.02,AH66*0.01*1000,AH66*ROUNDDOWN(AC66/2,2)*1000),AH66*AC66*1000),IF(AH66&gt;0,IF(AC66/2&lt;0.02,AH66*0.01*I66*10,AH66*ROUNDDOWN(AC66/2,2)*I66*10),AH66*AC66*I66*10))))</f>
        <v/>
      </c>
      <c r="AK66" s="48"/>
      <c r="AL66" s="13"/>
      <c r="AM66" s="13"/>
      <c r="AN66" s="49"/>
      <c r="AO66" s="49"/>
      <c r="AP66" s="50" t="str">
        <f>IF(AN66="","",IF(J2="クロス円",IF(E66="買",(AN66-F66)*100,(F66-AN66)*100),IF(E66="買",(AN66-F66)*10000,(F66-AN66)*10000)))</f>
        <v/>
      </c>
      <c r="AQ66" s="50"/>
      <c r="AR66" s="48" t="str">
        <f>IF(AN66="","",(IF(J2="クロス円",IF(AC66/2&lt;0.02,AP66*0.01*1000,AP66*ROUNDDOWN(AC66/2,2)*1000),IF(AC66/2&lt;0.02,AP66*0.01*I66*10,AP66*ROUNDDOWN(AC66/2,2)*I66*10))))</f>
        <v/>
      </c>
      <c r="AS66" s="48"/>
      <c r="AT66" s="51" t="str">
        <f t="shared" si="5"/>
        <v/>
      </c>
      <c r="AU66" s="51"/>
      <c r="AV66" s="48" t="str">
        <f t="shared" si="6"/>
        <v/>
      </c>
      <c r="AW66" s="48"/>
      <c r="AX66" s="48" t="str">
        <f t="shared" si="8"/>
        <v/>
      </c>
      <c r="AY66" s="48"/>
      <c r="AZ66" s="13">
        <f>IF(J2="クロス円",ABS((F66-H66)*100),ABS((F66-H66)*10000))</f>
        <v>0</v>
      </c>
      <c r="BA66" s="48" t="str">
        <f t="shared" si="7"/>
        <v/>
      </c>
      <c r="BB66" s="48"/>
      <c r="BC66" s="13" t="e">
        <f>IF(AZ66="","",IF(J2="クロス円",ROUNDDOWN((BA66/AZ66)/1000,2),ROUNDDOWN(BA66/(I66*AZ66/10)/100,2)))</f>
        <v>#VALUE!</v>
      </c>
      <c r="BD66" s="13"/>
      <c r="BE66" s="13"/>
      <c r="BF66" s="49"/>
      <c r="BG66" s="49"/>
      <c r="BH66" s="50" t="str">
        <f>IF(BF66="","",IF(J2="クロス円",IF(E66="買",(BF66-F66)*100,(F66-BF66)*100),IF(E66="買",(BF66-F66)*10000,(F66-BF66)*10000)))</f>
        <v/>
      </c>
      <c r="BI66" s="50"/>
      <c r="BJ66" s="48" t="str">
        <f>IF(BF66="","",(IF(J2="クロス円",BH66*BC66*1000,BH66*BC66*I66*10)))</f>
        <v/>
      </c>
      <c r="BK66" s="48"/>
    </row>
    <row r="67" spans="2:63">
      <c r="B67" s="13">
        <v>47</v>
      </c>
      <c r="C67" s="13"/>
      <c r="D67" s="15"/>
      <c r="E67" s="16" t="s">
        <v>15</v>
      </c>
      <c r="F67" s="49"/>
      <c r="G67" s="49"/>
      <c r="H67" s="13"/>
      <c r="I67" s="13"/>
      <c r="J67" s="52" t="str">
        <f t="shared" si="9"/>
        <v/>
      </c>
      <c r="K67" s="52"/>
      <c r="L67" s="13">
        <f>IF(J2="クロス円",ABS((F67-H67)*100),ABS((F67-H67)*10000))</f>
        <v>0</v>
      </c>
      <c r="M67" s="48" t="str">
        <f t="shared" si="11"/>
        <v/>
      </c>
      <c r="N67" s="48"/>
      <c r="O67" s="13" t="e">
        <f>IF(L67="","",IF(J2="クロス円",ROUNDDOWN((M67/L67)/1000,2),ROUNDDOWN(M67/(I67*L67/10)/100,2)))</f>
        <v>#VALUE!</v>
      </c>
      <c r="P67" s="13"/>
      <c r="Q67" s="13"/>
      <c r="R67" s="49"/>
      <c r="S67" s="49"/>
      <c r="T67" s="51" t="str">
        <f>IF(R67="","",IF(J2="クロス円",IF(E67="買",(R67-F67)*100,(F67-R67)*100),IF(E67="買",(R67-F67)*10000,(F67-R67)*10000)))</f>
        <v/>
      </c>
      <c r="U67" s="51"/>
      <c r="V67" s="48" t="str">
        <f>IF(R67="","",(IF(J2="クロス円",T67*O67*1000,T67*O67*I67*10)))</f>
        <v/>
      </c>
      <c r="W67" s="48"/>
      <c r="X67" s="52" t="str">
        <f t="shared" si="10"/>
        <v/>
      </c>
      <c r="Y67" s="52"/>
      <c r="Z67" s="13">
        <f>IF(J2="クロス円",ABS((F67-H67)*100),ABS((F67-H67)*10000))</f>
        <v>0</v>
      </c>
      <c r="AA67" s="48" t="str">
        <f t="shared" si="1"/>
        <v/>
      </c>
      <c r="AB67" s="48"/>
      <c r="AC67" s="13" t="e">
        <f>IF(Z67="","",IF(J2="クロス円",ROUNDDOWN((AA67/Z67)/1000,2),ROUNDDOWN(AA67/(I67*Z67/10)/100,2)))</f>
        <v>#VALUE!</v>
      </c>
      <c r="AD67" s="13" t="str">
        <f t="shared" si="2"/>
        <v/>
      </c>
      <c r="AE67" s="13" t="str">
        <f t="shared" si="3"/>
        <v/>
      </c>
      <c r="AF67" s="49" t="str">
        <f t="shared" si="4"/>
        <v/>
      </c>
      <c r="AG67" s="49"/>
      <c r="AH67" s="50" t="str">
        <f>IF(AF67="","",IF(J2="クロス円",IF(E67="買",(AF67-F67)*100,(F67-AF67)*100),IF(E67="買",(AF67-F67)*10000,(F67-AF67)*10000)))</f>
        <v/>
      </c>
      <c r="AI67" s="50"/>
      <c r="AJ67" s="48" t="str">
        <f>IF(AF67="","",(IF(J2="クロス円",IF(AH67&gt;0,IF(AC67/2&lt;0.02,AH67*0.01*1000,AH67*ROUNDDOWN(AC67/2,2)*1000),AH67*AC67*1000),IF(AH67&gt;0,IF(AC67/2&lt;0.02,AH67*0.01*I67*10,AH67*ROUNDDOWN(AC67/2,2)*I67*10),AH67*AC67*I67*10))))</f>
        <v/>
      </c>
      <c r="AK67" s="48"/>
      <c r="AL67" s="13"/>
      <c r="AM67" s="13"/>
      <c r="AN67" s="49"/>
      <c r="AO67" s="49"/>
      <c r="AP67" s="50" t="str">
        <f>IF(AN67="","",IF(J2="クロス円",IF(E67="買",(AN67-F67)*100,(F67-AN67)*100),IF(E67="買",(AN67-F67)*10000,(F67-AN67)*10000)))</f>
        <v/>
      </c>
      <c r="AQ67" s="50"/>
      <c r="AR67" s="48" t="str">
        <f>IF(AN67="","",(IF(J2="クロス円",IF(AC67/2&lt;0.02,AP67*0.01*1000,AP67*ROUNDDOWN(AC67/2,2)*1000),IF(AC67/2&lt;0.02,AP67*0.01*I67*10,AP67*ROUNDDOWN(AC67/2,2)*I67*10))))</f>
        <v/>
      </c>
      <c r="AS67" s="48"/>
      <c r="AT67" s="51" t="str">
        <f t="shared" si="5"/>
        <v/>
      </c>
      <c r="AU67" s="51"/>
      <c r="AV67" s="48" t="str">
        <f t="shared" si="6"/>
        <v/>
      </c>
      <c r="AW67" s="48"/>
      <c r="AX67" s="48" t="str">
        <f t="shared" si="8"/>
        <v/>
      </c>
      <c r="AY67" s="48"/>
      <c r="AZ67" s="13">
        <f>IF(J2="クロス円",ABS((F67-H67)*100),ABS((F67-H67)*10000))</f>
        <v>0</v>
      </c>
      <c r="BA67" s="48" t="str">
        <f t="shared" si="7"/>
        <v/>
      </c>
      <c r="BB67" s="48"/>
      <c r="BC67" s="13" t="e">
        <f>IF(AZ67="","",IF(J2="クロス円",ROUNDDOWN((BA67/AZ67)/1000,2),ROUNDDOWN(BA67/(I67*AZ67/10)/100,2)))</f>
        <v>#VALUE!</v>
      </c>
      <c r="BD67" s="13"/>
      <c r="BE67" s="13"/>
      <c r="BF67" s="49"/>
      <c r="BG67" s="49"/>
      <c r="BH67" s="50" t="str">
        <f>IF(BF67="","",IF(J2="クロス円",IF(E67="買",(BF67-F67)*100,(F67-BF67)*100),IF(E67="買",(BF67-F67)*10000,(F67-BF67)*10000)))</f>
        <v/>
      </c>
      <c r="BI67" s="50"/>
      <c r="BJ67" s="48" t="str">
        <f>IF(BF67="","",(IF(J2="クロス円",BH67*BC67*1000,BH67*BC67*I67*10)))</f>
        <v/>
      </c>
      <c r="BK67" s="48"/>
    </row>
    <row r="68" spans="2:63">
      <c r="B68" s="13">
        <v>48</v>
      </c>
      <c r="C68" s="13"/>
      <c r="D68" s="15"/>
      <c r="E68" s="16" t="s">
        <v>15</v>
      </c>
      <c r="F68" s="49"/>
      <c r="G68" s="49"/>
      <c r="H68" s="13"/>
      <c r="I68" s="13"/>
      <c r="J68" s="52" t="str">
        <f t="shared" si="9"/>
        <v/>
      </c>
      <c r="K68" s="52"/>
      <c r="L68" s="13">
        <f>IF(J2="クロス円",ABS((F68-H68)*100),ABS((F68-H68)*10000))</f>
        <v>0</v>
      </c>
      <c r="M68" s="48" t="str">
        <f t="shared" si="11"/>
        <v/>
      </c>
      <c r="N68" s="48"/>
      <c r="O68" s="13" t="e">
        <f>IF(L68="","",IF(J2="クロス円",ROUNDDOWN((M68/L68)/1000,2),ROUNDDOWN(M68/(I68*L68/10)/100,2)))</f>
        <v>#VALUE!</v>
      </c>
      <c r="P68" s="13"/>
      <c r="Q68" s="13"/>
      <c r="R68" s="49"/>
      <c r="S68" s="49"/>
      <c r="T68" s="51" t="str">
        <f>IF(R68="","",IF(J2="クロス円",IF(E68="買",(R68-F68)*100,(F68-R68)*100),IF(E68="買",(R68-F68)*10000,(F68-R68)*10000)))</f>
        <v/>
      </c>
      <c r="U68" s="51"/>
      <c r="V68" s="48" t="str">
        <f>IF(R68="","",(IF(J2="クロス円",T68*O68*1000,T68*O68*I68*10)))</f>
        <v/>
      </c>
      <c r="W68" s="48"/>
      <c r="X68" s="52" t="str">
        <f t="shared" si="10"/>
        <v/>
      </c>
      <c r="Y68" s="52"/>
      <c r="Z68" s="13">
        <f>IF(J2="クロス円",ABS((F68-H68)*100),ABS((F68-H68)*10000))</f>
        <v>0</v>
      </c>
      <c r="AA68" s="48" t="str">
        <f t="shared" si="1"/>
        <v/>
      </c>
      <c r="AB68" s="48"/>
      <c r="AC68" s="13" t="e">
        <f>IF(Z68="","",IF(J2="クロス円",ROUNDDOWN((AA68/Z68)/1000,2),ROUNDDOWN(AA68/(I68*Z68/10)/100,2)))</f>
        <v>#VALUE!</v>
      </c>
      <c r="AD68" s="13" t="str">
        <f t="shared" si="2"/>
        <v/>
      </c>
      <c r="AE68" s="13" t="str">
        <f t="shared" si="3"/>
        <v/>
      </c>
      <c r="AF68" s="49" t="str">
        <f t="shared" si="4"/>
        <v/>
      </c>
      <c r="AG68" s="49"/>
      <c r="AH68" s="50" t="str">
        <f>IF(AF68="","",IF(J2="クロス円",IF(E68="買",(AF68-F68)*100,(F68-AF68)*100),IF(E68="買",(AF68-F68)*10000,(F68-AF68)*10000)))</f>
        <v/>
      </c>
      <c r="AI68" s="50"/>
      <c r="AJ68" s="48" t="str">
        <f>IF(AF68="","",(IF(J2="クロス円",IF(AH68&gt;0,IF(AC68/2&lt;0.02,AH68*0.01*1000,AH68*ROUNDDOWN(AC68/2,2)*1000),AH68*AC68*1000),IF(AH68&gt;0,IF(AC68/2&lt;0.02,AH68*0.01*I68*10,AH68*ROUNDDOWN(AC68/2,2)*I68*10),AH68*AC68*I68*10))))</f>
        <v/>
      </c>
      <c r="AK68" s="48"/>
      <c r="AL68" s="13"/>
      <c r="AM68" s="13"/>
      <c r="AN68" s="49"/>
      <c r="AO68" s="49"/>
      <c r="AP68" s="50" t="str">
        <f>IF(AN68="","",IF(J2="クロス円",IF(E68="買",(AN68-F68)*100,(F68-AN68)*100),IF(E68="買",(AN68-F68)*10000,(F68-AN68)*10000)))</f>
        <v/>
      </c>
      <c r="AQ68" s="50"/>
      <c r="AR68" s="48" t="str">
        <f>IF(AN68="","",(IF(J2="クロス円",IF(AC68/2&lt;0.02,AP68*0.01*1000,AP68*ROUNDDOWN(AC68/2,2)*1000),IF(AC68/2&lt;0.02,AP68*0.01*I68*10,AP68*ROUNDDOWN(AC68/2,2)*I68*10))))</f>
        <v/>
      </c>
      <c r="AS68" s="48"/>
      <c r="AT68" s="51" t="str">
        <f t="shared" si="5"/>
        <v/>
      </c>
      <c r="AU68" s="51"/>
      <c r="AV68" s="48" t="str">
        <f t="shared" si="6"/>
        <v/>
      </c>
      <c r="AW68" s="48"/>
      <c r="AX68" s="48" t="str">
        <f t="shared" si="8"/>
        <v/>
      </c>
      <c r="AY68" s="48"/>
      <c r="AZ68" s="13">
        <f>IF(J2="クロス円",ABS((F68-H68)*100),ABS((F68-H68)*10000))</f>
        <v>0</v>
      </c>
      <c r="BA68" s="48" t="str">
        <f t="shared" si="7"/>
        <v/>
      </c>
      <c r="BB68" s="48"/>
      <c r="BC68" s="13" t="e">
        <f>IF(AZ68="","",IF(J2="クロス円",ROUNDDOWN((BA68/AZ68)/1000,2),ROUNDDOWN(BA68/(I68*AZ68/10)/100,2)))</f>
        <v>#VALUE!</v>
      </c>
      <c r="BD68" s="13"/>
      <c r="BE68" s="13"/>
      <c r="BF68" s="49"/>
      <c r="BG68" s="49"/>
      <c r="BH68" s="50" t="str">
        <f>IF(BF68="","",IF(J2="クロス円",IF(E68="買",(BF68-F68)*100,(F68-BF68)*100),IF(E68="買",(BF68-F68)*10000,(F68-BF68)*10000)))</f>
        <v/>
      </c>
      <c r="BI68" s="50"/>
      <c r="BJ68" s="48" t="str">
        <f>IF(BF68="","",(IF(J2="クロス円",BH68*BC68*1000,BH68*BC68*I68*10)))</f>
        <v/>
      </c>
      <c r="BK68" s="48"/>
    </row>
    <row r="69" spans="2:63">
      <c r="B69" s="13">
        <v>49</v>
      </c>
      <c r="C69" s="13"/>
      <c r="D69" s="15"/>
      <c r="E69" s="16" t="s">
        <v>15</v>
      </c>
      <c r="F69" s="49"/>
      <c r="G69" s="49"/>
      <c r="H69" s="13"/>
      <c r="I69" s="13"/>
      <c r="J69" s="52" t="str">
        <f t="shared" si="9"/>
        <v/>
      </c>
      <c r="K69" s="52"/>
      <c r="L69" s="13">
        <f>IF(J2="クロス円",ABS((F69-H69)*100),ABS((F69-H69)*10000))</f>
        <v>0</v>
      </c>
      <c r="M69" s="48" t="str">
        <f t="shared" si="11"/>
        <v/>
      </c>
      <c r="N69" s="48"/>
      <c r="O69" s="13" t="e">
        <f>IF(L69="","",IF(J2="クロス円",ROUNDDOWN((M69/L69)/1000,2),ROUNDDOWN(M69/(I69*L69/10)/100,2)))</f>
        <v>#VALUE!</v>
      </c>
      <c r="P69" s="13"/>
      <c r="Q69" s="13"/>
      <c r="R69" s="49"/>
      <c r="S69" s="49"/>
      <c r="T69" s="51" t="str">
        <f>IF(R69="","",IF(J2="クロス円",IF(E69="買",(R69-F69)*100,(F69-R69)*100),IF(E69="買",(R69-F69)*10000,(F69-R69)*10000)))</f>
        <v/>
      </c>
      <c r="U69" s="51"/>
      <c r="V69" s="48" t="str">
        <f>IF(R69="","",(IF(J2="クロス円",T69*O69*1000,T69*O69*I69*10)))</f>
        <v/>
      </c>
      <c r="W69" s="48"/>
      <c r="X69" s="52" t="str">
        <f t="shared" si="10"/>
        <v/>
      </c>
      <c r="Y69" s="52"/>
      <c r="Z69" s="13">
        <f>IF(J2="クロス円",ABS((F69-H69)*100),ABS((F69-H69)*10000))</f>
        <v>0</v>
      </c>
      <c r="AA69" s="48" t="str">
        <f t="shared" si="1"/>
        <v/>
      </c>
      <c r="AB69" s="48"/>
      <c r="AC69" s="13" t="e">
        <f>IF(Z69="","",IF(J2="クロス円",ROUNDDOWN((AA69/Z69)/1000,2),ROUNDDOWN(AA69/(I69*Z69/10)/100,2)))</f>
        <v>#VALUE!</v>
      </c>
      <c r="AD69" s="13" t="str">
        <f t="shared" si="2"/>
        <v/>
      </c>
      <c r="AE69" s="13" t="str">
        <f t="shared" si="3"/>
        <v/>
      </c>
      <c r="AF69" s="49" t="str">
        <f t="shared" si="4"/>
        <v/>
      </c>
      <c r="AG69" s="49"/>
      <c r="AH69" s="50" t="str">
        <f>IF(AF69="","",IF(J2="クロス円",IF(E69="買",(AF69-F69)*100,(F69-AF69)*100),IF(E69="買",(AF69-F69)*10000,(F69-AF69)*10000)))</f>
        <v/>
      </c>
      <c r="AI69" s="50"/>
      <c r="AJ69" s="48" t="str">
        <f>IF(AF69="","",(IF(J2="クロス円",IF(AH69&gt;0,IF(AC69/2&lt;0.02,AH69*0.01*1000,AH69*ROUNDDOWN(AC69/2,2)*1000),AH69*AC69*1000),IF(AH69&gt;0,IF(AC69/2&lt;0.02,AH69*0.01*I69*10,AH69*ROUNDDOWN(AC69/2,2)*I69*10),AH69*AC69*I69*10))))</f>
        <v/>
      </c>
      <c r="AK69" s="48"/>
      <c r="AL69" s="13"/>
      <c r="AM69" s="13"/>
      <c r="AN69" s="49"/>
      <c r="AO69" s="49"/>
      <c r="AP69" s="50" t="str">
        <f>IF(AN69="","",IF(J2="クロス円",IF(E69="買",(AN69-F69)*100,(F69-AN69)*100),IF(E69="買",(AN69-F69)*10000,(F69-AN69)*10000)))</f>
        <v/>
      </c>
      <c r="AQ69" s="50"/>
      <c r="AR69" s="48" t="str">
        <f>IF(AN69="","",(IF(J2="クロス円",IF(AC69/2&lt;0.02,AP69*0.01*1000,AP69*ROUNDDOWN(AC69/2,2)*1000),IF(AC69/2&lt;0.02,AP69*0.01*I69*10,AP69*ROUNDDOWN(AC69/2,2)*I69*10))))</f>
        <v/>
      </c>
      <c r="AS69" s="48"/>
      <c r="AT69" s="51" t="str">
        <f t="shared" si="5"/>
        <v/>
      </c>
      <c r="AU69" s="51"/>
      <c r="AV69" s="48" t="str">
        <f t="shared" si="6"/>
        <v/>
      </c>
      <c r="AW69" s="48"/>
      <c r="AX69" s="48" t="str">
        <f t="shared" si="8"/>
        <v/>
      </c>
      <c r="AY69" s="48"/>
      <c r="AZ69" s="13">
        <f>IF(J2="クロス円",ABS((F69-H69)*100),ABS((F69-H69)*10000))</f>
        <v>0</v>
      </c>
      <c r="BA69" s="48" t="str">
        <f t="shared" si="7"/>
        <v/>
      </c>
      <c r="BB69" s="48"/>
      <c r="BC69" s="13" t="e">
        <f>IF(AZ69="","",IF(J2="クロス円",ROUNDDOWN((BA69/AZ69)/1000,2),ROUNDDOWN(BA69/(I69*AZ69/10)/100,2)))</f>
        <v>#VALUE!</v>
      </c>
      <c r="BD69" s="13"/>
      <c r="BE69" s="13"/>
      <c r="BF69" s="49"/>
      <c r="BG69" s="49"/>
      <c r="BH69" s="50" t="str">
        <f>IF(BF69="","",IF(J2="クロス円",IF(E69="買",(BF69-F69)*100,(F69-BF69)*100),IF(E69="買",(BF69-F69)*10000,(F69-BF69)*10000)))</f>
        <v/>
      </c>
      <c r="BI69" s="50"/>
      <c r="BJ69" s="48" t="str">
        <f>IF(BF69="","",(IF(J2="クロス円",BH69*BC69*1000,BH69*BC69*I69*10)))</f>
        <v/>
      </c>
      <c r="BK69" s="48"/>
    </row>
    <row r="70" spans="2:63">
      <c r="B70" s="13">
        <v>50</v>
      </c>
      <c r="C70" s="13"/>
      <c r="D70" s="15"/>
      <c r="E70" s="16" t="s">
        <v>15</v>
      </c>
      <c r="F70" s="49"/>
      <c r="G70" s="49"/>
      <c r="H70" s="13"/>
      <c r="I70" s="13"/>
      <c r="J70" s="52" t="str">
        <f t="shared" si="9"/>
        <v/>
      </c>
      <c r="K70" s="52"/>
      <c r="L70" s="13">
        <f>IF(J2="クロス円",ABS((F70-H70)*100),ABS((F70-H70)*10000))</f>
        <v>0</v>
      </c>
      <c r="M70" s="48" t="str">
        <f t="shared" si="11"/>
        <v/>
      </c>
      <c r="N70" s="48"/>
      <c r="O70" s="13" t="e">
        <f>IF(L70="","",IF(J2="クロス円",ROUNDDOWN((M70/L70)/1000,2),ROUNDDOWN(M70/(I70*L70/10)/100,2)))</f>
        <v>#VALUE!</v>
      </c>
      <c r="P70" s="13"/>
      <c r="Q70" s="13"/>
      <c r="R70" s="49"/>
      <c r="S70" s="49"/>
      <c r="T70" s="51" t="str">
        <f>IF(R70="","",IF(J2="クロス円",IF(E70="買",(R70-F70)*100,(F70-R70)*100),IF(E70="買",(R70-F70)*10000,(F70-R70)*10000)))</f>
        <v/>
      </c>
      <c r="U70" s="51"/>
      <c r="V70" s="48" t="str">
        <f>IF(R70="","",(IF(J2="クロス円",T70*O70*1000,T70*O70*I70*10)))</f>
        <v/>
      </c>
      <c r="W70" s="48"/>
      <c r="X70" s="52" t="str">
        <f t="shared" si="10"/>
        <v/>
      </c>
      <c r="Y70" s="52"/>
      <c r="Z70" s="13">
        <f>IF(J2="クロス円",ABS((F70-H70)*100),ABS((F70-H70)*10000))</f>
        <v>0</v>
      </c>
      <c r="AA70" s="48" t="str">
        <f t="shared" si="1"/>
        <v/>
      </c>
      <c r="AB70" s="48"/>
      <c r="AC70" s="13" t="e">
        <f>IF(Z70="","",IF(J2="クロス円",ROUNDDOWN((AA70/Z70)/1000,2),ROUNDDOWN(AA70/(I70*Z70/10)/100,2)))</f>
        <v>#VALUE!</v>
      </c>
      <c r="AD70" s="13" t="str">
        <f t="shared" si="2"/>
        <v/>
      </c>
      <c r="AE70" s="13" t="str">
        <f t="shared" si="3"/>
        <v/>
      </c>
      <c r="AF70" s="49" t="str">
        <f t="shared" si="4"/>
        <v/>
      </c>
      <c r="AG70" s="49"/>
      <c r="AH70" s="50" t="str">
        <f>IF(AF70="","",IF(J2="クロス円",IF(E70="買",(AF70-F70)*100,(F70-AF70)*100),IF(E70="買",(AF70-F70)*10000,(F70-AF70)*10000)))</f>
        <v/>
      </c>
      <c r="AI70" s="50"/>
      <c r="AJ70" s="48" t="str">
        <f>IF(AF70="","",(IF(J2="クロス円",IF(AH70&gt;0,IF(AC70/2&lt;0.02,AH70*0.01*1000,AH70*ROUNDDOWN(AC70/2,2)*1000),AH70*AC70*1000),IF(AH70&gt;0,IF(AC70/2&lt;0.02,AH70*0.01*I70*10,AH70*ROUNDDOWN(AC70/2,2)*I70*10),AH70*AC70*I70*10))))</f>
        <v/>
      </c>
      <c r="AK70" s="48"/>
      <c r="AL70" s="13"/>
      <c r="AM70" s="13"/>
      <c r="AN70" s="49"/>
      <c r="AO70" s="49"/>
      <c r="AP70" s="50" t="str">
        <f>IF(AN70="","",IF(J2="クロス円",IF(E70="買",(AN70-F70)*100,(F70-AN70)*100),IF(E70="買",(AN70-F70)*10000,(F70-AN70)*10000)))</f>
        <v/>
      </c>
      <c r="AQ70" s="50"/>
      <c r="AR70" s="48" t="str">
        <f>IF(AN70="","",(IF(J2="クロス円",IF(AC70/2&lt;0.02,AP70*0.01*1000,AP70*ROUNDDOWN(AC70/2,2)*1000),IF(AC70/2&lt;0.02,AP70*0.01*I70*10,AP70*ROUNDDOWN(AC70/2,2)*I70*10))))</f>
        <v/>
      </c>
      <c r="AS70" s="48"/>
      <c r="AT70" s="51" t="str">
        <f t="shared" si="5"/>
        <v/>
      </c>
      <c r="AU70" s="51"/>
      <c r="AV70" s="48" t="str">
        <f t="shared" si="6"/>
        <v/>
      </c>
      <c r="AW70" s="48"/>
      <c r="AX70" s="48" t="str">
        <f t="shared" si="8"/>
        <v/>
      </c>
      <c r="AY70" s="48"/>
      <c r="AZ70" s="13">
        <f>IF(J2="クロス円",ABS((F70-H70)*100),ABS((F70-H70)*10000))</f>
        <v>0</v>
      </c>
      <c r="BA70" s="48" t="str">
        <f t="shared" si="7"/>
        <v/>
      </c>
      <c r="BB70" s="48"/>
      <c r="BC70" s="13" t="e">
        <f>IF(AZ70="","",IF(J2="クロス円",ROUNDDOWN((BA70/AZ70)/1000,2),ROUNDDOWN(BA70/(I70*AZ70/10)/100,2)))</f>
        <v>#VALUE!</v>
      </c>
      <c r="BD70" s="13"/>
      <c r="BE70" s="13"/>
      <c r="BF70" s="49"/>
      <c r="BG70" s="49"/>
      <c r="BH70" s="50" t="str">
        <f>IF(BF70="","",IF(J2="クロス円",IF(E70="買",(BF70-F70)*100,(F70-BF70)*100),IF(E70="買",(BF70-F70)*10000,(F70-BF70)*10000)))</f>
        <v/>
      </c>
      <c r="BI70" s="50"/>
      <c r="BJ70" s="48" t="str">
        <f>IF(BF70="","",(IF(J2="クロス円",BH70*BC70*1000,BH70*BC70*I70*10)))</f>
        <v/>
      </c>
      <c r="BK70" s="48"/>
    </row>
    <row r="71" spans="2:63">
      <c r="B71" s="13">
        <v>51</v>
      </c>
      <c r="C71" s="13"/>
      <c r="D71" s="15"/>
      <c r="E71" s="16" t="s">
        <v>15</v>
      </c>
      <c r="F71" s="49"/>
      <c r="G71" s="49"/>
      <c r="H71" s="13"/>
      <c r="I71" s="13"/>
      <c r="J71" s="52" t="str">
        <f t="shared" si="9"/>
        <v/>
      </c>
      <c r="K71" s="52"/>
      <c r="L71" s="13">
        <f>IF(J2="クロス円",ABS((F71-H71)*100),ABS((F71-H71)*10000))</f>
        <v>0</v>
      </c>
      <c r="M71" s="48" t="str">
        <f t="shared" si="11"/>
        <v/>
      </c>
      <c r="N71" s="48"/>
      <c r="O71" s="13" t="e">
        <f>IF(L71="","",IF(J2="クロス円",ROUNDDOWN((M71/L71)/1000,2),ROUNDDOWN(M71/(I71*L71/10)/100,2)))</f>
        <v>#VALUE!</v>
      </c>
      <c r="P71" s="13"/>
      <c r="Q71" s="13"/>
      <c r="R71" s="49"/>
      <c r="S71" s="49"/>
      <c r="T71" s="51" t="str">
        <f>IF(R71="","",IF(J2="クロス円",IF(E71="買",(R71-F71)*100,(F71-R71)*100),IF(E71="買",(R71-F71)*10000,(F71-R71)*10000)))</f>
        <v/>
      </c>
      <c r="U71" s="51"/>
      <c r="V71" s="48" t="str">
        <f>IF(R71="","",(IF(J2="クロス円",T71*O71*1000,T71*O71*I71*10)))</f>
        <v/>
      </c>
      <c r="W71" s="48"/>
      <c r="X71" s="52" t="str">
        <f t="shared" si="10"/>
        <v/>
      </c>
      <c r="Y71" s="52"/>
      <c r="Z71" s="13">
        <f>IF(J2="クロス円",ABS((F71-H71)*100),ABS((F71-H71)*10000))</f>
        <v>0</v>
      </c>
      <c r="AA71" s="48" t="str">
        <f t="shared" si="1"/>
        <v/>
      </c>
      <c r="AB71" s="48"/>
      <c r="AC71" s="13" t="e">
        <f>IF(Z71="","",IF(J2="クロス円",ROUNDDOWN((AA71/Z71)/1000,2),ROUNDDOWN(AA71/(I71*Z71/10)/100,2)))</f>
        <v>#VALUE!</v>
      </c>
      <c r="AD71" s="13" t="str">
        <f t="shared" si="2"/>
        <v/>
      </c>
      <c r="AE71" s="13" t="str">
        <f t="shared" si="3"/>
        <v/>
      </c>
      <c r="AF71" s="49" t="str">
        <f t="shared" si="4"/>
        <v/>
      </c>
      <c r="AG71" s="49"/>
      <c r="AH71" s="50" t="str">
        <f>IF(AF71="","",IF(J2="クロス円",IF(E71="買",(AF71-F71)*100,(F71-AF71)*100),IF(E71="買",(AF71-F71)*10000,(F71-AF71)*10000)))</f>
        <v/>
      </c>
      <c r="AI71" s="50"/>
      <c r="AJ71" s="48" t="str">
        <f>IF(AF71="","",(IF(J2="クロス円",IF(AH71&gt;0,IF(AC71/2&lt;0.02,AH71*0.01*1000,AH71*ROUNDDOWN(AC71/2,2)*1000),AH71*AC71*1000),IF(AH71&gt;0,IF(AC71/2&lt;0.02,AH71*0.01*I71*10,AH71*ROUNDDOWN(AC71/2,2)*I71*10),AH71*AC71*I71*10))))</f>
        <v/>
      </c>
      <c r="AK71" s="48"/>
      <c r="AL71" s="13"/>
      <c r="AM71" s="13"/>
      <c r="AN71" s="49"/>
      <c r="AO71" s="49"/>
      <c r="AP71" s="50" t="str">
        <f>IF(AN71="","",IF(J2="クロス円",IF(E71="買",(AN71-F71)*100,(F71-AN71)*100),IF(E71="買",(AN71-F71)*10000,(F71-AN71)*10000)))</f>
        <v/>
      </c>
      <c r="AQ71" s="50"/>
      <c r="AR71" s="48" t="str">
        <f>IF(AN71="","",(IF(J2="クロス円",IF(AC71/2&lt;0.02,AP71*0.01*1000,AP71*ROUNDDOWN(AC71/2,2)*1000),IF(AC71/2&lt;0.02,AP71*0.01*I71*10,AP71*ROUNDDOWN(AC71/2,2)*I71*10))))</f>
        <v/>
      </c>
      <c r="AS71" s="48"/>
      <c r="AT71" s="51" t="str">
        <f t="shared" si="5"/>
        <v/>
      </c>
      <c r="AU71" s="51"/>
      <c r="AV71" s="48" t="str">
        <f t="shared" si="6"/>
        <v/>
      </c>
      <c r="AW71" s="48"/>
      <c r="AX71" s="48" t="str">
        <f t="shared" si="8"/>
        <v/>
      </c>
      <c r="AY71" s="48"/>
      <c r="AZ71" s="13">
        <f>IF(J2="クロス円",ABS((F71-H71)*100),ABS((F71-H71)*10000))</f>
        <v>0</v>
      </c>
      <c r="BA71" s="48" t="str">
        <f t="shared" si="7"/>
        <v/>
      </c>
      <c r="BB71" s="48"/>
      <c r="BC71" s="13" t="e">
        <f>IF(AZ71="","",IF(J2="クロス円",ROUNDDOWN((BA71/AZ71)/1000,2),ROUNDDOWN(BA71/(I71*AZ71/10)/100,2)))</f>
        <v>#VALUE!</v>
      </c>
      <c r="BD71" s="13"/>
      <c r="BE71" s="13"/>
      <c r="BF71" s="49"/>
      <c r="BG71" s="49"/>
      <c r="BH71" s="50" t="str">
        <f>IF(BF71="","",IF(J2="クロス円",IF(E71="買",(BF71-F71)*100,(F71-BF71)*100),IF(E71="買",(BF71-F71)*10000,(F71-BF71)*10000)))</f>
        <v/>
      </c>
      <c r="BI71" s="50"/>
      <c r="BJ71" s="48" t="str">
        <f>IF(BF71="","",(IF(J2="クロス円",BH71*BC71*1000,BH71*BC71*I71*10)))</f>
        <v/>
      </c>
      <c r="BK71" s="48"/>
    </row>
    <row r="72" spans="2:63">
      <c r="B72" s="13">
        <v>52</v>
      </c>
      <c r="C72" s="13"/>
      <c r="D72" s="15"/>
      <c r="E72" s="16" t="s">
        <v>15</v>
      </c>
      <c r="F72" s="49"/>
      <c r="G72" s="49"/>
      <c r="H72" s="13"/>
      <c r="I72" s="13"/>
      <c r="J72" s="52" t="str">
        <f t="shared" si="9"/>
        <v/>
      </c>
      <c r="K72" s="52"/>
      <c r="L72" s="13">
        <f>IF(J2="クロス円",ABS((F72-H72)*100),ABS((F72-H72)*10000))</f>
        <v>0</v>
      </c>
      <c r="M72" s="48" t="str">
        <f t="shared" si="11"/>
        <v/>
      </c>
      <c r="N72" s="48"/>
      <c r="O72" s="13" t="e">
        <f>IF(L72="","",IF(J2="クロス円",ROUNDDOWN((M72/L72)/1000,2),ROUNDDOWN(M72/(I72*L72/10)/100,2)))</f>
        <v>#VALUE!</v>
      </c>
      <c r="P72" s="13"/>
      <c r="Q72" s="13"/>
      <c r="R72" s="49"/>
      <c r="S72" s="49"/>
      <c r="T72" s="51" t="str">
        <f>IF(R72="","",IF(J2="クロス円",IF(E72="買",(R72-F72)*100,(F72-R72)*100),IF(E72="買",(R72-F72)*10000,(F72-R72)*10000)))</f>
        <v/>
      </c>
      <c r="U72" s="51"/>
      <c r="V72" s="48" t="str">
        <f>IF(R72="","",(IF(J2="クロス円",T72*O72*1000,T72*O72*I72*10)))</f>
        <v/>
      </c>
      <c r="W72" s="48"/>
      <c r="X72" s="52" t="str">
        <f t="shared" si="10"/>
        <v/>
      </c>
      <c r="Y72" s="52"/>
      <c r="Z72" s="13">
        <f>IF(J2="クロス円",ABS((F72-H72)*100),ABS((F72-H72)*10000))</f>
        <v>0</v>
      </c>
      <c r="AA72" s="48" t="str">
        <f t="shared" si="1"/>
        <v/>
      </c>
      <c r="AB72" s="48"/>
      <c r="AC72" s="13" t="e">
        <f>IF(Z72="","",IF(J2="クロス円",ROUNDDOWN((AA72/Z72)/1000,2),ROUNDDOWN(AA72/(I72*Z72/10)/100,2)))</f>
        <v>#VALUE!</v>
      </c>
      <c r="AD72" s="13" t="str">
        <f t="shared" si="2"/>
        <v/>
      </c>
      <c r="AE72" s="13" t="str">
        <f t="shared" si="3"/>
        <v/>
      </c>
      <c r="AF72" s="49" t="str">
        <f t="shared" si="4"/>
        <v/>
      </c>
      <c r="AG72" s="49"/>
      <c r="AH72" s="50" t="str">
        <f>IF(AF72="","",IF(J2="クロス円",IF(E72="買",(AF72-F72)*100,(F72-AF72)*100),IF(E72="買",(AF72-F72)*10000,(F72-AF72)*10000)))</f>
        <v/>
      </c>
      <c r="AI72" s="50"/>
      <c r="AJ72" s="48" t="str">
        <f>IF(AF72="","",(IF(J2="クロス円",IF(AH72&gt;0,IF(AC72/2&lt;0.02,AH72*0.01*1000,AH72*ROUNDDOWN(AC72/2,2)*1000),AH72*AC72*1000),IF(AH72&gt;0,IF(AC72/2&lt;0.02,AH72*0.01*I72*10,AH72*ROUNDDOWN(AC72/2,2)*I72*10),AH72*AC72*I72*10))))</f>
        <v/>
      </c>
      <c r="AK72" s="48"/>
      <c r="AL72" s="13"/>
      <c r="AM72" s="13"/>
      <c r="AN72" s="49"/>
      <c r="AO72" s="49"/>
      <c r="AP72" s="50" t="str">
        <f>IF(AN72="","",IF(J2="クロス円",IF(E72="買",(AN72-F72)*100,(F72-AN72)*100),IF(E72="買",(AN72-F72)*10000,(F72-AN72)*10000)))</f>
        <v/>
      </c>
      <c r="AQ72" s="50"/>
      <c r="AR72" s="48" t="str">
        <f>IF(AN72="","",(IF(J2="クロス円",IF(AC72/2&lt;0.02,AP72*0.01*1000,AP72*ROUNDDOWN(AC72/2,2)*1000),IF(AC72/2&lt;0.02,AP72*0.01*I72*10,AP72*ROUNDDOWN(AC72/2,2)*I72*10))))</f>
        <v/>
      </c>
      <c r="AS72" s="48"/>
      <c r="AT72" s="51" t="str">
        <f t="shared" si="5"/>
        <v/>
      </c>
      <c r="AU72" s="51"/>
      <c r="AV72" s="48" t="str">
        <f t="shared" si="6"/>
        <v/>
      </c>
      <c r="AW72" s="48"/>
      <c r="AX72" s="48" t="str">
        <f t="shared" si="8"/>
        <v/>
      </c>
      <c r="AY72" s="48"/>
      <c r="AZ72" s="13">
        <f>IF(J2="クロス円",ABS((F72-H72)*100),ABS((F72-H72)*10000))</f>
        <v>0</v>
      </c>
      <c r="BA72" s="48" t="str">
        <f t="shared" si="7"/>
        <v/>
      </c>
      <c r="BB72" s="48"/>
      <c r="BC72" s="13" t="e">
        <f>IF(AZ72="","",IF(J2="クロス円",ROUNDDOWN((BA72/AZ72)/1000,2),ROUNDDOWN(BA72/(I72*AZ72/10)/100,2)))</f>
        <v>#VALUE!</v>
      </c>
      <c r="BD72" s="13"/>
      <c r="BE72" s="13"/>
      <c r="BF72" s="49"/>
      <c r="BG72" s="49"/>
      <c r="BH72" s="50" t="str">
        <f>IF(BF72="","",IF(J2="クロス円",IF(E72="買",(BF72-F72)*100,(F72-BF72)*100),IF(E72="買",(BF72-F72)*10000,(F72-BF72)*10000)))</f>
        <v/>
      </c>
      <c r="BI72" s="50"/>
      <c r="BJ72" s="48" t="str">
        <f>IF(BF72="","",(IF(J2="クロス円",BH72*BC72*1000,BH72*BC72*I72*10)))</f>
        <v/>
      </c>
      <c r="BK72" s="48"/>
    </row>
    <row r="73" spans="2:63">
      <c r="B73" s="13">
        <v>53</v>
      </c>
      <c r="C73" s="13"/>
      <c r="D73" s="15"/>
      <c r="E73" s="16" t="s">
        <v>15</v>
      </c>
      <c r="F73" s="49"/>
      <c r="G73" s="49"/>
      <c r="H73" s="13"/>
      <c r="I73" s="13"/>
      <c r="J73" s="52" t="str">
        <f t="shared" si="9"/>
        <v/>
      </c>
      <c r="K73" s="52"/>
      <c r="L73" s="13">
        <f>IF(J2="クロス円",ABS((F73-H73)*100),ABS((F73-H73)*10000))</f>
        <v>0</v>
      </c>
      <c r="M73" s="48" t="str">
        <f t="shared" si="11"/>
        <v/>
      </c>
      <c r="N73" s="48"/>
      <c r="O73" s="13" t="e">
        <f>IF(L73="","",IF(J2="クロス円",ROUNDDOWN((M73/L73)/1000,2),ROUNDDOWN(M73/(I73*L73/10)/100,2)))</f>
        <v>#VALUE!</v>
      </c>
      <c r="P73" s="13"/>
      <c r="Q73" s="13"/>
      <c r="R73" s="49"/>
      <c r="S73" s="49"/>
      <c r="T73" s="51" t="str">
        <f>IF(R73="","",IF(J2="クロス円",IF(E73="買",(R73-F73)*100,(F73-R73)*100),IF(E73="買",(R73-F73)*10000,(F73-R73)*10000)))</f>
        <v/>
      </c>
      <c r="U73" s="51"/>
      <c r="V73" s="48" t="str">
        <f>IF(R73="","",(IF(J2="クロス円",T73*O73*1000,T73*O73*I73*10)))</f>
        <v/>
      </c>
      <c r="W73" s="48"/>
      <c r="X73" s="52" t="str">
        <f t="shared" si="10"/>
        <v/>
      </c>
      <c r="Y73" s="52"/>
      <c r="Z73" s="13">
        <f>IF(J2="クロス円",ABS((F73-H73)*100),ABS((F73-H73)*10000))</f>
        <v>0</v>
      </c>
      <c r="AA73" s="48" t="str">
        <f t="shared" si="1"/>
        <v/>
      </c>
      <c r="AB73" s="48"/>
      <c r="AC73" s="13" t="e">
        <f>IF(Z73="","",IF(J2="クロス円",ROUNDDOWN((AA73/Z73)/1000,2),ROUNDDOWN(AA73/(I73*Z73/10)/100,2)))</f>
        <v>#VALUE!</v>
      </c>
      <c r="AD73" s="13" t="str">
        <f t="shared" si="2"/>
        <v/>
      </c>
      <c r="AE73" s="13" t="str">
        <f t="shared" si="3"/>
        <v/>
      </c>
      <c r="AF73" s="49" t="str">
        <f t="shared" si="4"/>
        <v/>
      </c>
      <c r="AG73" s="49"/>
      <c r="AH73" s="50" t="str">
        <f>IF(AF73="","",IF(J2="クロス円",IF(E73="買",(AF73-F73)*100,(F73-AF73)*100),IF(E73="買",(AF73-F73)*10000,(F73-AF73)*10000)))</f>
        <v/>
      </c>
      <c r="AI73" s="50"/>
      <c r="AJ73" s="48" t="str">
        <f>IF(AF73="","",(IF(J2="クロス円",IF(AH73&gt;0,IF(AC73/2&lt;0.02,AH73*0.01*1000,AH73*ROUNDDOWN(AC73/2,2)*1000),AH73*AC73*1000),IF(AH73&gt;0,IF(AC73/2&lt;0.02,AH73*0.01*I73*10,AH73*ROUNDDOWN(AC73/2,2)*I73*10),AH73*AC73*I73*10))))</f>
        <v/>
      </c>
      <c r="AK73" s="48"/>
      <c r="AL73" s="13"/>
      <c r="AM73" s="13"/>
      <c r="AN73" s="49"/>
      <c r="AO73" s="49"/>
      <c r="AP73" s="50" t="str">
        <f>IF(AN73="","",IF(J2="クロス円",IF(E73="買",(AN73-F73)*100,(F73-AN73)*100),IF(E73="買",(AN73-F73)*10000,(F73-AN73)*10000)))</f>
        <v/>
      </c>
      <c r="AQ73" s="50"/>
      <c r="AR73" s="48" t="str">
        <f>IF(AN73="","",(IF(J2="クロス円",IF(AC73/2&lt;0.02,AP73*0.01*1000,AP73*ROUNDDOWN(AC73/2,2)*1000),IF(AC73/2&lt;0.02,AP73*0.01*I73*10,AP73*ROUNDDOWN(AC73/2,2)*I73*10))))</f>
        <v/>
      </c>
      <c r="AS73" s="48"/>
      <c r="AT73" s="51" t="str">
        <f t="shared" si="5"/>
        <v/>
      </c>
      <c r="AU73" s="51"/>
      <c r="AV73" s="48" t="str">
        <f t="shared" si="6"/>
        <v/>
      </c>
      <c r="AW73" s="48"/>
      <c r="AX73" s="48" t="str">
        <f t="shared" si="8"/>
        <v/>
      </c>
      <c r="AY73" s="48"/>
      <c r="AZ73" s="13">
        <f>IF(J2="クロス円",ABS((F73-H73)*100),ABS((F73-H73)*10000))</f>
        <v>0</v>
      </c>
      <c r="BA73" s="48" t="str">
        <f t="shared" si="7"/>
        <v/>
      </c>
      <c r="BB73" s="48"/>
      <c r="BC73" s="13" t="e">
        <f>IF(AZ73="","",IF(J2="クロス円",ROUNDDOWN((BA73/AZ73)/1000,2),ROUNDDOWN(BA73/(I73*AZ73/10)/100,2)))</f>
        <v>#VALUE!</v>
      </c>
      <c r="BD73" s="13"/>
      <c r="BE73" s="13"/>
      <c r="BF73" s="49"/>
      <c r="BG73" s="49"/>
      <c r="BH73" s="50" t="str">
        <f>IF(BF73="","",IF(J2="クロス円",IF(E73="買",(BF73-F73)*100,(F73-BF73)*100),IF(E73="買",(BF73-F73)*10000,(F73-BF73)*10000)))</f>
        <v/>
      </c>
      <c r="BI73" s="50"/>
      <c r="BJ73" s="48" t="str">
        <f>IF(BF73="","",(IF(J2="クロス円",BH73*BC73*1000,BH73*BC73*I73*10)))</f>
        <v/>
      </c>
      <c r="BK73" s="48"/>
    </row>
    <row r="74" spans="2:63">
      <c r="B74" s="13">
        <v>54</v>
      </c>
      <c r="C74" s="13"/>
      <c r="D74" s="15"/>
      <c r="E74" s="16" t="s">
        <v>15</v>
      </c>
      <c r="F74" s="49"/>
      <c r="G74" s="49"/>
      <c r="H74" s="13"/>
      <c r="I74" s="13"/>
      <c r="J74" s="52" t="str">
        <f t="shared" si="9"/>
        <v/>
      </c>
      <c r="K74" s="52"/>
      <c r="L74" s="13">
        <f>IF(J2="クロス円",ABS((F74-H74)*100),ABS((F74-H74)*10000))</f>
        <v>0</v>
      </c>
      <c r="M74" s="48" t="str">
        <f t="shared" si="11"/>
        <v/>
      </c>
      <c r="N74" s="48"/>
      <c r="O74" s="13" t="e">
        <f>IF(L74="","",IF(J2="クロス円",ROUNDDOWN((M74/L74)/1000,2),ROUNDDOWN(M74/(I74*L74/10)/100,2)))</f>
        <v>#VALUE!</v>
      </c>
      <c r="P74" s="13"/>
      <c r="Q74" s="13"/>
      <c r="R74" s="49"/>
      <c r="S74" s="49"/>
      <c r="T74" s="51" t="str">
        <f>IF(R74="","",IF(J2="クロス円",IF(E74="買",(R74-F74)*100,(F74-R74)*100),IF(E74="買",(R74-F74)*10000,(F74-R74)*10000)))</f>
        <v/>
      </c>
      <c r="U74" s="51"/>
      <c r="V74" s="48" t="str">
        <f>IF(R74="","",(IF(J2="クロス円",T74*O74*1000,T74*O74*I74*10)))</f>
        <v/>
      </c>
      <c r="W74" s="48"/>
      <c r="X74" s="52" t="str">
        <f t="shared" si="10"/>
        <v/>
      </c>
      <c r="Y74" s="52"/>
      <c r="Z74" s="13">
        <f>IF(J2="クロス円",ABS((F74-H74)*100),ABS((F74-H74)*10000))</f>
        <v>0</v>
      </c>
      <c r="AA74" s="48" t="str">
        <f t="shared" si="1"/>
        <v/>
      </c>
      <c r="AB74" s="48"/>
      <c r="AC74" s="13" t="e">
        <f>IF(Z74="","",IF(J2="クロス円",ROUNDDOWN((AA74/Z74)/1000,2),ROUNDDOWN(AA74/(I74*Z74/10)/100,2)))</f>
        <v>#VALUE!</v>
      </c>
      <c r="AD74" s="13" t="str">
        <f t="shared" si="2"/>
        <v/>
      </c>
      <c r="AE74" s="13" t="str">
        <f t="shared" si="3"/>
        <v/>
      </c>
      <c r="AF74" s="49" t="str">
        <f t="shared" si="4"/>
        <v/>
      </c>
      <c r="AG74" s="49"/>
      <c r="AH74" s="50" t="str">
        <f>IF(AF74="","",IF(J2="クロス円",IF(E74="買",(AF74-F74)*100,(F74-AF74)*100),IF(E74="買",(AF74-F74)*10000,(F74-AF74)*10000)))</f>
        <v/>
      </c>
      <c r="AI74" s="50"/>
      <c r="AJ74" s="48" t="str">
        <f>IF(AF74="","",(IF(J2="クロス円",IF(AH74&gt;0,IF(AC74/2&lt;0.02,AH74*0.01*1000,AH74*ROUNDDOWN(AC74/2,2)*1000),AH74*AC74*1000),IF(AH74&gt;0,IF(AC74/2&lt;0.02,AH74*0.01*I74*10,AH74*ROUNDDOWN(AC74/2,2)*I74*10),AH74*AC74*I74*10))))</f>
        <v/>
      </c>
      <c r="AK74" s="48"/>
      <c r="AL74" s="13"/>
      <c r="AM74" s="13"/>
      <c r="AN74" s="49"/>
      <c r="AO74" s="49"/>
      <c r="AP74" s="50" t="str">
        <f>IF(AN74="","",IF(J2="クロス円",IF(E74="買",(AN74-F74)*100,(F74-AN74)*100),IF(E74="買",(AN74-F74)*10000,(F74-AN74)*10000)))</f>
        <v/>
      </c>
      <c r="AQ74" s="50"/>
      <c r="AR74" s="48" t="str">
        <f>IF(AN74="","",(IF(J2="クロス円",IF(AC74/2&lt;0.02,AP74*0.01*1000,AP74*ROUNDDOWN(AC74/2,2)*1000),IF(AC74/2&lt;0.02,AP74*0.01*I74*10,AP74*ROUNDDOWN(AC74/2,2)*I74*10))))</f>
        <v/>
      </c>
      <c r="AS74" s="48"/>
      <c r="AT74" s="51" t="str">
        <f t="shared" si="5"/>
        <v/>
      </c>
      <c r="AU74" s="51"/>
      <c r="AV74" s="48" t="str">
        <f t="shared" si="6"/>
        <v/>
      </c>
      <c r="AW74" s="48"/>
      <c r="AX74" s="48" t="str">
        <f t="shared" si="8"/>
        <v/>
      </c>
      <c r="AY74" s="48"/>
      <c r="AZ74" s="13">
        <f>IF(J2="クロス円",ABS((F74-H74)*100),ABS((F74-H74)*10000))</f>
        <v>0</v>
      </c>
      <c r="BA74" s="48" t="str">
        <f t="shared" si="7"/>
        <v/>
      </c>
      <c r="BB74" s="48"/>
      <c r="BC74" s="13" t="e">
        <f>IF(AZ74="","",IF(J2="クロス円",ROUNDDOWN((BA74/AZ74)/1000,2),ROUNDDOWN(BA74/(I74*AZ74/10)/100,2)))</f>
        <v>#VALUE!</v>
      </c>
      <c r="BD74" s="13"/>
      <c r="BE74" s="13"/>
      <c r="BF74" s="49"/>
      <c r="BG74" s="49"/>
      <c r="BH74" s="50" t="str">
        <f>IF(BF74="","",IF(J2="クロス円",IF(E74="買",(BF74-F74)*100,(F74-BF74)*100),IF(E74="買",(BF74-F74)*10000,(F74-BF74)*10000)))</f>
        <v/>
      </c>
      <c r="BI74" s="50"/>
      <c r="BJ74" s="48" t="str">
        <f>IF(BF74="","",(IF(J2="クロス円",BH74*BC74*1000,BH74*BC74*I74*10)))</f>
        <v/>
      </c>
      <c r="BK74" s="48"/>
    </row>
    <row r="75" spans="2:63">
      <c r="B75" s="13">
        <v>55</v>
      </c>
      <c r="C75" s="13"/>
      <c r="D75" s="15"/>
      <c r="E75" s="16" t="s">
        <v>15</v>
      </c>
      <c r="F75" s="49"/>
      <c r="G75" s="49"/>
      <c r="H75" s="13"/>
      <c r="I75" s="13"/>
      <c r="J75" s="52" t="str">
        <f t="shared" si="9"/>
        <v/>
      </c>
      <c r="K75" s="52"/>
      <c r="L75" s="13">
        <f>IF(J2="クロス円",ABS((F75-H75)*100),ABS((F75-H75)*10000))</f>
        <v>0</v>
      </c>
      <c r="M75" s="48" t="str">
        <f t="shared" si="11"/>
        <v/>
      </c>
      <c r="N75" s="48"/>
      <c r="O75" s="13" t="e">
        <f>IF(L75="","",IF(J2="クロス円",ROUNDDOWN((M75/L75)/1000,2),ROUNDDOWN(M75/(I75*L75/10)/100,2)))</f>
        <v>#VALUE!</v>
      </c>
      <c r="P75" s="13"/>
      <c r="Q75" s="13"/>
      <c r="R75" s="49"/>
      <c r="S75" s="49"/>
      <c r="T75" s="51" t="str">
        <f>IF(R75="","",IF(J2="クロス円",IF(E75="買",(R75-F75)*100,(F75-R75)*100),IF(E75="買",(R75-F75)*10000,(F75-R75)*10000)))</f>
        <v/>
      </c>
      <c r="U75" s="51"/>
      <c r="V75" s="48" t="str">
        <f>IF(R75="","",(IF(J2="クロス円",T75*O75*1000,T75*O75*I75*10)))</f>
        <v/>
      </c>
      <c r="W75" s="48"/>
      <c r="X75" s="52" t="str">
        <f t="shared" si="10"/>
        <v/>
      </c>
      <c r="Y75" s="52"/>
      <c r="Z75" s="13">
        <f>IF(J2="クロス円",ABS((F75-H75)*100),ABS((F75-H75)*10000))</f>
        <v>0</v>
      </c>
      <c r="AA75" s="48" t="str">
        <f t="shared" si="1"/>
        <v/>
      </c>
      <c r="AB75" s="48"/>
      <c r="AC75" s="13" t="e">
        <f>IF(Z75="","",IF(J2="クロス円",ROUNDDOWN((AA75/Z75)/1000,2),ROUNDDOWN(AA75/(I75*Z75/10)/100,2)))</f>
        <v>#VALUE!</v>
      </c>
      <c r="AD75" s="13" t="str">
        <f t="shared" si="2"/>
        <v/>
      </c>
      <c r="AE75" s="13" t="str">
        <f t="shared" si="3"/>
        <v/>
      </c>
      <c r="AF75" s="49" t="str">
        <f t="shared" si="4"/>
        <v/>
      </c>
      <c r="AG75" s="49"/>
      <c r="AH75" s="50" t="str">
        <f>IF(AF75="","",IF(J2="クロス円",IF(E75="買",(AF75-F75)*100,(F75-AF75)*100),IF(E75="買",(AF75-F75)*10000,(F75-AF75)*10000)))</f>
        <v/>
      </c>
      <c r="AI75" s="50"/>
      <c r="AJ75" s="48" t="str">
        <f>IF(AF75="","",(IF(J2="クロス円",IF(AH75&gt;0,IF(AC75/2&lt;0.02,AH75*0.01*1000,AH75*ROUNDDOWN(AC75/2,2)*1000),AH75*AC75*1000),IF(AH75&gt;0,IF(AC75/2&lt;0.02,AH75*0.01*I75*10,AH75*ROUNDDOWN(AC75/2,2)*I75*10),AH75*AC75*I75*10))))</f>
        <v/>
      </c>
      <c r="AK75" s="48"/>
      <c r="AL75" s="13"/>
      <c r="AM75" s="13"/>
      <c r="AN75" s="49"/>
      <c r="AO75" s="49"/>
      <c r="AP75" s="50" t="str">
        <f>IF(AN75="","",IF(J2="クロス円",IF(E75="買",(AN75-F75)*100,(F75-AN75)*100),IF(E75="買",(AN75-F75)*10000,(F75-AN75)*10000)))</f>
        <v/>
      </c>
      <c r="AQ75" s="50"/>
      <c r="AR75" s="48" t="str">
        <f>IF(AN75="","",(IF(J2="クロス円",IF(AC75/2&lt;0.02,AP75*0.01*1000,AP75*ROUNDDOWN(AC75/2,2)*1000),IF(AC75/2&lt;0.02,AP75*0.01*I75*10,AP75*ROUNDDOWN(AC75/2,2)*I75*10))))</f>
        <v/>
      </c>
      <c r="AS75" s="48"/>
      <c r="AT75" s="51" t="str">
        <f t="shared" si="5"/>
        <v/>
      </c>
      <c r="AU75" s="51"/>
      <c r="AV75" s="48" t="str">
        <f t="shared" si="6"/>
        <v/>
      </c>
      <c r="AW75" s="48"/>
      <c r="AX75" s="48" t="str">
        <f t="shared" si="8"/>
        <v/>
      </c>
      <c r="AY75" s="48"/>
      <c r="AZ75" s="13">
        <f>IF(J2="クロス円",ABS((F75-H75)*100),ABS((F75-H75)*10000))</f>
        <v>0</v>
      </c>
      <c r="BA75" s="48" t="str">
        <f t="shared" si="7"/>
        <v/>
      </c>
      <c r="BB75" s="48"/>
      <c r="BC75" s="13" t="e">
        <f>IF(AZ75="","",IF(J2="クロス円",ROUNDDOWN((BA75/AZ75)/1000,2),ROUNDDOWN(BA75/(I75*AZ75/10)/100,2)))</f>
        <v>#VALUE!</v>
      </c>
      <c r="BD75" s="13"/>
      <c r="BE75" s="13"/>
      <c r="BF75" s="49"/>
      <c r="BG75" s="49"/>
      <c r="BH75" s="50" t="str">
        <f>IF(BF75="","",IF(J2="クロス円",IF(E75="買",(BF75-F75)*100,(F75-BF75)*100),IF(E75="買",(BF75-F75)*10000,(F75-BF75)*10000)))</f>
        <v/>
      </c>
      <c r="BI75" s="50"/>
      <c r="BJ75" s="48" t="str">
        <f>IF(BF75="","",(IF(J2="クロス円",BH75*BC75*1000,BH75*BC75*I75*10)))</f>
        <v/>
      </c>
      <c r="BK75" s="48"/>
    </row>
    <row r="76" spans="2:63">
      <c r="B76" s="13">
        <v>56</v>
      </c>
      <c r="C76" s="13"/>
      <c r="D76" s="15"/>
      <c r="E76" s="16" t="s">
        <v>15</v>
      </c>
      <c r="F76" s="49"/>
      <c r="G76" s="49"/>
      <c r="H76" s="13"/>
      <c r="I76" s="13"/>
      <c r="J76" s="52" t="str">
        <f t="shared" si="9"/>
        <v/>
      </c>
      <c r="K76" s="52"/>
      <c r="L76" s="13">
        <f>IF(J2="クロス円",ABS((F76-H76)*100),ABS((F76-H76)*10000))</f>
        <v>0</v>
      </c>
      <c r="M76" s="48" t="str">
        <f t="shared" si="11"/>
        <v/>
      </c>
      <c r="N76" s="48"/>
      <c r="O76" s="13" t="e">
        <f>IF(L76="","",IF(J2="クロス円",ROUNDDOWN((M76/L76)/1000,2),ROUNDDOWN(M76/(I76*L76/10)/100,2)))</f>
        <v>#VALUE!</v>
      </c>
      <c r="P76" s="13"/>
      <c r="Q76" s="13"/>
      <c r="R76" s="49"/>
      <c r="S76" s="49"/>
      <c r="T76" s="51" t="str">
        <f>IF(R76="","",IF(J2="クロス円",IF(E76="買",(R76-F76)*100,(F76-R76)*100),IF(E76="買",(R76-F76)*10000,(F76-R76)*10000)))</f>
        <v/>
      </c>
      <c r="U76" s="51"/>
      <c r="V76" s="48" t="str">
        <f>IF(R76="","",(IF(J2="クロス円",T76*O76*1000,T76*O76*I76*10)))</f>
        <v/>
      </c>
      <c r="W76" s="48"/>
      <c r="X76" s="52" t="str">
        <f t="shared" si="10"/>
        <v/>
      </c>
      <c r="Y76" s="52"/>
      <c r="Z76" s="13">
        <f>IF(J2="クロス円",ABS((F76-H76)*100),ABS((F76-H76)*10000))</f>
        <v>0</v>
      </c>
      <c r="AA76" s="48" t="str">
        <f t="shared" si="1"/>
        <v/>
      </c>
      <c r="AB76" s="48"/>
      <c r="AC76" s="13" t="e">
        <f>IF(Z76="","",IF(J2="クロス円",ROUNDDOWN((AA76/Z76)/1000,2),ROUNDDOWN(AA76/(I76*Z76/10)/100,2)))</f>
        <v>#VALUE!</v>
      </c>
      <c r="AD76" s="13" t="str">
        <f t="shared" si="2"/>
        <v/>
      </c>
      <c r="AE76" s="13" t="str">
        <f t="shared" si="3"/>
        <v/>
      </c>
      <c r="AF76" s="49" t="str">
        <f t="shared" si="4"/>
        <v/>
      </c>
      <c r="AG76" s="49"/>
      <c r="AH76" s="50" t="str">
        <f>IF(AF76="","",IF(J2="クロス円",IF(E76="買",(AF76-F76)*100,(F76-AF76)*100),IF(E76="買",(AF76-F76)*10000,(F76-AF76)*10000)))</f>
        <v/>
      </c>
      <c r="AI76" s="50"/>
      <c r="AJ76" s="48" t="str">
        <f>IF(AF76="","",(IF(J2="クロス円",IF(AH76&gt;0,IF(AC76/2&lt;0.02,AH76*0.01*1000,AH76*ROUNDDOWN(AC76/2,2)*1000),AH76*AC76*1000),IF(AH76&gt;0,IF(AC76/2&lt;0.02,AH76*0.01*I76*10,AH76*ROUNDDOWN(AC76/2,2)*I76*10),AH76*AC76*I76*10))))</f>
        <v/>
      </c>
      <c r="AK76" s="48"/>
      <c r="AL76" s="13"/>
      <c r="AM76" s="13"/>
      <c r="AN76" s="49"/>
      <c r="AO76" s="49"/>
      <c r="AP76" s="50" t="str">
        <f>IF(AN76="","",IF(J2="クロス円",IF(E76="買",(AN76-F76)*100,(F76-AN76)*100),IF(E76="買",(AN76-F76)*10000,(F76-AN76)*10000)))</f>
        <v/>
      </c>
      <c r="AQ76" s="50"/>
      <c r="AR76" s="48" t="str">
        <f>IF(AN76="","",(IF(J2="クロス円",IF(AC76/2&lt;0.02,AP76*0.01*1000,AP76*ROUNDDOWN(AC76/2,2)*1000),IF(AC76/2&lt;0.02,AP76*0.01*I76*10,AP76*ROUNDDOWN(AC76/2,2)*I76*10))))</f>
        <v/>
      </c>
      <c r="AS76" s="48"/>
      <c r="AT76" s="51" t="str">
        <f t="shared" si="5"/>
        <v/>
      </c>
      <c r="AU76" s="51"/>
      <c r="AV76" s="48" t="str">
        <f t="shared" si="6"/>
        <v/>
      </c>
      <c r="AW76" s="48"/>
      <c r="AX76" s="48" t="str">
        <f t="shared" si="8"/>
        <v/>
      </c>
      <c r="AY76" s="48"/>
      <c r="AZ76" s="13">
        <f>IF(J2="クロス円",ABS((F76-H76)*100),ABS((F76-H76)*10000))</f>
        <v>0</v>
      </c>
      <c r="BA76" s="48" t="str">
        <f t="shared" si="7"/>
        <v/>
      </c>
      <c r="BB76" s="48"/>
      <c r="BC76" s="13" t="e">
        <f>IF(AZ76="","",IF(J2="クロス円",ROUNDDOWN((BA76/AZ76)/1000,2),ROUNDDOWN(BA76/(I76*AZ76/10)/100,2)))</f>
        <v>#VALUE!</v>
      </c>
      <c r="BD76" s="13"/>
      <c r="BE76" s="13"/>
      <c r="BF76" s="49"/>
      <c r="BG76" s="49"/>
      <c r="BH76" s="50" t="str">
        <f>IF(BF76="","",IF(J2="クロス円",IF(E76="買",(BF76-F76)*100,(F76-BF76)*100),IF(E76="買",(BF76-F76)*10000,(F76-BF76)*10000)))</f>
        <v/>
      </c>
      <c r="BI76" s="50"/>
      <c r="BJ76" s="48" t="str">
        <f>IF(BF76="","",(IF(J2="クロス円",BH76*BC76*1000,BH76*BC76*I76*10)))</f>
        <v/>
      </c>
      <c r="BK76" s="48"/>
    </row>
    <row r="77" spans="2:63">
      <c r="B77" s="13">
        <v>57</v>
      </c>
      <c r="C77" s="13"/>
      <c r="D77" s="15"/>
      <c r="E77" s="16" t="s">
        <v>15</v>
      </c>
      <c r="F77" s="49"/>
      <c r="G77" s="49"/>
      <c r="H77" s="13"/>
      <c r="I77" s="13"/>
      <c r="J77" s="52" t="str">
        <f t="shared" si="9"/>
        <v/>
      </c>
      <c r="K77" s="52"/>
      <c r="L77" s="13">
        <f>IF(J2="クロス円",ABS((F77-H77)*100),ABS((F77-H77)*10000))</f>
        <v>0</v>
      </c>
      <c r="M77" s="48" t="str">
        <f t="shared" si="11"/>
        <v/>
      </c>
      <c r="N77" s="48"/>
      <c r="O77" s="13" t="e">
        <f>IF(L77="","",IF(J2="クロス円",ROUNDDOWN((M77/L77)/1000,2),ROUNDDOWN(M77/(I77*L77/10)/100,2)))</f>
        <v>#VALUE!</v>
      </c>
      <c r="P77" s="13"/>
      <c r="Q77" s="13"/>
      <c r="R77" s="49"/>
      <c r="S77" s="49"/>
      <c r="T77" s="51" t="str">
        <f>IF(R77="","",IF(J2="クロス円",IF(E77="買",(R77-F77)*100,(F77-R77)*100),IF(E77="買",(R77-F77)*10000,(F77-R77)*10000)))</f>
        <v/>
      </c>
      <c r="U77" s="51"/>
      <c r="V77" s="48" t="str">
        <f>IF(R77="","",(IF(J2="クロス円",T77*O77*1000,T77*O77*I77*10)))</f>
        <v/>
      </c>
      <c r="W77" s="48"/>
      <c r="X77" s="52" t="str">
        <f t="shared" si="10"/>
        <v/>
      </c>
      <c r="Y77" s="52"/>
      <c r="Z77" s="13">
        <f>IF(J2="クロス円",ABS((F77-H77)*100),ABS((F77-H77)*10000))</f>
        <v>0</v>
      </c>
      <c r="AA77" s="48" t="str">
        <f t="shared" si="1"/>
        <v/>
      </c>
      <c r="AB77" s="48"/>
      <c r="AC77" s="13" t="e">
        <f>IF(Z77="","",IF(J2="クロス円",ROUNDDOWN((AA77/Z77)/1000,2),ROUNDDOWN(AA77/(I77*Z77/10)/100,2)))</f>
        <v>#VALUE!</v>
      </c>
      <c r="AD77" s="13" t="str">
        <f t="shared" si="2"/>
        <v/>
      </c>
      <c r="AE77" s="13" t="str">
        <f t="shared" si="3"/>
        <v/>
      </c>
      <c r="AF77" s="49" t="str">
        <f t="shared" si="4"/>
        <v/>
      </c>
      <c r="AG77" s="49"/>
      <c r="AH77" s="50" t="str">
        <f>IF(AF77="","",IF(J2="クロス円",IF(E77="買",(AF77-F77)*100,(F77-AF77)*100),IF(E77="買",(AF77-F77)*10000,(F77-AF77)*10000)))</f>
        <v/>
      </c>
      <c r="AI77" s="50"/>
      <c r="AJ77" s="48" t="str">
        <f>IF(AF77="","",(IF(J2="クロス円",IF(AH77&gt;0,IF(AC77/2&lt;0.02,AH77*0.01*1000,AH77*ROUNDDOWN(AC77/2,2)*1000),AH77*AC77*1000),IF(AH77&gt;0,IF(AC77/2&lt;0.02,AH77*0.01*I77*10,AH77*ROUNDDOWN(AC77/2,2)*I77*10),AH77*AC77*I77*10))))</f>
        <v/>
      </c>
      <c r="AK77" s="48"/>
      <c r="AL77" s="13"/>
      <c r="AM77" s="13"/>
      <c r="AN77" s="49"/>
      <c r="AO77" s="49"/>
      <c r="AP77" s="50" t="str">
        <f>IF(AN77="","",IF(J2="クロス円",IF(E77="買",(AN77-F77)*100,(F77-AN77)*100),IF(E77="買",(AN77-F77)*10000,(F77-AN77)*10000)))</f>
        <v/>
      </c>
      <c r="AQ77" s="50"/>
      <c r="AR77" s="48" t="str">
        <f>IF(AN77="","",(IF(J2="クロス円",IF(AC77/2&lt;0.02,AP77*0.01*1000,AP77*ROUNDDOWN(AC77/2,2)*1000),IF(AC77/2&lt;0.02,AP77*0.01*I77*10,AP77*ROUNDDOWN(AC77/2,2)*I77*10))))</f>
        <v/>
      </c>
      <c r="AS77" s="48"/>
      <c r="AT77" s="51" t="str">
        <f t="shared" si="5"/>
        <v/>
      </c>
      <c r="AU77" s="51"/>
      <c r="AV77" s="48" t="str">
        <f t="shared" si="6"/>
        <v/>
      </c>
      <c r="AW77" s="48"/>
      <c r="AX77" s="48" t="str">
        <f t="shared" si="8"/>
        <v/>
      </c>
      <c r="AY77" s="48"/>
      <c r="AZ77" s="13">
        <f>IF(J2="クロス円",ABS((F77-H77)*100),ABS((F77-H77)*10000))</f>
        <v>0</v>
      </c>
      <c r="BA77" s="48" t="str">
        <f t="shared" si="7"/>
        <v/>
      </c>
      <c r="BB77" s="48"/>
      <c r="BC77" s="13" t="e">
        <f>IF(AZ77="","",IF(J2="クロス円",ROUNDDOWN((BA77/AZ77)/1000,2),ROUNDDOWN(BA77/(I77*AZ77/10)/100,2)))</f>
        <v>#VALUE!</v>
      </c>
      <c r="BD77" s="13"/>
      <c r="BE77" s="13"/>
      <c r="BF77" s="49"/>
      <c r="BG77" s="49"/>
      <c r="BH77" s="50" t="str">
        <f>IF(BF77="","",IF(J2="クロス円",IF(E77="買",(BF77-F77)*100,(F77-BF77)*100),IF(E77="買",(BF77-F77)*10000,(F77-BF77)*10000)))</f>
        <v/>
      </c>
      <c r="BI77" s="50"/>
      <c r="BJ77" s="48" t="str">
        <f>IF(BF77="","",(IF(J2="クロス円",BH77*BC77*1000,BH77*BC77*I77*10)))</f>
        <v/>
      </c>
      <c r="BK77" s="48"/>
    </row>
    <row r="78" spans="2:63">
      <c r="B78" s="13">
        <v>58</v>
      </c>
      <c r="C78" s="13"/>
      <c r="D78" s="15"/>
      <c r="E78" s="16" t="s">
        <v>15</v>
      </c>
      <c r="F78" s="49"/>
      <c r="G78" s="49"/>
      <c r="H78" s="13"/>
      <c r="I78" s="13"/>
      <c r="J78" s="52" t="str">
        <f t="shared" si="9"/>
        <v/>
      </c>
      <c r="K78" s="52"/>
      <c r="L78" s="13">
        <f>IF(J2="クロス円",ABS((F78-H78)*100),ABS((F78-H78)*10000))</f>
        <v>0</v>
      </c>
      <c r="M78" s="48" t="str">
        <f t="shared" si="11"/>
        <v/>
      </c>
      <c r="N78" s="48"/>
      <c r="O78" s="13" t="e">
        <f>IF(L78="","",IF(J2="クロス円",ROUNDDOWN((M78/L78)/1000,2),ROUNDDOWN(M78/(I78*L78/10)/100,2)))</f>
        <v>#VALUE!</v>
      </c>
      <c r="P78" s="13"/>
      <c r="Q78" s="13"/>
      <c r="R78" s="49"/>
      <c r="S78" s="49"/>
      <c r="T78" s="51" t="str">
        <f>IF(R78="","",IF(J2="クロス円",IF(E78="買",(R78-F78)*100,(F78-R78)*100),IF(E78="買",(R78-F78)*10000,(F78-R78)*10000)))</f>
        <v/>
      </c>
      <c r="U78" s="51"/>
      <c r="V78" s="48" t="str">
        <f>IF(R78="","",(IF(J2="クロス円",T78*O78*1000,T78*O78*I78*10)))</f>
        <v/>
      </c>
      <c r="W78" s="48"/>
      <c r="X78" s="52" t="str">
        <f t="shared" si="10"/>
        <v/>
      </c>
      <c r="Y78" s="52"/>
      <c r="Z78" s="13">
        <f>IF(J2="クロス円",ABS((F78-H78)*100),ABS((F78-H78)*10000))</f>
        <v>0</v>
      </c>
      <c r="AA78" s="48" t="str">
        <f t="shared" si="1"/>
        <v/>
      </c>
      <c r="AB78" s="48"/>
      <c r="AC78" s="13" t="e">
        <f>IF(Z78="","",IF(J2="クロス円",ROUNDDOWN((AA78/Z78)/1000,2),ROUNDDOWN(AA78/(I78*Z78/10)/100,2)))</f>
        <v>#VALUE!</v>
      </c>
      <c r="AD78" s="13" t="str">
        <f t="shared" si="2"/>
        <v/>
      </c>
      <c r="AE78" s="13" t="str">
        <f t="shared" si="3"/>
        <v/>
      </c>
      <c r="AF78" s="49" t="str">
        <f t="shared" si="4"/>
        <v/>
      </c>
      <c r="AG78" s="49"/>
      <c r="AH78" s="50" t="str">
        <f>IF(AF78="","",IF(J2="クロス円",IF(E78="買",(AF78-F78)*100,(F78-AF78)*100),IF(E78="買",(AF78-F78)*10000,(F78-AF78)*10000)))</f>
        <v/>
      </c>
      <c r="AI78" s="50"/>
      <c r="AJ78" s="48" t="str">
        <f>IF(AF78="","",(IF(J2="クロス円",IF(AH78&gt;0,IF(AC78/2&lt;0.02,AH78*0.01*1000,AH78*ROUNDDOWN(AC78/2,2)*1000),AH78*AC78*1000),IF(AH78&gt;0,IF(AC78/2&lt;0.02,AH78*0.01*I78*10,AH78*ROUNDDOWN(AC78/2,2)*I78*10),AH78*AC78*I78*10))))</f>
        <v/>
      </c>
      <c r="AK78" s="48"/>
      <c r="AL78" s="13"/>
      <c r="AM78" s="13"/>
      <c r="AN78" s="49"/>
      <c r="AO78" s="49"/>
      <c r="AP78" s="50" t="str">
        <f>IF(AN78="","",IF(J2="クロス円",IF(E78="買",(AN78-F78)*100,(F78-AN78)*100),IF(E78="買",(AN78-F78)*10000,(F78-AN78)*10000)))</f>
        <v/>
      </c>
      <c r="AQ78" s="50"/>
      <c r="AR78" s="48" t="str">
        <f>IF(AN78="","",(IF(J2="クロス円",IF(AC78/2&lt;0.02,AP78*0.01*1000,AP78*ROUNDDOWN(AC78/2,2)*1000),IF(AC78/2&lt;0.02,AP78*0.01*I78*10,AP78*ROUNDDOWN(AC78/2,2)*I78*10))))</f>
        <v/>
      </c>
      <c r="AS78" s="48"/>
      <c r="AT78" s="51" t="str">
        <f t="shared" si="5"/>
        <v/>
      </c>
      <c r="AU78" s="51"/>
      <c r="AV78" s="48" t="str">
        <f t="shared" si="6"/>
        <v/>
      </c>
      <c r="AW78" s="48"/>
      <c r="AX78" s="48" t="str">
        <f t="shared" si="8"/>
        <v/>
      </c>
      <c r="AY78" s="48"/>
      <c r="AZ78" s="13">
        <f>IF(J2="クロス円",ABS((F78-H78)*100),ABS((F78-H78)*10000))</f>
        <v>0</v>
      </c>
      <c r="BA78" s="48" t="str">
        <f t="shared" si="7"/>
        <v/>
      </c>
      <c r="BB78" s="48"/>
      <c r="BC78" s="13" t="e">
        <f>IF(AZ78="","",IF(J2="クロス円",ROUNDDOWN((BA78/AZ78)/1000,2),ROUNDDOWN(BA78/(I78*AZ78/10)/100,2)))</f>
        <v>#VALUE!</v>
      </c>
      <c r="BD78" s="13"/>
      <c r="BE78" s="13"/>
      <c r="BF78" s="49"/>
      <c r="BG78" s="49"/>
      <c r="BH78" s="50" t="str">
        <f>IF(BF78="","",IF(J2="クロス円",IF(E78="買",(BF78-F78)*100,(F78-BF78)*100),IF(E78="買",(BF78-F78)*10000,(F78-BF78)*10000)))</f>
        <v/>
      </c>
      <c r="BI78" s="50"/>
      <c r="BJ78" s="48" t="str">
        <f>IF(BF78="","",(IF(J2="クロス円",BH78*BC78*1000,BH78*BC78*I78*10)))</f>
        <v/>
      </c>
      <c r="BK78" s="48"/>
    </row>
    <row r="79" spans="2:63">
      <c r="B79" s="13">
        <v>59</v>
      </c>
      <c r="C79" s="13"/>
      <c r="D79" s="15"/>
      <c r="E79" s="16" t="s">
        <v>15</v>
      </c>
      <c r="F79" s="49"/>
      <c r="G79" s="49"/>
      <c r="H79" s="13"/>
      <c r="I79" s="13"/>
      <c r="J79" s="52" t="str">
        <f t="shared" si="9"/>
        <v/>
      </c>
      <c r="K79" s="52"/>
      <c r="L79" s="13">
        <f>IF(J2="クロス円",ABS((F79-H79)*100),ABS((F79-H79)*10000))</f>
        <v>0</v>
      </c>
      <c r="M79" s="48" t="str">
        <f t="shared" si="11"/>
        <v/>
      </c>
      <c r="N79" s="48"/>
      <c r="O79" s="13" t="e">
        <f>IF(L79="","",IF(J2="クロス円",ROUNDDOWN((M79/L79)/1000,2),ROUNDDOWN(M79/(I79*L79/10)/100,2)))</f>
        <v>#VALUE!</v>
      </c>
      <c r="P79" s="13"/>
      <c r="Q79" s="13"/>
      <c r="R79" s="49"/>
      <c r="S79" s="49"/>
      <c r="T79" s="51" t="str">
        <f>IF(R79="","",IF(J2="クロス円",IF(E79="買",(R79-F79)*100,(F79-R79)*100),IF(E79="買",(R79-F79)*10000,(F79-R79)*10000)))</f>
        <v/>
      </c>
      <c r="U79" s="51"/>
      <c r="V79" s="48" t="str">
        <f>IF(R79="","",(IF(J2="クロス円",T79*O79*1000,T79*O79*I79*10)))</f>
        <v/>
      </c>
      <c r="W79" s="48"/>
      <c r="X79" s="52" t="str">
        <f t="shared" si="10"/>
        <v/>
      </c>
      <c r="Y79" s="52"/>
      <c r="Z79" s="13">
        <f>IF(J2="クロス円",ABS((F79-H79)*100),ABS((F79-H79)*10000))</f>
        <v>0</v>
      </c>
      <c r="AA79" s="48" t="str">
        <f t="shared" si="1"/>
        <v/>
      </c>
      <c r="AB79" s="48"/>
      <c r="AC79" s="13" t="e">
        <f>IF(Z79="","",IF(J2="クロス円",ROUNDDOWN((AA79/Z79)/1000,2),ROUNDDOWN(AA79/(I79*Z79/10)/100,2)))</f>
        <v>#VALUE!</v>
      </c>
      <c r="AD79" s="13" t="str">
        <f t="shared" si="2"/>
        <v/>
      </c>
      <c r="AE79" s="13" t="str">
        <f t="shared" si="3"/>
        <v/>
      </c>
      <c r="AF79" s="49" t="str">
        <f t="shared" si="4"/>
        <v/>
      </c>
      <c r="AG79" s="49"/>
      <c r="AH79" s="50" t="str">
        <f>IF(AF79="","",IF(J2="クロス円",IF(E79="買",(AF79-F79)*100,(F79-AF79)*100),IF(E79="買",(AF79-F79)*10000,(F79-AF79)*10000)))</f>
        <v/>
      </c>
      <c r="AI79" s="50"/>
      <c r="AJ79" s="48" t="str">
        <f>IF(AF79="","",(IF(J2="クロス円",IF(AH79&gt;0,IF(AC79/2&lt;0.02,AH79*0.01*1000,AH79*ROUNDDOWN(AC79/2,2)*1000),AH79*AC79*1000),IF(AH79&gt;0,IF(AC79/2&lt;0.02,AH79*0.01*I79*10,AH79*ROUNDDOWN(AC79/2,2)*I79*10),AH79*AC79*I79*10))))</f>
        <v/>
      </c>
      <c r="AK79" s="48"/>
      <c r="AL79" s="13"/>
      <c r="AM79" s="13"/>
      <c r="AN79" s="49"/>
      <c r="AO79" s="49"/>
      <c r="AP79" s="50" t="str">
        <f>IF(AN79="","",IF(J2="クロス円",IF(E79="買",(AN79-F79)*100,(F79-AN79)*100),IF(E79="買",(AN79-F79)*10000,(F79-AN79)*10000)))</f>
        <v/>
      </c>
      <c r="AQ79" s="50"/>
      <c r="AR79" s="48" t="str">
        <f>IF(AN79="","",(IF(J2="クロス円",IF(AC79/2&lt;0.02,AP79*0.01*1000,AP79*ROUNDDOWN(AC79/2,2)*1000),IF(AC79/2&lt;0.02,AP79*0.01*I79*10,AP79*ROUNDDOWN(AC79/2,2)*I79*10))))</f>
        <v/>
      </c>
      <c r="AS79" s="48"/>
      <c r="AT79" s="51" t="str">
        <f t="shared" si="5"/>
        <v/>
      </c>
      <c r="AU79" s="51"/>
      <c r="AV79" s="48" t="str">
        <f t="shared" si="6"/>
        <v/>
      </c>
      <c r="AW79" s="48"/>
      <c r="AX79" s="48" t="str">
        <f t="shared" si="8"/>
        <v/>
      </c>
      <c r="AY79" s="48"/>
      <c r="AZ79" s="13">
        <f>IF(J2="クロス円",ABS((F79-H79)*100),ABS((F79-H79)*10000))</f>
        <v>0</v>
      </c>
      <c r="BA79" s="48" t="str">
        <f t="shared" si="7"/>
        <v/>
      </c>
      <c r="BB79" s="48"/>
      <c r="BC79" s="13" t="e">
        <f>IF(AZ79="","",IF(J2="クロス円",ROUNDDOWN((BA79/AZ79)/1000,2),ROUNDDOWN(BA79/(I79*AZ79/10)/100,2)))</f>
        <v>#VALUE!</v>
      </c>
      <c r="BD79" s="13"/>
      <c r="BE79" s="13"/>
      <c r="BF79" s="49"/>
      <c r="BG79" s="49"/>
      <c r="BH79" s="50" t="str">
        <f>IF(BF79="","",IF(J2="クロス円",IF(E79="買",(BF79-F79)*100,(F79-BF79)*100),IF(E79="買",(BF79-F79)*10000,(F79-BF79)*10000)))</f>
        <v/>
      </c>
      <c r="BI79" s="50"/>
      <c r="BJ79" s="48" t="str">
        <f>IF(BF79="","",(IF(J2="クロス円",BH79*BC79*1000,BH79*BC79*I79*10)))</f>
        <v/>
      </c>
      <c r="BK79" s="48"/>
    </row>
    <row r="80" spans="2:63">
      <c r="B80" s="13">
        <v>60</v>
      </c>
      <c r="C80" s="13"/>
      <c r="D80" s="15"/>
      <c r="E80" s="16" t="s">
        <v>15</v>
      </c>
      <c r="F80" s="49"/>
      <c r="G80" s="49"/>
      <c r="H80" s="13"/>
      <c r="I80" s="13"/>
      <c r="J80" s="52" t="str">
        <f t="shared" si="9"/>
        <v/>
      </c>
      <c r="K80" s="52"/>
      <c r="L80" s="13">
        <f>IF(J2="クロス円",ABS((F80-H80)*100),ABS((F80-H80)*10000))</f>
        <v>0</v>
      </c>
      <c r="M80" s="48" t="str">
        <f t="shared" si="11"/>
        <v/>
      </c>
      <c r="N80" s="48"/>
      <c r="O80" s="13" t="e">
        <f>IF(L80="","",IF(J2="クロス円",ROUNDDOWN((M80/L80)/1000,2),ROUNDDOWN(M80/(I80*L80/10)/100,2)))</f>
        <v>#VALUE!</v>
      </c>
      <c r="P80" s="13"/>
      <c r="Q80" s="13"/>
      <c r="R80" s="49"/>
      <c r="S80" s="49"/>
      <c r="T80" s="51" t="str">
        <f>IF(R80="","",IF(J2="クロス円",IF(E80="買",(R80-F80)*100,(F80-R80)*100),IF(E80="買",(R80-F80)*10000,(F80-R80)*10000)))</f>
        <v/>
      </c>
      <c r="U80" s="51"/>
      <c r="V80" s="48" t="str">
        <f>IF(R80="","",(IF(J2="クロス円",T80*O80*1000,T80*O80*I80*10)))</f>
        <v/>
      </c>
      <c r="W80" s="48"/>
      <c r="X80" s="52" t="str">
        <f t="shared" si="10"/>
        <v/>
      </c>
      <c r="Y80" s="52"/>
      <c r="Z80" s="13">
        <f>IF(J2="クロス円",ABS((F80-H80)*100),ABS((F80-H80)*10000))</f>
        <v>0</v>
      </c>
      <c r="AA80" s="48" t="str">
        <f t="shared" si="1"/>
        <v/>
      </c>
      <c r="AB80" s="48"/>
      <c r="AC80" s="13" t="e">
        <f>IF(Z80="","",IF(J2="クロス円",ROUNDDOWN((AA80/Z80)/1000,2),ROUNDDOWN(AA80/(I80*Z80/10)/100,2)))</f>
        <v>#VALUE!</v>
      </c>
      <c r="AD80" s="13" t="str">
        <f t="shared" si="2"/>
        <v/>
      </c>
      <c r="AE80" s="13" t="str">
        <f t="shared" si="3"/>
        <v/>
      </c>
      <c r="AF80" s="49" t="str">
        <f t="shared" si="4"/>
        <v/>
      </c>
      <c r="AG80" s="49"/>
      <c r="AH80" s="50" t="str">
        <f>IF(AF80="","",IF(J2="クロス円",IF(E80="買",(AF80-F80)*100,(F80-AF80)*100),IF(E80="買",(AF80-F80)*10000,(F80-AF80)*10000)))</f>
        <v/>
      </c>
      <c r="AI80" s="50"/>
      <c r="AJ80" s="48" t="str">
        <f>IF(AF80="","",(IF(J2="クロス円",IF(AH80&gt;0,IF(AC80/2&lt;0.02,AH80*0.01*1000,AH80*ROUNDDOWN(AC80/2,2)*1000),AH80*AC80*1000),IF(AH80&gt;0,IF(AC80/2&lt;0.02,AH80*0.01*I80*10,AH80*ROUNDDOWN(AC80/2,2)*I80*10),AH80*AC80*I80*10))))</f>
        <v/>
      </c>
      <c r="AK80" s="48"/>
      <c r="AL80" s="13"/>
      <c r="AM80" s="13"/>
      <c r="AN80" s="49"/>
      <c r="AO80" s="49"/>
      <c r="AP80" s="50" t="str">
        <f>IF(AN80="","",IF(J2="クロス円",IF(E80="買",(AN80-F80)*100,(F80-AN80)*100),IF(E80="買",(AN80-F80)*10000,(F80-AN80)*10000)))</f>
        <v/>
      </c>
      <c r="AQ80" s="50"/>
      <c r="AR80" s="48" t="str">
        <f>IF(AN80="","",(IF(J2="クロス円",IF(AC80/2&lt;0.02,AP80*0.01*1000,AP80*ROUNDDOWN(AC80/2,2)*1000),IF(AC80/2&lt;0.02,AP80*0.01*I80*10,AP80*ROUNDDOWN(AC80/2,2)*I80*10))))</f>
        <v/>
      </c>
      <c r="AS80" s="48"/>
      <c r="AT80" s="51" t="str">
        <f t="shared" si="5"/>
        <v/>
      </c>
      <c r="AU80" s="51"/>
      <c r="AV80" s="48" t="str">
        <f t="shared" si="6"/>
        <v/>
      </c>
      <c r="AW80" s="48"/>
      <c r="AX80" s="48" t="str">
        <f t="shared" si="8"/>
        <v/>
      </c>
      <c r="AY80" s="48"/>
      <c r="AZ80" s="13">
        <f>IF(J2="クロス円",ABS((F80-H80)*100),ABS((F80-H80)*10000))</f>
        <v>0</v>
      </c>
      <c r="BA80" s="48" t="str">
        <f t="shared" si="7"/>
        <v/>
      </c>
      <c r="BB80" s="48"/>
      <c r="BC80" s="13" t="e">
        <f>IF(AZ80="","",IF(J2="クロス円",ROUNDDOWN((BA80/AZ80)/1000,2),ROUNDDOWN(BA80/(I80*AZ80/10)/100,2)))</f>
        <v>#VALUE!</v>
      </c>
      <c r="BD80" s="13"/>
      <c r="BE80" s="13"/>
      <c r="BF80" s="49"/>
      <c r="BG80" s="49"/>
      <c r="BH80" s="50" t="str">
        <f>IF(BF80="","",IF(J2="クロス円",IF(E80="買",(BF80-F80)*100,(F80-BF80)*100),IF(E80="買",(BF80-F80)*10000,(F80-BF80)*10000)))</f>
        <v/>
      </c>
      <c r="BI80" s="50"/>
      <c r="BJ80" s="48" t="str">
        <f>IF(BF80="","",(IF(J2="クロス円",BH80*BC80*1000,BH80*BC80*I80*10)))</f>
        <v/>
      </c>
      <c r="BK80" s="48"/>
    </row>
    <row r="81" spans="2:63">
      <c r="B81" s="13">
        <v>61</v>
      </c>
      <c r="C81" s="13"/>
      <c r="D81" s="15"/>
      <c r="E81" s="16" t="s">
        <v>15</v>
      </c>
      <c r="F81" s="49"/>
      <c r="G81" s="49"/>
      <c r="H81" s="13"/>
      <c r="I81" s="13"/>
      <c r="J81" s="52" t="str">
        <f t="shared" si="9"/>
        <v/>
      </c>
      <c r="K81" s="52"/>
      <c r="L81" s="13">
        <f>IF(J2="クロス円",ABS((F81-H81)*100),ABS((F81-H81)*10000))</f>
        <v>0</v>
      </c>
      <c r="M81" s="48" t="str">
        <f t="shared" si="11"/>
        <v/>
      </c>
      <c r="N81" s="48"/>
      <c r="O81" s="13" t="e">
        <f>IF(L81="","",IF(J2="クロス円",ROUNDDOWN((M81/L81)/1000,2),ROUNDDOWN(M81/(I81*L81/10)/100,2)))</f>
        <v>#VALUE!</v>
      </c>
      <c r="P81" s="13"/>
      <c r="Q81" s="13"/>
      <c r="R81" s="49"/>
      <c r="S81" s="49"/>
      <c r="T81" s="51" t="str">
        <f>IF(R81="","",IF(J2="クロス円",IF(E81="買",(R81-F81)*100,(F81-R81)*100),IF(E81="買",(R81-F81)*10000,(F81-R81)*10000)))</f>
        <v/>
      </c>
      <c r="U81" s="51"/>
      <c r="V81" s="48" t="str">
        <f>IF(R81="","",(IF(J2="クロス円",T81*O81*1000,T81*O81*I81*10)))</f>
        <v/>
      </c>
      <c r="W81" s="48"/>
      <c r="X81" s="52" t="str">
        <f t="shared" si="10"/>
        <v/>
      </c>
      <c r="Y81" s="52"/>
      <c r="Z81" s="13">
        <f>IF(J2="クロス円",ABS((F81-H81)*100),ABS((F81-H81)*10000))</f>
        <v>0</v>
      </c>
      <c r="AA81" s="48" t="str">
        <f t="shared" si="1"/>
        <v/>
      </c>
      <c r="AB81" s="48"/>
      <c r="AC81" s="13" t="e">
        <f>IF(Z81="","",IF(J2="クロス円",ROUNDDOWN((AA81/Z81)/1000,2),ROUNDDOWN(AA81/(I81*Z81/10)/100,2)))</f>
        <v>#VALUE!</v>
      </c>
      <c r="AD81" s="13" t="str">
        <f t="shared" si="2"/>
        <v/>
      </c>
      <c r="AE81" s="13" t="str">
        <f t="shared" si="3"/>
        <v/>
      </c>
      <c r="AF81" s="49" t="str">
        <f t="shared" si="4"/>
        <v/>
      </c>
      <c r="AG81" s="49"/>
      <c r="AH81" s="50" t="str">
        <f>IF(AF81="","",IF(J2="クロス円",IF(E81="買",(AF81-F81)*100,(F81-AF81)*100),IF(E81="買",(AF81-F81)*10000,(F81-AF81)*10000)))</f>
        <v/>
      </c>
      <c r="AI81" s="50"/>
      <c r="AJ81" s="48" t="str">
        <f>IF(AF81="","",(IF(J2="クロス円",IF(AH81&gt;0,IF(AC81/2&lt;0.02,AH81*0.01*1000,AH81*ROUNDDOWN(AC81/2,2)*1000),AH81*AC81*1000),IF(AH81&gt;0,IF(AC81/2&lt;0.02,AH81*0.01*I81*10,AH81*ROUNDDOWN(AC81/2,2)*I81*10),AH81*AC81*I81*10))))</f>
        <v/>
      </c>
      <c r="AK81" s="48"/>
      <c r="AL81" s="13"/>
      <c r="AM81" s="13"/>
      <c r="AN81" s="49"/>
      <c r="AO81" s="49"/>
      <c r="AP81" s="50" t="str">
        <f>IF(AN81="","",IF(J2="クロス円",IF(E81="買",(AN81-F81)*100,(F81-AN81)*100),IF(E81="買",(AN81-F81)*10000,(F81-AN81)*10000)))</f>
        <v/>
      </c>
      <c r="AQ81" s="50"/>
      <c r="AR81" s="48" t="str">
        <f>IF(AN81="","",(IF(J2="クロス円",IF(AC81/2&lt;0.02,AP81*0.01*1000,AP81*ROUNDDOWN(AC81/2,2)*1000),IF(AC81/2&lt;0.02,AP81*0.01*I81*10,AP81*ROUNDDOWN(AC81/2,2)*I81*10))))</f>
        <v/>
      </c>
      <c r="AS81" s="48"/>
      <c r="AT81" s="51" t="str">
        <f t="shared" si="5"/>
        <v/>
      </c>
      <c r="AU81" s="51"/>
      <c r="AV81" s="48" t="str">
        <f t="shared" si="6"/>
        <v/>
      </c>
      <c r="AW81" s="48"/>
      <c r="AX81" s="48" t="str">
        <f t="shared" si="8"/>
        <v/>
      </c>
      <c r="AY81" s="48"/>
      <c r="AZ81" s="13">
        <f>IF(J2="クロス円",ABS((F81-H81)*100),ABS((F81-H81)*10000))</f>
        <v>0</v>
      </c>
      <c r="BA81" s="48" t="str">
        <f t="shared" si="7"/>
        <v/>
      </c>
      <c r="BB81" s="48"/>
      <c r="BC81" s="13" t="e">
        <f>IF(AZ81="","",IF(J2="クロス円",ROUNDDOWN((BA81/AZ81)/1000,2),ROUNDDOWN(BA81/(I81*AZ81/10)/100,2)))</f>
        <v>#VALUE!</v>
      </c>
      <c r="BD81" s="13"/>
      <c r="BE81" s="13"/>
      <c r="BF81" s="49"/>
      <c r="BG81" s="49"/>
      <c r="BH81" s="50" t="str">
        <f>IF(BF81="","",IF(J2="クロス円",IF(E81="買",(BF81-F81)*100,(F81-BF81)*100),IF(E81="買",(BF81-F81)*10000,(F81-BF81)*10000)))</f>
        <v/>
      </c>
      <c r="BI81" s="50"/>
      <c r="BJ81" s="48" t="str">
        <f>IF(BF81="","",(IF(J2="クロス円",BH81*BC81*1000,BH81*BC81*I81*10)))</f>
        <v/>
      </c>
      <c r="BK81" s="48"/>
    </row>
    <row r="82" spans="2:63">
      <c r="B82" s="13">
        <v>62</v>
      </c>
      <c r="C82" s="13"/>
      <c r="D82" s="15"/>
      <c r="E82" s="16" t="s">
        <v>15</v>
      </c>
      <c r="F82" s="49"/>
      <c r="G82" s="49"/>
      <c r="H82" s="13"/>
      <c r="I82" s="13"/>
      <c r="J82" s="52" t="str">
        <f t="shared" si="9"/>
        <v/>
      </c>
      <c r="K82" s="52"/>
      <c r="L82" s="13">
        <f>IF(J2="クロス円",ABS((F82-H82)*100),ABS((F82-H82)*10000))</f>
        <v>0</v>
      </c>
      <c r="M82" s="48" t="str">
        <f t="shared" si="11"/>
        <v/>
      </c>
      <c r="N82" s="48"/>
      <c r="O82" s="13" t="e">
        <f>IF(L82="","",IF(J2="クロス円",ROUNDDOWN((M82/L82)/1000,2),ROUNDDOWN(M82/(I82*L82/10)/100,2)))</f>
        <v>#VALUE!</v>
      </c>
      <c r="P82" s="13"/>
      <c r="Q82" s="13"/>
      <c r="R82" s="49"/>
      <c r="S82" s="49"/>
      <c r="T82" s="51" t="str">
        <f>IF(R82="","",IF(J2="クロス円",IF(E82="買",(R82-F82)*100,(F82-R82)*100),IF(E82="買",(R82-F82)*10000,(F82-R82)*10000)))</f>
        <v/>
      </c>
      <c r="U82" s="51"/>
      <c r="V82" s="48" t="str">
        <f>IF(R82="","",(IF(J2="クロス円",T82*O82*1000,T82*O82*I82*10)))</f>
        <v/>
      </c>
      <c r="W82" s="48"/>
      <c r="X82" s="52" t="str">
        <f t="shared" si="10"/>
        <v/>
      </c>
      <c r="Y82" s="52"/>
      <c r="Z82" s="13">
        <f>IF(J2="クロス円",ABS((F82-H82)*100),ABS((F82-H82)*10000))</f>
        <v>0</v>
      </c>
      <c r="AA82" s="48" t="str">
        <f t="shared" si="1"/>
        <v/>
      </c>
      <c r="AB82" s="48"/>
      <c r="AC82" s="13" t="e">
        <f>IF(Z82="","",IF(J2="クロス円",ROUNDDOWN((AA82/Z82)/1000,2),ROUNDDOWN(AA82/(I82*Z82/10)/100,2)))</f>
        <v>#VALUE!</v>
      </c>
      <c r="AD82" s="13" t="str">
        <f t="shared" si="2"/>
        <v/>
      </c>
      <c r="AE82" s="13" t="str">
        <f t="shared" si="3"/>
        <v/>
      </c>
      <c r="AF82" s="49" t="str">
        <f t="shared" si="4"/>
        <v/>
      </c>
      <c r="AG82" s="49"/>
      <c r="AH82" s="50" t="str">
        <f>IF(AF82="","",IF(J2="クロス円",IF(E82="買",(AF82-F82)*100,(F82-AF82)*100),IF(E82="買",(AF82-F82)*10000,(F82-AF82)*10000)))</f>
        <v/>
      </c>
      <c r="AI82" s="50"/>
      <c r="AJ82" s="48" t="str">
        <f>IF(AF82="","",(IF(J2="クロス円",IF(AH82&gt;0,IF(AC82/2&lt;0.02,AH82*0.01*1000,AH82*ROUNDDOWN(AC82/2,2)*1000),AH82*AC82*1000),IF(AH82&gt;0,IF(AC82/2&lt;0.02,AH82*0.01*I82*10,AH82*ROUNDDOWN(AC82/2,2)*I82*10),AH82*AC82*I82*10))))</f>
        <v/>
      </c>
      <c r="AK82" s="48"/>
      <c r="AL82" s="13"/>
      <c r="AM82" s="13"/>
      <c r="AN82" s="49"/>
      <c r="AO82" s="49"/>
      <c r="AP82" s="50" t="str">
        <f>IF(AN82="","",IF(J2="クロス円",IF(E82="買",(AN82-F82)*100,(F82-AN82)*100),IF(E82="買",(AN82-F82)*10000,(F82-AN82)*10000)))</f>
        <v/>
      </c>
      <c r="AQ82" s="50"/>
      <c r="AR82" s="48" t="str">
        <f>IF(AN82="","",(IF(J2="クロス円",IF(AC82/2&lt;0.02,AP82*0.01*1000,AP82*ROUNDDOWN(AC82/2,2)*1000),IF(AC82/2&lt;0.02,AP82*0.01*I82*10,AP82*ROUNDDOWN(AC82/2,2)*I82*10))))</f>
        <v/>
      </c>
      <c r="AS82" s="48"/>
      <c r="AT82" s="51" t="str">
        <f t="shared" si="5"/>
        <v/>
      </c>
      <c r="AU82" s="51"/>
      <c r="AV82" s="48" t="str">
        <f t="shared" si="6"/>
        <v/>
      </c>
      <c r="AW82" s="48"/>
      <c r="AX82" s="48" t="str">
        <f t="shared" si="8"/>
        <v/>
      </c>
      <c r="AY82" s="48"/>
      <c r="AZ82" s="13">
        <f>IF(J2="クロス円",ABS((F82-H82)*100),ABS((F82-H82)*10000))</f>
        <v>0</v>
      </c>
      <c r="BA82" s="48" t="str">
        <f t="shared" si="7"/>
        <v/>
      </c>
      <c r="BB82" s="48"/>
      <c r="BC82" s="13" t="e">
        <f>IF(AZ82="","",IF(J2="クロス円",ROUNDDOWN((BA82/AZ82)/1000,2),ROUNDDOWN(BA82/(I82*AZ82/10)/100,2)))</f>
        <v>#VALUE!</v>
      </c>
      <c r="BD82" s="13"/>
      <c r="BE82" s="13"/>
      <c r="BF82" s="49"/>
      <c r="BG82" s="49"/>
      <c r="BH82" s="50" t="str">
        <f>IF(BF82="","",IF(J2="クロス円",IF(E82="買",(BF82-F82)*100,(F82-BF82)*100),IF(E82="買",(BF82-F82)*10000,(F82-BF82)*10000)))</f>
        <v/>
      </c>
      <c r="BI82" s="50"/>
      <c r="BJ82" s="48" t="str">
        <f>IF(BF82="","",(IF(J2="クロス円",BH82*BC82*1000,BH82*BC82*I82*10)))</f>
        <v/>
      </c>
      <c r="BK82" s="48"/>
    </row>
    <row r="83" spans="2:63">
      <c r="B83" s="13">
        <v>63</v>
      </c>
      <c r="C83" s="13"/>
      <c r="D83" s="15"/>
      <c r="E83" s="16" t="s">
        <v>15</v>
      </c>
      <c r="F83" s="49"/>
      <c r="G83" s="49"/>
      <c r="H83" s="13"/>
      <c r="I83" s="13"/>
      <c r="J83" s="52" t="str">
        <f t="shared" si="9"/>
        <v/>
      </c>
      <c r="K83" s="52"/>
      <c r="L83" s="13">
        <f>IF(J2="クロス円",ABS((F83-H83)*100),ABS((F83-H83)*10000))</f>
        <v>0</v>
      </c>
      <c r="M83" s="48" t="str">
        <f t="shared" si="11"/>
        <v/>
      </c>
      <c r="N83" s="48"/>
      <c r="O83" s="13" t="e">
        <f>IF(L83="","",IF(J2="クロス円",ROUNDDOWN((M83/L83)/1000,2),ROUNDDOWN(M83/(I83*L83/10)/100,2)))</f>
        <v>#VALUE!</v>
      </c>
      <c r="P83" s="13"/>
      <c r="Q83" s="13"/>
      <c r="R83" s="49"/>
      <c r="S83" s="49"/>
      <c r="T83" s="51" t="str">
        <f>IF(R83="","",IF(J2="クロス円",IF(E83="買",(R83-F83)*100,(F83-R83)*100),IF(E83="買",(R83-F83)*10000,(F83-R83)*10000)))</f>
        <v/>
      </c>
      <c r="U83" s="51"/>
      <c r="V83" s="48" t="str">
        <f>IF(R83="","",(IF(J2="クロス円",T83*O83*1000,T83*O83*I83*10)))</f>
        <v/>
      </c>
      <c r="W83" s="48"/>
      <c r="X83" s="52" t="str">
        <f t="shared" si="10"/>
        <v/>
      </c>
      <c r="Y83" s="52"/>
      <c r="Z83" s="13">
        <f>IF(J2="クロス円",ABS((F83-H83)*100),ABS((F83-H83)*10000))</f>
        <v>0</v>
      </c>
      <c r="AA83" s="48" t="str">
        <f t="shared" si="1"/>
        <v/>
      </c>
      <c r="AB83" s="48"/>
      <c r="AC83" s="13" t="e">
        <f>IF(Z83="","",IF(J2="クロス円",ROUNDDOWN((AA83/Z83)/1000,2),ROUNDDOWN(AA83/(I83*Z83/10)/100,2)))</f>
        <v>#VALUE!</v>
      </c>
      <c r="AD83" s="13" t="str">
        <f t="shared" si="2"/>
        <v/>
      </c>
      <c r="AE83" s="13" t="str">
        <f t="shared" si="3"/>
        <v/>
      </c>
      <c r="AF83" s="49" t="str">
        <f t="shared" si="4"/>
        <v/>
      </c>
      <c r="AG83" s="49"/>
      <c r="AH83" s="50" t="str">
        <f>IF(AF83="","",IF(J2="クロス円",IF(E83="買",(AF83-F83)*100,(F83-AF83)*100),IF(E83="買",(AF83-F83)*10000,(F83-AF83)*10000)))</f>
        <v/>
      </c>
      <c r="AI83" s="50"/>
      <c r="AJ83" s="48" t="str">
        <f>IF(AF83="","",(IF(J2="クロス円",IF(AH83&gt;0,IF(AC83/2&lt;0.02,AH83*0.01*1000,AH83*ROUNDDOWN(AC83/2,2)*1000),AH83*AC83*1000),IF(AH83&gt;0,IF(AC83/2&lt;0.02,AH83*0.01*I83*10,AH83*ROUNDDOWN(AC83/2,2)*I83*10),AH83*AC83*I83*10))))</f>
        <v/>
      </c>
      <c r="AK83" s="48"/>
      <c r="AL83" s="13"/>
      <c r="AM83" s="13"/>
      <c r="AN83" s="49"/>
      <c r="AO83" s="49"/>
      <c r="AP83" s="50" t="str">
        <f>IF(AN83="","",IF(J2="クロス円",IF(E83="買",(AN83-F83)*100,(F83-AN83)*100),IF(E83="買",(AN83-F83)*10000,(F83-AN83)*10000)))</f>
        <v/>
      </c>
      <c r="AQ83" s="50"/>
      <c r="AR83" s="48" t="str">
        <f>IF(AN83="","",(IF(J2="クロス円",IF(AC83/2&lt;0.02,AP83*0.01*1000,AP83*ROUNDDOWN(AC83/2,2)*1000),IF(AC83/2&lt;0.02,AP83*0.01*I83*10,AP83*ROUNDDOWN(AC83/2,2)*I83*10))))</f>
        <v/>
      </c>
      <c r="AS83" s="48"/>
      <c r="AT83" s="51" t="str">
        <f t="shared" si="5"/>
        <v/>
      </c>
      <c r="AU83" s="51"/>
      <c r="AV83" s="48" t="str">
        <f t="shared" si="6"/>
        <v/>
      </c>
      <c r="AW83" s="48"/>
      <c r="AX83" s="48" t="str">
        <f t="shared" si="8"/>
        <v/>
      </c>
      <c r="AY83" s="48"/>
      <c r="AZ83" s="13">
        <f>IF(J2="クロス円",ABS((F83-H83)*100),ABS((F83-H83)*10000))</f>
        <v>0</v>
      </c>
      <c r="BA83" s="48" t="str">
        <f t="shared" si="7"/>
        <v/>
      </c>
      <c r="BB83" s="48"/>
      <c r="BC83" s="13" t="e">
        <f>IF(AZ83="","",IF(J2="クロス円",ROUNDDOWN((BA83/AZ83)/1000,2),ROUNDDOWN(BA83/(I83*AZ83/10)/100,2)))</f>
        <v>#VALUE!</v>
      </c>
      <c r="BD83" s="13"/>
      <c r="BE83" s="13"/>
      <c r="BF83" s="49"/>
      <c r="BG83" s="49"/>
      <c r="BH83" s="50" t="str">
        <f>IF(BF83="","",IF(J2="クロス円",IF(E83="買",(BF83-F83)*100,(F83-BF83)*100),IF(E83="買",(BF83-F83)*10000,(F83-BF83)*10000)))</f>
        <v/>
      </c>
      <c r="BI83" s="50"/>
      <c r="BJ83" s="48" t="str">
        <f>IF(BF83="","",(IF(J2="クロス円",BH83*BC83*1000,BH83*BC83*I83*10)))</f>
        <v/>
      </c>
      <c r="BK83" s="48"/>
    </row>
    <row r="84" spans="2:63">
      <c r="B84" s="13">
        <v>64</v>
      </c>
      <c r="C84" s="13"/>
      <c r="D84" s="15"/>
      <c r="E84" s="16" t="s">
        <v>15</v>
      </c>
      <c r="F84" s="49"/>
      <c r="G84" s="49"/>
      <c r="H84" s="13"/>
      <c r="I84" s="13"/>
      <c r="J84" s="52" t="str">
        <f t="shared" si="9"/>
        <v/>
      </c>
      <c r="K84" s="52"/>
      <c r="L84" s="13">
        <f>IF(J2="クロス円",ABS((F84-H84)*100),ABS((F84-H84)*10000))</f>
        <v>0</v>
      </c>
      <c r="M84" s="48" t="str">
        <f t="shared" si="11"/>
        <v/>
      </c>
      <c r="N84" s="48"/>
      <c r="O84" s="13" t="e">
        <f>IF(L84="","",IF(J2="クロス円",ROUNDDOWN((M84/L84)/1000,2),ROUNDDOWN(M84/(I84*L84/10)/100,2)))</f>
        <v>#VALUE!</v>
      </c>
      <c r="P84" s="13"/>
      <c r="Q84" s="13"/>
      <c r="R84" s="49"/>
      <c r="S84" s="49"/>
      <c r="T84" s="51" t="str">
        <f>IF(R84="","",IF(J2="クロス円",IF(E84="買",(R84-F84)*100,(F84-R84)*100),IF(E84="買",(R84-F84)*10000,(F84-R84)*10000)))</f>
        <v/>
      </c>
      <c r="U84" s="51"/>
      <c r="V84" s="48" t="str">
        <f>IF(R84="","",(IF(J2="クロス円",T84*O84*1000,T84*O84*I84*10)))</f>
        <v/>
      </c>
      <c r="W84" s="48"/>
      <c r="X84" s="52" t="str">
        <f t="shared" si="10"/>
        <v/>
      </c>
      <c r="Y84" s="52"/>
      <c r="Z84" s="13">
        <f>IF(J2="クロス円",ABS((F84-H84)*100),ABS((F84-H84)*10000))</f>
        <v>0</v>
      </c>
      <c r="AA84" s="48" t="str">
        <f t="shared" si="1"/>
        <v/>
      </c>
      <c r="AB84" s="48"/>
      <c r="AC84" s="13" t="e">
        <f>IF(Z84="","",IF(J2="クロス円",ROUNDDOWN((AA84/Z84)/1000,2),ROUNDDOWN(AA84/(I84*Z84/10)/100,2)))</f>
        <v>#VALUE!</v>
      </c>
      <c r="AD84" s="13" t="str">
        <f t="shared" si="2"/>
        <v/>
      </c>
      <c r="AE84" s="13" t="str">
        <f t="shared" si="3"/>
        <v/>
      </c>
      <c r="AF84" s="49" t="str">
        <f t="shared" si="4"/>
        <v/>
      </c>
      <c r="AG84" s="49"/>
      <c r="AH84" s="50" t="str">
        <f>IF(AF84="","",IF(J2="クロス円",IF(E84="買",(AF84-F84)*100,(F84-AF84)*100),IF(E84="買",(AF84-F84)*10000,(F84-AF84)*10000)))</f>
        <v/>
      </c>
      <c r="AI84" s="50"/>
      <c r="AJ84" s="48" t="str">
        <f>IF(AF84="","",(IF(J2="クロス円",IF(AH84&gt;0,IF(AC84/2&lt;0.02,AH84*0.01*1000,AH84*ROUNDDOWN(AC84/2,2)*1000),AH84*AC84*1000),IF(AH84&gt;0,IF(AC84/2&lt;0.02,AH84*0.01*I84*10,AH84*ROUNDDOWN(AC84/2,2)*I84*10),AH84*AC84*I84*10))))</f>
        <v/>
      </c>
      <c r="AK84" s="48"/>
      <c r="AL84" s="13"/>
      <c r="AM84" s="13"/>
      <c r="AN84" s="49"/>
      <c r="AO84" s="49"/>
      <c r="AP84" s="50" t="str">
        <f>IF(AN84="","",IF(J2="クロス円",IF(E84="買",(AN84-F84)*100,(F84-AN84)*100),IF(E84="買",(AN84-F84)*10000,(F84-AN84)*10000)))</f>
        <v/>
      </c>
      <c r="AQ84" s="50"/>
      <c r="AR84" s="48" t="str">
        <f>IF(AN84="","",(IF(J2="クロス円",IF(AC84/2&lt;0.02,AP84*0.01*1000,AP84*ROUNDDOWN(AC84/2,2)*1000),IF(AC84/2&lt;0.02,AP84*0.01*I84*10,AP84*ROUNDDOWN(AC84/2,2)*I84*10))))</f>
        <v/>
      </c>
      <c r="AS84" s="48"/>
      <c r="AT84" s="51" t="str">
        <f t="shared" si="5"/>
        <v/>
      </c>
      <c r="AU84" s="51"/>
      <c r="AV84" s="48" t="str">
        <f t="shared" si="6"/>
        <v/>
      </c>
      <c r="AW84" s="48"/>
      <c r="AX84" s="48" t="str">
        <f t="shared" si="8"/>
        <v/>
      </c>
      <c r="AY84" s="48"/>
      <c r="AZ84" s="13">
        <f>IF(J2="クロス円",ABS((F84-H84)*100),ABS((F84-H84)*10000))</f>
        <v>0</v>
      </c>
      <c r="BA84" s="48" t="str">
        <f t="shared" si="7"/>
        <v/>
      </c>
      <c r="BB84" s="48"/>
      <c r="BC84" s="13" t="e">
        <f>IF(AZ84="","",IF(J2="クロス円",ROUNDDOWN((BA84/AZ84)/1000,2),ROUNDDOWN(BA84/(I84*AZ84/10)/100,2)))</f>
        <v>#VALUE!</v>
      </c>
      <c r="BD84" s="13"/>
      <c r="BE84" s="13"/>
      <c r="BF84" s="49"/>
      <c r="BG84" s="49"/>
      <c r="BH84" s="50" t="str">
        <f>IF(BF84="","",IF(J2="クロス円",IF(E84="買",(BF84-F84)*100,(F84-BF84)*100),IF(E84="買",(BF84-F84)*10000,(F84-BF84)*10000)))</f>
        <v/>
      </c>
      <c r="BI84" s="50"/>
      <c r="BJ84" s="48" t="str">
        <f>IF(BF84="","",(IF(J2="クロス円",BH84*BC84*1000,BH84*BC84*I84*10)))</f>
        <v/>
      </c>
      <c r="BK84" s="48"/>
    </row>
    <row r="85" spans="2:63">
      <c r="B85" s="13">
        <v>65</v>
      </c>
      <c r="C85" s="13"/>
      <c r="D85" s="15"/>
      <c r="E85" s="16" t="s">
        <v>15</v>
      </c>
      <c r="F85" s="49"/>
      <c r="G85" s="49"/>
      <c r="H85" s="13"/>
      <c r="I85" s="13"/>
      <c r="J85" s="52" t="str">
        <f t="shared" si="9"/>
        <v/>
      </c>
      <c r="K85" s="52"/>
      <c r="L85" s="13">
        <f>IF(J2="クロス円",ABS((F85-H85)*100),ABS((F85-H85)*10000))</f>
        <v>0</v>
      </c>
      <c r="M85" s="48" t="str">
        <f t="shared" ref="M85:M120" si="12">IF(J85="","",J85*0.02)</f>
        <v/>
      </c>
      <c r="N85" s="48"/>
      <c r="O85" s="13" t="e">
        <f>IF(L85="","",IF(J2="クロス円",ROUNDDOWN((M85/L85)/1000,2),ROUNDDOWN(M85/(I85*L85/10)/100,2)))</f>
        <v>#VALUE!</v>
      </c>
      <c r="P85" s="13"/>
      <c r="Q85" s="13"/>
      <c r="R85" s="49"/>
      <c r="S85" s="49"/>
      <c r="T85" s="51" t="str">
        <f>IF(R85="","",IF(J2="クロス円",IF(E85="買",(R85-F85)*100,(F85-R85)*100),IF(E85="買",(R85-F85)*10000,(F85-R85)*10000)))</f>
        <v/>
      </c>
      <c r="U85" s="51"/>
      <c r="V85" s="48" t="str">
        <f>IF(R85="","",(IF(J2="クロス円",T85*O85*1000,T85*O85*I85*10)))</f>
        <v/>
      </c>
      <c r="W85" s="48"/>
      <c r="X85" s="52" t="str">
        <f t="shared" si="10"/>
        <v/>
      </c>
      <c r="Y85" s="52"/>
      <c r="Z85" s="13">
        <f>IF(J2="クロス円",ABS((F85-H85)*100),ABS((F85-H85)*10000))</f>
        <v>0</v>
      </c>
      <c r="AA85" s="48" t="str">
        <f t="shared" si="1"/>
        <v/>
      </c>
      <c r="AB85" s="48"/>
      <c r="AC85" s="13" t="e">
        <f>IF(Z85="","",IF(J2="クロス円",ROUNDDOWN((AA85/Z85)/1000,2),ROUNDDOWN(AA85/(I85*Z85/10)/100,2)))</f>
        <v>#VALUE!</v>
      </c>
      <c r="AD85" s="13" t="str">
        <f t="shared" si="2"/>
        <v/>
      </c>
      <c r="AE85" s="13" t="str">
        <f t="shared" si="3"/>
        <v/>
      </c>
      <c r="AF85" s="49" t="str">
        <f t="shared" si="4"/>
        <v/>
      </c>
      <c r="AG85" s="49"/>
      <c r="AH85" s="50" t="str">
        <f>IF(AF85="","",IF(J2="クロス円",IF(E85="買",(AF85-F85)*100,(F85-AF85)*100),IF(E85="買",(AF85-F85)*10000,(F85-AF85)*10000)))</f>
        <v/>
      </c>
      <c r="AI85" s="50"/>
      <c r="AJ85" s="48" t="str">
        <f>IF(AF85="","",(IF(J2="クロス円",IF(AH85&gt;0,IF(AC85/2&lt;0.02,AH85*0.01*1000,AH85*ROUNDDOWN(AC85/2,2)*1000),AH85*AC85*1000),IF(AH85&gt;0,IF(AC85/2&lt;0.02,AH85*0.01*I85*10,AH85*ROUNDDOWN(AC85/2,2)*I85*10),AH85*AC85*I85*10))))</f>
        <v/>
      </c>
      <c r="AK85" s="48"/>
      <c r="AL85" s="13"/>
      <c r="AM85" s="13"/>
      <c r="AN85" s="49"/>
      <c r="AO85" s="49"/>
      <c r="AP85" s="50" t="str">
        <f>IF(AN85="","",IF(J2="クロス円",IF(E85="買",(AN85-F85)*100,(F85-AN85)*100),IF(E85="買",(AN85-F85)*10000,(F85-AN85)*10000)))</f>
        <v/>
      </c>
      <c r="AQ85" s="50"/>
      <c r="AR85" s="48" t="str">
        <f>IF(AN85="","",(IF(J2="クロス円",IF(AC85/2&lt;0.02,AP85*0.01*1000,AP85*ROUNDDOWN(AC85/2,2)*1000),IF(AC85/2&lt;0.02,AP85*0.01*I85*10,AP85*ROUNDDOWN(AC85/2,2)*I85*10))))</f>
        <v/>
      </c>
      <c r="AS85" s="48"/>
      <c r="AT85" s="51" t="str">
        <f t="shared" si="5"/>
        <v/>
      </c>
      <c r="AU85" s="51"/>
      <c r="AV85" s="48" t="str">
        <f t="shared" si="6"/>
        <v/>
      </c>
      <c r="AW85" s="48"/>
      <c r="AX85" s="48" t="str">
        <f t="shared" si="8"/>
        <v/>
      </c>
      <c r="AY85" s="48"/>
      <c r="AZ85" s="13">
        <f>IF(J2="クロス円",ABS((F85-H85)*100),ABS((F85-H85)*10000))</f>
        <v>0</v>
      </c>
      <c r="BA85" s="48" t="str">
        <f t="shared" si="7"/>
        <v/>
      </c>
      <c r="BB85" s="48"/>
      <c r="BC85" s="13" t="e">
        <f>IF(AZ85="","",IF(J2="クロス円",ROUNDDOWN((BA85/AZ85)/1000,2),ROUNDDOWN(BA85/(I85*AZ85/10)/100,2)))</f>
        <v>#VALUE!</v>
      </c>
      <c r="BD85" s="13"/>
      <c r="BE85" s="13"/>
      <c r="BF85" s="49"/>
      <c r="BG85" s="49"/>
      <c r="BH85" s="50" t="str">
        <f>IF(BF85="","",IF(J2="クロス円",IF(E85="買",(BF85-F85)*100,(F85-BF85)*100),IF(E85="買",(BF85-F85)*10000,(F85-BF85)*10000)))</f>
        <v/>
      </c>
      <c r="BI85" s="50"/>
      <c r="BJ85" s="48" t="str">
        <f>IF(BF85="","",(IF(J2="クロス円",BH85*BC85*1000,BH85*BC85*I85*10)))</f>
        <v/>
      </c>
      <c r="BK85" s="48"/>
    </row>
    <row r="86" spans="2:63">
      <c r="B86" s="13">
        <v>66</v>
      </c>
      <c r="C86" s="13"/>
      <c r="D86" s="15"/>
      <c r="E86" s="16" t="s">
        <v>15</v>
      </c>
      <c r="F86" s="49"/>
      <c r="G86" s="49"/>
      <c r="H86" s="13"/>
      <c r="I86" s="13"/>
      <c r="J86" s="52" t="str">
        <f t="shared" si="9"/>
        <v/>
      </c>
      <c r="K86" s="52"/>
      <c r="L86" s="13">
        <f>IF(J2="クロス円",ABS((F86-H86)*100),ABS((F86-H86)*10000))</f>
        <v>0</v>
      </c>
      <c r="M86" s="48" t="str">
        <f t="shared" si="12"/>
        <v/>
      </c>
      <c r="N86" s="48"/>
      <c r="O86" s="13" t="e">
        <f>IF(L86="","",IF(J2="クロス円",ROUNDDOWN((M86/L86)/1000,2),ROUNDDOWN(M86/(I86*L86/10)/100,2)))</f>
        <v>#VALUE!</v>
      </c>
      <c r="P86" s="13"/>
      <c r="Q86" s="13"/>
      <c r="R86" s="49"/>
      <c r="S86" s="49"/>
      <c r="T86" s="51" t="str">
        <f>IF(R86="","",IF(J2="クロス円",IF(E86="買",(R86-F86)*100,(F86-R86)*100),IF(E86="買",(R86-F86)*10000,(F86-R86)*10000)))</f>
        <v/>
      </c>
      <c r="U86" s="51"/>
      <c r="V86" s="48" t="str">
        <f>IF(R86="","",(IF(J2="クロス円",T86*O86*1000,T86*O86*I86*10)))</f>
        <v/>
      </c>
      <c r="W86" s="48"/>
      <c r="X86" s="52" t="str">
        <f t="shared" si="10"/>
        <v/>
      </c>
      <c r="Y86" s="52"/>
      <c r="Z86" s="13">
        <f>IF(J2="クロス円",ABS((F86-H86)*100),ABS((F86-H86)*10000))</f>
        <v>0</v>
      </c>
      <c r="AA86" s="48" t="str">
        <f t="shared" ref="AA86:AA120" si="13">IF(X86="","",X86*0.02)</f>
        <v/>
      </c>
      <c r="AB86" s="48"/>
      <c r="AC86" s="13" t="e">
        <f>IF(Z86="","",IF(J2="クロス円",ROUNDDOWN((AA86/Z86)/1000,2),ROUNDDOWN(AA86/(I86*Z86/10)/100,2)))</f>
        <v>#VALUE!</v>
      </c>
      <c r="AD86" s="13" t="str">
        <f t="shared" ref="AD86:AD120" si="14">IF(P86="","",P86)</f>
        <v/>
      </c>
      <c r="AE86" s="13" t="str">
        <f t="shared" ref="AE86:AE120" si="15">IF(Q86="","",Q86)</f>
        <v/>
      </c>
      <c r="AF86" s="49" t="str">
        <f t="shared" ref="AF86:AF120" si="16">IF(R86="","",R86)</f>
        <v/>
      </c>
      <c r="AG86" s="49"/>
      <c r="AH86" s="50" t="str">
        <f>IF(AF86="","",IF(J2="クロス円",IF(E86="買",(AF86-F86)*100,(F86-AF86)*100),IF(E86="買",(AF86-F86)*10000,(F86-AF86)*10000)))</f>
        <v/>
      </c>
      <c r="AI86" s="50"/>
      <c r="AJ86" s="48" t="str">
        <f>IF(AF86="","",(IF(J2="クロス円",IF(AH86&gt;0,IF(AC86/2&lt;0.02,AH86*0.01*1000,AH86*ROUNDDOWN(AC86/2,2)*1000),AH86*AC86*1000),IF(AH86&gt;0,IF(AC86/2&lt;0.02,AH86*0.01*I86*10,AH86*ROUNDDOWN(AC86/2,2)*I86*10),AH86*AC86*I86*10))))</f>
        <v/>
      </c>
      <c r="AK86" s="48"/>
      <c r="AL86" s="13"/>
      <c r="AM86" s="13"/>
      <c r="AN86" s="49"/>
      <c r="AO86" s="49"/>
      <c r="AP86" s="50" t="str">
        <f>IF(AN86="","",IF(J2="クロス円",IF(E86="買",(AN86-F86)*100,(F86-AN86)*100),IF(E86="買",(AN86-F86)*10000,(F86-AN86)*10000)))</f>
        <v/>
      </c>
      <c r="AQ86" s="50"/>
      <c r="AR86" s="48" t="str">
        <f>IF(AN86="","",(IF(J2="クロス円",IF(AC86/2&lt;0.02,AP86*0.01*1000,AP86*ROUNDDOWN(AC86/2,2)*1000),IF(AC86/2&lt;0.02,AP86*0.01*I86*10,AP86*ROUNDDOWN(AC86/2,2)*I86*10))))</f>
        <v/>
      </c>
      <c r="AS86" s="48"/>
      <c r="AT86" s="51" t="str">
        <f t="shared" ref="AT86:AT120" si="17">IF(AH86="","",IF(AP86="",SUM(AH86,AP86),SUM(AH86,AP86)/2))</f>
        <v/>
      </c>
      <c r="AU86" s="51"/>
      <c r="AV86" s="48" t="str">
        <f t="shared" ref="AV86:AV120" si="18">IF(AJ86="","",IF(AR86="",SUM(AJ86,AR86),SUM(AJ86,AR86)))</f>
        <v/>
      </c>
      <c r="AW86" s="48"/>
      <c r="AX86" s="48" t="str">
        <f t="shared" si="8"/>
        <v/>
      </c>
      <c r="AY86" s="48"/>
      <c r="AZ86" s="13">
        <f>IF(J2="クロス円",ABS((F86-H86)*100),ABS((F86-H86)*10000))</f>
        <v>0</v>
      </c>
      <c r="BA86" s="48" t="str">
        <f t="shared" ref="BA86:BA120" si="19">IF(AX86="","",AX86*0.02)</f>
        <v/>
      </c>
      <c r="BB86" s="48"/>
      <c r="BC86" s="13" t="e">
        <f>IF(AZ86="","",IF(J2="クロス円",ROUNDDOWN((BA86/AZ86)/1000,2),ROUNDDOWN(BA86/(I86*AZ86/10)/100,2)))</f>
        <v>#VALUE!</v>
      </c>
      <c r="BD86" s="13"/>
      <c r="BE86" s="13"/>
      <c r="BF86" s="49"/>
      <c r="BG86" s="49"/>
      <c r="BH86" s="50" t="str">
        <f>IF(BF86="","",IF(J2="クロス円",IF(E86="買",(BF86-F86)*100,(F86-BF86)*100),IF(E86="買",(BF86-F86)*10000,(F86-BF86)*10000)))</f>
        <v/>
      </c>
      <c r="BI86" s="50"/>
      <c r="BJ86" s="48" t="str">
        <f>IF(BF86="","",(IF(J2="クロス円",BH86*BC86*1000,BH86*BC86*I86*10)))</f>
        <v/>
      </c>
      <c r="BK86" s="48"/>
    </row>
    <row r="87" spans="2:63">
      <c r="B87" s="13">
        <v>67</v>
      </c>
      <c r="C87" s="13"/>
      <c r="D87" s="15"/>
      <c r="E87" s="16" t="s">
        <v>15</v>
      </c>
      <c r="F87" s="49"/>
      <c r="G87" s="49"/>
      <c r="H87" s="13"/>
      <c r="I87" s="13"/>
      <c r="J87" s="52" t="str">
        <f t="shared" si="9"/>
        <v/>
      </c>
      <c r="K87" s="52"/>
      <c r="L87" s="13">
        <f>IF(J2="クロス円",ABS((F87-H87)*100),ABS((F87-H87)*10000))</f>
        <v>0</v>
      </c>
      <c r="M87" s="48" t="str">
        <f t="shared" si="12"/>
        <v/>
      </c>
      <c r="N87" s="48"/>
      <c r="O87" s="13" t="e">
        <f>IF(L87="","",IF(J2="クロス円",ROUNDDOWN((M87/L87)/1000,2),ROUNDDOWN(M87/(I87*L87/10)/100,2)))</f>
        <v>#VALUE!</v>
      </c>
      <c r="P87" s="13"/>
      <c r="Q87" s="13"/>
      <c r="R87" s="49"/>
      <c r="S87" s="49"/>
      <c r="T87" s="51" t="str">
        <f>IF(R87="","",IF(J2="クロス円",IF(E87="買",(R87-F87)*100,(F87-R87)*100),IF(E87="買",(R87-F87)*10000,(F87-R87)*10000)))</f>
        <v/>
      </c>
      <c r="U87" s="51"/>
      <c r="V87" s="48" t="str">
        <f>IF(R87="","",(IF(J2="クロス円",T87*O87*1000,T87*O87*I87*10)))</f>
        <v/>
      </c>
      <c r="W87" s="48"/>
      <c r="X87" s="52" t="str">
        <f t="shared" si="10"/>
        <v/>
      </c>
      <c r="Y87" s="52"/>
      <c r="Z87" s="13">
        <f>IF(J2="クロス円",ABS((F87-H87)*100),ABS((F87-H87)*10000))</f>
        <v>0</v>
      </c>
      <c r="AA87" s="48" t="str">
        <f t="shared" si="13"/>
        <v/>
      </c>
      <c r="AB87" s="48"/>
      <c r="AC87" s="13" t="e">
        <f>IF(Z87="","",IF(J2="クロス円",ROUNDDOWN((AA87/Z87)/1000,2),ROUNDDOWN(AA87/(I87*Z87/10)/100,2)))</f>
        <v>#VALUE!</v>
      </c>
      <c r="AD87" s="13" t="str">
        <f t="shared" si="14"/>
        <v/>
      </c>
      <c r="AE87" s="13" t="str">
        <f t="shared" si="15"/>
        <v/>
      </c>
      <c r="AF87" s="49" t="str">
        <f t="shared" si="16"/>
        <v/>
      </c>
      <c r="AG87" s="49"/>
      <c r="AH87" s="50" t="str">
        <f>IF(AF87="","",IF(J2="クロス円",IF(E87="買",(AF87-F87)*100,(F87-AF87)*100),IF(E87="買",(AF87-F87)*10000,(F87-AF87)*10000)))</f>
        <v/>
      </c>
      <c r="AI87" s="50"/>
      <c r="AJ87" s="48" t="str">
        <f>IF(AF87="","",(IF(J2="クロス円",IF(AH87&gt;0,IF(AC87/2&lt;0.02,AH87*0.01*1000,AH87*ROUNDDOWN(AC87/2,2)*1000),AH87*AC87*1000),IF(AH87&gt;0,IF(AC87/2&lt;0.02,AH87*0.01*I87*10,AH87*ROUNDDOWN(AC87/2,2)*I87*10),AH87*AC87*I87*10))))</f>
        <v/>
      </c>
      <c r="AK87" s="48"/>
      <c r="AL87" s="13"/>
      <c r="AM87" s="13"/>
      <c r="AN87" s="49"/>
      <c r="AO87" s="49"/>
      <c r="AP87" s="50" t="str">
        <f>IF(AN87="","",IF(J2="クロス円",IF(E87="買",(AN87-F87)*100,(F87-AN87)*100),IF(E87="買",(AN87-F87)*10000,(F87-AN87)*10000)))</f>
        <v/>
      </c>
      <c r="AQ87" s="50"/>
      <c r="AR87" s="48" t="str">
        <f>IF(AN87="","",(IF(J2="クロス円",IF(AC87/2&lt;0.02,AP87*0.01*1000,AP87*ROUNDDOWN(AC87/2,2)*1000),IF(AC87/2&lt;0.02,AP87*0.01*I87*10,AP87*ROUNDDOWN(AC87/2,2)*I87*10))))</f>
        <v/>
      </c>
      <c r="AS87" s="48"/>
      <c r="AT87" s="51" t="str">
        <f t="shared" si="17"/>
        <v/>
      </c>
      <c r="AU87" s="51"/>
      <c r="AV87" s="48" t="str">
        <f t="shared" si="18"/>
        <v/>
      </c>
      <c r="AW87" s="48"/>
      <c r="AX87" s="48" t="str">
        <f t="shared" ref="AX87:AX120" si="20">IF(BJ86="","",AX86+BJ86)</f>
        <v/>
      </c>
      <c r="AY87" s="48"/>
      <c r="AZ87" s="13">
        <f>IF(J2="クロス円",ABS((F87-H87)*100),ABS((F87-H87)*10000))</f>
        <v>0</v>
      </c>
      <c r="BA87" s="48" t="str">
        <f t="shared" si="19"/>
        <v/>
      </c>
      <c r="BB87" s="48"/>
      <c r="BC87" s="13" t="e">
        <f>IF(AZ87="","",IF(J2="クロス円",ROUNDDOWN((BA87/AZ87)/1000,2),ROUNDDOWN(BA87/(I87*AZ87/10)/100,2)))</f>
        <v>#VALUE!</v>
      </c>
      <c r="BD87" s="13"/>
      <c r="BE87" s="13"/>
      <c r="BF87" s="49"/>
      <c r="BG87" s="49"/>
      <c r="BH87" s="50" t="str">
        <f>IF(BF87="","",IF(J2="クロス円",IF(E87="買",(BF87-F87)*100,(F87-BF87)*100),IF(E87="買",(BF87-F87)*10000,(F87-BF87)*10000)))</f>
        <v/>
      </c>
      <c r="BI87" s="50"/>
      <c r="BJ87" s="48" t="str">
        <f>IF(BF87="","",(IF(J2="クロス円",BH87*BC87*1000,BH87*BC87*I87*10)))</f>
        <v/>
      </c>
      <c r="BK87" s="48"/>
    </row>
    <row r="88" spans="2:63">
      <c r="B88" s="13">
        <v>68</v>
      </c>
      <c r="C88" s="13"/>
      <c r="D88" s="15"/>
      <c r="E88" s="16" t="s">
        <v>15</v>
      </c>
      <c r="F88" s="49"/>
      <c r="G88" s="49"/>
      <c r="H88" s="13"/>
      <c r="I88" s="13"/>
      <c r="J88" s="52" t="str">
        <f t="shared" ref="J88:J120" si="21">IF(V87="","",J87+V87)</f>
        <v/>
      </c>
      <c r="K88" s="52"/>
      <c r="L88" s="13">
        <f>IF(J2="クロス円",ABS((F88-H88)*100),ABS((F88-H88)*10000))</f>
        <v>0</v>
      </c>
      <c r="M88" s="48" t="str">
        <f t="shared" si="12"/>
        <v/>
      </c>
      <c r="N88" s="48"/>
      <c r="O88" s="13" t="e">
        <f>IF(L88="","",IF(J2="クロス円",ROUNDDOWN((M88/L88)/1000,2),ROUNDDOWN(M88/(I88*L88/10)/100,2)))</f>
        <v>#VALUE!</v>
      </c>
      <c r="P88" s="13"/>
      <c r="Q88" s="13"/>
      <c r="R88" s="49"/>
      <c r="S88" s="49"/>
      <c r="T88" s="51" t="str">
        <f>IF(R88="","",IF(J2="クロス円",IF(E88="買",(R88-F88)*100,(F88-R88)*100),IF(E88="買",(R88-F88)*10000,(F88-R88)*10000)))</f>
        <v/>
      </c>
      <c r="U88" s="51"/>
      <c r="V88" s="48" t="str">
        <f>IF(R88="","",(IF(J2="クロス円",T88*O88*1000,T88*O88*I88*10)))</f>
        <v/>
      </c>
      <c r="W88" s="48"/>
      <c r="X88" s="52" t="str">
        <f t="shared" ref="X88:X120" si="22">IF(AV87="","",X87+AV87)</f>
        <v/>
      </c>
      <c r="Y88" s="52"/>
      <c r="Z88" s="13">
        <f>IF(J2="クロス円",ABS((F88-H88)*100),ABS((F88-H88)*10000))</f>
        <v>0</v>
      </c>
      <c r="AA88" s="48" t="str">
        <f t="shared" si="13"/>
        <v/>
      </c>
      <c r="AB88" s="48"/>
      <c r="AC88" s="13" t="e">
        <f>IF(Z88="","",IF(J2="クロス円",ROUNDDOWN((AA88/Z88)/1000,2),ROUNDDOWN(AA88/(I88*Z88/10)/100,2)))</f>
        <v>#VALUE!</v>
      </c>
      <c r="AD88" s="13" t="str">
        <f t="shared" si="14"/>
        <v/>
      </c>
      <c r="AE88" s="13" t="str">
        <f t="shared" si="15"/>
        <v/>
      </c>
      <c r="AF88" s="49" t="str">
        <f t="shared" si="16"/>
        <v/>
      </c>
      <c r="AG88" s="49"/>
      <c r="AH88" s="50" t="str">
        <f>IF(AF88="","",IF(J2="クロス円",IF(E88="買",(AF88-F88)*100,(F88-AF88)*100),IF(E88="買",(AF88-F88)*10000,(F88-AF88)*10000)))</f>
        <v/>
      </c>
      <c r="AI88" s="50"/>
      <c r="AJ88" s="48" t="str">
        <f>IF(AF88="","",(IF(J2="クロス円",IF(AH88&gt;0,IF(AC88/2&lt;0.02,AH88*0.01*1000,AH88*ROUNDDOWN(AC88/2,2)*1000),AH88*AC88*1000),IF(AH88&gt;0,IF(AC88/2&lt;0.02,AH88*0.01*I88*10,AH88*ROUNDDOWN(AC88/2,2)*I88*10),AH88*AC88*I88*10))))</f>
        <v/>
      </c>
      <c r="AK88" s="48"/>
      <c r="AL88" s="13"/>
      <c r="AM88" s="13"/>
      <c r="AN88" s="49"/>
      <c r="AO88" s="49"/>
      <c r="AP88" s="50" t="str">
        <f>IF(AN88="","",IF(J2="クロス円",IF(E88="買",(AN88-F88)*100,(F88-AN88)*100),IF(E88="買",(AN88-F88)*10000,(F88-AN88)*10000)))</f>
        <v/>
      </c>
      <c r="AQ88" s="50"/>
      <c r="AR88" s="48" t="str">
        <f>IF(AN88="","",(IF(J2="クロス円",IF(AC88/2&lt;0.02,AP88*0.01*1000,AP88*ROUNDDOWN(AC88/2,2)*1000),IF(AC88/2&lt;0.02,AP88*0.01*I88*10,AP88*ROUNDDOWN(AC88/2,2)*I88*10))))</f>
        <v/>
      </c>
      <c r="AS88" s="48"/>
      <c r="AT88" s="51" t="str">
        <f t="shared" si="17"/>
        <v/>
      </c>
      <c r="AU88" s="51"/>
      <c r="AV88" s="48" t="str">
        <f t="shared" si="18"/>
        <v/>
      </c>
      <c r="AW88" s="48"/>
      <c r="AX88" s="48" t="str">
        <f t="shared" si="20"/>
        <v/>
      </c>
      <c r="AY88" s="48"/>
      <c r="AZ88" s="13">
        <f>IF(J2="クロス円",ABS((F88-H88)*100),ABS((F88-H88)*10000))</f>
        <v>0</v>
      </c>
      <c r="BA88" s="48" t="str">
        <f t="shared" si="19"/>
        <v/>
      </c>
      <c r="BB88" s="48"/>
      <c r="BC88" s="13" t="e">
        <f>IF(AZ88="","",IF(J2="クロス円",ROUNDDOWN((BA88/AZ88)/1000,2),ROUNDDOWN(BA88/(I88*AZ88/10)/100,2)))</f>
        <v>#VALUE!</v>
      </c>
      <c r="BD88" s="13"/>
      <c r="BE88" s="13"/>
      <c r="BF88" s="49"/>
      <c r="BG88" s="49"/>
      <c r="BH88" s="50" t="str">
        <f>IF(BF88="","",IF(J2="クロス円",IF(E88="買",(BF88-F88)*100,(F88-BF88)*100),IF(E88="買",(BF88-F88)*10000,(F88-BF88)*10000)))</f>
        <v/>
      </c>
      <c r="BI88" s="50"/>
      <c r="BJ88" s="48" t="str">
        <f>IF(BF88="","",(IF(J2="クロス円",BH88*BC88*1000,BH88*BC88*I88*10)))</f>
        <v/>
      </c>
      <c r="BK88" s="48"/>
    </row>
    <row r="89" spans="2:63">
      <c r="B89" s="13">
        <v>69</v>
      </c>
      <c r="C89" s="13"/>
      <c r="D89" s="15"/>
      <c r="E89" s="16" t="s">
        <v>15</v>
      </c>
      <c r="F89" s="49"/>
      <c r="G89" s="49"/>
      <c r="H89" s="13"/>
      <c r="I89" s="13"/>
      <c r="J89" s="52" t="str">
        <f t="shared" si="21"/>
        <v/>
      </c>
      <c r="K89" s="52"/>
      <c r="L89" s="13">
        <f>IF(J2="クロス円",ABS((F89-H89)*100),ABS((F89-H89)*10000))</f>
        <v>0</v>
      </c>
      <c r="M89" s="48" t="str">
        <f t="shared" si="12"/>
        <v/>
      </c>
      <c r="N89" s="48"/>
      <c r="O89" s="13" t="e">
        <f>IF(L89="","",IF(J2="クロス円",ROUNDDOWN((M89/L89)/1000,2),ROUNDDOWN(M89/(I89*L89/10)/100,2)))</f>
        <v>#VALUE!</v>
      </c>
      <c r="P89" s="13"/>
      <c r="Q89" s="13"/>
      <c r="R89" s="49"/>
      <c r="S89" s="49"/>
      <c r="T89" s="51" t="str">
        <f>IF(R89="","",IF(J2="クロス円",IF(E89="買",(R89-F89)*100,(F89-R89)*100),IF(E89="買",(R89-F89)*10000,(F89-R89)*10000)))</f>
        <v/>
      </c>
      <c r="U89" s="51"/>
      <c r="V89" s="48" t="str">
        <f>IF(R89="","",(IF(J2="クロス円",T89*O89*1000,T89*O89*I89*10)))</f>
        <v/>
      </c>
      <c r="W89" s="48"/>
      <c r="X89" s="52" t="str">
        <f t="shared" si="22"/>
        <v/>
      </c>
      <c r="Y89" s="52"/>
      <c r="Z89" s="13">
        <f>IF(J2="クロス円",ABS((F89-H89)*100),ABS((F89-H89)*10000))</f>
        <v>0</v>
      </c>
      <c r="AA89" s="48" t="str">
        <f t="shared" si="13"/>
        <v/>
      </c>
      <c r="AB89" s="48"/>
      <c r="AC89" s="13" t="e">
        <f>IF(Z89="","",IF(J2="クロス円",ROUNDDOWN((AA89/Z89)/1000,2),ROUNDDOWN(AA89/(I89*Z89/10)/100,2)))</f>
        <v>#VALUE!</v>
      </c>
      <c r="AD89" s="13" t="str">
        <f t="shared" si="14"/>
        <v/>
      </c>
      <c r="AE89" s="13" t="str">
        <f t="shared" si="15"/>
        <v/>
      </c>
      <c r="AF89" s="49" t="str">
        <f t="shared" si="16"/>
        <v/>
      </c>
      <c r="AG89" s="49"/>
      <c r="AH89" s="50" t="str">
        <f>IF(AF89="","",IF(J2="クロス円",IF(E89="買",(AF89-F89)*100,(F89-AF89)*100),IF(E89="買",(AF89-F89)*10000,(F89-AF89)*10000)))</f>
        <v/>
      </c>
      <c r="AI89" s="50"/>
      <c r="AJ89" s="48" t="str">
        <f>IF(AF89="","",(IF(J2="クロス円",IF(AH89&gt;0,IF(AC89/2&lt;0.02,AH89*0.01*1000,AH89*ROUNDDOWN(AC89/2,2)*1000),AH89*AC89*1000),IF(AH89&gt;0,IF(AC89/2&lt;0.02,AH89*0.01*I89*10,AH89*ROUNDDOWN(AC89/2,2)*I89*10),AH89*AC89*I89*10))))</f>
        <v/>
      </c>
      <c r="AK89" s="48"/>
      <c r="AL89" s="13"/>
      <c r="AM89" s="13"/>
      <c r="AN89" s="49"/>
      <c r="AO89" s="49"/>
      <c r="AP89" s="50" t="str">
        <f>IF(AN89="","",IF(J2="クロス円",IF(E89="買",(AN89-F89)*100,(F89-AN89)*100),IF(E89="買",(AN89-F89)*10000,(F89-AN89)*10000)))</f>
        <v/>
      </c>
      <c r="AQ89" s="50"/>
      <c r="AR89" s="48" t="str">
        <f>IF(AN89="","",(IF(J2="クロス円",IF(AC89/2&lt;0.02,AP89*0.01*1000,AP89*ROUNDDOWN(AC89/2,2)*1000),IF(AC89/2&lt;0.02,AP89*0.01*I89*10,AP89*ROUNDDOWN(AC89/2,2)*I89*10))))</f>
        <v/>
      </c>
      <c r="AS89" s="48"/>
      <c r="AT89" s="51" t="str">
        <f t="shared" si="17"/>
        <v/>
      </c>
      <c r="AU89" s="51"/>
      <c r="AV89" s="48" t="str">
        <f t="shared" si="18"/>
        <v/>
      </c>
      <c r="AW89" s="48"/>
      <c r="AX89" s="48" t="str">
        <f t="shared" si="20"/>
        <v/>
      </c>
      <c r="AY89" s="48"/>
      <c r="AZ89" s="13">
        <f>IF(J2="クロス円",ABS((F89-H89)*100),ABS((F89-H89)*10000))</f>
        <v>0</v>
      </c>
      <c r="BA89" s="48" t="str">
        <f t="shared" si="19"/>
        <v/>
      </c>
      <c r="BB89" s="48"/>
      <c r="BC89" s="13" t="e">
        <f>IF(AZ89="","",IF(J2="クロス円",ROUNDDOWN((BA89/AZ89)/1000,2),ROUNDDOWN(BA89/(I89*AZ89/10)/100,2)))</f>
        <v>#VALUE!</v>
      </c>
      <c r="BD89" s="13"/>
      <c r="BE89" s="13"/>
      <c r="BF89" s="49"/>
      <c r="BG89" s="49"/>
      <c r="BH89" s="50" t="str">
        <f>IF(BF89="","",IF(J2="クロス円",IF(E89="買",(BF89-F89)*100,(F89-BF89)*100),IF(E89="買",(BF89-F89)*10000,(F89-BF89)*10000)))</f>
        <v/>
      </c>
      <c r="BI89" s="50"/>
      <c r="BJ89" s="48" t="str">
        <f>IF(BF89="","",(IF(J2="クロス円",BH89*BC89*1000,BH89*BC89*I89*10)))</f>
        <v/>
      </c>
      <c r="BK89" s="48"/>
    </row>
    <row r="90" spans="2:63">
      <c r="B90" s="13">
        <v>70</v>
      </c>
      <c r="C90" s="13"/>
      <c r="D90" s="15"/>
      <c r="E90" s="16" t="s">
        <v>15</v>
      </c>
      <c r="F90" s="49"/>
      <c r="G90" s="49"/>
      <c r="H90" s="13"/>
      <c r="I90" s="13"/>
      <c r="J90" s="52" t="str">
        <f t="shared" si="21"/>
        <v/>
      </c>
      <c r="K90" s="52"/>
      <c r="L90" s="13">
        <f>IF(J2="クロス円",ABS((F90-H90)*100),ABS((F90-H90)*10000))</f>
        <v>0</v>
      </c>
      <c r="M90" s="48" t="str">
        <f t="shared" si="12"/>
        <v/>
      </c>
      <c r="N90" s="48"/>
      <c r="O90" s="13" t="e">
        <f>IF(L90="","",IF(J2="クロス円",ROUNDDOWN((M90/L90)/1000,2),ROUNDDOWN(M90/(I90*L90/10)/100,2)))</f>
        <v>#VALUE!</v>
      </c>
      <c r="P90" s="13"/>
      <c r="Q90" s="13"/>
      <c r="R90" s="49"/>
      <c r="S90" s="49"/>
      <c r="T90" s="51" t="str">
        <f>IF(R90="","",IF(J2="クロス円",IF(E90="買",(R90-F90)*100,(F90-R90)*100),IF(E90="買",(R90-F90)*10000,(F90-R90)*10000)))</f>
        <v/>
      </c>
      <c r="U90" s="51"/>
      <c r="V90" s="48" t="str">
        <f>IF(R90="","",(IF(J2="クロス円",T90*O90*1000,T90*O90*I90*10)))</f>
        <v/>
      </c>
      <c r="W90" s="48"/>
      <c r="X90" s="52" t="str">
        <f t="shared" si="22"/>
        <v/>
      </c>
      <c r="Y90" s="52"/>
      <c r="Z90" s="13">
        <f>IF(J2="クロス円",ABS((F90-H90)*100),ABS((F90-H90)*10000))</f>
        <v>0</v>
      </c>
      <c r="AA90" s="48" t="str">
        <f t="shared" si="13"/>
        <v/>
      </c>
      <c r="AB90" s="48"/>
      <c r="AC90" s="13" t="e">
        <f>IF(Z90="","",IF(J2="クロス円",ROUNDDOWN((AA90/Z90)/1000,2),ROUNDDOWN(AA90/(I90*Z90/10)/100,2)))</f>
        <v>#VALUE!</v>
      </c>
      <c r="AD90" s="13" t="str">
        <f t="shared" si="14"/>
        <v/>
      </c>
      <c r="AE90" s="13" t="str">
        <f t="shared" si="15"/>
        <v/>
      </c>
      <c r="AF90" s="49" t="str">
        <f t="shared" si="16"/>
        <v/>
      </c>
      <c r="AG90" s="49"/>
      <c r="AH90" s="50" t="str">
        <f>IF(AF90="","",IF(J2="クロス円",IF(E90="買",(AF90-F90)*100,(F90-AF90)*100),IF(E90="買",(AF90-F90)*10000,(F90-AF90)*10000)))</f>
        <v/>
      </c>
      <c r="AI90" s="50"/>
      <c r="AJ90" s="48" t="str">
        <f>IF(AF90="","",(IF(J2="クロス円",IF(AH90&gt;0,IF(AC90/2&lt;0.02,AH90*0.01*1000,AH90*ROUNDDOWN(AC90/2,2)*1000),AH90*AC90*1000),IF(AH90&gt;0,IF(AC90/2&lt;0.02,AH90*0.01*I90*10,AH90*ROUNDDOWN(AC90/2,2)*I90*10),AH90*AC90*I90*10))))</f>
        <v/>
      </c>
      <c r="AK90" s="48"/>
      <c r="AL90" s="13"/>
      <c r="AM90" s="13"/>
      <c r="AN90" s="49"/>
      <c r="AO90" s="49"/>
      <c r="AP90" s="50" t="str">
        <f>IF(AN90="","",IF(J2="クロス円",IF(E90="買",(AN90-F90)*100,(F90-AN90)*100),IF(E90="買",(AN90-F90)*10000,(F90-AN90)*10000)))</f>
        <v/>
      </c>
      <c r="AQ90" s="50"/>
      <c r="AR90" s="48" t="str">
        <f>IF(AN90="","",(IF(J2="クロス円",IF(AC90/2&lt;0.02,AP90*0.01*1000,AP90*ROUNDDOWN(AC90/2,2)*1000),IF(AC90/2&lt;0.02,AP90*0.01*I90*10,AP90*ROUNDDOWN(AC90/2,2)*I90*10))))</f>
        <v/>
      </c>
      <c r="AS90" s="48"/>
      <c r="AT90" s="51" t="str">
        <f t="shared" si="17"/>
        <v/>
      </c>
      <c r="AU90" s="51"/>
      <c r="AV90" s="48" t="str">
        <f t="shared" si="18"/>
        <v/>
      </c>
      <c r="AW90" s="48"/>
      <c r="AX90" s="48" t="str">
        <f t="shared" si="20"/>
        <v/>
      </c>
      <c r="AY90" s="48"/>
      <c r="AZ90" s="13">
        <f>IF(J2="クロス円",ABS((F90-H90)*100),ABS((F90-H90)*10000))</f>
        <v>0</v>
      </c>
      <c r="BA90" s="48" t="str">
        <f t="shared" si="19"/>
        <v/>
      </c>
      <c r="BB90" s="48"/>
      <c r="BC90" s="13" t="e">
        <f>IF(AZ90="","",IF(J2="クロス円",ROUNDDOWN((BA90/AZ90)/1000,2),ROUNDDOWN(BA90/(I90*AZ90/10)/100,2)))</f>
        <v>#VALUE!</v>
      </c>
      <c r="BD90" s="13"/>
      <c r="BE90" s="13"/>
      <c r="BF90" s="49"/>
      <c r="BG90" s="49"/>
      <c r="BH90" s="50" t="str">
        <f>IF(BF90="","",IF(J2="クロス円",IF(E90="買",(BF90-F90)*100,(F90-BF90)*100),IF(E90="買",(BF90-F90)*10000,(F90-BF90)*10000)))</f>
        <v/>
      </c>
      <c r="BI90" s="50"/>
      <c r="BJ90" s="48" t="str">
        <f>IF(BF90="","",(IF(J2="クロス円",BH90*BC90*1000,BH90*BC90*I90*10)))</f>
        <v/>
      </c>
      <c r="BK90" s="48"/>
    </row>
    <row r="91" spans="2:63">
      <c r="B91" s="13">
        <v>71</v>
      </c>
      <c r="C91" s="13"/>
      <c r="D91" s="15"/>
      <c r="E91" s="16" t="s">
        <v>15</v>
      </c>
      <c r="F91" s="49"/>
      <c r="G91" s="49"/>
      <c r="H91" s="13"/>
      <c r="I91" s="13"/>
      <c r="J91" s="52" t="str">
        <f t="shared" si="21"/>
        <v/>
      </c>
      <c r="K91" s="52"/>
      <c r="L91" s="13">
        <f>IF(J2="クロス円",ABS((F91-H91)*100),ABS((F91-H91)*10000))</f>
        <v>0</v>
      </c>
      <c r="M91" s="48" t="str">
        <f t="shared" si="12"/>
        <v/>
      </c>
      <c r="N91" s="48"/>
      <c r="O91" s="13" t="e">
        <f>IF(L91="","",IF(J2="クロス円",ROUNDDOWN((M91/L91)/1000,2),ROUNDDOWN(M91/(I91*L91/10)/100,2)))</f>
        <v>#VALUE!</v>
      </c>
      <c r="P91" s="13"/>
      <c r="Q91" s="13"/>
      <c r="R91" s="49"/>
      <c r="S91" s="49"/>
      <c r="T91" s="51" t="str">
        <f>IF(R91="","",IF(J2="クロス円",IF(E91="買",(R91-F91)*100,(F91-R91)*100),IF(E91="買",(R91-F91)*10000,(F91-R91)*10000)))</f>
        <v/>
      </c>
      <c r="U91" s="51"/>
      <c r="V91" s="48" t="str">
        <f>IF(R91="","",(IF(J2="クロス円",T91*O91*1000,T91*O91*I91*10)))</f>
        <v/>
      </c>
      <c r="W91" s="48"/>
      <c r="X91" s="52" t="str">
        <f t="shared" si="22"/>
        <v/>
      </c>
      <c r="Y91" s="52"/>
      <c r="Z91" s="13">
        <f>IF(J2="クロス円",ABS((F91-H91)*100),ABS((F91-H91)*10000))</f>
        <v>0</v>
      </c>
      <c r="AA91" s="48" t="str">
        <f t="shared" si="13"/>
        <v/>
      </c>
      <c r="AB91" s="48"/>
      <c r="AC91" s="13" t="e">
        <f>IF(Z91="","",IF(J2="クロス円",ROUNDDOWN((AA91/Z91)/1000,2),ROUNDDOWN(AA91/(I91*Z91/10)/100,2)))</f>
        <v>#VALUE!</v>
      </c>
      <c r="AD91" s="13" t="str">
        <f t="shared" si="14"/>
        <v/>
      </c>
      <c r="AE91" s="13" t="str">
        <f t="shared" si="15"/>
        <v/>
      </c>
      <c r="AF91" s="49" t="str">
        <f t="shared" si="16"/>
        <v/>
      </c>
      <c r="AG91" s="49"/>
      <c r="AH91" s="50" t="str">
        <f>IF(AF91="","",IF(J2="クロス円",IF(E91="買",(AF91-F91)*100,(F91-AF91)*100),IF(E91="買",(AF91-F91)*10000,(F91-AF91)*10000)))</f>
        <v/>
      </c>
      <c r="AI91" s="50"/>
      <c r="AJ91" s="48" t="str">
        <f>IF(AF91="","",(IF(J2="クロス円",IF(AH91&gt;0,IF(AC91/2&lt;0.02,AH91*0.01*1000,AH91*ROUNDDOWN(AC91/2,2)*1000),AH91*AC91*1000),IF(AH91&gt;0,IF(AC91/2&lt;0.02,AH91*0.01*I91*10,AH91*ROUNDDOWN(AC91/2,2)*I91*10),AH91*AC91*I91*10))))</f>
        <v/>
      </c>
      <c r="AK91" s="48"/>
      <c r="AL91" s="13"/>
      <c r="AM91" s="13"/>
      <c r="AN91" s="49"/>
      <c r="AO91" s="49"/>
      <c r="AP91" s="50" t="str">
        <f>IF(AN91="","",IF(J2="クロス円",IF(E91="買",(AN91-F91)*100,(F91-AN91)*100),IF(E91="買",(AN91-F91)*10000,(F91-AN91)*10000)))</f>
        <v/>
      </c>
      <c r="AQ91" s="50"/>
      <c r="AR91" s="48" t="str">
        <f>IF(AN91="","",(IF(J2="クロス円",IF(AC91/2&lt;0.02,AP91*0.01*1000,AP91*ROUNDDOWN(AC91/2,2)*1000),IF(AC91/2&lt;0.02,AP91*0.01*I91*10,AP91*ROUNDDOWN(AC91/2,2)*I91*10))))</f>
        <v/>
      </c>
      <c r="AS91" s="48"/>
      <c r="AT91" s="51" t="str">
        <f t="shared" si="17"/>
        <v/>
      </c>
      <c r="AU91" s="51"/>
      <c r="AV91" s="48" t="str">
        <f t="shared" si="18"/>
        <v/>
      </c>
      <c r="AW91" s="48"/>
      <c r="AX91" s="48" t="str">
        <f t="shared" si="20"/>
        <v/>
      </c>
      <c r="AY91" s="48"/>
      <c r="AZ91" s="13">
        <f>IF(J2="クロス円",ABS((F91-H91)*100),ABS((F91-H91)*10000))</f>
        <v>0</v>
      </c>
      <c r="BA91" s="48" t="str">
        <f t="shared" si="19"/>
        <v/>
      </c>
      <c r="BB91" s="48"/>
      <c r="BC91" s="13" t="e">
        <f>IF(AZ91="","",IF(J2="クロス円",ROUNDDOWN((BA91/AZ91)/1000,2),ROUNDDOWN(BA91/(I91*AZ91/10)/100,2)))</f>
        <v>#VALUE!</v>
      </c>
      <c r="BD91" s="13"/>
      <c r="BE91" s="13"/>
      <c r="BF91" s="49"/>
      <c r="BG91" s="49"/>
      <c r="BH91" s="50" t="str">
        <f>IF(BF91="","",IF(J2="クロス円",IF(E91="買",(BF91-F91)*100,(F91-BF91)*100),IF(E91="買",(BF91-F91)*10000,(F91-BF91)*10000)))</f>
        <v/>
      </c>
      <c r="BI91" s="50"/>
      <c r="BJ91" s="48" t="str">
        <f>IF(BF91="","",(IF(J2="クロス円",BH91*BC91*1000,BH91*BC91*I91*10)))</f>
        <v/>
      </c>
      <c r="BK91" s="48"/>
    </row>
    <row r="92" spans="2:63">
      <c r="B92" s="13">
        <v>72</v>
      </c>
      <c r="C92" s="13"/>
      <c r="D92" s="15"/>
      <c r="E92" s="16" t="s">
        <v>15</v>
      </c>
      <c r="F92" s="49"/>
      <c r="G92" s="49"/>
      <c r="H92" s="13"/>
      <c r="I92" s="13"/>
      <c r="J92" s="52" t="str">
        <f t="shared" si="21"/>
        <v/>
      </c>
      <c r="K92" s="52"/>
      <c r="L92" s="13">
        <f>IF(J2="クロス円",ABS((F92-H92)*100),ABS((F92-H92)*10000))</f>
        <v>0</v>
      </c>
      <c r="M92" s="48" t="str">
        <f t="shared" si="12"/>
        <v/>
      </c>
      <c r="N92" s="48"/>
      <c r="O92" s="13" t="e">
        <f>IF(L92="","",IF(J2="クロス円",ROUNDDOWN((M92/L92)/1000,2),ROUNDDOWN(M92/(I92*L92/10)/100,2)))</f>
        <v>#VALUE!</v>
      </c>
      <c r="P92" s="13"/>
      <c r="Q92" s="13"/>
      <c r="R92" s="49"/>
      <c r="S92" s="49"/>
      <c r="T92" s="51" t="str">
        <f>IF(R92="","",IF(J2="クロス円",IF(E92="買",(R92-F92)*100,(F92-R92)*100),IF(E92="買",(R92-F92)*10000,(F92-R92)*10000)))</f>
        <v/>
      </c>
      <c r="U92" s="51"/>
      <c r="V92" s="48" t="str">
        <f>IF(R92="","",(IF(J2="クロス円",T92*O92*1000,T92*O92*I92*10)))</f>
        <v/>
      </c>
      <c r="W92" s="48"/>
      <c r="X92" s="52" t="str">
        <f t="shared" si="22"/>
        <v/>
      </c>
      <c r="Y92" s="52"/>
      <c r="Z92" s="13">
        <f>IF(J2="クロス円",ABS((F92-H92)*100),ABS((F92-H92)*10000))</f>
        <v>0</v>
      </c>
      <c r="AA92" s="48" t="str">
        <f t="shared" si="13"/>
        <v/>
      </c>
      <c r="AB92" s="48"/>
      <c r="AC92" s="13" t="e">
        <f>IF(Z92="","",IF(J2="クロス円",ROUNDDOWN((AA92/Z92)/1000,2),ROUNDDOWN(AA92/(I92*Z92/10)/100,2)))</f>
        <v>#VALUE!</v>
      </c>
      <c r="AD92" s="13" t="str">
        <f t="shared" si="14"/>
        <v/>
      </c>
      <c r="AE92" s="13" t="str">
        <f t="shared" si="15"/>
        <v/>
      </c>
      <c r="AF92" s="49" t="str">
        <f t="shared" si="16"/>
        <v/>
      </c>
      <c r="AG92" s="49"/>
      <c r="AH92" s="50" t="str">
        <f>IF(AF92="","",IF(J2="クロス円",IF(E92="買",(AF92-F92)*100,(F92-AF92)*100),IF(E92="買",(AF92-F92)*10000,(F92-AF92)*10000)))</f>
        <v/>
      </c>
      <c r="AI92" s="50"/>
      <c r="AJ92" s="48" t="str">
        <f>IF(AF92="","",(IF(J2="クロス円",IF(AH92&gt;0,IF(AC92/2&lt;0.02,AH92*0.01*1000,AH92*ROUNDDOWN(AC92/2,2)*1000),AH92*AC92*1000),IF(AH92&gt;0,IF(AC92/2&lt;0.02,AH92*0.01*I92*10,AH92*ROUNDDOWN(AC92/2,2)*I92*10),AH92*AC92*I92*10))))</f>
        <v/>
      </c>
      <c r="AK92" s="48"/>
      <c r="AL92" s="13"/>
      <c r="AM92" s="13"/>
      <c r="AN92" s="49"/>
      <c r="AO92" s="49"/>
      <c r="AP92" s="50" t="str">
        <f>IF(AN92="","",IF(J2="クロス円",IF(E92="買",(AN92-F92)*100,(F92-AN92)*100),IF(E92="買",(AN92-F92)*10000,(F92-AN92)*10000)))</f>
        <v/>
      </c>
      <c r="AQ92" s="50"/>
      <c r="AR92" s="48" t="str">
        <f>IF(AN92="","",(IF(J2="クロス円",IF(AC92/2&lt;0.02,AP92*0.01*1000,AP92*ROUNDDOWN(AC92/2,2)*1000),IF(AC92/2&lt;0.02,AP92*0.01*I92*10,AP92*ROUNDDOWN(AC92/2,2)*I92*10))))</f>
        <v/>
      </c>
      <c r="AS92" s="48"/>
      <c r="AT92" s="51" t="str">
        <f t="shared" si="17"/>
        <v/>
      </c>
      <c r="AU92" s="51"/>
      <c r="AV92" s="48" t="str">
        <f t="shared" si="18"/>
        <v/>
      </c>
      <c r="AW92" s="48"/>
      <c r="AX92" s="48" t="str">
        <f t="shared" si="20"/>
        <v/>
      </c>
      <c r="AY92" s="48"/>
      <c r="AZ92" s="13">
        <f>IF(J2="クロス円",ABS((F92-H92)*100),ABS((F92-H92)*10000))</f>
        <v>0</v>
      </c>
      <c r="BA92" s="48" t="str">
        <f t="shared" si="19"/>
        <v/>
      </c>
      <c r="BB92" s="48"/>
      <c r="BC92" s="13" t="e">
        <f>IF(AZ92="","",IF(J2="クロス円",ROUNDDOWN((BA92/AZ92)/1000,2),ROUNDDOWN(BA92/(I92*AZ92/10)/100,2)))</f>
        <v>#VALUE!</v>
      </c>
      <c r="BD92" s="13"/>
      <c r="BE92" s="13"/>
      <c r="BF92" s="49"/>
      <c r="BG92" s="49"/>
      <c r="BH92" s="50" t="str">
        <f>IF(BF92="","",IF(J2="クロス円",IF(E92="買",(BF92-F92)*100,(F92-BF92)*100),IF(E92="買",(BF92-F92)*10000,(F92-BF92)*10000)))</f>
        <v/>
      </c>
      <c r="BI92" s="50"/>
      <c r="BJ92" s="48" t="str">
        <f>IF(BF92="","",(IF(J2="クロス円",BH92*BC92*1000,BH92*BC92*I92*10)))</f>
        <v/>
      </c>
      <c r="BK92" s="48"/>
    </row>
    <row r="93" spans="2:63">
      <c r="B93" s="13">
        <v>73</v>
      </c>
      <c r="C93" s="13"/>
      <c r="D93" s="15"/>
      <c r="E93" s="16" t="s">
        <v>15</v>
      </c>
      <c r="F93" s="49"/>
      <c r="G93" s="49"/>
      <c r="H93" s="13"/>
      <c r="I93" s="13"/>
      <c r="J93" s="52" t="str">
        <f t="shared" si="21"/>
        <v/>
      </c>
      <c r="K93" s="52"/>
      <c r="L93" s="13">
        <f>IF(J2="クロス円",ABS((F93-H93)*100),ABS((F93-H93)*10000))</f>
        <v>0</v>
      </c>
      <c r="M93" s="48" t="str">
        <f t="shared" si="12"/>
        <v/>
      </c>
      <c r="N93" s="48"/>
      <c r="O93" s="13" t="e">
        <f>IF(L93="","",IF(J2="クロス円",ROUNDDOWN((M93/L93)/1000,2),ROUNDDOWN(M93/(I93*L93/10)/100,2)))</f>
        <v>#VALUE!</v>
      </c>
      <c r="P93" s="13"/>
      <c r="Q93" s="13"/>
      <c r="R93" s="49"/>
      <c r="S93" s="49"/>
      <c r="T93" s="51" t="str">
        <f>IF(R93="","",IF(J2="クロス円",IF(E93="買",(R93-F93)*100,(F93-R93)*100),IF(E93="買",(R93-F93)*10000,(F93-R93)*10000)))</f>
        <v/>
      </c>
      <c r="U93" s="51"/>
      <c r="V93" s="48" t="str">
        <f>IF(R93="","",(IF(J2="クロス円",T93*O93*1000,T93*O93*I93*10)))</f>
        <v/>
      </c>
      <c r="W93" s="48"/>
      <c r="X93" s="52" t="str">
        <f t="shared" si="22"/>
        <v/>
      </c>
      <c r="Y93" s="52"/>
      <c r="Z93" s="13">
        <f>IF(J2="クロス円",ABS((F93-H93)*100),ABS((F93-H93)*10000))</f>
        <v>0</v>
      </c>
      <c r="AA93" s="48" t="str">
        <f t="shared" si="13"/>
        <v/>
      </c>
      <c r="AB93" s="48"/>
      <c r="AC93" s="13" t="e">
        <f>IF(Z93="","",IF(J2="クロス円",ROUNDDOWN((AA93/Z93)/1000,2),ROUNDDOWN(AA93/(I93*Z93/10)/100,2)))</f>
        <v>#VALUE!</v>
      </c>
      <c r="AD93" s="13" t="str">
        <f t="shared" si="14"/>
        <v/>
      </c>
      <c r="AE93" s="13" t="str">
        <f t="shared" si="15"/>
        <v/>
      </c>
      <c r="AF93" s="49" t="str">
        <f t="shared" si="16"/>
        <v/>
      </c>
      <c r="AG93" s="49"/>
      <c r="AH93" s="50" t="str">
        <f>IF(AF93="","",IF(J2="クロス円",IF(E93="買",(AF93-F93)*100,(F93-AF93)*100),IF(E93="買",(AF93-F93)*10000,(F93-AF93)*10000)))</f>
        <v/>
      </c>
      <c r="AI93" s="50"/>
      <c r="AJ93" s="48" t="str">
        <f>IF(AF93="","",(IF(J2="クロス円",IF(AH93&gt;0,IF(AC93/2&lt;0.02,AH93*0.01*1000,AH93*ROUNDDOWN(AC93/2,2)*1000),AH93*AC93*1000),IF(AH93&gt;0,IF(AC93/2&lt;0.02,AH93*0.01*I93*10,AH93*ROUNDDOWN(AC93/2,2)*I93*10),AH93*AC93*I93*10))))</f>
        <v/>
      </c>
      <c r="AK93" s="48"/>
      <c r="AL93" s="13"/>
      <c r="AM93" s="13"/>
      <c r="AN93" s="49"/>
      <c r="AO93" s="49"/>
      <c r="AP93" s="50" t="str">
        <f>IF(AN93="","",IF(J2="クロス円",IF(E93="買",(AN93-F93)*100,(F93-AN93)*100),IF(E93="買",(AN93-F93)*10000,(F93-AN93)*10000)))</f>
        <v/>
      </c>
      <c r="AQ93" s="50"/>
      <c r="AR93" s="48" t="str">
        <f>IF(AN93="","",(IF(J2="クロス円",IF(AC93/2&lt;0.02,AP93*0.01*1000,AP93*ROUNDDOWN(AC93/2,2)*1000),IF(AC93/2&lt;0.02,AP93*0.01*I93*10,AP93*ROUNDDOWN(AC93/2,2)*I93*10))))</f>
        <v/>
      </c>
      <c r="AS93" s="48"/>
      <c r="AT93" s="51" t="str">
        <f t="shared" si="17"/>
        <v/>
      </c>
      <c r="AU93" s="51"/>
      <c r="AV93" s="48" t="str">
        <f t="shared" si="18"/>
        <v/>
      </c>
      <c r="AW93" s="48"/>
      <c r="AX93" s="48" t="str">
        <f t="shared" si="20"/>
        <v/>
      </c>
      <c r="AY93" s="48"/>
      <c r="AZ93" s="13">
        <f>IF(J2="クロス円",ABS((F93-H93)*100),ABS((F93-H93)*10000))</f>
        <v>0</v>
      </c>
      <c r="BA93" s="48" t="str">
        <f t="shared" si="19"/>
        <v/>
      </c>
      <c r="BB93" s="48"/>
      <c r="BC93" s="13" t="e">
        <f>IF(AZ93="","",IF(J2="クロス円",ROUNDDOWN((BA93/AZ93)/1000,2),ROUNDDOWN(BA93/(I93*AZ93/10)/100,2)))</f>
        <v>#VALUE!</v>
      </c>
      <c r="BD93" s="13"/>
      <c r="BE93" s="13"/>
      <c r="BF93" s="49"/>
      <c r="BG93" s="49"/>
      <c r="BH93" s="50" t="str">
        <f>IF(BF93="","",IF(J2="クロス円",IF(E93="買",(BF93-F93)*100,(F93-BF93)*100),IF(E93="買",(BF93-F93)*10000,(F93-BF93)*10000)))</f>
        <v/>
      </c>
      <c r="BI93" s="50"/>
      <c r="BJ93" s="48" t="str">
        <f>IF(BF93="","",(IF(J2="クロス円",BH93*BC93*1000,BH93*BC93*I93*10)))</f>
        <v/>
      </c>
      <c r="BK93" s="48"/>
    </row>
    <row r="94" spans="2:63">
      <c r="B94" s="13">
        <v>74</v>
      </c>
      <c r="C94" s="13"/>
      <c r="D94" s="15"/>
      <c r="E94" s="16" t="s">
        <v>15</v>
      </c>
      <c r="F94" s="49"/>
      <c r="G94" s="49"/>
      <c r="H94" s="13"/>
      <c r="I94" s="13"/>
      <c r="J94" s="52" t="str">
        <f t="shared" si="21"/>
        <v/>
      </c>
      <c r="K94" s="52"/>
      <c r="L94" s="13">
        <f>IF(J2="クロス円",ABS((F94-H94)*100),ABS((F94-H94)*10000))</f>
        <v>0</v>
      </c>
      <c r="M94" s="48" t="str">
        <f t="shared" si="12"/>
        <v/>
      </c>
      <c r="N94" s="48"/>
      <c r="O94" s="13" t="e">
        <f>IF(L94="","",IF(J2="クロス円",ROUNDDOWN((M94/L94)/1000,2),ROUNDDOWN(M94/(I94*L94/10)/100,2)))</f>
        <v>#VALUE!</v>
      </c>
      <c r="P94" s="13"/>
      <c r="Q94" s="13"/>
      <c r="R94" s="49"/>
      <c r="S94" s="49"/>
      <c r="T94" s="51" t="str">
        <f>IF(R94="","",IF(J2="クロス円",IF(E94="買",(R94-F94)*100,(F94-R94)*100),IF(E94="買",(R94-F94)*10000,(F94-R94)*10000)))</f>
        <v/>
      </c>
      <c r="U94" s="51"/>
      <c r="V94" s="48" t="str">
        <f>IF(R94="","",(IF(J2="クロス円",T94*O94*1000,T94*O94*I94*10)))</f>
        <v/>
      </c>
      <c r="W94" s="48"/>
      <c r="X94" s="52" t="str">
        <f t="shared" si="22"/>
        <v/>
      </c>
      <c r="Y94" s="52"/>
      <c r="Z94" s="13">
        <f>IF(J2="クロス円",ABS((F94-H94)*100),ABS((F94-H94)*10000))</f>
        <v>0</v>
      </c>
      <c r="AA94" s="48" t="str">
        <f t="shared" si="13"/>
        <v/>
      </c>
      <c r="AB94" s="48"/>
      <c r="AC94" s="13" t="e">
        <f>IF(Z94="","",IF(J2="クロス円",ROUNDDOWN((AA94/Z94)/1000,2),ROUNDDOWN(AA94/(I94*Z94/10)/100,2)))</f>
        <v>#VALUE!</v>
      </c>
      <c r="AD94" s="13" t="str">
        <f t="shared" si="14"/>
        <v/>
      </c>
      <c r="AE94" s="13" t="str">
        <f t="shared" si="15"/>
        <v/>
      </c>
      <c r="AF94" s="49" t="str">
        <f t="shared" si="16"/>
        <v/>
      </c>
      <c r="AG94" s="49"/>
      <c r="AH94" s="50" t="str">
        <f>IF(AF94="","",IF(J2="クロス円",IF(E94="買",(AF94-F94)*100,(F94-AF94)*100),IF(E94="買",(AF94-F94)*10000,(F94-AF94)*10000)))</f>
        <v/>
      </c>
      <c r="AI94" s="50"/>
      <c r="AJ94" s="48" t="str">
        <f>IF(AF94="","",(IF(J2="クロス円",IF(AH94&gt;0,IF(AC94/2&lt;0.02,AH94*0.01*1000,AH94*ROUNDDOWN(AC94/2,2)*1000),AH94*AC94*1000),IF(AH94&gt;0,IF(AC94/2&lt;0.02,AH94*0.01*I94*10,AH94*ROUNDDOWN(AC94/2,2)*I94*10),AH94*AC94*I94*10))))</f>
        <v/>
      </c>
      <c r="AK94" s="48"/>
      <c r="AL94" s="13"/>
      <c r="AM94" s="13"/>
      <c r="AN94" s="49"/>
      <c r="AO94" s="49"/>
      <c r="AP94" s="50" t="str">
        <f>IF(AN94="","",IF(J2="クロス円",IF(E94="買",(AN94-F94)*100,(F94-AN94)*100),IF(E94="買",(AN94-F94)*10000,(F94-AN94)*10000)))</f>
        <v/>
      </c>
      <c r="AQ94" s="50"/>
      <c r="AR94" s="48" t="str">
        <f>IF(AN94="","",(IF(J2="クロス円",IF(AC94/2&lt;0.02,AP94*0.01*1000,AP94*ROUNDDOWN(AC94/2,2)*1000),IF(AC94/2&lt;0.02,AP94*0.01*I94*10,AP94*ROUNDDOWN(AC94/2,2)*I94*10))))</f>
        <v/>
      </c>
      <c r="AS94" s="48"/>
      <c r="AT94" s="51" t="str">
        <f t="shared" si="17"/>
        <v/>
      </c>
      <c r="AU94" s="51"/>
      <c r="AV94" s="48" t="str">
        <f t="shared" si="18"/>
        <v/>
      </c>
      <c r="AW94" s="48"/>
      <c r="AX94" s="48" t="str">
        <f t="shared" si="20"/>
        <v/>
      </c>
      <c r="AY94" s="48"/>
      <c r="AZ94" s="13">
        <f>IF(J2="クロス円",ABS((F94-H94)*100),ABS((F94-H94)*10000))</f>
        <v>0</v>
      </c>
      <c r="BA94" s="48" t="str">
        <f t="shared" si="19"/>
        <v/>
      </c>
      <c r="BB94" s="48"/>
      <c r="BC94" s="13" t="e">
        <f>IF(AZ94="","",IF(J2="クロス円",ROUNDDOWN((BA94/AZ94)/1000,2),ROUNDDOWN(BA94/(I94*AZ94/10)/100,2)))</f>
        <v>#VALUE!</v>
      </c>
      <c r="BD94" s="13"/>
      <c r="BE94" s="13"/>
      <c r="BF94" s="49"/>
      <c r="BG94" s="49"/>
      <c r="BH94" s="50" t="str">
        <f>IF(BF94="","",IF(J2="クロス円",IF(E94="買",(BF94-F94)*100,(F94-BF94)*100),IF(E94="買",(BF94-F94)*10000,(F94-BF94)*10000)))</f>
        <v/>
      </c>
      <c r="BI94" s="50"/>
      <c r="BJ94" s="48" t="str">
        <f>IF(BF94="","",(IF(J2="クロス円",BH94*BC94*1000,BH94*BC94*I94*10)))</f>
        <v/>
      </c>
      <c r="BK94" s="48"/>
    </row>
    <row r="95" spans="2:63">
      <c r="B95" s="13">
        <v>75</v>
      </c>
      <c r="C95" s="13"/>
      <c r="D95" s="15"/>
      <c r="E95" s="16" t="s">
        <v>15</v>
      </c>
      <c r="F95" s="49"/>
      <c r="G95" s="49"/>
      <c r="H95" s="13"/>
      <c r="I95" s="13"/>
      <c r="J95" s="52" t="str">
        <f t="shared" si="21"/>
        <v/>
      </c>
      <c r="K95" s="52"/>
      <c r="L95" s="13">
        <f>IF(J2="クロス円",ABS((F95-H95)*100),ABS((F95-H95)*10000))</f>
        <v>0</v>
      </c>
      <c r="M95" s="48" t="str">
        <f t="shared" si="12"/>
        <v/>
      </c>
      <c r="N95" s="48"/>
      <c r="O95" s="13" t="e">
        <f>IF(L95="","",IF(J2="クロス円",ROUNDDOWN((M95/L95)/1000,2),ROUNDDOWN(M95/(I95*L95/10)/100,2)))</f>
        <v>#VALUE!</v>
      </c>
      <c r="P95" s="13"/>
      <c r="Q95" s="13"/>
      <c r="R95" s="49"/>
      <c r="S95" s="49"/>
      <c r="T95" s="51" t="str">
        <f>IF(R95="","",IF(J2="クロス円",IF(E95="買",(R95-F95)*100,(F95-R95)*100),IF(E95="買",(R95-F95)*10000,(F95-R95)*10000)))</f>
        <v/>
      </c>
      <c r="U95" s="51"/>
      <c r="V95" s="48" t="str">
        <f>IF(R95="","",(IF(J2="クロス円",T95*O95*1000,T95*O95*I95*10)))</f>
        <v/>
      </c>
      <c r="W95" s="48"/>
      <c r="X95" s="52" t="str">
        <f t="shared" si="22"/>
        <v/>
      </c>
      <c r="Y95" s="52"/>
      <c r="Z95" s="13">
        <f>IF(J2="クロス円",ABS((F95-H95)*100),ABS((F95-H95)*10000))</f>
        <v>0</v>
      </c>
      <c r="AA95" s="48" t="str">
        <f t="shared" si="13"/>
        <v/>
      </c>
      <c r="AB95" s="48"/>
      <c r="AC95" s="13" t="e">
        <f>IF(Z95="","",IF(J2="クロス円",ROUNDDOWN((AA95/Z95)/1000,2),ROUNDDOWN(AA95/(I95*Z95/10)/100,2)))</f>
        <v>#VALUE!</v>
      </c>
      <c r="AD95" s="13" t="str">
        <f t="shared" si="14"/>
        <v/>
      </c>
      <c r="AE95" s="13" t="str">
        <f t="shared" si="15"/>
        <v/>
      </c>
      <c r="AF95" s="49" t="str">
        <f t="shared" si="16"/>
        <v/>
      </c>
      <c r="AG95" s="49"/>
      <c r="AH95" s="50" t="str">
        <f>IF(AF95="","",IF(J2="クロス円",IF(E95="買",(AF95-F95)*100,(F95-AF95)*100),IF(E95="買",(AF95-F95)*10000,(F95-AF95)*10000)))</f>
        <v/>
      </c>
      <c r="AI95" s="50"/>
      <c r="AJ95" s="48" t="str">
        <f>IF(AF95="","",(IF(J2="クロス円",IF(AH95&gt;0,IF(AC95/2&lt;0.02,AH95*0.01*1000,AH95*ROUNDDOWN(AC95/2,2)*1000),AH95*AC95*1000),IF(AH95&gt;0,IF(AC95/2&lt;0.02,AH95*0.01*I95*10,AH95*ROUNDDOWN(AC95/2,2)*I95*10),AH95*AC95*I95*10))))</f>
        <v/>
      </c>
      <c r="AK95" s="48"/>
      <c r="AL95" s="13"/>
      <c r="AM95" s="13"/>
      <c r="AN95" s="49"/>
      <c r="AO95" s="49"/>
      <c r="AP95" s="50" t="str">
        <f>IF(AN95="","",IF(J2="クロス円",IF(E95="買",(AN95-F95)*100,(F95-AN95)*100),IF(E95="買",(AN95-F95)*10000,(F95-AN95)*10000)))</f>
        <v/>
      </c>
      <c r="AQ95" s="50"/>
      <c r="AR95" s="48" t="str">
        <f>IF(AN95="","",(IF(J2="クロス円",IF(AC95/2&lt;0.02,AP95*0.01*1000,AP95*ROUNDDOWN(AC95/2,2)*1000),IF(AC95/2&lt;0.02,AP95*0.01*I95*10,AP95*ROUNDDOWN(AC95/2,2)*I95*10))))</f>
        <v/>
      </c>
      <c r="AS95" s="48"/>
      <c r="AT95" s="51" t="str">
        <f t="shared" si="17"/>
        <v/>
      </c>
      <c r="AU95" s="51"/>
      <c r="AV95" s="48" t="str">
        <f t="shared" si="18"/>
        <v/>
      </c>
      <c r="AW95" s="48"/>
      <c r="AX95" s="48" t="str">
        <f t="shared" si="20"/>
        <v/>
      </c>
      <c r="AY95" s="48"/>
      <c r="AZ95" s="13">
        <f>IF(J2="クロス円",ABS((F95-H95)*100),ABS((F95-H95)*10000))</f>
        <v>0</v>
      </c>
      <c r="BA95" s="48" t="str">
        <f t="shared" si="19"/>
        <v/>
      </c>
      <c r="BB95" s="48"/>
      <c r="BC95" s="13" t="e">
        <f>IF(AZ95="","",IF(J2="クロス円",ROUNDDOWN((BA95/AZ95)/1000,2),ROUNDDOWN(BA95/(I95*AZ95/10)/100,2)))</f>
        <v>#VALUE!</v>
      </c>
      <c r="BD95" s="13"/>
      <c r="BE95" s="13"/>
      <c r="BF95" s="49"/>
      <c r="BG95" s="49"/>
      <c r="BH95" s="50" t="str">
        <f>IF(BF95="","",IF(J2="クロス円",IF(E95="買",(BF95-F95)*100,(F95-BF95)*100),IF(E95="買",(BF95-F95)*10000,(F95-BF95)*10000)))</f>
        <v/>
      </c>
      <c r="BI95" s="50"/>
      <c r="BJ95" s="48" t="str">
        <f>IF(BF95="","",(IF(J2="クロス円",BH95*BC95*1000,BH95*BC95*I95*10)))</f>
        <v/>
      </c>
      <c r="BK95" s="48"/>
    </row>
    <row r="96" spans="2:63">
      <c r="B96" s="13">
        <v>76</v>
      </c>
      <c r="C96" s="13"/>
      <c r="D96" s="15"/>
      <c r="E96" s="16" t="s">
        <v>15</v>
      </c>
      <c r="F96" s="49"/>
      <c r="G96" s="49"/>
      <c r="H96" s="13"/>
      <c r="I96" s="13"/>
      <c r="J96" s="52" t="str">
        <f t="shared" si="21"/>
        <v/>
      </c>
      <c r="K96" s="52"/>
      <c r="L96" s="13">
        <f>IF(J2="クロス円",ABS((F96-H96)*100),ABS((F96-H96)*10000))</f>
        <v>0</v>
      </c>
      <c r="M96" s="48" t="str">
        <f t="shared" si="12"/>
        <v/>
      </c>
      <c r="N96" s="48"/>
      <c r="O96" s="13" t="e">
        <f>IF(L96="","",IF(J2="クロス円",ROUNDDOWN((M96/L96)/1000,2),ROUNDDOWN(M96/(I96*L96/10)/100,2)))</f>
        <v>#VALUE!</v>
      </c>
      <c r="P96" s="13"/>
      <c r="Q96" s="13"/>
      <c r="R96" s="49"/>
      <c r="S96" s="49"/>
      <c r="T96" s="51" t="str">
        <f>IF(R96="","",IF(J2="クロス円",IF(E96="買",(R96-F96)*100,(F96-R96)*100),IF(E96="買",(R96-F96)*10000,(F96-R96)*10000)))</f>
        <v/>
      </c>
      <c r="U96" s="51"/>
      <c r="V96" s="48" t="str">
        <f>IF(R96="","",(IF(J2="クロス円",T96*O96*1000,T96*O96*I96*10)))</f>
        <v/>
      </c>
      <c r="W96" s="48"/>
      <c r="X96" s="52" t="str">
        <f t="shared" si="22"/>
        <v/>
      </c>
      <c r="Y96" s="52"/>
      <c r="Z96" s="13">
        <f>IF(J2="クロス円",ABS((F96-H96)*100),ABS((F96-H96)*10000))</f>
        <v>0</v>
      </c>
      <c r="AA96" s="48" t="str">
        <f t="shared" si="13"/>
        <v/>
      </c>
      <c r="AB96" s="48"/>
      <c r="AC96" s="13" t="e">
        <f>IF(Z96="","",IF(J2="クロス円",ROUNDDOWN((AA96/Z96)/1000,2),ROUNDDOWN(AA96/(I96*Z96/10)/100,2)))</f>
        <v>#VALUE!</v>
      </c>
      <c r="AD96" s="13" t="str">
        <f t="shared" si="14"/>
        <v/>
      </c>
      <c r="AE96" s="13" t="str">
        <f t="shared" si="15"/>
        <v/>
      </c>
      <c r="AF96" s="49" t="str">
        <f t="shared" si="16"/>
        <v/>
      </c>
      <c r="AG96" s="49"/>
      <c r="AH96" s="50" t="str">
        <f>IF(AF96="","",IF(J2="クロス円",IF(E96="買",(AF96-F96)*100,(F96-AF96)*100),IF(E96="買",(AF96-F96)*10000,(F96-AF96)*10000)))</f>
        <v/>
      </c>
      <c r="AI96" s="50"/>
      <c r="AJ96" s="48" t="str">
        <f>IF(AF96="","",(IF(J2="クロス円",IF(AH96&gt;0,IF(AC96/2&lt;0.02,AH96*0.01*1000,AH96*ROUNDDOWN(AC96/2,2)*1000),AH96*AC96*1000),IF(AH96&gt;0,IF(AC96/2&lt;0.02,AH96*0.01*I96*10,AH96*ROUNDDOWN(AC96/2,2)*I96*10),AH96*AC96*I96*10))))</f>
        <v/>
      </c>
      <c r="AK96" s="48"/>
      <c r="AL96" s="13"/>
      <c r="AM96" s="13"/>
      <c r="AN96" s="49"/>
      <c r="AO96" s="49"/>
      <c r="AP96" s="50" t="str">
        <f>IF(AN96="","",IF(J2="クロス円",IF(E96="買",(AN96-F96)*100,(F96-AN96)*100),IF(E96="買",(AN96-F96)*10000,(F96-AN96)*10000)))</f>
        <v/>
      </c>
      <c r="AQ96" s="50"/>
      <c r="AR96" s="48" t="str">
        <f>IF(AN96="","",(IF(J2="クロス円",IF(AC96/2&lt;0.02,AP96*0.01*1000,AP96*ROUNDDOWN(AC96/2,2)*1000),IF(AC96/2&lt;0.02,AP96*0.01*I96*10,AP96*ROUNDDOWN(AC96/2,2)*I96*10))))</f>
        <v/>
      </c>
      <c r="AS96" s="48"/>
      <c r="AT96" s="51" t="str">
        <f t="shared" si="17"/>
        <v/>
      </c>
      <c r="AU96" s="51"/>
      <c r="AV96" s="48" t="str">
        <f t="shared" si="18"/>
        <v/>
      </c>
      <c r="AW96" s="48"/>
      <c r="AX96" s="48" t="str">
        <f t="shared" si="20"/>
        <v/>
      </c>
      <c r="AY96" s="48"/>
      <c r="AZ96" s="13">
        <f>IF(J2="クロス円",ABS((F96-H96)*100),ABS((F96-H96)*10000))</f>
        <v>0</v>
      </c>
      <c r="BA96" s="48" t="str">
        <f t="shared" si="19"/>
        <v/>
      </c>
      <c r="BB96" s="48"/>
      <c r="BC96" s="13" t="e">
        <f>IF(AZ96="","",IF(J2="クロス円",ROUNDDOWN((BA96/AZ96)/1000,2),ROUNDDOWN(BA96/(I96*AZ96/10)/100,2)))</f>
        <v>#VALUE!</v>
      </c>
      <c r="BD96" s="13"/>
      <c r="BE96" s="13"/>
      <c r="BF96" s="49"/>
      <c r="BG96" s="49"/>
      <c r="BH96" s="50" t="str">
        <f>IF(BF96="","",IF(J2="クロス円",IF(E96="買",(BF96-F96)*100,(F96-BF96)*100),IF(E96="買",(BF96-F96)*10000,(F96-BF96)*10000)))</f>
        <v/>
      </c>
      <c r="BI96" s="50"/>
      <c r="BJ96" s="48" t="str">
        <f>IF(BF96="","",(IF(J2="クロス円",BH96*BC96*1000,BH96*BC96*I96*10)))</f>
        <v/>
      </c>
      <c r="BK96" s="48"/>
    </row>
    <row r="97" spans="2:63">
      <c r="B97" s="13">
        <v>77</v>
      </c>
      <c r="C97" s="13"/>
      <c r="D97" s="15"/>
      <c r="E97" s="16" t="s">
        <v>15</v>
      </c>
      <c r="F97" s="49"/>
      <c r="G97" s="49"/>
      <c r="H97" s="13"/>
      <c r="I97" s="13"/>
      <c r="J97" s="52" t="str">
        <f t="shared" si="21"/>
        <v/>
      </c>
      <c r="K97" s="52"/>
      <c r="L97" s="13">
        <f>IF(J2="クロス円",ABS((F97-H97)*100),ABS((F97-H97)*10000))</f>
        <v>0</v>
      </c>
      <c r="M97" s="48" t="str">
        <f t="shared" si="12"/>
        <v/>
      </c>
      <c r="N97" s="48"/>
      <c r="O97" s="13" t="e">
        <f>IF(L97="","",IF(J2="クロス円",ROUNDDOWN((M97/L97)/1000,2),ROUNDDOWN(M97/(I97*L97/10)/100,2)))</f>
        <v>#VALUE!</v>
      </c>
      <c r="P97" s="13"/>
      <c r="Q97" s="13"/>
      <c r="R97" s="49"/>
      <c r="S97" s="49"/>
      <c r="T97" s="51" t="str">
        <f>IF(R97="","",IF(J2="クロス円",IF(E97="買",(R97-F97)*100,(F97-R97)*100),IF(E97="買",(R97-F97)*10000,(F97-R97)*10000)))</f>
        <v/>
      </c>
      <c r="U97" s="51"/>
      <c r="V97" s="48" t="str">
        <f>IF(R97="","",(IF(J2="クロス円",T97*O97*1000,T97*O97*I97*10)))</f>
        <v/>
      </c>
      <c r="W97" s="48"/>
      <c r="X97" s="52" t="str">
        <f t="shared" si="22"/>
        <v/>
      </c>
      <c r="Y97" s="52"/>
      <c r="Z97" s="13">
        <f>IF(J2="クロス円",ABS((F97-H97)*100),ABS((F97-H97)*10000))</f>
        <v>0</v>
      </c>
      <c r="AA97" s="48" t="str">
        <f t="shared" si="13"/>
        <v/>
      </c>
      <c r="AB97" s="48"/>
      <c r="AC97" s="13" t="e">
        <f>IF(Z97="","",IF(J2="クロス円",ROUNDDOWN((AA97/Z97)/1000,2),ROUNDDOWN(AA97/(I97*Z97/10)/100,2)))</f>
        <v>#VALUE!</v>
      </c>
      <c r="AD97" s="13" t="str">
        <f t="shared" si="14"/>
        <v/>
      </c>
      <c r="AE97" s="13" t="str">
        <f t="shared" si="15"/>
        <v/>
      </c>
      <c r="AF97" s="49" t="str">
        <f t="shared" si="16"/>
        <v/>
      </c>
      <c r="AG97" s="49"/>
      <c r="AH97" s="50" t="str">
        <f>IF(AF97="","",IF(J2="クロス円",IF(E97="買",(AF97-F97)*100,(F97-AF97)*100),IF(E97="買",(AF97-F97)*10000,(F97-AF97)*10000)))</f>
        <v/>
      </c>
      <c r="AI97" s="50"/>
      <c r="AJ97" s="48" t="str">
        <f>IF(AF97="","",(IF(J2="クロス円",IF(AH97&gt;0,IF(AC97/2&lt;0.02,AH97*0.01*1000,AH97*ROUNDDOWN(AC97/2,2)*1000),AH97*AC97*1000),IF(AH97&gt;0,IF(AC97/2&lt;0.02,AH97*0.01*I97*10,AH97*ROUNDDOWN(AC97/2,2)*I97*10),AH97*AC97*I97*10))))</f>
        <v/>
      </c>
      <c r="AK97" s="48"/>
      <c r="AL97" s="13"/>
      <c r="AM97" s="13"/>
      <c r="AN97" s="49"/>
      <c r="AO97" s="49"/>
      <c r="AP97" s="50" t="str">
        <f>IF(AN97="","",IF(J2="クロス円",IF(E97="買",(AN97-F97)*100,(F97-AN97)*100),IF(E97="買",(AN97-F97)*10000,(F97-AN97)*10000)))</f>
        <v/>
      </c>
      <c r="AQ97" s="50"/>
      <c r="AR97" s="48" t="str">
        <f>IF(AN97="","",(IF(J2="クロス円",IF(AC97/2&lt;0.02,AP97*0.01*1000,AP97*ROUNDDOWN(AC97/2,2)*1000),IF(AC97/2&lt;0.02,AP97*0.01*I97*10,AP97*ROUNDDOWN(AC97/2,2)*I97*10))))</f>
        <v/>
      </c>
      <c r="AS97" s="48"/>
      <c r="AT97" s="51" t="str">
        <f t="shared" si="17"/>
        <v/>
      </c>
      <c r="AU97" s="51"/>
      <c r="AV97" s="48" t="str">
        <f t="shared" si="18"/>
        <v/>
      </c>
      <c r="AW97" s="48"/>
      <c r="AX97" s="48" t="str">
        <f t="shared" si="20"/>
        <v/>
      </c>
      <c r="AY97" s="48"/>
      <c r="AZ97" s="13">
        <f>IF(J2="クロス円",ABS((F97-H97)*100),ABS((F97-H97)*10000))</f>
        <v>0</v>
      </c>
      <c r="BA97" s="48" t="str">
        <f t="shared" si="19"/>
        <v/>
      </c>
      <c r="BB97" s="48"/>
      <c r="BC97" s="13" t="e">
        <f>IF(AZ97="","",IF(J2="クロス円",ROUNDDOWN((BA97/AZ97)/1000,2),ROUNDDOWN(BA97/(I97*AZ97/10)/100,2)))</f>
        <v>#VALUE!</v>
      </c>
      <c r="BD97" s="13"/>
      <c r="BE97" s="13"/>
      <c r="BF97" s="49"/>
      <c r="BG97" s="49"/>
      <c r="BH97" s="50" t="str">
        <f>IF(BF97="","",IF(J2="クロス円",IF(E97="買",(BF97-F97)*100,(F97-BF97)*100),IF(E97="買",(BF97-F97)*10000,(F97-BF97)*10000)))</f>
        <v/>
      </c>
      <c r="BI97" s="50"/>
      <c r="BJ97" s="48" t="str">
        <f>IF(BF97="","",(IF(J2="クロス円",BH97*BC97*1000,BH97*BC97*I97*10)))</f>
        <v/>
      </c>
      <c r="BK97" s="48"/>
    </row>
    <row r="98" spans="2:63">
      <c r="B98" s="13">
        <v>78</v>
      </c>
      <c r="C98" s="13"/>
      <c r="D98" s="15"/>
      <c r="E98" s="16" t="s">
        <v>15</v>
      </c>
      <c r="F98" s="49"/>
      <c r="G98" s="49"/>
      <c r="H98" s="13"/>
      <c r="I98" s="13"/>
      <c r="J98" s="52" t="str">
        <f t="shared" si="21"/>
        <v/>
      </c>
      <c r="K98" s="52"/>
      <c r="L98" s="13">
        <f>IF(J2="クロス円",ABS((F98-H98)*100),ABS((F98-H98)*10000))</f>
        <v>0</v>
      </c>
      <c r="M98" s="48" t="str">
        <f t="shared" si="12"/>
        <v/>
      </c>
      <c r="N98" s="48"/>
      <c r="O98" s="13" t="e">
        <f>IF(L98="","",IF(J2="クロス円",ROUNDDOWN((M98/L98)/1000,2),ROUNDDOWN(M98/(I98*L98/10)/100,2)))</f>
        <v>#VALUE!</v>
      </c>
      <c r="P98" s="13"/>
      <c r="Q98" s="13"/>
      <c r="R98" s="49"/>
      <c r="S98" s="49"/>
      <c r="T98" s="51" t="str">
        <f>IF(R98="","",IF(J2="クロス円",IF(E98="買",(R98-F98)*100,(F98-R98)*100),IF(E98="買",(R98-F98)*10000,(F98-R98)*10000)))</f>
        <v/>
      </c>
      <c r="U98" s="51"/>
      <c r="V98" s="48" t="str">
        <f>IF(R98="","",(IF(J2="クロス円",T98*O98*1000,T98*O98*I98*10)))</f>
        <v/>
      </c>
      <c r="W98" s="48"/>
      <c r="X98" s="52" t="str">
        <f t="shared" si="22"/>
        <v/>
      </c>
      <c r="Y98" s="52"/>
      <c r="Z98" s="13">
        <f>IF(J2="クロス円",ABS((F98-H98)*100),ABS((F98-H98)*10000))</f>
        <v>0</v>
      </c>
      <c r="AA98" s="48" t="str">
        <f t="shared" si="13"/>
        <v/>
      </c>
      <c r="AB98" s="48"/>
      <c r="AC98" s="13" t="e">
        <f>IF(Z98="","",IF(J2="クロス円",ROUNDDOWN((AA98/Z98)/1000,2),ROUNDDOWN(AA98/(I98*Z98/10)/100,2)))</f>
        <v>#VALUE!</v>
      </c>
      <c r="AD98" s="13" t="str">
        <f t="shared" si="14"/>
        <v/>
      </c>
      <c r="AE98" s="13" t="str">
        <f t="shared" si="15"/>
        <v/>
      </c>
      <c r="AF98" s="49" t="str">
        <f t="shared" si="16"/>
        <v/>
      </c>
      <c r="AG98" s="49"/>
      <c r="AH98" s="50" t="str">
        <f>IF(AF98="","",IF(J2="クロス円",IF(E98="買",(AF98-F98)*100,(F98-AF98)*100),IF(E98="買",(AF98-F98)*10000,(F98-AF98)*10000)))</f>
        <v/>
      </c>
      <c r="AI98" s="50"/>
      <c r="AJ98" s="48" t="str">
        <f>IF(AF98="","",(IF(J2="クロス円",IF(AH98&gt;0,IF(AC98/2&lt;0.02,AH98*0.01*1000,AH98*ROUNDDOWN(AC98/2,2)*1000),AH98*AC98*1000),IF(AH98&gt;0,IF(AC98/2&lt;0.02,AH98*0.01*I98*10,AH98*ROUNDDOWN(AC98/2,2)*I98*10),AH98*AC98*I98*10))))</f>
        <v/>
      </c>
      <c r="AK98" s="48"/>
      <c r="AL98" s="13"/>
      <c r="AM98" s="13"/>
      <c r="AN98" s="49"/>
      <c r="AO98" s="49"/>
      <c r="AP98" s="50" t="str">
        <f>IF(AN98="","",IF(J2="クロス円",IF(E98="買",(AN98-F98)*100,(F98-AN98)*100),IF(E98="買",(AN98-F98)*10000,(F98-AN98)*10000)))</f>
        <v/>
      </c>
      <c r="AQ98" s="50"/>
      <c r="AR98" s="48" t="str">
        <f>IF(AN98="","",(IF(J2="クロス円",IF(AC98/2&lt;0.02,AP98*0.01*1000,AP98*ROUNDDOWN(AC98/2,2)*1000),IF(AC98/2&lt;0.02,AP98*0.01*I98*10,AP98*ROUNDDOWN(AC98/2,2)*I98*10))))</f>
        <v/>
      </c>
      <c r="AS98" s="48"/>
      <c r="AT98" s="51" t="str">
        <f t="shared" si="17"/>
        <v/>
      </c>
      <c r="AU98" s="51"/>
      <c r="AV98" s="48" t="str">
        <f t="shared" si="18"/>
        <v/>
      </c>
      <c r="AW98" s="48"/>
      <c r="AX98" s="48" t="str">
        <f t="shared" si="20"/>
        <v/>
      </c>
      <c r="AY98" s="48"/>
      <c r="AZ98" s="13">
        <f>IF(J2="クロス円",ABS((F98-H98)*100),ABS((F98-H98)*10000))</f>
        <v>0</v>
      </c>
      <c r="BA98" s="48" t="str">
        <f t="shared" si="19"/>
        <v/>
      </c>
      <c r="BB98" s="48"/>
      <c r="BC98" s="13" t="e">
        <f>IF(AZ98="","",IF(J2="クロス円",ROUNDDOWN((BA98/AZ98)/1000,2),ROUNDDOWN(BA98/(I98*AZ98/10)/100,2)))</f>
        <v>#VALUE!</v>
      </c>
      <c r="BD98" s="13"/>
      <c r="BE98" s="13"/>
      <c r="BF98" s="49"/>
      <c r="BG98" s="49"/>
      <c r="BH98" s="50" t="str">
        <f>IF(BF98="","",IF(J2="クロス円",IF(E98="買",(BF98-F98)*100,(F98-BF98)*100),IF(E98="買",(BF98-F98)*10000,(F98-BF98)*10000)))</f>
        <v/>
      </c>
      <c r="BI98" s="50"/>
      <c r="BJ98" s="48" t="str">
        <f>IF(BF98="","",(IF(J2="クロス円",BH98*BC98*1000,BH98*BC98*I98*10)))</f>
        <v/>
      </c>
      <c r="BK98" s="48"/>
    </row>
    <row r="99" spans="2:63">
      <c r="B99" s="13">
        <v>79</v>
      </c>
      <c r="C99" s="13"/>
      <c r="D99" s="15"/>
      <c r="E99" s="16" t="s">
        <v>15</v>
      </c>
      <c r="F99" s="49"/>
      <c r="G99" s="49"/>
      <c r="H99" s="13"/>
      <c r="I99" s="13"/>
      <c r="J99" s="52" t="str">
        <f t="shared" si="21"/>
        <v/>
      </c>
      <c r="K99" s="52"/>
      <c r="L99" s="13">
        <f>IF(J2="クロス円",ABS((F99-H99)*100),ABS((F99-H99)*10000))</f>
        <v>0</v>
      </c>
      <c r="M99" s="48" t="str">
        <f t="shared" si="12"/>
        <v/>
      </c>
      <c r="N99" s="48"/>
      <c r="O99" s="13" t="e">
        <f>IF(L99="","",IF(J2="クロス円",ROUNDDOWN((M99/L99)/1000,2),ROUNDDOWN(M99/(I99*L99/10)/100,2)))</f>
        <v>#VALUE!</v>
      </c>
      <c r="P99" s="13"/>
      <c r="Q99" s="13"/>
      <c r="R99" s="49"/>
      <c r="S99" s="49"/>
      <c r="T99" s="51" t="str">
        <f>IF(R99="","",IF(J2="クロス円",IF(E99="買",(R99-F99)*100,(F99-R99)*100),IF(E99="買",(R99-F99)*10000,(F99-R99)*10000)))</f>
        <v/>
      </c>
      <c r="U99" s="51"/>
      <c r="V99" s="48" t="str">
        <f>IF(R99="","",(IF(J2="クロス円",T99*O99*1000,T99*O99*I99*10)))</f>
        <v/>
      </c>
      <c r="W99" s="48"/>
      <c r="X99" s="52" t="str">
        <f t="shared" si="22"/>
        <v/>
      </c>
      <c r="Y99" s="52"/>
      <c r="Z99" s="13">
        <f>IF(J2="クロス円",ABS((F99-H99)*100),ABS((F99-H99)*10000))</f>
        <v>0</v>
      </c>
      <c r="AA99" s="48" t="str">
        <f t="shared" si="13"/>
        <v/>
      </c>
      <c r="AB99" s="48"/>
      <c r="AC99" s="13" t="e">
        <f>IF(Z99="","",IF(J2="クロス円",ROUNDDOWN((AA99/Z99)/1000,2),ROUNDDOWN(AA99/(I99*Z99/10)/100,2)))</f>
        <v>#VALUE!</v>
      </c>
      <c r="AD99" s="13" t="str">
        <f t="shared" si="14"/>
        <v/>
      </c>
      <c r="AE99" s="13" t="str">
        <f t="shared" si="15"/>
        <v/>
      </c>
      <c r="AF99" s="49" t="str">
        <f t="shared" si="16"/>
        <v/>
      </c>
      <c r="AG99" s="49"/>
      <c r="AH99" s="50" t="str">
        <f>IF(AF99="","",IF(J2="クロス円",IF(E99="買",(AF99-F99)*100,(F99-AF99)*100),IF(E99="買",(AF99-F99)*10000,(F99-AF99)*10000)))</f>
        <v/>
      </c>
      <c r="AI99" s="50"/>
      <c r="AJ99" s="48" t="str">
        <f>IF(AF99="","",(IF(J2="クロス円",IF(AH99&gt;0,IF(AC99/2&lt;0.02,AH99*0.01*1000,AH99*ROUNDDOWN(AC99/2,2)*1000),AH99*AC99*1000),IF(AH99&gt;0,IF(AC99/2&lt;0.02,AH99*0.01*I99*10,AH99*ROUNDDOWN(AC99/2,2)*I99*10),AH99*AC99*I99*10))))</f>
        <v/>
      </c>
      <c r="AK99" s="48"/>
      <c r="AL99" s="13"/>
      <c r="AM99" s="13"/>
      <c r="AN99" s="49"/>
      <c r="AO99" s="49"/>
      <c r="AP99" s="50" t="str">
        <f>IF(AN99="","",IF(J2="クロス円",IF(E99="買",(AN99-F99)*100,(F99-AN99)*100),IF(E99="買",(AN99-F99)*10000,(F99-AN99)*10000)))</f>
        <v/>
      </c>
      <c r="AQ99" s="50"/>
      <c r="AR99" s="48" t="str">
        <f>IF(AN99="","",(IF(J2="クロス円",IF(AC99/2&lt;0.02,AP99*0.01*1000,AP99*ROUNDDOWN(AC99/2,2)*1000),IF(AC99/2&lt;0.02,AP99*0.01*I99*10,AP99*ROUNDDOWN(AC99/2,2)*I99*10))))</f>
        <v/>
      </c>
      <c r="AS99" s="48"/>
      <c r="AT99" s="51" t="str">
        <f t="shared" si="17"/>
        <v/>
      </c>
      <c r="AU99" s="51"/>
      <c r="AV99" s="48" t="str">
        <f t="shared" si="18"/>
        <v/>
      </c>
      <c r="AW99" s="48"/>
      <c r="AX99" s="48" t="str">
        <f t="shared" si="20"/>
        <v/>
      </c>
      <c r="AY99" s="48"/>
      <c r="AZ99" s="13">
        <f>IF(J2="クロス円",ABS((F99-H99)*100),ABS((F99-H99)*10000))</f>
        <v>0</v>
      </c>
      <c r="BA99" s="48" t="str">
        <f t="shared" si="19"/>
        <v/>
      </c>
      <c r="BB99" s="48"/>
      <c r="BC99" s="13" t="e">
        <f>IF(AZ99="","",IF(J2="クロス円",ROUNDDOWN((BA99/AZ99)/1000,2),ROUNDDOWN(BA99/(I99*AZ99/10)/100,2)))</f>
        <v>#VALUE!</v>
      </c>
      <c r="BD99" s="13"/>
      <c r="BE99" s="13"/>
      <c r="BF99" s="49"/>
      <c r="BG99" s="49"/>
      <c r="BH99" s="50" t="str">
        <f>IF(BF99="","",IF(J2="クロス円",IF(E99="買",(BF99-F99)*100,(F99-BF99)*100),IF(E99="買",(BF99-F99)*10000,(F99-BF99)*10000)))</f>
        <v/>
      </c>
      <c r="BI99" s="50"/>
      <c r="BJ99" s="48" t="str">
        <f>IF(BF99="","",(IF(J2="クロス円",BH99*BC99*1000,BH99*BC99*I99*10)))</f>
        <v/>
      </c>
      <c r="BK99" s="48"/>
    </row>
    <row r="100" spans="2:63">
      <c r="B100" s="13">
        <v>80</v>
      </c>
      <c r="C100" s="13"/>
      <c r="D100" s="15"/>
      <c r="E100" s="16" t="s">
        <v>15</v>
      </c>
      <c r="F100" s="49"/>
      <c r="G100" s="49"/>
      <c r="H100" s="13"/>
      <c r="I100" s="13"/>
      <c r="J100" s="52" t="str">
        <f t="shared" si="21"/>
        <v/>
      </c>
      <c r="K100" s="52"/>
      <c r="L100" s="13">
        <f>IF(J2="クロス円",ABS((F100-H100)*100),ABS((F100-H100)*10000))</f>
        <v>0</v>
      </c>
      <c r="M100" s="48" t="str">
        <f t="shared" si="12"/>
        <v/>
      </c>
      <c r="N100" s="48"/>
      <c r="O100" s="13" t="e">
        <f>IF(L100="","",IF(J2="クロス円",ROUNDDOWN((M100/L100)/1000,2),ROUNDDOWN(M100/(I100*L100/10)/100,2)))</f>
        <v>#VALUE!</v>
      </c>
      <c r="P100" s="13"/>
      <c r="Q100" s="13"/>
      <c r="R100" s="49"/>
      <c r="S100" s="49"/>
      <c r="T100" s="51" t="str">
        <f>IF(R100="","",IF(J2="クロス円",IF(E100="買",(R100-F100)*100,(F100-R100)*100),IF(E100="買",(R100-F100)*10000,(F100-R100)*10000)))</f>
        <v/>
      </c>
      <c r="U100" s="51"/>
      <c r="V100" s="48" t="str">
        <f>IF(R100="","",(IF(J2="クロス円",T100*O100*1000,T100*O100*I100*10)))</f>
        <v/>
      </c>
      <c r="W100" s="48"/>
      <c r="X100" s="52" t="str">
        <f t="shared" si="22"/>
        <v/>
      </c>
      <c r="Y100" s="52"/>
      <c r="Z100" s="13">
        <f>IF(J2="クロス円",ABS((F100-H100)*100),ABS((F100-H100)*10000))</f>
        <v>0</v>
      </c>
      <c r="AA100" s="48" t="str">
        <f t="shared" si="13"/>
        <v/>
      </c>
      <c r="AB100" s="48"/>
      <c r="AC100" s="13" t="e">
        <f>IF(Z100="","",IF(J2="クロス円",ROUNDDOWN((AA100/Z100)/1000,2),ROUNDDOWN(AA100/(I100*Z100/10)/100,2)))</f>
        <v>#VALUE!</v>
      </c>
      <c r="AD100" s="13" t="str">
        <f t="shared" si="14"/>
        <v/>
      </c>
      <c r="AE100" s="13" t="str">
        <f t="shared" si="15"/>
        <v/>
      </c>
      <c r="AF100" s="49" t="str">
        <f t="shared" si="16"/>
        <v/>
      </c>
      <c r="AG100" s="49"/>
      <c r="AH100" s="50" t="str">
        <f>IF(AF100="","",IF(J2="クロス円",IF(E100="買",(AF100-F100)*100,(F100-AF100)*100),IF(E100="買",(AF100-F100)*10000,(F100-AF100)*10000)))</f>
        <v/>
      </c>
      <c r="AI100" s="50"/>
      <c r="AJ100" s="48" t="str">
        <f>IF(AF100="","",(IF(J2="クロス円",IF(AH100&gt;0,IF(AC100/2&lt;0.02,AH100*0.01*1000,AH100*ROUNDDOWN(AC100/2,2)*1000),AH100*AC100*1000),IF(AH100&gt;0,IF(AC100/2&lt;0.02,AH100*0.01*I100*10,AH100*ROUNDDOWN(AC100/2,2)*I100*10),AH100*AC100*I100*10))))</f>
        <v/>
      </c>
      <c r="AK100" s="48"/>
      <c r="AL100" s="13"/>
      <c r="AM100" s="13"/>
      <c r="AN100" s="49"/>
      <c r="AO100" s="49"/>
      <c r="AP100" s="50" t="str">
        <f>IF(AN100="","",IF(J2="クロス円",IF(E100="買",(AN100-F100)*100,(F100-AN100)*100),IF(E100="買",(AN100-F100)*10000,(F100-AN100)*10000)))</f>
        <v/>
      </c>
      <c r="AQ100" s="50"/>
      <c r="AR100" s="48" t="str">
        <f>IF(AN100="","",(IF(J2="クロス円",IF(AC100/2&lt;0.02,AP100*0.01*1000,AP100*ROUNDDOWN(AC100/2,2)*1000),IF(AC100/2&lt;0.02,AP100*0.01*I100*10,AP100*ROUNDDOWN(AC100/2,2)*I100*10))))</f>
        <v/>
      </c>
      <c r="AS100" s="48"/>
      <c r="AT100" s="51" t="str">
        <f t="shared" si="17"/>
        <v/>
      </c>
      <c r="AU100" s="51"/>
      <c r="AV100" s="48" t="str">
        <f t="shared" si="18"/>
        <v/>
      </c>
      <c r="AW100" s="48"/>
      <c r="AX100" s="48" t="str">
        <f t="shared" si="20"/>
        <v/>
      </c>
      <c r="AY100" s="48"/>
      <c r="AZ100" s="13">
        <f>IF(J2="クロス円",ABS((F100-H100)*100),ABS((F100-H100)*10000))</f>
        <v>0</v>
      </c>
      <c r="BA100" s="48" t="str">
        <f t="shared" si="19"/>
        <v/>
      </c>
      <c r="BB100" s="48"/>
      <c r="BC100" s="13" t="e">
        <f>IF(AZ100="","",IF(J2="クロス円",ROUNDDOWN((BA100/AZ100)/1000,2),ROUNDDOWN(BA100/(I100*AZ100/10)/100,2)))</f>
        <v>#VALUE!</v>
      </c>
      <c r="BD100" s="13"/>
      <c r="BE100" s="13"/>
      <c r="BF100" s="49"/>
      <c r="BG100" s="49"/>
      <c r="BH100" s="50" t="str">
        <f>IF(BF100="","",IF(J2="クロス円",IF(E100="買",(BF100-F100)*100,(F100-BF100)*100),IF(E100="買",(BF100-F100)*10000,(F100-BF100)*10000)))</f>
        <v/>
      </c>
      <c r="BI100" s="50"/>
      <c r="BJ100" s="48" t="str">
        <f>IF(BF100="","",(IF(J2="クロス円",BH100*BC100*1000,BH100*BC100*I100*10)))</f>
        <v/>
      </c>
      <c r="BK100" s="48"/>
    </row>
    <row r="101" spans="2:63">
      <c r="B101" s="13">
        <v>81</v>
      </c>
      <c r="C101" s="13"/>
      <c r="D101" s="15"/>
      <c r="E101" s="16" t="s">
        <v>15</v>
      </c>
      <c r="F101" s="49"/>
      <c r="G101" s="49"/>
      <c r="H101" s="13"/>
      <c r="I101" s="13"/>
      <c r="J101" s="52" t="str">
        <f t="shared" si="21"/>
        <v/>
      </c>
      <c r="K101" s="52"/>
      <c r="L101" s="13">
        <f>IF(J2="クロス円",ABS((F101-H101)*100),ABS((F101-H101)*10000))</f>
        <v>0</v>
      </c>
      <c r="M101" s="48" t="str">
        <f t="shared" si="12"/>
        <v/>
      </c>
      <c r="N101" s="48"/>
      <c r="O101" s="13" t="e">
        <f>IF(L101="","",IF(J2="クロス円",ROUNDDOWN((M101/L101)/1000,2),ROUNDDOWN(M101/(I101*L101/10)/100,2)))</f>
        <v>#VALUE!</v>
      </c>
      <c r="P101" s="13"/>
      <c r="Q101" s="13"/>
      <c r="R101" s="49"/>
      <c r="S101" s="49"/>
      <c r="T101" s="51" t="str">
        <f>IF(R101="","",IF(J2="クロス円",IF(E101="買",(R101-F101)*100,(F101-R101)*100),IF(E101="買",(R101-F101)*10000,(F101-R101)*10000)))</f>
        <v/>
      </c>
      <c r="U101" s="51"/>
      <c r="V101" s="48" t="str">
        <f>IF(R101="","",(IF(J2="クロス円",T101*O101*1000,T101*O101*I101*10)))</f>
        <v/>
      </c>
      <c r="W101" s="48"/>
      <c r="X101" s="52" t="str">
        <f t="shared" si="22"/>
        <v/>
      </c>
      <c r="Y101" s="52"/>
      <c r="Z101" s="13">
        <f>IF(J2="クロス円",ABS((F101-H101)*100),ABS((F101-H101)*10000))</f>
        <v>0</v>
      </c>
      <c r="AA101" s="48" t="str">
        <f t="shared" si="13"/>
        <v/>
      </c>
      <c r="AB101" s="48"/>
      <c r="AC101" s="13" t="e">
        <f>IF(Z101="","",IF(J2="クロス円",ROUNDDOWN((AA101/Z101)/1000,2),ROUNDDOWN(AA101/(I101*Z101/10)/100,2)))</f>
        <v>#VALUE!</v>
      </c>
      <c r="AD101" s="13" t="str">
        <f t="shared" si="14"/>
        <v/>
      </c>
      <c r="AE101" s="13" t="str">
        <f t="shared" si="15"/>
        <v/>
      </c>
      <c r="AF101" s="49" t="str">
        <f t="shared" si="16"/>
        <v/>
      </c>
      <c r="AG101" s="49"/>
      <c r="AH101" s="50" t="str">
        <f>IF(AF101="","",IF(J2="クロス円",IF(E101="買",(AF101-F101)*100,(F101-AF101)*100),IF(E101="買",(AF101-F101)*10000,(F101-AF101)*10000)))</f>
        <v/>
      </c>
      <c r="AI101" s="50"/>
      <c r="AJ101" s="48" t="str">
        <f>IF(AF101="","",(IF(J2="クロス円",IF(AH101&gt;0,IF(AC101/2&lt;0.02,AH101*0.01*1000,AH101*ROUNDDOWN(AC101/2,2)*1000),AH101*AC101*1000),IF(AH101&gt;0,IF(AC101/2&lt;0.02,AH101*0.01*I101*10,AH101*ROUNDDOWN(AC101/2,2)*I101*10),AH101*AC101*I101*10))))</f>
        <v/>
      </c>
      <c r="AK101" s="48"/>
      <c r="AL101" s="13"/>
      <c r="AM101" s="13"/>
      <c r="AN101" s="49"/>
      <c r="AO101" s="49"/>
      <c r="AP101" s="50" t="str">
        <f>IF(AN101="","",IF(J2="クロス円",IF(E101="買",(AN101-F101)*100,(F101-AN101)*100),IF(E101="買",(AN101-F101)*10000,(F101-AN101)*10000)))</f>
        <v/>
      </c>
      <c r="AQ101" s="50"/>
      <c r="AR101" s="48" t="str">
        <f>IF(AN101="","",(IF(J2="クロス円",IF(AC101/2&lt;0.02,AP101*0.01*1000,AP101*ROUNDDOWN(AC101/2,2)*1000),IF(AC101/2&lt;0.02,AP101*0.01*I101*10,AP101*ROUNDDOWN(AC101/2,2)*I101*10))))</f>
        <v/>
      </c>
      <c r="AS101" s="48"/>
      <c r="AT101" s="51" t="str">
        <f t="shared" si="17"/>
        <v/>
      </c>
      <c r="AU101" s="51"/>
      <c r="AV101" s="48" t="str">
        <f t="shared" si="18"/>
        <v/>
      </c>
      <c r="AW101" s="48"/>
      <c r="AX101" s="48" t="str">
        <f t="shared" si="20"/>
        <v/>
      </c>
      <c r="AY101" s="48"/>
      <c r="AZ101" s="13">
        <f>IF(J2="クロス円",ABS((F101-H101)*100),ABS((F101-H101)*10000))</f>
        <v>0</v>
      </c>
      <c r="BA101" s="48" t="str">
        <f t="shared" si="19"/>
        <v/>
      </c>
      <c r="BB101" s="48"/>
      <c r="BC101" s="13" t="e">
        <f>IF(AZ101="","",IF(J2="クロス円",ROUNDDOWN((BA101/AZ101)/1000,2),ROUNDDOWN(BA101/(I101*AZ101/10)/100,2)))</f>
        <v>#VALUE!</v>
      </c>
      <c r="BD101" s="13"/>
      <c r="BE101" s="13"/>
      <c r="BF101" s="49"/>
      <c r="BG101" s="49"/>
      <c r="BH101" s="50" t="str">
        <f>IF(BF101="","",IF(J2="クロス円",IF(E101="買",(BF101-F101)*100,(F101-BF101)*100),IF(E101="買",(BF101-F101)*10000,(F101-BF101)*10000)))</f>
        <v/>
      </c>
      <c r="BI101" s="50"/>
      <c r="BJ101" s="48" t="str">
        <f>IF(BF101="","",(IF(J2="クロス円",BH101*BC101*1000,BH101*BC101*I101*10)))</f>
        <v/>
      </c>
      <c r="BK101" s="48"/>
    </row>
    <row r="102" spans="2:63">
      <c r="B102" s="13">
        <v>82</v>
      </c>
      <c r="C102" s="13"/>
      <c r="D102" s="15"/>
      <c r="E102" s="16" t="s">
        <v>15</v>
      </c>
      <c r="F102" s="49"/>
      <c r="G102" s="49"/>
      <c r="H102" s="13"/>
      <c r="I102" s="13"/>
      <c r="J102" s="52" t="str">
        <f t="shared" si="21"/>
        <v/>
      </c>
      <c r="K102" s="52"/>
      <c r="L102" s="13">
        <f>IF(J2="クロス円",ABS((F102-H102)*100),ABS((F102-H102)*10000))</f>
        <v>0</v>
      </c>
      <c r="M102" s="48" t="str">
        <f t="shared" si="12"/>
        <v/>
      </c>
      <c r="N102" s="48"/>
      <c r="O102" s="13" t="e">
        <f>IF(L102="","",IF(J2="クロス円",ROUNDDOWN((M102/L102)/1000,2),ROUNDDOWN(M102/(I102*L102/10)/100,2)))</f>
        <v>#VALUE!</v>
      </c>
      <c r="P102" s="13"/>
      <c r="Q102" s="13"/>
      <c r="R102" s="49"/>
      <c r="S102" s="49"/>
      <c r="T102" s="51" t="str">
        <f>IF(R102="","",IF(J2="クロス円",IF(E102="買",(R102-F102)*100,(F102-R102)*100),IF(E102="買",(R102-F102)*10000,(F102-R102)*10000)))</f>
        <v/>
      </c>
      <c r="U102" s="51"/>
      <c r="V102" s="48" t="str">
        <f>IF(R102="","",(IF(J2="クロス円",T102*O102*1000,T102*O102*I102*10)))</f>
        <v/>
      </c>
      <c r="W102" s="48"/>
      <c r="X102" s="52" t="str">
        <f t="shared" si="22"/>
        <v/>
      </c>
      <c r="Y102" s="52"/>
      <c r="Z102" s="13">
        <f>IF(J2="クロス円",ABS((F102-H102)*100),ABS((F102-H102)*10000))</f>
        <v>0</v>
      </c>
      <c r="AA102" s="48" t="str">
        <f t="shared" si="13"/>
        <v/>
      </c>
      <c r="AB102" s="48"/>
      <c r="AC102" s="13" t="e">
        <f>IF(Z102="","",IF(J2="クロス円",ROUNDDOWN((AA102/Z102)/1000,2),ROUNDDOWN(AA102/(I102*Z102/10)/100,2)))</f>
        <v>#VALUE!</v>
      </c>
      <c r="AD102" s="13" t="str">
        <f t="shared" si="14"/>
        <v/>
      </c>
      <c r="AE102" s="13" t="str">
        <f t="shared" si="15"/>
        <v/>
      </c>
      <c r="AF102" s="49" t="str">
        <f t="shared" si="16"/>
        <v/>
      </c>
      <c r="AG102" s="49"/>
      <c r="AH102" s="50" t="str">
        <f>IF(AF102="","",IF(J2="クロス円",IF(E102="買",(AF102-F102)*100,(F102-AF102)*100),IF(E102="買",(AF102-F102)*10000,(F102-AF102)*10000)))</f>
        <v/>
      </c>
      <c r="AI102" s="50"/>
      <c r="AJ102" s="48" t="str">
        <f>IF(AF102="","",(IF(J2="クロス円",IF(AH102&gt;0,IF(AC102/2&lt;0.02,AH102*0.01*1000,AH102*ROUNDDOWN(AC102/2,2)*1000),AH102*AC102*1000),IF(AH102&gt;0,IF(AC102/2&lt;0.02,AH102*0.01*I102*10,AH102*ROUNDDOWN(AC102/2,2)*I102*10),AH102*AC102*I102*10))))</f>
        <v/>
      </c>
      <c r="AK102" s="48"/>
      <c r="AL102" s="13"/>
      <c r="AM102" s="13"/>
      <c r="AN102" s="49"/>
      <c r="AO102" s="49"/>
      <c r="AP102" s="50" t="str">
        <f>IF(AN102="","",IF(J2="クロス円",IF(E102="買",(AN102-F102)*100,(F102-AN102)*100),IF(E102="買",(AN102-F102)*10000,(F102-AN102)*10000)))</f>
        <v/>
      </c>
      <c r="AQ102" s="50"/>
      <c r="AR102" s="48" t="str">
        <f>IF(AN102="","",(IF(J2="クロス円",IF(AC102/2&lt;0.02,AP102*0.01*1000,AP102*ROUNDDOWN(AC102/2,2)*1000),IF(AC102/2&lt;0.02,AP102*0.01*I102*10,AP102*ROUNDDOWN(AC102/2,2)*I102*10))))</f>
        <v/>
      </c>
      <c r="AS102" s="48"/>
      <c r="AT102" s="51" t="str">
        <f t="shared" si="17"/>
        <v/>
      </c>
      <c r="AU102" s="51"/>
      <c r="AV102" s="48" t="str">
        <f t="shared" si="18"/>
        <v/>
      </c>
      <c r="AW102" s="48"/>
      <c r="AX102" s="48" t="str">
        <f t="shared" si="20"/>
        <v/>
      </c>
      <c r="AY102" s="48"/>
      <c r="AZ102" s="13">
        <f>IF(J2="クロス円",ABS((F102-H102)*100),ABS((F102-H102)*10000))</f>
        <v>0</v>
      </c>
      <c r="BA102" s="48" t="str">
        <f t="shared" si="19"/>
        <v/>
      </c>
      <c r="BB102" s="48"/>
      <c r="BC102" s="13" t="e">
        <f>IF(AZ102="","",IF(J2="クロス円",ROUNDDOWN((BA102/AZ102)/1000,2),ROUNDDOWN(BA102/(I102*AZ102/10)/100,2)))</f>
        <v>#VALUE!</v>
      </c>
      <c r="BD102" s="13"/>
      <c r="BE102" s="13"/>
      <c r="BF102" s="49"/>
      <c r="BG102" s="49"/>
      <c r="BH102" s="50" t="str">
        <f>IF(BF102="","",IF(J2="クロス円",IF(E102="買",(BF102-F102)*100,(F102-BF102)*100),IF(E102="買",(BF102-F102)*10000,(F102-BF102)*10000)))</f>
        <v/>
      </c>
      <c r="BI102" s="50"/>
      <c r="BJ102" s="48" t="str">
        <f>IF(BF102="","",(IF(J2="クロス円",BH102*BC102*1000,BH102*BC102*I102*10)))</f>
        <v/>
      </c>
      <c r="BK102" s="48"/>
    </row>
    <row r="103" spans="2:63">
      <c r="B103" s="13">
        <v>83</v>
      </c>
      <c r="C103" s="13"/>
      <c r="D103" s="15"/>
      <c r="E103" s="16" t="s">
        <v>15</v>
      </c>
      <c r="F103" s="49"/>
      <c r="G103" s="49"/>
      <c r="H103" s="13"/>
      <c r="I103" s="13"/>
      <c r="J103" s="52" t="str">
        <f t="shared" si="21"/>
        <v/>
      </c>
      <c r="K103" s="52"/>
      <c r="L103" s="13">
        <f>IF(J2="クロス円",ABS((F103-H103)*100),ABS((F103-H103)*10000))</f>
        <v>0</v>
      </c>
      <c r="M103" s="48" t="str">
        <f t="shared" si="12"/>
        <v/>
      </c>
      <c r="N103" s="48"/>
      <c r="O103" s="13" t="e">
        <f>IF(L103="","",IF(J2="クロス円",ROUNDDOWN((M103/L103)/1000,2),ROUNDDOWN(M103/(I103*L103/10)/100,2)))</f>
        <v>#VALUE!</v>
      </c>
      <c r="P103" s="13"/>
      <c r="Q103" s="13"/>
      <c r="R103" s="49"/>
      <c r="S103" s="49"/>
      <c r="T103" s="51" t="str">
        <f>IF(R103="","",IF(J2="クロス円",IF(E103="買",(R103-F103)*100,(F103-R103)*100),IF(E103="買",(R103-F103)*10000,(F103-R103)*10000)))</f>
        <v/>
      </c>
      <c r="U103" s="51"/>
      <c r="V103" s="48" t="str">
        <f>IF(R103="","",(IF(J2="クロス円",T103*O103*1000,T103*O103*I103*10)))</f>
        <v/>
      </c>
      <c r="W103" s="48"/>
      <c r="X103" s="52" t="str">
        <f t="shared" si="22"/>
        <v/>
      </c>
      <c r="Y103" s="52"/>
      <c r="Z103" s="13">
        <f>IF(J2="クロス円",ABS((F103-H103)*100),ABS((F103-H103)*10000))</f>
        <v>0</v>
      </c>
      <c r="AA103" s="48" t="str">
        <f t="shared" si="13"/>
        <v/>
      </c>
      <c r="AB103" s="48"/>
      <c r="AC103" s="13" t="e">
        <f>IF(Z103="","",IF(J2="クロス円",ROUNDDOWN((AA103/Z103)/1000,2),ROUNDDOWN(AA103/(I103*Z103/10)/100,2)))</f>
        <v>#VALUE!</v>
      </c>
      <c r="AD103" s="13" t="str">
        <f t="shared" si="14"/>
        <v/>
      </c>
      <c r="AE103" s="13" t="str">
        <f t="shared" si="15"/>
        <v/>
      </c>
      <c r="AF103" s="49" t="str">
        <f t="shared" si="16"/>
        <v/>
      </c>
      <c r="AG103" s="49"/>
      <c r="AH103" s="50" t="str">
        <f>IF(AF103="","",IF(J2="クロス円",IF(E103="買",(AF103-F103)*100,(F103-AF103)*100),IF(E103="買",(AF103-F103)*10000,(F103-AF103)*10000)))</f>
        <v/>
      </c>
      <c r="AI103" s="50"/>
      <c r="AJ103" s="48" t="str">
        <f>IF(AF103="","",(IF(J2="クロス円",IF(AH103&gt;0,IF(AC103/2&lt;0.02,AH103*0.01*1000,AH103*ROUNDDOWN(AC103/2,2)*1000),AH103*AC103*1000),IF(AH103&gt;0,IF(AC103/2&lt;0.02,AH103*0.01*I103*10,AH103*ROUNDDOWN(AC103/2,2)*I103*10),AH103*AC103*I103*10))))</f>
        <v/>
      </c>
      <c r="AK103" s="48"/>
      <c r="AL103" s="13"/>
      <c r="AM103" s="13"/>
      <c r="AN103" s="49"/>
      <c r="AO103" s="49"/>
      <c r="AP103" s="50" t="str">
        <f>IF(AN103="","",IF(J2="クロス円",IF(E103="買",(AN103-F103)*100,(F103-AN103)*100),IF(E103="買",(AN103-F103)*10000,(F103-AN103)*10000)))</f>
        <v/>
      </c>
      <c r="AQ103" s="50"/>
      <c r="AR103" s="48" t="str">
        <f>IF(AN103="","",(IF(J2="クロス円",IF(AC103/2&lt;0.02,AP103*0.01*1000,AP103*ROUNDDOWN(AC103/2,2)*1000),IF(AC103/2&lt;0.02,AP103*0.01*I103*10,AP103*ROUNDDOWN(AC103/2,2)*I103*10))))</f>
        <v/>
      </c>
      <c r="AS103" s="48"/>
      <c r="AT103" s="51" t="str">
        <f t="shared" si="17"/>
        <v/>
      </c>
      <c r="AU103" s="51"/>
      <c r="AV103" s="48" t="str">
        <f t="shared" si="18"/>
        <v/>
      </c>
      <c r="AW103" s="48"/>
      <c r="AX103" s="48" t="str">
        <f t="shared" si="20"/>
        <v/>
      </c>
      <c r="AY103" s="48"/>
      <c r="AZ103" s="13">
        <f>IF(J2="クロス円",ABS((F103-H103)*100),ABS((F103-H103)*10000))</f>
        <v>0</v>
      </c>
      <c r="BA103" s="48" t="str">
        <f t="shared" si="19"/>
        <v/>
      </c>
      <c r="BB103" s="48"/>
      <c r="BC103" s="13" t="e">
        <f>IF(AZ103="","",IF(J2="クロス円",ROUNDDOWN((BA103/AZ103)/1000,2),ROUNDDOWN(BA103/(I103*AZ103/10)/100,2)))</f>
        <v>#VALUE!</v>
      </c>
      <c r="BD103" s="13"/>
      <c r="BE103" s="13"/>
      <c r="BF103" s="49"/>
      <c r="BG103" s="49"/>
      <c r="BH103" s="50" t="str">
        <f>IF(BF103="","",IF(J2="クロス円",IF(E103="買",(BF103-F103)*100,(F103-BF103)*100),IF(E103="買",(BF103-F103)*10000,(F103-BF103)*10000)))</f>
        <v/>
      </c>
      <c r="BI103" s="50"/>
      <c r="BJ103" s="48" t="str">
        <f>IF(BF103="","",(IF(J2="クロス円",BH103*BC103*1000,BH103*BC103*I103*10)))</f>
        <v/>
      </c>
      <c r="BK103" s="48"/>
    </row>
    <row r="104" spans="2:63">
      <c r="B104" s="13">
        <v>84</v>
      </c>
      <c r="C104" s="13"/>
      <c r="D104" s="15"/>
      <c r="E104" s="16" t="s">
        <v>15</v>
      </c>
      <c r="F104" s="49"/>
      <c r="G104" s="49"/>
      <c r="H104" s="13"/>
      <c r="I104" s="13"/>
      <c r="J104" s="52" t="str">
        <f t="shared" si="21"/>
        <v/>
      </c>
      <c r="K104" s="52"/>
      <c r="L104" s="13">
        <f>IF(J2="クロス円",ABS((F104-H104)*100),ABS((F104-H104)*10000))</f>
        <v>0</v>
      </c>
      <c r="M104" s="48" t="str">
        <f t="shared" si="12"/>
        <v/>
      </c>
      <c r="N104" s="48"/>
      <c r="O104" s="13" t="e">
        <f>IF(L104="","",IF(J2="クロス円",ROUNDDOWN((M104/L104)/1000,2),ROUNDDOWN(M104/(I104*L104/10)/100,2)))</f>
        <v>#VALUE!</v>
      </c>
      <c r="P104" s="13"/>
      <c r="Q104" s="13"/>
      <c r="R104" s="49"/>
      <c r="S104" s="49"/>
      <c r="T104" s="51" t="str">
        <f>IF(R104="","",IF(J2="クロス円",IF(E104="買",(R104-F104)*100,(F104-R104)*100),IF(E104="買",(R104-F104)*10000,(F104-R104)*10000)))</f>
        <v/>
      </c>
      <c r="U104" s="51"/>
      <c r="V104" s="48" t="str">
        <f>IF(R104="","",(IF(J2="クロス円",T104*O104*1000,T104*O104*I104*10)))</f>
        <v/>
      </c>
      <c r="W104" s="48"/>
      <c r="X104" s="52" t="str">
        <f t="shared" si="22"/>
        <v/>
      </c>
      <c r="Y104" s="52"/>
      <c r="Z104" s="13">
        <f>IF(J2="クロス円",ABS((F104-H104)*100),ABS((F104-H104)*10000))</f>
        <v>0</v>
      </c>
      <c r="AA104" s="48" t="str">
        <f t="shared" si="13"/>
        <v/>
      </c>
      <c r="AB104" s="48"/>
      <c r="AC104" s="13" t="e">
        <f>IF(Z104="","",IF(J2="クロス円",ROUNDDOWN((AA104/Z104)/1000,2),ROUNDDOWN(AA104/(I104*Z104/10)/100,2)))</f>
        <v>#VALUE!</v>
      </c>
      <c r="AD104" s="13" t="str">
        <f t="shared" si="14"/>
        <v/>
      </c>
      <c r="AE104" s="13" t="str">
        <f t="shared" si="15"/>
        <v/>
      </c>
      <c r="AF104" s="49" t="str">
        <f t="shared" si="16"/>
        <v/>
      </c>
      <c r="AG104" s="49"/>
      <c r="AH104" s="50" t="str">
        <f>IF(AF104="","",IF(J2="クロス円",IF(E104="買",(AF104-F104)*100,(F104-AF104)*100),IF(E104="買",(AF104-F104)*10000,(F104-AF104)*10000)))</f>
        <v/>
      </c>
      <c r="AI104" s="50"/>
      <c r="AJ104" s="48" t="str">
        <f>IF(AF104="","",(IF(J2="クロス円",IF(AH104&gt;0,IF(AC104/2&lt;0.02,AH104*0.01*1000,AH104*ROUNDDOWN(AC104/2,2)*1000),AH104*AC104*1000),IF(AH104&gt;0,IF(AC104/2&lt;0.02,AH104*0.01*I104*10,AH104*ROUNDDOWN(AC104/2,2)*I104*10),AH104*AC104*I104*10))))</f>
        <v/>
      </c>
      <c r="AK104" s="48"/>
      <c r="AL104" s="13"/>
      <c r="AM104" s="13"/>
      <c r="AN104" s="49"/>
      <c r="AO104" s="49"/>
      <c r="AP104" s="50" t="str">
        <f>IF(AN104="","",IF(J2="クロス円",IF(E104="買",(AN104-F104)*100,(F104-AN104)*100),IF(E104="買",(AN104-F104)*10000,(F104-AN104)*10000)))</f>
        <v/>
      </c>
      <c r="AQ104" s="50"/>
      <c r="AR104" s="48" t="str">
        <f>IF(AN104="","",(IF(J2="クロス円",IF(AC104/2&lt;0.02,AP104*0.01*1000,AP104*ROUNDDOWN(AC104/2,2)*1000),IF(AC104/2&lt;0.02,AP104*0.01*I104*10,AP104*ROUNDDOWN(AC104/2,2)*I104*10))))</f>
        <v/>
      </c>
      <c r="AS104" s="48"/>
      <c r="AT104" s="51" t="str">
        <f t="shared" si="17"/>
        <v/>
      </c>
      <c r="AU104" s="51"/>
      <c r="AV104" s="48" t="str">
        <f t="shared" si="18"/>
        <v/>
      </c>
      <c r="AW104" s="48"/>
      <c r="AX104" s="48" t="str">
        <f t="shared" si="20"/>
        <v/>
      </c>
      <c r="AY104" s="48"/>
      <c r="AZ104" s="13">
        <f>IF(J2="クロス円",ABS((F104-H104)*100),ABS((F104-H104)*10000))</f>
        <v>0</v>
      </c>
      <c r="BA104" s="48" t="str">
        <f t="shared" si="19"/>
        <v/>
      </c>
      <c r="BB104" s="48"/>
      <c r="BC104" s="13" t="e">
        <f>IF(AZ104="","",IF(J2="クロス円",ROUNDDOWN((BA104/AZ104)/1000,2),ROUNDDOWN(BA104/(I104*AZ104/10)/100,2)))</f>
        <v>#VALUE!</v>
      </c>
      <c r="BD104" s="13"/>
      <c r="BE104" s="13"/>
      <c r="BF104" s="49"/>
      <c r="BG104" s="49"/>
      <c r="BH104" s="50" t="str">
        <f>IF(BF104="","",IF(J2="クロス円",IF(E104="買",(BF104-F104)*100,(F104-BF104)*100),IF(E104="買",(BF104-F104)*10000,(F104-BF104)*10000)))</f>
        <v/>
      </c>
      <c r="BI104" s="50"/>
      <c r="BJ104" s="48" t="str">
        <f>IF(BF104="","",(IF(J2="クロス円",BH104*BC104*1000,BH104*BC104*I104*10)))</f>
        <v/>
      </c>
      <c r="BK104" s="48"/>
    </row>
    <row r="105" spans="2:63">
      <c r="B105" s="13">
        <v>85</v>
      </c>
      <c r="C105" s="13"/>
      <c r="D105" s="15"/>
      <c r="E105" s="16" t="s">
        <v>15</v>
      </c>
      <c r="F105" s="49"/>
      <c r="G105" s="49"/>
      <c r="H105" s="13"/>
      <c r="I105" s="13"/>
      <c r="J105" s="52" t="str">
        <f t="shared" si="21"/>
        <v/>
      </c>
      <c r="K105" s="52"/>
      <c r="L105" s="13">
        <f>IF(J2="クロス円",ABS((F105-H105)*100),ABS((F105-H105)*10000))</f>
        <v>0</v>
      </c>
      <c r="M105" s="48" t="str">
        <f t="shared" si="12"/>
        <v/>
      </c>
      <c r="N105" s="48"/>
      <c r="O105" s="13" t="e">
        <f>IF(L105="","",IF(J2="クロス円",ROUNDDOWN((M105/L105)/1000,2),ROUNDDOWN(M105/(I105*L105/10)/100,2)))</f>
        <v>#VALUE!</v>
      </c>
      <c r="P105" s="13"/>
      <c r="Q105" s="13"/>
      <c r="R105" s="49"/>
      <c r="S105" s="49"/>
      <c r="T105" s="51" t="str">
        <f>IF(R105="","",IF(J2="クロス円",IF(E105="買",(R105-F105)*100,(F105-R105)*100),IF(E105="買",(R105-F105)*10000,(F105-R105)*10000)))</f>
        <v/>
      </c>
      <c r="U105" s="51"/>
      <c r="V105" s="48" t="str">
        <f>IF(R105="","",(IF(J2="クロス円",T105*O105*1000,T105*O105*I105*10)))</f>
        <v/>
      </c>
      <c r="W105" s="48"/>
      <c r="X105" s="52" t="str">
        <f t="shared" si="22"/>
        <v/>
      </c>
      <c r="Y105" s="52"/>
      <c r="Z105" s="13">
        <f>IF(J2="クロス円",ABS((F105-H105)*100),ABS((F105-H105)*10000))</f>
        <v>0</v>
      </c>
      <c r="AA105" s="48" t="str">
        <f t="shared" si="13"/>
        <v/>
      </c>
      <c r="AB105" s="48"/>
      <c r="AC105" s="13" t="e">
        <f>IF(Z105="","",IF(J2="クロス円",ROUNDDOWN((AA105/Z105)/1000,2),ROUNDDOWN(AA105/(I105*Z105/10)/100,2)))</f>
        <v>#VALUE!</v>
      </c>
      <c r="AD105" s="13" t="str">
        <f t="shared" si="14"/>
        <v/>
      </c>
      <c r="AE105" s="13" t="str">
        <f t="shared" si="15"/>
        <v/>
      </c>
      <c r="AF105" s="49" t="str">
        <f t="shared" si="16"/>
        <v/>
      </c>
      <c r="AG105" s="49"/>
      <c r="AH105" s="50" t="str">
        <f>IF(AF105="","",IF(J2="クロス円",IF(E105="買",(AF105-F105)*100,(F105-AF105)*100),IF(E105="買",(AF105-F105)*10000,(F105-AF105)*10000)))</f>
        <v/>
      </c>
      <c r="AI105" s="50"/>
      <c r="AJ105" s="48" t="str">
        <f>IF(AF105="","",(IF(J2="クロス円",IF(AH105&gt;0,IF(AC105/2&lt;0.02,AH105*0.01*1000,AH105*ROUNDDOWN(AC105/2,2)*1000),AH105*AC105*1000),IF(AH105&gt;0,IF(AC105/2&lt;0.02,AH105*0.01*I105*10,AH105*ROUNDDOWN(AC105/2,2)*I105*10),AH105*AC105*I105*10))))</f>
        <v/>
      </c>
      <c r="AK105" s="48"/>
      <c r="AL105" s="13"/>
      <c r="AM105" s="13"/>
      <c r="AN105" s="49"/>
      <c r="AO105" s="49"/>
      <c r="AP105" s="50" t="str">
        <f>IF(AN105="","",IF(J2="クロス円",IF(E105="買",(AN105-F105)*100,(F105-AN105)*100),IF(E105="買",(AN105-F105)*10000,(F105-AN105)*10000)))</f>
        <v/>
      </c>
      <c r="AQ105" s="50"/>
      <c r="AR105" s="48" t="str">
        <f>IF(AN105="","",(IF(J2="クロス円",IF(AC105/2&lt;0.02,AP105*0.01*1000,AP105*ROUNDDOWN(AC105/2,2)*1000),IF(AC105/2&lt;0.02,AP105*0.01*I105*10,AP105*ROUNDDOWN(AC105/2,2)*I105*10))))</f>
        <v/>
      </c>
      <c r="AS105" s="48"/>
      <c r="AT105" s="51" t="str">
        <f t="shared" si="17"/>
        <v/>
      </c>
      <c r="AU105" s="51"/>
      <c r="AV105" s="48" t="str">
        <f t="shared" si="18"/>
        <v/>
      </c>
      <c r="AW105" s="48"/>
      <c r="AX105" s="48" t="str">
        <f t="shared" si="20"/>
        <v/>
      </c>
      <c r="AY105" s="48"/>
      <c r="AZ105" s="13">
        <f>IF(J2="クロス円",ABS((F105-H105)*100),ABS((F105-H105)*10000))</f>
        <v>0</v>
      </c>
      <c r="BA105" s="48" t="str">
        <f t="shared" si="19"/>
        <v/>
      </c>
      <c r="BB105" s="48"/>
      <c r="BC105" s="13" t="e">
        <f>IF(AZ105="","",IF(J2="クロス円",ROUNDDOWN((BA105/AZ105)/1000,2),ROUNDDOWN(BA105/(I105*AZ105/10)/100,2)))</f>
        <v>#VALUE!</v>
      </c>
      <c r="BD105" s="13"/>
      <c r="BE105" s="13"/>
      <c r="BF105" s="49"/>
      <c r="BG105" s="49"/>
      <c r="BH105" s="50" t="str">
        <f>IF(BF105="","",IF(J2="クロス円",IF(E105="買",(BF105-F105)*100,(F105-BF105)*100),IF(E105="買",(BF105-F105)*10000,(F105-BF105)*10000)))</f>
        <v/>
      </c>
      <c r="BI105" s="50"/>
      <c r="BJ105" s="48" t="str">
        <f>IF(BF105="","",(IF(J2="クロス円",BH105*BC105*1000,BH105*BC105*I105*10)))</f>
        <v/>
      </c>
      <c r="BK105" s="48"/>
    </row>
    <row r="106" spans="2:63">
      <c r="B106" s="13">
        <v>86</v>
      </c>
      <c r="C106" s="13"/>
      <c r="D106" s="15"/>
      <c r="E106" s="16" t="s">
        <v>15</v>
      </c>
      <c r="F106" s="49"/>
      <c r="G106" s="49"/>
      <c r="H106" s="13"/>
      <c r="I106" s="13"/>
      <c r="J106" s="52" t="str">
        <f t="shared" si="21"/>
        <v/>
      </c>
      <c r="K106" s="52"/>
      <c r="L106" s="13">
        <f>IF(J2="クロス円",ABS((F106-H106)*100),ABS((F106-H106)*10000))</f>
        <v>0</v>
      </c>
      <c r="M106" s="48" t="str">
        <f t="shared" si="12"/>
        <v/>
      </c>
      <c r="N106" s="48"/>
      <c r="O106" s="13" t="e">
        <f>IF(L106="","",IF(J2="クロス円",ROUNDDOWN((M106/L106)/1000,2),ROUNDDOWN(M106/(I106*L106/10)/100,2)))</f>
        <v>#VALUE!</v>
      </c>
      <c r="P106" s="13"/>
      <c r="Q106" s="13"/>
      <c r="R106" s="49"/>
      <c r="S106" s="49"/>
      <c r="T106" s="51" t="str">
        <f>IF(R106="","",IF(J2="クロス円",IF(E106="買",(R106-F106)*100,(F106-R106)*100),IF(E106="買",(R106-F106)*10000,(F106-R106)*10000)))</f>
        <v/>
      </c>
      <c r="U106" s="51"/>
      <c r="V106" s="48" t="str">
        <f>IF(R106="","",(IF(J2="クロス円",T106*O106*1000,T106*O106*I106*10)))</f>
        <v/>
      </c>
      <c r="W106" s="48"/>
      <c r="X106" s="52" t="str">
        <f t="shared" si="22"/>
        <v/>
      </c>
      <c r="Y106" s="52"/>
      <c r="Z106" s="13">
        <f>IF(J2="クロス円",ABS((F106-H106)*100),ABS((F106-H106)*10000))</f>
        <v>0</v>
      </c>
      <c r="AA106" s="48" t="str">
        <f t="shared" si="13"/>
        <v/>
      </c>
      <c r="AB106" s="48"/>
      <c r="AC106" s="13" t="e">
        <f>IF(Z106="","",IF(J2="クロス円",ROUNDDOWN((AA106/Z106)/1000,2),ROUNDDOWN(AA106/(I106*Z106/10)/100,2)))</f>
        <v>#VALUE!</v>
      </c>
      <c r="AD106" s="13" t="str">
        <f t="shared" si="14"/>
        <v/>
      </c>
      <c r="AE106" s="13" t="str">
        <f t="shared" si="15"/>
        <v/>
      </c>
      <c r="AF106" s="49" t="str">
        <f t="shared" si="16"/>
        <v/>
      </c>
      <c r="AG106" s="49"/>
      <c r="AH106" s="50" t="str">
        <f>IF(AF106="","",IF(J2="クロス円",IF(E106="買",(AF106-F106)*100,(F106-AF106)*100),IF(E106="買",(AF106-F106)*10000,(F106-AF106)*10000)))</f>
        <v/>
      </c>
      <c r="AI106" s="50"/>
      <c r="AJ106" s="48" t="str">
        <f>IF(AF106="","",(IF(J2="クロス円",IF(AH106&gt;0,IF(AC106/2&lt;0.02,AH106*0.01*1000,AH106*ROUNDDOWN(AC106/2,2)*1000),AH106*AC106*1000),IF(AH106&gt;0,IF(AC106/2&lt;0.02,AH106*0.01*I106*10,AH106*ROUNDDOWN(AC106/2,2)*I106*10),AH106*AC106*I106*10))))</f>
        <v/>
      </c>
      <c r="AK106" s="48"/>
      <c r="AL106" s="13"/>
      <c r="AM106" s="13"/>
      <c r="AN106" s="49"/>
      <c r="AO106" s="49"/>
      <c r="AP106" s="50" t="str">
        <f>IF(AN106="","",IF(J2="クロス円",IF(E106="買",(AN106-F106)*100,(F106-AN106)*100),IF(E106="買",(AN106-F106)*10000,(F106-AN106)*10000)))</f>
        <v/>
      </c>
      <c r="AQ106" s="50"/>
      <c r="AR106" s="48" t="str">
        <f>IF(AN106="","",(IF(J2="クロス円",IF(AC106/2&lt;0.02,AP106*0.01*1000,AP106*ROUNDDOWN(AC106/2,2)*1000),IF(AC106/2&lt;0.02,AP106*0.01*I106*10,AP106*ROUNDDOWN(AC106/2,2)*I106*10))))</f>
        <v/>
      </c>
      <c r="AS106" s="48"/>
      <c r="AT106" s="51" t="str">
        <f t="shared" si="17"/>
        <v/>
      </c>
      <c r="AU106" s="51"/>
      <c r="AV106" s="48" t="str">
        <f t="shared" si="18"/>
        <v/>
      </c>
      <c r="AW106" s="48"/>
      <c r="AX106" s="48" t="str">
        <f t="shared" si="20"/>
        <v/>
      </c>
      <c r="AY106" s="48"/>
      <c r="AZ106" s="13">
        <f>IF(J2="クロス円",ABS((F106-H106)*100),ABS((F106-H106)*10000))</f>
        <v>0</v>
      </c>
      <c r="BA106" s="48" t="str">
        <f t="shared" si="19"/>
        <v/>
      </c>
      <c r="BB106" s="48"/>
      <c r="BC106" s="13" t="e">
        <f>IF(AZ106="","",IF(J2="クロス円",ROUNDDOWN((BA106/AZ106)/1000,2),ROUNDDOWN(BA106/(I106*AZ106/10)/100,2)))</f>
        <v>#VALUE!</v>
      </c>
      <c r="BD106" s="13"/>
      <c r="BE106" s="13"/>
      <c r="BF106" s="49"/>
      <c r="BG106" s="49"/>
      <c r="BH106" s="50" t="str">
        <f>IF(BF106="","",IF(J2="クロス円",IF(E106="買",(BF106-F106)*100,(F106-BF106)*100),IF(E106="買",(BF106-F106)*10000,(F106-BF106)*10000)))</f>
        <v/>
      </c>
      <c r="BI106" s="50"/>
      <c r="BJ106" s="48" t="str">
        <f>IF(BF106="","",(IF(J2="クロス円",BH106*BC106*1000,BH106*BC106*I106*10)))</f>
        <v/>
      </c>
      <c r="BK106" s="48"/>
    </row>
    <row r="107" spans="2:63">
      <c r="B107" s="13">
        <v>87</v>
      </c>
      <c r="C107" s="13"/>
      <c r="D107" s="15"/>
      <c r="E107" s="16" t="s">
        <v>15</v>
      </c>
      <c r="F107" s="49"/>
      <c r="G107" s="49"/>
      <c r="H107" s="13"/>
      <c r="I107" s="13"/>
      <c r="J107" s="52" t="str">
        <f t="shared" si="21"/>
        <v/>
      </c>
      <c r="K107" s="52"/>
      <c r="L107" s="13">
        <f>IF(J2="クロス円",ABS((F107-H107)*100),ABS((F107-H107)*10000))</f>
        <v>0</v>
      </c>
      <c r="M107" s="48" t="str">
        <f t="shared" si="12"/>
        <v/>
      </c>
      <c r="N107" s="48"/>
      <c r="O107" s="13" t="e">
        <f>IF(L107="","",IF(J2="クロス円",ROUNDDOWN((M107/L107)/1000,2),ROUNDDOWN(M107/(I107*L107/10)/100,2)))</f>
        <v>#VALUE!</v>
      </c>
      <c r="P107" s="13"/>
      <c r="Q107" s="13"/>
      <c r="R107" s="49"/>
      <c r="S107" s="49"/>
      <c r="T107" s="51" t="str">
        <f>IF(R107="","",IF(J2="クロス円",IF(E107="買",(R107-F107)*100,(F107-R107)*100),IF(E107="買",(R107-F107)*10000,(F107-R107)*10000)))</f>
        <v/>
      </c>
      <c r="U107" s="51"/>
      <c r="V107" s="48" t="str">
        <f>IF(R107="","",(IF(J2="クロス円",T107*O107*1000,T107*O107*I107*10)))</f>
        <v/>
      </c>
      <c r="W107" s="48"/>
      <c r="X107" s="52" t="str">
        <f t="shared" si="22"/>
        <v/>
      </c>
      <c r="Y107" s="52"/>
      <c r="Z107" s="13">
        <f>IF(J2="クロス円",ABS((F107-H107)*100),ABS((F107-H107)*10000))</f>
        <v>0</v>
      </c>
      <c r="AA107" s="48" t="str">
        <f t="shared" si="13"/>
        <v/>
      </c>
      <c r="AB107" s="48"/>
      <c r="AC107" s="13" t="e">
        <f>IF(Z107="","",IF(J2="クロス円",ROUNDDOWN((AA107/Z107)/1000,2),ROUNDDOWN(AA107/(I107*Z107/10)/100,2)))</f>
        <v>#VALUE!</v>
      </c>
      <c r="AD107" s="13" t="str">
        <f t="shared" si="14"/>
        <v/>
      </c>
      <c r="AE107" s="13" t="str">
        <f t="shared" si="15"/>
        <v/>
      </c>
      <c r="AF107" s="49" t="str">
        <f t="shared" si="16"/>
        <v/>
      </c>
      <c r="AG107" s="49"/>
      <c r="AH107" s="50" t="str">
        <f>IF(AF107="","",IF(J2="クロス円",IF(E107="買",(AF107-F107)*100,(F107-AF107)*100),IF(E107="買",(AF107-F107)*10000,(F107-AF107)*10000)))</f>
        <v/>
      </c>
      <c r="AI107" s="50"/>
      <c r="AJ107" s="48" t="str">
        <f>IF(AF107="","",(IF(J2="クロス円",IF(AH107&gt;0,IF(AC107/2&lt;0.02,AH107*0.01*1000,AH107*ROUNDDOWN(AC107/2,2)*1000),AH107*AC107*1000),IF(AH107&gt;0,IF(AC107/2&lt;0.02,AH107*0.01*I107*10,AH107*ROUNDDOWN(AC107/2,2)*I107*10),AH107*AC107*I107*10))))</f>
        <v/>
      </c>
      <c r="AK107" s="48"/>
      <c r="AL107" s="13"/>
      <c r="AM107" s="13"/>
      <c r="AN107" s="49"/>
      <c r="AO107" s="49"/>
      <c r="AP107" s="50" t="str">
        <f>IF(AN107="","",IF(J2="クロス円",IF(E107="買",(AN107-F107)*100,(F107-AN107)*100),IF(E107="買",(AN107-F107)*10000,(F107-AN107)*10000)))</f>
        <v/>
      </c>
      <c r="AQ107" s="50"/>
      <c r="AR107" s="48" t="str">
        <f>IF(AN107="","",(IF(J2="クロス円",IF(AC107/2&lt;0.02,AP107*0.01*1000,AP107*ROUNDDOWN(AC107/2,2)*1000),IF(AC107/2&lt;0.02,AP107*0.01*I107*10,AP107*ROUNDDOWN(AC107/2,2)*I107*10))))</f>
        <v/>
      </c>
      <c r="AS107" s="48"/>
      <c r="AT107" s="51" t="str">
        <f t="shared" si="17"/>
        <v/>
      </c>
      <c r="AU107" s="51"/>
      <c r="AV107" s="48" t="str">
        <f t="shared" si="18"/>
        <v/>
      </c>
      <c r="AW107" s="48"/>
      <c r="AX107" s="48" t="str">
        <f t="shared" si="20"/>
        <v/>
      </c>
      <c r="AY107" s="48"/>
      <c r="AZ107" s="13">
        <f>IF(J2="クロス円",ABS((F107-H107)*100),ABS((F107-H107)*10000))</f>
        <v>0</v>
      </c>
      <c r="BA107" s="48" t="str">
        <f t="shared" si="19"/>
        <v/>
      </c>
      <c r="BB107" s="48"/>
      <c r="BC107" s="13" t="e">
        <f>IF(AZ107="","",IF(J2="クロス円",ROUNDDOWN((BA107/AZ107)/1000,2),ROUNDDOWN(BA107/(I107*AZ107/10)/100,2)))</f>
        <v>#VALUE!</v>
      </c>
      <c r="BD107" s="13"/>
      <c r="BE107" s="13"/>
      <c r="BF107" s="49"/>
      <c r="BG107" s="49"/>
      <c r="BH107" s="50" t="str">
        <f>IF(BF107="","",IF(J2="クロス円",IF(E107="買",(BF107-F107)*100,(F107-BF107)*100),IF(E107="買",(BF107-F107)*10000,(F107-BF107)*10000)))</f>
        <v/>
      </c>
      <c r="BI107" s="50"/>
      <c r="BJ107" s="48" t="str">
        <f>IF(BF107="","",(IF(J2="クロス円",BH107*BC107*1000,BH107*BC107*I107*10)))</f>
        <v/>
      </c>
      <c r="BK107" s="48"/>
    </row>
    <row r="108" spans="2:63">
      <c r="B108" s="13">
        <v>88</v>
      </c>
      <c r="C108" s="13"/>
      <c r="D108" s="15"/>
      <c r="E108" s="16" t="s">
        <v>15</v>
      </c>
      <c r="F108" s="49"/>
      <c r="G108" s="49"/>
      <c r="H108" s="13"/>
      <c r="I108" s="13"/>
      <c r="J108" s="52" t="str">
        <f t="shared" si="21"/>
        <v/>
      </c>
      <c r="K108" s="52"/>
      <c r="L108" s="13">
        <f>IF(J2="クロス円",ABS((F108-H108)*100),ABS((F108-H108)*10000))</f>
        <v>0</v>
      </c>
      <c r="M108" s="48" t="str">
        <f t="shared" si="12"/>
        <v/>
      </c>
      <c r="N108" s="48"/>
      <c r="O108" s="13" t="e">
        <f>IF(L108="","",IF(J2="クロス円",ROUNDDOWN((M108/L108)/1000,2),ROUNDDOWN(M108/(I108*L108/10)/100,2)))</f>
        <v>#VALUE!</v>
      </c>
      <c r="P108" s="13"/>
      <c r="Q108" s="13"/>
      <c r="R108" s="49"/>
      <c r="S108" s="49"/>
      <c r="T108" s="51" t="str">
        <f>IF(R108="","",IF(J2="クロス円",IF(E108="買",(R108-F108)*100,(F108-R108)*100),IF(E108="買",(R108-F108)*10000,(F108-R108)*10000)))</f>
        <v/>
      </c>
      <c r="U108" s="51"/>
      <c r="V108" s="48" t="str">
        <f>IF(R108="","",(IF(J2="クロス円",T108*O108*1000,T108*O108*I108*10)))</f>
        <v/>
      </c>
      <c r="W108" s="48"/>
      <c r="X108" s="52" t="str">
        <f t="shared" si="22"/>
        <v/>
      </c>
      <c r="Y108" s="52"/>
      <c r="Z108" s="13">
        <f>IF(J2="クロス円",ABS((F108-H108)*100),ABS((F108-H108)*10000))</f>
        <v>0</v>
      </c>
      <c r="AA108" s="48" t="str">
        <f t="shared" si="13"/>
        <v/>
      </c>
      <c r="AB108" s="48"/>
      <c r="AC108" s="13" t="e">
        <f>IF(Z108="","",IF(J2="クロス円",ROUNDDOWN((AA108/Z108)/1000,2),ROUNDDOWN(AA108/(I108*Z108/10)/100,2)))</f>
        <v>#VALUE!</v>
      </c>
      <c r="AD108" s="13" t="str">
        <f t="shared" si="14"/>
        <v/>
      </c>
      <c r="AE108" s="13" t="str">
        <f t="shared" si="15"/>
        <v/>
      </c>
      <c r="AF108" s="49" t="str">
        <f t="shared" si="16"/>
        <v/>
      </c>
      <c r="AG108" s="49"/>
      <c r="AH108" s="50" t="str">
        <f>IF(AF108="","",IF(J2="クロス円",IF(E108="買",(AF108-F108)*100,(F108-AF108)*100),IF(E108="買",(AF108-F108)*10000,(F108-AF108)*10000)))</f>
        <v/>
      </c>
      <c r="AI108" s="50"/>
      <c r="AJ108" s="48" t="str">
        <f>IF(AF108="","",(IF(J2="クロス円",IF(AH108&gt;0,IF(AC108/2&lt;0.02,AH108*0.01*1000,AH108*ROUNDDOWN(AC108/2,2)*1000),AH108*AC108*1000),IF(AH108&gt;0,IF(AC108/2&lt;0.02,AH108*0.01*I108*10,AH108*ROUNDDOWN(AC108/2,2)*I108*10),AH108*AC108*I108*10))))</f>
        <v/>
      </c>
      <c r="AK108" s="48"/>
      <c r="AL108" s="13"/>
      <c r="AM108" s="13"/>
      <c r="AN108" s="49"/>
      <c r="AO108" s="49"/>
      <c r="AP108" s="50" t="str">
        <f>IF(AN108="","",IF(J2="クロス円",IF(E108="買",(AN108-F108)*100,(F108-AN108)*100),IF(E108="買",(AN108-F108)*10000,(F108-AN108)*10000)))</f>
        <v/>
      </c>
      <c r="AQ108" s="50"/>
      <c r="AR108" s="48" t="str">
        <f>IF(AN108="","",(IF(J2="クロス円",IF(AC108/2&lt;0.02,AP108*0.01*1000,AP108*ROUNDDOWN(AC108/2,2)*1000),IF(AC108/2&lt;0.02,AP108*0.01*I108*10,AP108*ROUNDDOWN(AC108/2,2)*I108*10))))</f>
        <v/>
      </c>
      <c r="AS108" s="48"/>
      <c r="AT108" s="51" t="str">
        <f t="shared" si="17"/>
        <v/>
      </c>
      <c r="AU108" s="51"/>
      <c r="AV108" s="48" t="str">
        <f t="shared" si="18"/>
        <v/>
      </c>
      <c r="AW108" s="48"/>
      <c r="AX108" s="48" t="str">
        <f t="shared" si="20"/>
        <v/>
      </c>
      <c r="AY108" s="48"/>
      <c r="AZ108" s="13">
        <f>IF(J2="クロス円",ABS((F108-H108)*100),ABS((F108-H108)*10000))</f>
        <v>0</v>
      </c>
      <c r="BA108" s="48" t="str">
        <f t="shared" si="19"/>
        <v/>
      </c>
      <c r="BB108" s="48"/>
      <c r="BC108" s="13" t="e">
        <f>IF(AZ108="","",IF(J2="クロス円",ROUNDDOWN((BA108/AZ108)/1000,2),ROUNDDOWN(BA108/(I108*AZ108/10)/100,2)))</f>
        <v>#VALUE!</v>
      </c>
      <c r="BD108" s="13"/>
      <c r="BE108" s="13"/>
      <c r="BF108" s="49"/>
      <c r="BG108" s="49"/>
      <c r="BH108" s="50" t="str">
        <f>IF(BF108="","",IF(J2="クロス円",IF(E108="買",(BF108-F108)*100,(F108-BF108)*100),IF(E108="買",(BF108-F108)*10000,(F108-BF108)*10000)))</f>
        <v/>
      </c>
      <c r="BI108" s="50"/>
      <c r="BJ108" s="48" t="str">
        <f>IF(BF108="","",(IF(J2="クロス円",BH108*BC108*1000,BH108*BC108*I108*10)))</f>
        <v/>
      </c>
      <c r="BK108" s="48"/>
    </row>
    <row r="109" spans="2:63">
      <c r="B109" s="13">
        <v>89</v>
      </c>
      <c r="C109" s="13"/>
      <c r="D109" s="15"/>
      <c r="E109" s="16" t="s">
        <v>15</v>
      </c>
      <c r="F109" s="49"/>
      <c r="G109" s="49"/>
      <c r="H109" s="13"/>
      <c r="I109" s="13"/>
      <c r="J109" s="52" t="str">
        <f t="shared" si="21"/>
        <v/>
      </c>
      <c r="K109" s="52"/>
      <c r="L109" s="13">
        <f>IF(J2="クロス円",ABS((F109-H109)*100),ABS((F109-H109)*10000))</f>
        <v>0</v>
      </c>
      <c r="M109" s="48" t="str">
        <f t="shared" si="12"/>
        <v/>
      </c>
      <c r="N109" s="48"/>
      <c r="O109" s="13" t="e">
        <f>IF(L109="","",IF(J2="クロス円",ROUNDDOWN((M109/L109)/1000,2),ROUNDDOWN(M109/(I109*L109/10)/100,2)))</f>
        <v>#VALUE!</v>
      </c>
      <c r="P109" s="13"/>
      <c r="Q109" s="13"/>
      <c r="R109" s="49"/>
      <c r="S109" s="49"/>
      <c r="T109" s="51" t="str">
        <f>IF(R109="","",IF(J2="クロス円",IF(E109="買",(R109-F109)*100,(F109-R109)*100),IF(E109="買",(R109-F109)*10000,(F109-R109)*10000)))</f>
        <v/>
      </c>
      <c r="U109" s="51"/>
      <c r="V109" s="48" t="str">
        <f>IF(R109="","",(IF(J2="クロス円",T109*O109*1000,T109*O109*I109*10)))</f>
        <v/>
      </c>
      <c r="W109" s="48"/>
      <c r="X109" s="52" t="str">
        <f t="shared" si="22"/>
        <v/>
      </c>
      <c r="Y109" s="52"/>
      <c r="Z109" s="13">
        <f>IF(J2="クロス円",ABS((F109-H109)*100),ABS((F109-H109)*10000))</f>
        <v>0</v>
      </c>
      <c r="AA109" s="48" t="str">
        <f t="shared" si="13"/>
        <v/>
      </c>
      <c r="AB109" s="48"/>
      <c r="AC109" s="13" t="e">
        <f>IF(Z109="","",IF(J2="クロス円",ROUNDDOWN((AA109/Z109)/1000,2),ROUNDDOWN(AA109/(I109*Z109/10)/100,2)))</f>
        <v>#VALUE!</v>
      </c>
      <c r="AD109" s="13" t="str">
        <f t="shared" si="14"/>
        <v/>
      </c>
      <c r="AE109" s="13" t="str">
        <f t="shared" si="15"/>
        <v/>
      </c>
      <c r="AF109" s="49" t="str">
        <f t="shared" si="16"/>
        <v/>
      </c>
      <c r="AG109" s="49"/>
      <c r="AH109" s="50" t="str">
        <f>IF(AF109="","",IF(J2="クロス円",IF(E109="買",(AF109-F109)*100,(F109-AF109)*100),IF(E109="買",(AF109-F109)*10000,(F109-AF109)*10000)))</f>
        <v/>
      </c>
      <c r="AI109" s="50"/>
      <c r="AJ109" s="48" t="str">
        <f>IF(AF109="","",(IF(J2="クロス円",IF(AH109&gt;0,IF(AC109/2&lt;0.02,AH109*0.01*1000,AH109*ROUNDDOWN(AC109/2,2)*1000),AH109*AC109*1000),IF(AH109&gt;0,IF(AC109/2&lt;0.02,AH109*0.01*I109*10,AH109*ROUNDDOWN(AC109/2,2)*I109*10),AH109*AC109*I109*10))))</f>
        <v/>
      </c>
      <c r="AK109" s="48"/>
      <c r="AL109" s="13"/>
      <c r="AM109" s="13"/>
      <c r="AN109" s="49"/>
      <c r="AO109" s="49"/>
      <c r="AP109" s="50" t="str">
        <f>IF(AN109="","",IF(J2="クロス円",IF(E109="買",(AN109-F109)*100,(F109-AN109)*100),IF(E109="買",(AN109-F109)*10000,(F109-AN109)*10000)))</f>
        <v/>
      </c>
      <c r="AQ109" s="50"/>
      <c r="AR109" s="48" t="str">
        <f>IF(AN109="","",(IF(J2="クロス円",IF(AC109/2&lt;0.02,AP109*0.01*1000,AP109*ROUNDDOWN(AC109/2,2)*1000),IF(AC109/2&lt;0.02,AP109*0.01*I109*10,AP109*ROUNDDOWN(AC109/2,2)*I109*10))))</f>
        <v/>
      </c>
      <c r="AS109" s="48"/>
      <c r="AT109" s="51" t="str">
        <f t="shared" si="17"/>
        <v/>
      </c>
      <c r="AU109" s="51"/>
      <c r="AV109" s="48" t="str">
        <f t="shared" si="18"/>
        <v/>
      </c>
      <c r="AW109" s="48"/>
      <c r="AX109" s="48" t="str">
        <f t="shared" si="20"/>
        <v/>
      </c>
      <c r="AY109" s="48"/>
      <c r="AZ109" s="13">
        <f>IF(J2="クロス円",ABS((F109-H109)*100),ABS((F109-H109)*10000))</f>
        <v>0</v>
      </c>
      <c r="BA109" s="48" t="str">
        <f t="shared" si="19"/>
        <v/>
      </c>
      <c r="BB109" s="48"/>
      <c r="BC109" s="13" t="e">
        <f>IF(AZ109="","",IF(J2="クロス円",ROUNDDOWN((BA109/AZ109)/1000,2),ROUNDDOWN(BA109/(I109*AZ109/10)/100,2)))</f>
        <v>#VALUE!</v>
      </c>
      <c r="BD109" s="13"/>
      <c r="BE109" s="13"/>
      <c r="BF109" s="49"/>
      <c r="BG109" s="49"/>
      <c r="BH109" s="50" t="str">
        <f>IF(BF109="","",IF(J2="クロス円",IF(E109="買",(BF109-F109)*100,(F109-BF109)*100),IF(E109="買",(BF109-F109)*10000,(F109-BF109)*10000)))</f>
        <v/>
      </c>
      <c r="BI109" s="50"/>
      <c r="BJ109" s="48" t="str">
        <f>IF(BF109="","",(IF(J2="クロス円",BH109*BC109*1000,BH109*BC109*I109*10)))</f>
        <v/>
      </c>
      <c r="BK109" s="48"/>
    </row>
    <row r="110" spans="2:63">
      <c r="B110" s="13">
        <v>90</v>
      </c>
      <c r="C110" s="13"/>
      <c r="D110" s="15"/>
      <c r="E110" s="16" t="s">
        <v>15</v>
      </c>
      <c r="F110" s="49"/>
      <c r="G110" s="49"/>
      <c r="H110" s="13"/>
      <c r="I110" s="13"/>
      <c r="J110" s="52" t="str">
        <f t="shared" si="21"/>
        <v/>
      </c>
      <c r="K110" s="52"/>
      <c r="L110" s="13">
        <f>IF(J2="クロス円",ABS((F110-H110)*100),ABS((F110-H110)*10000))</f>
        <v>0</v>
      </c>
      <c r="M110" s="48" t="str">
        <f t="shared" si="12"/>
        <v/>
      </c>
      <c r="N110" s="48"/>
      <c r="O110" s="13" t="e">
        <f>IF(L110="","",IF(J2="クロス円",ROUNDDOWN((M110/L110)/1000,2),ROUNDDOWN(M110/(I110*L110/10)/100,2)))</f>
        <v>#VALUE!</v>
      </c>
      <c r="P110" s="13"/>
      <c r="Q110" s="13"/>
      <c r="R110" s="49"/>
      <c r="S110" s="49"/>
      <c r="T110" s="51" t="str">
        <f>IF(R110="","",IF(J2="クロス円",IF(E110="買",(R110-F110)*100,(F110-R110)*100),IF(E110="買",(R110-F110)*10000,(F110-R110)*10000)))</f>
        <v/>
      </c>
      <c r="U110" s="51"/>
      <c r="V110" s="48" t="str">
        <f>IF(R110="","",(IF(J2="クロス円",T110*O110*1000,T110*O110*I110*10)))</f>
        <v/>
      </c>
      <c r="W110" s="48"/>
      <c r="X110" s="52" t="str">
        <f t="shared" si="22"/>
        <v/>
      </c>
      <c r="Y110" s="52"/>
      <c r="Z110" s="13">
        <f>IF(J2="クロス円",ABS((F110-H110)*100),ABS((F110-H110)*10000))</f>
        <v>0</v>
      </c>
      <c r="AA110" s="48" t="str">
        <f t="shared" si="13"/>
        <v/>
      </c>
      <c r="AB110" s="48"/>
      <c r="AC110" s="13" t="e">
        <f>IF(Z110="","",IF(J2="クロス円",ROUNDDOWN((AA110/Z110)/1000,2),ROUNDDOWN(AA110/(I110*Z110/10)/100,2)))</f>
        <v>#VALUE!</v>
      </c>
      <c r="AD110" s="13" t="str">
        <f t="shared" si="14"/>
        <v/>
      </c>
      <c r="AE110" s="13" t="str">
        <f t="shared" si="15"/>
        <v/>
      </c>
      <c r="AF110" s="49" t="str">
        <f t="shared" si="16"/>
        <v/>
      </c>
      <c r="AG110" s="49"/>
      <c r="AH110" s="50" t="str">
        <f>IF(AF110="","",IF(J2="クロス円",IF(E110="買",(AF110-F110)*100,(F110-AF110)*100),IF(E110="買",(AF110-F110)*10000,(F110-AF110)*10000)))</f>
        <v/>
      </c>
      <c r="AI110" s="50"/>
      <c r="AJ110" s="48" t="str">
        <f>IF(AF110="","",(IF(J2="クロス円",IF(AH110&gt;0,IF(AC110/2&lt;0.02,AH110*0.01*1000,AH110*ROUNDDOWN(AC110/2,2)*1000),AH110*AC110*1000),IF(AH110&gt;0,IF(AC110/2&lt;0.02,AH110*0.01*I110*10,AH110*ROUNDDOWN(AC110/2,2)*I110*10),AH110*AC110*I110*10))))</f>
        <v/>
      </c>
      <c r="AK110" s="48"/>
      <c r="AL110" s="13"/>
      <c r="AM110" s="13"/>
      <c r="AN110" s="49"/>
      <c r="AO110" s="49"/>
      <c r="AP110" s="50" t="str">
        <f>IF(AN110="","",IF(J2="クロス円",IF(E110="買",(AN110-F110)*100,(F110-AN110)*100),IF(E110="買",(AN110-F110)*10000,(F110-AN110)*10000)))</f>
        <v/>
      </c>
      <c r="AQ110" s="50"/>
      <c r="AR110" s="48" t="str">
        <f>IF(AN110="","",(IF(J2="クロス円",IF(AC110/2&lt;0.02,AP110*0.01*1000,AP110*ROUNDDOWN(AC110/2,2)*1000),IF(AC110/2&lt;0.02,AP110*0.01*I110*10,AP110*ROUNDDOWN(AC110/2,2)*I110*10))))</f>
        <v/>
      </c>
      <c r="AS110" s="48"/>
      <c r="AT110" s="51" t="str">
        <f t="shared" si="17"/>
        <v/>
      </c>
      <c r="AU110" s="51"/>
      <c r="AV110" s="48" t="str">
        <f t="shared" si="18"/>
        <v/>
      </c>
      <c r="AW110" s="48"/>
      <c r="AX110" s="48" t="str">
        <f t="shared" si="20"/>
        <v/>
      </c>
      <c r="AY110" s="48"/>
      <c r="AZ110" s="13">
        <f>IF(J2="クロス円",ABS((F110-H110)*100),ABS((F110-H110)*10000))</f>
        <v>0</v>
      </c>
      <c r="BA110" s="48" t="str">
        <f t="shared" si="19"/>
        <v/>
      </c>
      <c r="BB110" s="48"/>
      <c r="BC110" s="13" t="e">
        <f>IF(AZ110="","",IF(J2="クロス円",ROUNDDOWN((BA110/AZ110)/1000,2),ROUNDDOWN(BA110/(I110*AZ110/10)/100,2)))</f>
        <v>#VALUE!</v>
      </c>
      <c r="BD110" s="13"/>
      <c r="BE110" s="13"/>
      <c r="BF110" s="49"/>
      <c r="BG110" s="49"/>
      <c r="BH110" s="50" t="str">
        <f>IF(BF110="","",IF(J2="クロス円",IF(E110="買",(BF110-F110)*100,(F110-BF110)*100),IF(E110="買",(BF110-F110)*10000,(F110-BF110)*10000)))</f>
        <v/>
      </c>
      <c r="BI110" s="50"/>
      <c r="BJ110" s="48" t="str">
        <f>IF(BF110="","",(IF(J2="クロス円",BH110*BC110*1000,BH110*BC110*I110*10)))</f>
        <v/>
      </c>
      <c r="BK110" s="48"/>
    </row>
    <row r="111" spans="2:63">
      <c r="B111" s="13">
        <v>91</v>
      </c>
      <c r="C111" s="13"/>
      <c r="D111" s="15"/>
      <c r="E111" s="16" t="s">
        <v>15</v>
      </c>
      <c r="F111" s="49"/>
      <c r="G111" s="49"/>
      <c r="H111" s="13"/>
      <c r="I111" s="13"/>
      <c r="J111" s="52" t="str">
        <f t="shared" si="21"/>
        <v/>
      </c>
      <c r="K111" s="52"/>
      <c r="L111" s="13">
        <f>IF(J2="クロス円",ABS((F111-H111)*100),ABS((F111-H111)*10000))</f>
        <v>0</v>
      </c>
      <c r="M111" s="48" t="str">
        <f t="shared" si="12"/>
        <v/>
      </c>
      <c r="N111" s="48"/>
      <c r="O111" s="13" t="e">
        <f>IF(L111="","",IF(J2="クロス円",ROUNDDOWN((M111/L111)/1000,2),ROUNDDOWN(M111/(I111*L111/10)/100,2)))</f>
        <v>#VALUE!</v>
      </c>
      <c r="P111" s="13"/>
      <c r="Q111" s="13"/>
      <c r="R111" s="49"/>
      <c r="S111" s="49"/>
      <c r="T111" s="51" t="str">
        <f>IF(R111="","",IF(J2="クロス円",IF(E111="買",(R111-F111)*100,(F111-R111)*100),IF(E111="買",(R111-F111)*10000,(F111-R111)*10000)))</f>
        <v/>
      </c>
      <c r="U111" s="51"/>
      <c r="V111" s="48" t="str">
        <f>IF(R111="","",(IF(J2="クロス円",T111*O111*1000,T111*O111*I111*10)))</f>
        <v/>
      </c>
      <c r="W111" s="48"/>
      <c r="X111" s="52" t="str">
        <f t="shared" si="22"/>
        <v/>
      </c>
      <c r="Y111" s="52"/>
      <c r="Z111" s="13">
        <f>IF(J2="クロス円",ABS((F111-H111)*100),ABS((F111-H111)*10000))</f>
        <v>0</v>
      </c>
      <c r="AA111" s="48" t="str">
        <f t="shared" si="13"/>
        <v/>
      </c>
      <c r="AB111" s="48"/>
      <c r="AC111" s="13" t="e">
        <f>IF(Z111="","",IF(J2="クロス円",ROUNDDOWN((AA111/Z111)/1000,2),ROUNDDOWN(AA111/(I111*Z111/10)/100,2)))</f>
        <v>#VALUE!</v>
      </c>
      <c r="AD111" s="13" t="str">
        <f t="shared" si="14"/>
        <v/>
      </c>
      <c r="AE111" s="13" t="str">
        <f t="shared" si="15"/>
        <v/>
      </c>
      <c r="AF111" s="49" t="str">
        <f t="shared" si="16"/>
        <v/>
      </c>
      <c r="AG111" s="49"/>
      <c r="AH111" s="50" t="str">
        <f>IF(AF111="","",IF(J2="クロス円",IF(E111="買",(AF111-F111)*100,(F111-AF111)*100),IF(E111="買",(AF111-F111)*10000,(F111-AF111)*10000)))</f>
        <v/>
      </c>
      <c r="AI111" s="50"/>
      <c r="AJ111" s="48" t="str">
        <f>IF(AF111="","",(IF(J2="クロス円",IF(AH111&gt;0,IF(AC111/2&lt;0.02,AH111*0.01*1000,AH111*ROUNDDOWN(AC111/2,2)*1000),AH111*AC111*1000),IF(AH111&gt;0,IF(AC111/2&lt;0.02,AH111*0.01*I111*10,AH111*ROUNDDOWN(AC111/2,2)*I111*10),AH111*AC111*I111*10))))</f>
        <v/>
      </c>
      <c r="AK111" s="48"/>
      <c r="AL111" s="13"/>
      <c r="AM111" s="13"/>
      <c r="AN111" s="49"/>
      <c r="AO111" s="49"/>
      <c r="AP111" s="50" t="str">
        <f>IF(AN111="","",IF(J2="クロス円",IF(E111="買",(AN111-F111)*100,(F111-AN111)*100),IF(E111="買",(AN111-F111)*10000,(F111-AN111)*10000)))</f>
        <v/>
      </c>
      <c r="AQ111" s="50"/>
      <c r="AR111" s="48" t="str">
        <f>IF(AN111="","",(IF(J2="クロス円",IF(AC111/2&lt;0.02,AP111*0.01*1000,AP111*ROUNDDOWN(AC111/2,2)*1000),IF(AC111/2&lt;0.02,AP111*0.01*I111*10,AP111*ROUNDDOWN(AC111/2,2)*I111*10))))</f>
        <v/>
      </c>
      <c r="AS111" s="48"/>
      <c r="AT111" s="51" t="str">
        <f t="shared" si="17"/>
        <v/>
      </c>
      <c r="AU111" s="51"/>
      <c r="AV111" s="48" t="str">
        <f t="shared" si="18"/>
        <v/>
      </c>
      <c r="AW111" s="48"/>
      <c r="AX111" s="48" t="str">
        <f t="shared" si="20"/>
        <v/>
      </c>
      <c r="AY111" s="48"/>
      <c r="AZ111" s="13">
        <f>IF(J2="クロス円",ABS((F111-H111)*100),ABS((F111-H111)*10000))</f>
        <v>0</v>
      </c>
      <c r="BA111" s="48" t="str">
        <f t="shared" si="19"/>
        <v/>
      </c>
      <c r="BB111" s="48"/>
      <c r="BC111" s="13" t="e">
        <f>IF(AZ111="","",IF(J2="クロス円",ROUNDDOWN((BA111/AZ111)/1000,2),ROUNDDOWN(BA111/(I111*AZ111/10)/100,2)))</f>
        <v>#VALUE!</v>
      </c>
      <c r="BD111" s="13"/>
      <c r="BE111" s="13"/>
      <c r="BF111" s="49"/>
      <c r="BG111" s="49"/>
      <c r="BH111" s="50" t="str">
        <f>IF(BF111="","",IF(J2="クロス円",IF(E111="買",(BF111-F111)*100,(F111-BF111)*100),IF(E111="買",(BF111-F111)*10000,(F111-BF111)*10000)))</f>
        <v/>
      </c>
      <c r="BI111" s="50"/>
      <c r="BJ111" s="48" t="str">
        <f>IF(BF111="","",(IF(J2="クロス円",BH111*BC111*1000,BH111*BC111*I111*10)))</f>
        <v/>
      </c>
      <c r="BK111" s="48"/>
    </row>
    <row r="112" spans="2:63">
      <c r="B112" s="13">
        <v>92</v>
      </c>
      <c r="C112" s="13"/>
      <c r="D112" s="15"/>
      <c r="E112" s="16" t="s">
        <v>15</v>
      </c>
      <c r="F112" s="49"/>
      <c r="G112" s="49"/>
      <c r="H112" s="13"/>
      <c r="I112" s="13"/>
      <c r="J112" s="52" t="str">
        <f t="shared" si="21"/>
        <v/>
      </c>
      <c r="K112" s="52"/>
      <c r="L112" s="13">
        <f>IF(J2="クロス円",ABS((F112-H112)*100),ABS((F112-H112)*10000))</f>
        <v>0</v>
      </c>
      <c r="M112" s="48" t="str">
        <f t="shared" si="12"/>
        <v/>
      </c>
      <c r="N112" s="48"/>
      <c r="O112" s="13" t="e">
        <f>IF(L112="","",IF(J2="クロス円",ROUNDDOWN((M112/L112)/1000,2),ROUNDDOWN(M112/(I112*L112/10)/100,2)))</f>
        <v>#VALUE!</v>
      </c>
      <c r="P112" s="13"/>
      <c r="Q112" s="13"/>
      <c r="R112" s="49"/>
      <c r="S112" s="49"/>
      <c r="T112" s="51" t="str">
        <f>IF(R112="","",IF(J2="クロス円",IF(E112="買",(R112-F112)*100,(F112-R112)*100),IF(E112="買",(R112-F112)*10000,(F112-R112)*10000)))</f>
        <v/>
      </c>
      <c r="U112" s="51"/>
      <c r="V112" s="48" t="str">
        <f>IF(R112="","",(IF(J2="クロス円",T112*O112*1000,T112*O112*I112*10)))</f>
        <v/>
      </c>
      <c r="W112" s="48"/>
      <c r="X112" s="52" t="str">
        <f t="shared" si="22"/>
        <v/>
      </c>
      <c r="Y112" s="52"/>
      <c r="Z112" s="13">
        <f>IF(J2="クロス円",ABS((F112-H112)*100),ABS((F112-H112)*10000))</f>
        <v>0</v>
      </c>
      <c r="AA112" s="48" t="str">
        <f t="shared" si="13"/>
        <v/>
      </c>
      <c r="AB112" s="48"/>
      <c r="AC112" s="13" t="e">
        <f>IF(Z112="","",IF(J2="クロス円",ROUNDDOWN((AA112/Z112)/1000,2),ROUNDDOWN(AA112/(I112*Z112/10)/100,2)))</f>
        <v>#VALUE!</v>
      </c>
      <c r="AD112" s="13" t="str">
        <f t="shared" si="14"/>
        <v/>
      </c>
      <c r="AE112" s="13" t="str">
        <f t="shared" si="15"/>
        <v/>
      </c>
      <c r="AF112" s="49" t="str">
        <f t="shared" si="16"/>
        <v/>
      </c>
      <c r="AG112" s="49"/>
      <c r="AH112" s="50" t="str">
        <f>IF(AF112="","",IF(J2="クロス円",IF(E112="買",(AF112-F112)*100,(F112-AF112)*100),IF(E112="買",(AF112-F112)*10000,(F112-AF112)*10000)))</f>
        <v/>
      </c>
      <c r="AI112" s="50"/>
      <c r="AJ112" s="48" t="str">
        <f>IF(AF112="","",(IF(J2="クロス円",IF(AH112&gt;0,IF(AC112/2&lt;0.02,AH112*0.01*1000,AH112*ROUNDDOWN(AC112/2,2)*1000),AH112*AC112*1000),IF(AH112&gt;0,IF(AC112/2&lt;0.02,AH112*0.01*I112*10,AH112*ROUNDDOWN(AC112/2,2)*I112*10),AH112*AC112*I112*10))))</f>
        <v/>
      </c>
      <c r="AK112" s="48"/>
      <c r="AL112" s="13"/>
      <c r="AM112" s="13"/>
      <c r="AN112" s="49"/>
      <c r="AO112" s="49"/>
      <c r="AP112" s="50" t="str">
        <f>IF(AN112="","",IF(J2="クロス円",IF(E112="買",(AN112-F112)*100,(F112-AN112)*100),IF(E112="買",(AN112-F112)*10000,(F112-AN112)*10000)))</f>
        <v/>
      </c>
      <c r="AQ112" s="50"/>
      <c r="AR112" s="48" t="str">
        <f>IF(AN112="","",(IF(J2="クロス円",IF(AC112/2&lt;0.02,AP112*0.01*1000,AP112*ROUNDDOWN(AC112/2,2)*1000),IF(AC112/2&lt;0.02,AP112*0.01*I112*10,AP112*ROUNDDOWN(AC112/2,2)*I112*10))))</f>
        <v/>
      </c>
      <c r="AS112" s="48"/>
      <c r="AT112" s="51" t="str">
        <f t="shared" si="17"/>
        <v/>
      </c>
      <c r="AU112" s="51"/>
      <c r="AV112" s="48" t="str">
        <f t="shared" si="18"/>
        <v/>
      </c>
      <c r="AW112" s="48"/>
      <c r="AX112" s="48" t="str">
        <f t="shared" si="20"/>
        <v/>
      </c>
      <c r="AY112" s="48"/>
      <c r="AZ112" s="13">
        <f>IF(J2="クロス円",ABS((F112-H112)*100),ABS((F112-H112)*10000))</f>
        <v>0</v>
      </c>
      <c r="BA112" s="48" t="str">
        <f t="shared" si="19"/>
        <v/>
      </c>
      <c r="BB112" s="48"/>
      <c r="BC112" s="13" t="e">
        <f>IF(AZ112="","",IF(J2="クロス円",ROUNDDOWN((BA112/AZ112)/1000,2),ROUNDDOWN(BA112/(I112*AZ112/10)/100,2)))</f>
        <v>#VALUE!</v>
      </c>
      <c r="BD112" s="13"/>
      <c r="BE112" s="13"/>
      <c r="BF112" s="49"/>
      <c r="BG112" s="49"/>
      <c r="BH112" s="50" t="str">
        <f>IF(BF112="","",IF(J2="クロス円",IF(E112="買",(BF112-F112)*100,(F112-BF112)*100),IF(E112="買",(BF112-F112)*10000,(F112-BF112)*10000)))</f>
        <v/>
      </c>
      <c r="BI112" s="50"/>
      <c r="BJ112" s="48" t="str">
        <f>IF(BF112="","",(IF(J2="クロス円",BH112*BC112*1000,BH112*BC112*I112*10)))</f>
        <v/>
      </c>
      <c r="BK112" s="48"/>
    </row>
    <row r="113" spans="2:63">
      <c r="B113" s="13">
        <v>93</v>
      </c>
      <c r="C113" s="13"/>
      <c r="D113" s="15"/>
      <c r="E113" s="16" t="s">
        <v>15</v>
      </c>
      <c r="F113" s="49"/>
      <c r="G113" s="49"/>
      <c r="H113" s="13"/>
      <c r="I113" s="13"/>
      <c r="J113" s="52" t="str">
        <f t="shared" si="21"/>
        <v/>
      </c>
      <c r="K113" s="52"/>
      <c r="L113" s="13">
        <f>IF(J2="クロス円",ABS((F113-H113)*100),ABS((F113-H113)*10000))</f>
        <v>0</v>
      </c>
      <c r="M113" s="48" t="str">
        <f t="shared" si="12"/>
        <v/>
      </c>
      <c r="N113" s="48"/>
      <c r="O113" s="13" t="e">
        <f>IF(L113="","",IF(J2="クロス円",ROUNDDOWN((M113/L113)/1000,2),ROUNDDOWN(M113/(I113*L113/10)/100,2)))</f>
        <v>#VALUE!</v>
      </c>
      <c r="P113" s="13"/>
      <c r="Q113" s="13"/>
      <c r="R113" s="49"/>
      <c r="S113" s="49"/>
      <c r="T113" s="51" t="str">
        <f>IF(R113="","",IF(J2="クロス円",IF(E113="買",(R113-F113)*100,(F113-R113)*100),IF(E113="買",(R113-F113)*10000,(F113-R113)*10000)))</f>
        <v/>
      </c>
      <c r="U113" s="51"/>
      <c r="V113" s="48" t="str">
        <f>IF(R113="","",(IF(J2="クロス円",T113*O113*1000,T113*O113*I113*10)))</f>
        <v/>
      </c>
      <c r="W113" s="48"/>
      <c r="X113" s="52" t="str">
        <f t="shared" si="22"/>
        <v/>
      </c>
      <c r="Y113" s="52"/>
      <c r="Z113" s="13">
        <f>IF(J2="クロス円",ABS((F113-H113)*100),ABS((F113-H113)*10000))</f>
        <v>0</v>
      </c>
      <c r="AA113" s="48" t="str">
        <f t="shared" si="13"/>
        <v/>
      </c>
      <c r="AB113" s="48"/>
      <c r="AC113" s="13" t="e">
        <f>IF(Z113="","",IF(J2="クロス円",ROUNDDOWN((AA113/Z113)/1000,2),ROUNDDOWN(AA113/(I113*Z113/10)/100,2)))</f>
        <v>#VALUE!</v>
      </c>
      <c r="AD113" s="13" t="str">
        <f t="shared" si="14"/>
        <v/>
      </c>
      <c r="AE113" s="13" t="str">
        <f t="shared" si="15"/>
        <v/>
      </c>
      <c r="AF113" s="49" t="str">
        <f t="shared" si="16"/>
        <v/>
      </c>
      <c r="AG113" s="49"/>
      <c r="AH113" s="50" t="str">
        <f>IF(AF113="","",IF(J2="クロス円",IF(E113="買",(AF113-F113)*100,(F113-AF113)*100),IF(E113="買",(AF113-F113)*10000,(F113-AF113)*10000)))</f>
        <v/>
      </c>
      <c r="AI113" s="50"/>
      <c r="AJ113" s="48" t="str">
        <f>IF(AF113="","",(IF(J2="クロス円",IF(AH113&gt;0,IF(AC113/2&lt;0.02,AH113*0.01*1000,AH113*ROUNDDOWN(AC113/2,2)*1000),AH113*AC113*1000),IF(AH113&gt;0,IF(AC113/2&lt;0.02,AH113*0.01*I113*10,AH113*ROUNDDOWN(AC113/2,2)*I113*10),AH113*AC113*I113*10))))</f>
        <v/>
      </c>
      <c r="AK113" s="48"/>
      <c r="AL113" s="13"/>
      <c r="AM113" s="13"/>
      <c r="AN113" s="49"/>
      <c r="AO113" s="49"/>
      <c r="AP113" s="50" t="str">
        <f>IF(AN113="","",IF(J2="クロス円",IF(E113="買",(AN113-F113)*100,(F113-AN113)*100),IF(E113="買",(AN113-F113)*10000,(F113-AN113)*10000)))</f>
        <v/>
      </c>
      <c r="AQ113" s="50"/>
      <c r="AR113" s="48" t="str">
        <f>IF(AN113="","",(IF(J2="クロス円",IF(AC113/2&lt;0.02,AP113*0.01*1000,AP113*ROUNDDOWN(AC113/2,2)*1000),IF(AC113/2&lt;0.02,AP113*0.01*I113*10,AP113*ROUNDDOWN(AC113/2,2)*I113*10))))</f>
        <v/>
      </c>
      <c r="AS113" s="48"/>
      <c r="AT113" s="51" t="str">
        <f t="shared" si="17"/>
        <v/>
      </c>
      <c r="AU113" s="51"/>
      <c r="AV113" s="48" t="str">
        <f t="shared" si="18"/>
        <v/>
      </c>
      <c r="AW113" s="48"/>
      <c r="AX113" s="48" t="str">
        <f t="shared" si="20"/>
        <v/>
      </c>
      <c r="AY113" s="48"/>
      <c r="AZ113" s="13">
        <f>IF(J2="クロス円",ABS((F113-H113)*100),ABS((F113-H113)*10000))</f>
        <v>0</v>
      </c>
      <c r="BA113" s="48" t="str">
        <f t="shared" si="19"/>
        <v/>
      </c>
      <c r="BB113" s="48"/>
      <c r="BC113" s="13" t="e">
        <f>IF(AZ113="","",IF(J2="クロス円",ROUNDDOWN((BA113/AZ113)/1000,2),ROUNDDOWN(BA113/(I113*AZ113/10)/100,2)))</f>
        <v>#VALUE!</v>
      </c>
      <c r="BD113" s="13"/>
      <c r="BE113" s="13"/>
      <c r="BF113" s="49"/>
      <c r="BG113" s="49"/>
      <c r="BH113" s="50" t="str">
        <f>IF(BF113="","",IF(J2="クロス円",IF(E113="買",(BF113-F113)*100,(F113-BF113)*100),IF(E113="買",(BF113-F113)*10000,(F113-BF113)*10000)))</f>
        <v/>
      </c>
      <c r="BI113" s="50"/>
      <c r="BJ113" s="48" t="str">
        <f>IF(BF113="","",(IF(J2="クロス円",BH113*BC113*1000,BH113*BC113*I113*10)))</f>
        <v/>
      </c>
      <c r="BK113" s="48"/>
    </row>
    <row r="114" spans="2:63">
      <c r="B114" s="13">
        <v>94</v>
      </c>
      <c r="C114" s="13"/>
      <c r="D114" s="15"/>
      <c r="E114" s="16" t="s">
        <v>15</v>
      </c>
      <c r="F114" s="49"/>
      <c r="G114" s="49"/>
      <c r="H114" s="13"/>
      <c r="I114" s="13"/>
      <c r="J114" s="52" t="str">
        <f t="shared" si="21"/>
        <v/>
      </c>
      <c r="K114" s="52"/>
      <c r="L114" s="13">
        <f>IF(J2="クロス円",ABS((F114-H114)*100),ABS((F114-H114)*10000))</f>
        <v>0</v>
      </c>
      <c r="M114" s="48" t="str">
        <f t="shared" si="12"/>
        <v/>
      </c>
      <c r="N114" s="48"/>
      <c r="O114" s="13" t="e">
        <f>IF(L114="","",IF(J2="クロス円",ROUNDDOWN((M114/L114)/1000,2),ROUNDDOWN(M114/(I114*L114/10)/100,2)))</f>
        <v>#VALUE!</v>
      </c>
      <c r="P114" s="13"/>
      <c r="Q114" s="13"/>
      <c r="R114" s="49"/>
      <c r="S114" s="49"/>
      <c r="T114" s="51" t="str">
        <f>IF(R114="","",IF(J2="クロス円",IF(E114="買",(R114-F114)*100,(F114-R114)*100),IF(E114="買",(R114-F114)*10000,(F114-R114)*10000)))</f>
        <v/>
      </c>
      <c r="U114" s="51"/>
      <c r="V114" s="48" t="str">
        <f>IF(R114="","",(IF(J2="クロス円",T114*O114*1000,T114*O114*I114*10)))</f>
        <v/>
      </c>
      <c r="W114" s="48"/>
      <c r="X114" s="52" t="str">
        <f t="shared" si="22"/>
        <v/>
      </c>
      <c r="Y114" s="52"/>
      <c r="Z114" s="13">
        <f>IF(J2="クロス円",ABS((F114-H114)*100),ABS((F114-H114)*10000))</f>
        <v>0</v>
      </c>
      <c r="AA114" s="48" t="str">
        <f t="shared" si="13"/>
        <v/>
      </c>
      <c r="AB114" s="48"/>
      <c r="AC114" s="13" t="e">
        <f>IF(Z114="","",IF(J2="クロス円",ROUNDDOWN((AA114/Z114)/1000,2),ROUNDDOWN(AA114/(I114*Z114/10)/100,2)))</f>
        <v>#VALUE!</v>
      </c>
      <c r="AD114" s="13" t="str">
        <f t="shared" si="14"/>
        <v/>
      </c>
      <c r="AE114" s="13" t="str">
        <f t="shared" si="15"/>
        <v/>
      </c>
      <c r="AF114" s="49" t="str">
        <f t="shared" si="16"/>
        <v/>
      </c>
      <c r="AG114" s="49"/>
      <c r="AH114" s="50" t="str">
        <f>IF(AF114="","",IF(J2="クロス円",IF(E114="買",(AF114-F114)*100,(F114-AF114)*100),IF(E114="買",(AF114-F114)*10000,(F114-AF114)*10000)))</f>
        <v/>
      </c>
      <c r="AI114" s="50"/>
      <c r="AJ114" s="48" t="str">
        <f>IF(AF114="","",(IF(J2="クロス円",IF(AH114&gt;0,IF(AC114/2&lt;0.02,AH114*0.01*1000,AH114*ROUNDDOWN(AC114/2,2)*1000),AH114*AC114*1000),IF(AH114&gt;0,IF(AC114/2&lt;0.02,AH114*0.01*I114*10,AH114*ROUNDDOWN(AC114/2,2)*I114*10),AH114*AC114*I114*10))))</f>
        <v/>
      </c>
      <c r="AK114" s="48"/>
      <c r="AL114" s="13"/>
      <c r="AM114" s="13"/>
      <c r="AN114" s="49"/>
      <c r="AO114" s="49"/>
      <c r="AP114" s="50" t="str">
        <f>IF(AN114="","",IF(J2="クロス円",IF(E114="買",(AN114-F114)*100,(F114-AN114)*100),IF(E114="買",(AN114-F114)*10000,(F114-AN114)*10000)))</f>
        <v/>
      </c>
      <c r="AQ114" s="50"/>
      <c r="AR114" s="48" t="str">
        <f>IF(AN114="","",(IF(J2="クロス円",IF(AC114/2&lt;0.02,AP114*0.01*1000,AP114*ROUNDDOWN(AC114/2,2)*1000),IF(AC114/2&lt;0.02,AP114*0.01*I114*10,AP114*ROUNDDOWN(AC114/2,2)*I114*10))))</f>
        <v/>
      </c>
      <c r="AS114" s="48"/>
      <c r="AT114" s="51" t="str">
        <f t="shared" si="17"/>
        <v/>
      </c>
      <c r="AU114" s="51"/>
      <c r="AV114" s="48" t="str">
        <f t="shared" si="18"/>
        <v/>
      </c>
      <c r="AW114" s="48"/>
      <c r="AX114" s="48" t="str">
        <f t="shared" si="20"/>
        <v/>
      </c>
      <c r="AY114" s="48"/>
      <c r="AZ114" s="13">
        <f>IF(J2="クロス円",ABS((F114-H114)*100),ABS((F114-H114)*10000))</f>
        <v>0</v>
      </c>
      <c r="BA114" s="48" t="str">
        <f t="shared" si="19"/>
        <v/>
      </c>
      <c r="BB114" s="48"/>
      <c r="BC114" s="13" t="e">
        <f>IF(AZ114="","",IF(J2="クロス円",ROUNDDOWN((BA114/AZ114)/1000,2),ROUNDDOWN(BA114/(I114*AZ114/10)/100,2)))</f>
        <v>#VALUE!</v>
      </c>
      <c r="BD114" s="13"/>
      <c r="BE114" s="13"/>
      <c r="BF114" s="49"/>
      <c r="BG114" s="49"/>
      <c r="BH114" s="50" t="str">
        <f>IF(BF114="","",IF(J2="クロス円",IF(E114="買",(BF114-F114)*100,(F114-BF114)*100),IF(E114="買",(BF114-F114)*10000,(F114-BF114)*10000)))</f>
        <v/>
      </c>
      <c r="BI114" s="50"/>
      <c r="BJ114" s="48" t="str">
        <f>IF(BF114="","",(IF(J2="クロス円",BH114*BC114*1000,BH114*BC114*I114*10)))</f>
        <v/>
      </c>
      <c r="BK114" s="48"/>
    </row>
    <row r="115" spans="2:63">
      <c r="B115" s="13">
        <v>95</v>
      </c>
      <c r="C115" s="13"/>
      <c r="D115" s="15"/>
      <c r="E115" s="16" t="s">
        <v>15</v>
      </c>
      <c r="F115" s="49"/>
      <c r="G115" s="49"/>
      <c r="H115" s="13"/>
      <c r="I115" s="13"/>
      <c r="J115" s="52" t="str">
        <f t="shared" si="21"/>
        <v/>
      </c>
      <c r="K115" s="52"/>
      <c r="L115" s="13">
        <f>IF(J2="クロス円",ABS((F115-H115)*100),ABS((F115-H115)*10000))</f>
        <v>0</v>
      </c>
      <c r="M115" s="48" t="str">
        <f t="shared" si="12"/>
        <v/>
      </c>
      <c r="N115" s="48"/>
      <c r="O115" s="13" t="e">
        <f>IF(L115="","",IF(J2="クロス円",ROUNDDOWN((M115/L115)/1000,2),ROUNDDOWN(M115/(I115*L115/10)/100,2)))</f>
        <v>#VALUE!</v>
      </c>
      <c r="P115" s="13"/>
      <c r="Q115" s="13"/>
      <c r="R115" s="49"/>
      <c r="S115" s="49"/>
      <c r="T115" s="51" t="str">
        <f>IF(R115="","",IF(J2="クロス円",IF(E115="買",(R115-F115)*100,(F115-R115)*100),IF(E115="買",(R115-F115)*10000,(F115-R115)*10000)))</f>
        <v/>
      </c>
      <c r="U115" s="51"/>
      <c r="V115" s="48" t="str">
        <f>IF(R115="","",(IF(J2="クロス円",T115*O115*1000,T115*O115*I115*10)))</f>
        <v/>
      </c>
      <c r="W115" s="48"/>
      <c r="X115" s="52" t="str">
        <f t="shared" si="22"/>
        <v/>
      </c>
      <c r="Y115" s="52"/>
      <c r="Z115" s="13">
        <f>IF(J2="クロス円",ABS((F115-H115)*100),ABS((F115-H115)*10000))</f>
        <v>0</v>
      </c>
      <c r="AA115" s="48" t="str">
        <f t="shared" si="13"/>
        <v/>
      </c>
      <c r="AB115" s="48"/>
      <c r="AC115" s="13" t="e">
        <f>IF(Z115="","",IF(J2="クロス円",ROUNDDOWN((AA115/Z115)/1000,2),ROUNDDOWN(AA115/(I115*Z115/10)/100,2)))</f>
        <v>#VALUE!</v>
      </c>
      <c r="AD115" s="13" t="str">
        <f t="shared" si="14"/>
        <v/>
      </c>
      <c r="AE115" s="13" t="str">
        <f t="shared" si="15"/>
        <v/>
      </c>
      <c r="AF115" s="49" t="str">
        <f t="shared" si="16"/>
        <v/>
      </c>
      <c r="AG115" s="49"/>
      <c r="AH115" s="50" t="str">
        <f>IF(AF115="","",IF(J2="クロス円",IF(E115="買",(AF115-F115)*100,(F115-AF115)*100),IF(E115="買",(AF115-F115)*10000,(F115-AF115)*10000)))</f>
        <v/>
      </c>
      <c r="AI115" s="50"/>
      <c r="AJ115" s="48" t="str">
        <f>IF(AF115="","",(IF(J2="クロス円",IF(AH115&gt;0,IF(AC115/2&lt;0.02,AH115*0.01*1000,AH115*ROUNDDOWN(AC115/2,2)*1000),AH115*AC115*1000),IF(AH115&gt;0,IF(AC115/2&lt;0.02,AH115*0.01*I115*10,AH115*ROUNDDOWN(AC115/2,2)*I115*10),AH115*AC115*I115*10))))</f>
        <v/>
      </c>
      <c r="AK115" s="48"/>
      <c r="AL115" s="13"/>
      <c r="AM115" s="13"/>
      <c r="AN115" s="49"/>
      <c r="AO115" s="49"/>
      <c r="AP115" s="50" t="str">
        <f>IF(AN115="","",IF(J2="クロス円",IF(E115="買",(AN115-F115)*100,(F115-AN115)*100),IF(E115="買",(AN115-F115)*10000,(F115-AN115)*10000)))</f>
        <v/>
      </c>
      <c r="AQ115" s="50"/>
      <c r="AR115" s="48" t="str">
        <f>IF(AN115="","",(IF(J2="クロス円",IF(AC115/2&lt;0.02,AP115*0.01*1000,AP115*ROUNDDOWN(AC115/2,2)*1000),IF(AC115/2&lt;0.02,AP115*0.01*I115*10,AP115*ROUNDDOWN(AC115/2,2)*I115*10))))</f>
        <v/>
      </c>
      <c r="AS115" s="48"/>
      <c r="AT115" s="51" t="str">
        <f t="shared" si="17"/>
        <v/>
      </c>
      <c r="AU115" s="51"/>
      <c r="AV115" s="48" t="str">
        <f t="shared" si="18"/>
        <v/>
      </c>
      <c r="AW115" s="48"/>
      <c r="AX115" s="48" t="str">
        <f t="shared" si="20"/>
        <v/>
      </c>
      <c r="AY115" s="48"/>
      <c r="AZ115" s="13">
        <f>IF(J2="クロス円",ABS((F115-H115)*100),ABS((F115-H115)*10000))</f>
        <v>0</v>
      </c>
      <c r="BA115" s="48" t="str">
        <f t="shared" si="19"/>
        <v/>
      </c>
      <c r="BB115" s="48"/>
      <c r="BC115" s="13" t="e">
        <f>IF(AZ115="","",IF(J2="クロス円",ROUNDDOWN((BA115/AZ115)/1000,2),ROUNDDOWN(BA115/(I115*AZ115/10)/100,2)))</f>
        <v>#VALUE!</v>
      </c>
      <c r="BD115" s="13"/>
      <c r="BE115" s="13"/>
      <c r="BF115" s="49"/>
      <c r="BG115" s="49"/>
      <c r="BH115" s="50" t="str">
        <f>IF(BF115="","",IF(J2="クロス円",IF(E115="買",(BF115-F115)*100,(F115-BF115)*100),IF(E115="買",(BF115-F115)*10000,(F115-BF115)*10000)))</f>
        <v/>
      </c>
      <c r="BI115" s="50"/>
      <c r="BJ115" s="48" t="str">
        <f>IF(BF115="","",(IF(J2="クロス円",BH115*BC115*1000,BH115*BC115*I115*10)))</f>
        <v/>
      </c>
      <c r="BK115" s="48"/>
    </row>
    <row r="116" spans="2:63">
      <c r="B116" s="13">
        <v>96</v>
      </c>
      <c r="C116" s="13"/>
      <c r="D116" s="15"/>
      <c r="E116" s="16" t="s">
        <v>15</v>
      </c>
      <c r="F116" s="49"/>
      <c r="G116" s="49"/>
      <c r="H116" s="13"/>
      <c r="I116" s="13"/>
      <c r="J116" s="52" t="str">
        <f t="shared" si="21"/>
        <v/>
      </c>
      <c r="K116" s="52"/>
      <c r="L116" s="13">
        <f>IF(J2="クロス円",ABS((F116-H116)*100),ABS((F116-H116)*10000))</f>
        <v>0</v>
      </c>
      <c r="M116" s="48" t="str">
        <f t="shared" si="12"/>
        <v/>
      </c>
      <c r="N116" s="48"/>
      <c r="O116" s="13" t="e">
        <f>IF(L116="","",IF(J2="クロス円",ROUNDDOWN((M116/L116)/1000,2),ROUNDDOWN(M116/(I116*L116/10)/100,2)))</f>
        <v>#VALUE!</v>
      </c>
      <c r="P116" s="13"/>
      <c r="Q116" s="13"/>
      <c r="R116" s="49"/>
      <c r="S116" s="49"/>
      <c r="T116" s="51" t="str">
        <f>IF(R116="","",IF(J2="クロス円",IF(E116="買",(R116-F116)*100,(F116-R116)*100),IF(E116="買",(R116-F116)*10000,(F116-R116)*10000)))</f>
        <v/>
      </c>
      <c r="U116" s="51"/>
      <c r="V116" s="48" t="str">
        <f>IF(R116="","",(IF(J2="クロス円",T116*O116*1000,T116*O116*I116*10)))</f>
        <v/>
      </c>
      <c r="W116" s="48"/>
      <c r="X116" s="52" t="str">
        <f t="shared" si="22"/>
        <v/>
      </c>
      <c r="Y116" s="52"/>
      <c r="Z116" s="13">
        <f>IF(J2="クロス円",ABS((F116-H116)*100),ABS((F116-H116)*10000))</f>
        <v>0</v>
      </c>
      <c r="AA116" s="48" t="str">
        <f t="shared" si="13"/>
        <v/>
      </c>
      <c r="AB116" s="48"/>
      <c r="AC116" s="13" t="e">
        <f>IF(Z116="","",IF(J2="クロス円",ROUNDDOWN((AA116/Z116)/1000,2),ROUNDDOWN(AA116/(I116*Z116/10)/100,2)))</f>
        <v>#VALUE!</v>
      </c>
      <c r="AD116" s="13" t="str">
        <f t="shared" si="14"/>
        <v/>
      </c>
      <c r="AE116" s="13" t="str">
        <f t="shared" si="15"/>
        <v/>
      </c>
      <c r="AF116" s="49" t="str">
        <f t="shared" si="16"/>
        <v/>
      </c>
      <c r="AG116" s="49"/>
      <c r="AH116" s="50" t="str">
        <f>IF(AF116="","",IF(J2="クロス円",IF(E116="買",(AF116-F116)*100,(F116-AF116)*100),IF(E116="買",(AF116-F116)*10000,(F116-AF116)*10000)))</f>
        <v/>
      </c>
      <c r="AI116" s="50"/>
      <c r="AJ116" s="48" t="str">
        <f>IF(AF116="","",(IF(J2="クロス円",IF(AH116&gt;0,IF(AC116/2&lt;0.02,AH116*0.01*1000,AH116*ROUNDDOWN(AC116/2,2)*1000),AH116*AC116*1000),IF(AH116&gt;0,IF(AC116/2&lt;0.02,AH116*0.01*I116*10,AH116*ROUNDDOWN(AC116/2,2)*I116*10),AH116*AC116*I116*10))))</f>
        <v/>
      </c>
      <c r="AK116" s="48"/>
      <c r="AL116" s="13"/>
      <c r="AM116" s="13"/>
      <c r="AN116" s="49"/>
      <c r="AO116" s="49"/>
      <c r="AP116" s="50" t="str">
        <f>IF(AN116="","",IF(J2="クロス円",IF(E116="買",(AN116-F116)*100,(F116-AN116)*100),IF(E116="買",(AN116-F116)*10000,(F116-AN116)*10000)))</f>
        <v/>
      </c>
      <c r="AQ116" s="50"/>
      <c r="AR116" s="48" t="str">
        <f>IF(AN116="","",(IF(J2="クロス円",IF(AC116/2&lt;0.02,AP116*0.01*1000,AP116*ROUNDDOWN(AC116/2,2)*1000),IF(AC116/2&lt;0.02,AP116*0.01*I116*10,AP116*ROUNDDOWN(AC116/2,2)*I116*10))))</f>
        <v/>
      </c>
      <c r="AS116" s="48"/>
      <c r="AT116" s="51" t="str">
        <f t="shared" si="17"/>
        <v/>
      </c>
      <c r="AU116" s="51"/>
      <c r="AV116" s="48" t="str">
        <f t="shared" si="18"/>
        <v/>
      </c>
      <c r="AW116" s="48"/>
      <c r="AX116" s="48" t="str">
        <f t="shared" si="20"/>
        <v/>
      </c>
      <c r="AY116" s="48"/>
      <c r="AZ116" s="13">
        <f>IF(J2="クロス円",ABS((F116-H116)*100),ABS((F116-H116)*10000))</f>
        <v>0</v>
      </c>
      <c r="BA116" s="48" t="str">
        <f t="shared" si="19"/>
        <v/>
      </c>
      <c r="BB116" s="48"/>
      <c r="BC116" s="13" t="e">
        <f>IF(AZ116="","",IF(J2="クロス円",ROUNDDOWN((BA116/AZ116)/1000,2),ROUNDDOWN(BA116/(I116*AZ116/10)/100,2)))</f>
        <v>#VALUE!</v>
      </c>
      <c r="BD116" s="13"/>
      <c r="BE116" s="13"/>
      <c r="BF116" s="49"/>
      <c r="BG116" s="49"/>
      <c r="BH116" s="50" t="str">
        <f>IF(BF116="","",IF(J2="クロス円",IF(E116="買",(BF116-F116)*100,(F116-BF116)*100),IF(E116="買",(BF116-F116)*10000,(F116-BF116)*10000)))</f>
        <v/>
      </c>
      <c r="BI116" s="50"/>
      <c r="BJ116" s="48" t="str">
        <f>IF(BF116="","",(IF(J2="クロス円",BH116*BC116*1000,BH116*BC116*I116*10)))</f>
        <v/>
      </c>
      <c r="BK116" s="48"/>
    </row>
    <row r="117" spans="2:63">
      <c r="B117" s="13">
        <v>97</v>
      </c>
      <c r="C117" s="13"/>
      <c r="D117" s="15"/>
      <c r="E117" s="16" t="s">
        <v>15</v>
      </c>
      <c r="F117" s="49"/>
      <c r="G117" s="49"/>
      <c r="H117" s="13"/>
      <c r="I117" s="13"/>
      <c r="J117" s="52" t="str">
        <f t="shared" si="21"/>
        <v/>
      </c>
      <c r="K117" s="52"/>
      <c r="L117" s="13">
        <f>IF(J2="クロス円",ABS((F117-H117)*100),ABS((F117-H117)*10000))</f>
        <v>0</v>
      </c>
      <c r="M117" s="48" t="str">
        <f t="shared" si="12"/>
        <v/>
      </c>
      <c r="N117" s="48"/>
      <c r="O117" s="13" t="e">
        <f>IF(L117="","",IF(J2="クロス円",ROUNDDOWN((M117/L117)/1000,2),ROUNDDOWN(M117/(I117*L117/10)/100,2)))</f>
        <v>#VALUE!</v>
      </c>
      <c r="P117" s="13"/>
      <c r="Q117" s="13"/>
      <c r="R117" s="49"/>
      <c r="S117" s="49"/>
      <c r="T117" s="51" t="str">
        <f>IF(R117="","",IF(J2="クロス円",IF(E117="買",(R117-F117)*100,(F117-R117)*100),IF(E117="買",(R117-F117)*10000,(F117-R117)*10000)))</f>
        <v/>
      </c>
      <c r="U117" s="51"/>
      <c r="V117" s="48" t="str">
        <f>IF(R117="","",(IF(J2="クロス円",T117*O117*1000,T117*O117*I117*10)))</f>
        <v/>
      </c>
      <c r="W117" s="48"/>
      <c r="X117" s="52" t="str">
        <f t="shared" si="22"/>
        <v/>
      </c>
      <c r="Y117" s="52"/>
      <c r="Z117" s="13">
        <f>IF(J2="クロス円",ABS((F117-H117)*100),ABS((F117-H117)*10000))</f>
        <v>0</v>
      </c>
      <c r="AA117" s="48" t="str">
        <f t="shared" si="13"/>
        <v/>
      </c>
      <c r="AB117" s="48"/>
      <c r="AC117" s="13" t="e">
        <f>IF(Z117="","",IF(J2="クロス円",ROUNDDOWN((AA117/Z117)/1000,2),ROUNDDOWN(AA117/(I117*Z117/10)/100,2)))</f>
        <v>#VALUE!</v>
      </c>
      <c r="AD117" s="13" t="str">
        <f t="shared" si="14"/>
        <v/>
      </c>
      <c r="AE117" s="13" t="str">
        <f t="shared" si="15"/>
        <v/>
      </c>
      <c r="AF117" s="49" t="str">
        <f t="shared" si="16"/>
        <v/>
      </c>
      <c r="AG117" s="49"/>
      <c r="AH117" s="50" t="str">
        <f>IF(AF117="","",IF(J2="クロス円",IF(E117="買",(AF117-F117)*100,(F117-AF117)*100),IF(E117="買",(AF117-F117)*10000,(F117-AF117)*10000)))</f>
        <v/>
      </c>
      <c r="AI117" s="50"/>
      <c r="AJ117" s="48" t="str">
        <f>IF(AF117="","",(IF(J2="クロス円",IF(AH117&gt;0,IF(AC117/2&lt;0.02,AH117*0.01*1000,AH117*ROUNDDOWN(AC117/2,2)*1000),AH117*AC117*1000),IF(AH117&gt;0,IF(AC117/2&lt;0.02,AH117*0.01*I117*10,AH117*ROUNDDOWN(AC117/2,2)*I117*10),AH117*AC117*I117*10))))</f>
        <v/>
      </c>
      <c r="AK117" s="48"/>
      <c r="AL117" s="13"/>
      <c r="AM117" s="13"/>
      <c r="AN117" s="49"/>
      <c r="AO117" s="49"/>
      <c r="AP117" s="50" t="str">
        <f>IF(AN117="","",IF(J2="クロス円",IF(E117="買",(AN117-F117)*100,(F117-AN117)*100),IF(E117="買",(AN117-F117)*10000,(F117-AN117)*10000)))</f>
        <v/>
      </c>
      <c r="AQ117" s="50"/>
      <c r="AR117" s="48" t="str">
        <f>IF(AN117="","",(IF(J2="クロス円",IF(AC117/2&lt;0.02,AP117*0.01*1000,AP117*ROUNDDOWN(AC117/2,2)*1000),IF(AC117/2&lt;0.02,AP117*0.01*I117*10,AP117*ROUNDDOWN(AC117/2,2)*I117*10))))</f>
        <v/>
      </c>
      <c r="AS117" s="48"/>
      <c r="AT117" s="51" t="str">
        <f t="shared" si="17"/>
        <v/>
      </c>
      <c r="AU117" s="51"/>
      <c r="AV117" s="48" t="str">
        <f t="shared" si="18"/>
        <v/>
      </c>
      <c r="AW117" s="48"/>
      <c r="AX117" s="48" t="str">
        <f t="shared" si="20"/>
        <v/>
      </c>
      <c r="AY117" s="48"/>
      <c r="AZ117" s="13">
        <f>IF(J2="クロス円",ABS((F117-H117)*100),ABS((F117-H117)*10000))</f>
        <v>0</v>
      </c>
      <c r="BA117" s="48" t="str">
        <f t="shared" si="19"/>
        <v/>
      </c>
      <c r="BB117" s="48"/>
      <c r="BC117" s="13" t="e">
        <f>IF(AZ117="","",IF(J2="クロス円",ROUNDDOWN((BA117/AZ117)/1000,2),ROUNDDOWN(BA117/(I117*AZ117/10)/100,2)))</f>
        <v>#VALUE!</v>
      </c>
      <c r="BD117" s="13"/>
      <c r="BE117" s="13"/>
      <c r="BF117" s="49"/>
      <c r="BG117" s="49"/>
      <c r="BH117" s="50" t="str">
        <f>IF(BF117="","",IF(J2="クロス円",IF(E117="買",(BF117-F117)*100,(F117-BF117)*100),IF(E117="買",(BF117-F117)*10000,(F117-BF117)*10000)))</f>
        <v/>
      </c>
      <c r="BI117" s="50"/>
      <c r="BJ117" s="48" t="str">
        <f>IF(BF117="","",(IF(J2="クロス円",BH117*BC117*1000,BH117*BC117*I117*10)))</f>
        <v/>
      </c>
      <c r="BK117" s="48"/>
    </row>
    <row r="118" spans="2:63">
      <c r="B118" s="13">
        <v>98</v>
      </c>
      <c r="C118" s="13"/>
      <c r="D118" s="15"/>
      <c r="E118" s="16" t="s">
        <v>15</v>
      </c>
      <c r="F118" s="49"/>
      <c r="G118" s="49"/>
      <c r="H118" s="13"/>
      <c r="I118" s="13"/>
      <c r="J118" s="52" t="str">
        <f t="shared" si="21"/>
        <v/>
      </c>
      <c r="K118" s="52"/>
      <c r="L118" s="13">
        <f>IF(J2="クロス円",ABS((F118-H118)*100),ABS((F118-H118)*10000))</f>
        <v>0</v>
      </c>
      <c r="M118" s="48" t="str">
        <f t="shared" si="12"/>
        <v/>
      </c>
      <c r="N118" s="48"/>
      <c r="O118" s="13" t="e">
        <f>IF(L118="","",IF(J2="クロス円",ROUNDDOWN((M118/L118)/1000,2),ROUNDDOWN(M118/(I118*L118/10)/100,2)))</f>
        <v>#VALUE!</v>
      </c>
      <c r="P118" s="13"/>
      <c r="Q118" s="13"/>
      <c r="R118" s="49"/>
      <c r="S118" s="49"/>
      <c r="T118" s="51" t="str">
        <f>IF(R118="","",IF(J2="クロス円",IF(E118="買",(R118-F118)*100,(F118-R118)*100),IF(E118="買",(R118-F118)*10000,(F118-R118)*10000)))</f>
        <v/>
      </c>
      <c r="U118" s="51"/>
      <c r="V118" s="48" t="str">
        <f>IF(R118="","",(IF(J2="クロス円",T118*O118*1000,T118*O118*I118*10)))</f>
        <v/>
      </c>
      <c r="W118" s="48"/>
      <c r="X118" s="52" t="str">
        <f t="shared" si="22"/>
        <v/>
      </c>
      <c r="Y118" s="52"/>
      <c r="Z118" s="13">
        <f>IF(J2="クロス円",ABS((F118-H118)*100),ABS((F118-H118)*10000))</f>
        <v>0</v>
      </c>
      <c r="AA118" s="48" t="str">
        <f t="shared" si="13"/>
        <v/>
      </c>
      <c r="AB118" s="48"/>
      <c r="AC118" s="13" t="e">
        <f>IF(Z118="","",IF(J2="クロス円",ROUNDDOWN((AA118/Z118)/1000,2),ROUNDDOWN(AA118/(I118*Z118/10)/100,2)))</f>
        <v>#VALUE!</v>
      </c>
      <c r="AD118" s="13" t="str">
        <f t="shared" si="14"/>
        <v/>
      </c>
      <c r="AE118" s="13" t="str">
        <f t="shared" si="15"/>
        <v/>
      </c>
      <c r="AF118" s="49" t="str">
        <f t="shared" si="16"/>
        <v/>
      </c>
      <c r="AG118" s="49"/>
      <c r="AH118" s="50" t="str">
        <f>IF(AF118="","",IF(J2="クロス円",IF(E118="買",(AF118-F118)*100,(F118-AF118)*100),IF(E118="買",(AF118-F118)*10000,(F118-AF118)*10000)))</f>
        <v/>
      </c>
      <c r="AI118" s="50"/>
      <c r="AJ118" s="48" t="str">
        <f>IF(AF118="","",(IF(J2="クロス円",IF(AH118&gt;0,IF(AC118/2&lt;0.02,AH118*0.01*1000,AH118*ROUNDDOWN(AC118/2,2)*1000),AH118*AC118*1000),IF(AH118&gt;0,IF(AC118/2&lt;0.02,AH118*0.01*I118*10,AH118*ROUNDDOWN(AC118/2,2)*I118*10),AH118*AC118*I118*10))))</f>
        <v/>
      </c>
      <c r="AK118" s="48"/>
      <c r="AL118" s="13"/>
      <c r="AM118" s="13"/>
      <c r="AN118" s="49"/>
      <c r="AO118" s="49"/>
      <c r="AP118" s="50" t="str">
        <f>IF(AN118="","",IF(J2="クロス円",IF(E118="買",(AN118-F118)*100,(F118-AN118)*100),IF(E118="買",(AN118-F118)*10000,(F118-AN118)*10000)))</f>
        <v/>
      </c>
      <c r="AQ118" s="50"/>
      <c r="AR118" s="48" t="str">
        <f>IF(AN118="","",(IF(J2="クロス円",IF(AC118/2&lt;0.02,AP118*0.01*1000,AP118*ROUNDDOWN(AC118/2,2)*1000),IF(AC118/2&lt;0.02,AP118*0.01*I118*10,AP118*ROUNDDOWN(AC118/2,2)*I118*10))))</f>
        <v/>
      </c>
      <c r="AS118" s="48"/>
      <c r="AT118" s="51" t="str">
        <f t="shared" si="17"/>
        <v/>
      </c>
      <c r="AU118" s="51"/>
      <c r="AV118" s="48" t="str">
        <f t="shared" si="18"/>
        <v/>
      </c>
      <c r="AW118" s="48"/>
      <c r="AX118" s="48" t="str">
        <f t="shared" si="20"/>
        <v/>
      </c>
      <c r="AY118" s="48"/>
      <c r="AZ118" s="13">
        <f>IF(J2="クロス円",ABS((F118-H118)*100),ABS((F118-H118)*10000))</f>
        <v>0</v>
      </c>
      <c r="BA118" s="48" t="str">
        <f t="shared" si="19"/>
        <v/>
      </c>
      <c r="BB118" s="48"/>
      <c r="BC118" s="13" t="e">
        <f>IF(AZ118="","",IF(J2="クロス円",ROUNDDOWN((BA118/AZ118)/1000,2),ROUNDDOWN(BA118/(I118*AZ118/10)/100,2)))</f>
        <v>#VALUE!</v>
      </c>
      <c r="BD118" s="13"/>
      <c r="BE118" s="13"/>
      <c r="BF118" s="49"/>
      <c r="BG118" s="49"/>
      <c r="BH118" s="50" t="str">
        <f>IF(BF118="","",IF(J2="クロス円",IF(E118="買",(BF118-F118)*100,(F118-BF118)*100),IF(E118="買",(BF118-F118)*10000,(F118-BF118)*10000)))</f>
        <v/>
      </c>
      <c r="BI118" s="50"/>
      <c r="BJ118" s="48" t="str">
        <f>IF(BF118="","",(IF(J2="クロス円",BH118*BC118*1000,BH118*BC118*I118*10)))</f>
        <v/>
      </c>
      <c r="BK118" s="48"/>
    </row>
    <row r="119" spans="2:63">
      <c r="B119" s="13">
        <v>99</v>
      </c>
      <c r="C119" s="13"/>
      <c r="D119" s="15"/>
      <c r="E119" s="16" t="s">
        <v>15</v>
      </c>
      <c r="F119" s="49"/>
      <c r="G119" s="49"/>
      <c r="H119" s="13"/>
      <c r="I119" s="13"/>
      <c r="J119" s="52" t="str">
        <f t="shared" si="21"/>
        <v/>
      </c>
      <c r="K119" s="52"/>
      <c r="L119" s="13">
        <f>IF(J2="クロス円",ABS((F119-H119)*100),ABS((F119-H119)*10000))</f>
        <v>0</v>
      </c>
      <c r="M119" s="48" t="str">
        <f t="shared" si="12"/>
        <v/>
      </c>
      <c r="N119" s="48"/>
      <c r="O119" s="13" t="e">
        <f>IF(L119="","",IF(J2="クロス円",ROUNDDOWN((M119/L119)/1000,2),ROUNDDOWN(M119/(I119*L119/10)/100,2)))</f>
        <v>#VALUE!</v>
      </c>
      <c r="P119" s="13"/>
      <c r="Q119" s="13"/>
      <c r="R119" s="49"/>
      <c r="S119" s="49"/>
      <c r="T119" s="51" t="str">
        <f>IF(R119="","",IF(J2="クロス円",IF(E119="買",(R119-F119)*100,(F119-R119)*100),IF(E119="買",(R119-F119)*10000,(F119-R119)*10000)))</f>
        <v/>
      </c>
      <c r="U119" s="51"/>
      <c r="V119" s="48" t="str">
        <f>IF(R119="","",(IF(J2="クロス円",T119*O119*1000,T119*O119*I119*10)))</f>
        <v/>
      </c>
      <c r="W119" s="48"/>
      <c r="X119" s="52" t="str">
        <f t="shared" si="22"/>
        <v/>
      </c>
      <c r="Y119" s="52"/>
      <c r="Z119" s="13">
        <f>IF(J2="クロス円",ABS((F119-H119)*100),ABS((F119-H119)*10000))</f>
        <v>0</v>
      </c>
      <c r="AA119" s="48" t="str">
        <f t="shared" si="13"/>
        <v/>
      </c>
      <c r="AB119" s="48"/>
      <c r="AC119" s="13" t="e">
        <f>IF(Z119="","",IF(J2="クロス円",ROUNDDOWN((AA119/Z119)/1000,2),ROUNDDOWN(AA119/(I119*Z119/10)/100,2)))</f>
        <v>#VALUE!</v>
      </c>
      <c r="AD119" s="13" t="str">
        <f t="shared" si="14"/>
        <v/>
      </c>
      <c r="AE119" s="13" t="str">
        <f t="shared" si="15"/>
        <v/>
      </c>
      <c r="AF119" s="49" t="str">
        <f t="shared" si="16"/>
        <v/>
      </c>
      <c r="AG119" s="49"/>
      <c r="AH119" s="50" t="str">
        <f>IF(AF119="","",IF(J2="クロス円",IF(E119="買",(AF119-F119)*100,(F119-AF119)*100),IF(E119="買",(AF119-F119)*10000,(F119-AF119)*10000)))</f>
        <v/>
      </c>
      <c r="AI119" s="50"/>
      <c r="AJ119" s="48" t="str">
        <f>IF(AF119="","",(IF(J2="クロス円",IF(AH119&gt;0,IF(AC119/2&lt;0.02,AH119*0.01*1000,AH119*ROUNDDOWN(AC119/2,2)*1000),AH119*AC119*1000),IF(AH119&gt;0,IF(AC119/2&lt;0.02,AH119*0.01*I119*10,AH119*ROUNDDOWN(AC119/2,2)*I119*10),AH119*AC119*I119*10))))</f>
        <v/>
      </c>
      <c r="AK119" s="48"/>
      <c r="AL119" s="13"/>
      <c r="AM119" s="13"/>
      <c r="AN119" s="49"/>
      <c r="AO119" s="49"/>
      <c r="AP119" s="50" t="str">
        <f>IF(AN119="","",IF(J2="クロス円",IF(E119="買",(AN119-F119)*100,(F119-AN119)*100),IF(E119="買",(AN119-F119)*10000,(F119-AN119)*10000)))</f>
        <v/>
      </c>
      <c r="AQ119" s="50"/>
      <c r="AR119" s="48" t="str">
        <f>IF(AN119="","",(IF(J2="クロス円",IF(AC119/2&lt;0.02,AP119*0.01*1000,AP119*ROUNDDOWN(AC119/2,2)*1000),IF(AC119/2&lt;0.02,AP119*0.01*I119*10,AP119*ROUNDDOWN(AC119/2,2)*I119*10))))</f>
        <v/>
      </c>
      <c r="AS119" s="48"/>
      <c r="AT119" s="51" t="str">
        <f t="shared" si="17"/>
        <v/>
      </c>
      <c r="AU119" s="51"/>
      <c r="AV119" s="48" t="str">
        <f t="shared" si="18"/>
        <v/>
      </c>
      <c r="AW119" s="48"/>
      <c r="AX119" s="48" t="str">
        <f t="shared" si="20"/>
        <v/>
      </c>
      <c r="AY119" s="48"/>
      <c r="AZ119" s="13">
        <f>IF(J2="クロス円",ABS((F119-H119)*100),ABS((F119-H119)*10000))</f>
        <v>0</v>
      </c>
      <c r="BA119" s="48" t="str">
        <f t="shared" si="19"/>
        <v/>
      </c>
      <c r="BB119" s="48"/>
      <c r="BC119" s="13" t="e">
        <f>IF(AZ119="","",IF(J2="クロス円",ROUNDDOWN((BA119/AZ119)/1000,2),ROUNDDOWN(BA119/(I119*AZ119/10)/100,2)))</f>
        <v>#VALUE!</v>
      </c>
      <c r="BD119" s="13"/>
      <c r="BE119" s="13"/>
      <c r="BF119" s="49"/>
      <c r="BG119" s="49"/>
      <c r="BH119" s="50" t="str">
        <f>IF(BF119="","",IF(J2="クロス円",IF(E119="買",(BF119-F119)*100,(F119-BF119)*100),IF(E119="買",(BF119-F119)*10000,(F119-BF119)*10000)))</f>
        <v/>
      </c>
      <c r="BI119" s="50"/>
      <c r="BJ119" s="48" t="str">
        <f>IF(BF119="","",(IF(J2="クロス円",BH119*BC119*1000,BH119*BC119*I119*10)))</f>
        <v/>
      </c>
      <c r="BK119" s="48"/>
    </row>
    <row r="120" spans="2:63">
      <c r="B120" s="13">
        <v>100</v>
      </c>
      <c r="C120" s="13"/>
      <c r="D120" s="15"/>
      <c r="E120" s="16" t="s">
        <v>15</v>
      </c>
      <c r="F120" s="49"/>
      <c r="G120" s="49"/>
      <c r="H120" s="13"/>
      <c r="I120" s="13"/>
      <c r="J120" s="52" t="str">
        <f t="shared" si="21"/>
        <v/>
      </c>
      <c r="K120" s="52"/>
      <c r="L120" s="13">
        <f>IF(J2="クロス円",ABS((F120-H120)*100),ABS((F120-H120)*10000))</f>
        <v>0</v>
      </c>
      <c r="M120" s="48" t="str">
        <f t="shared" si="12"/>
        <v/>
      </c>
      <c r="N120" s="48"/>
      <c r="O120" s="13" t="e">
        <f>IF(L120="","",IF(J2="クロス円",ROUNDDOWN((M120/L120)/1000,2),ROUNDDOWN(M120/(I120*L120/10)/100,2)))</f>
        <v>#VALUE!</v>
      </c>
      <c r="P120" s="13"/>
      <c r="Q120" s="13"/>
      <c r="R120" s="49"/>
      <c r="S120" s="49"/>
      <c r="T120" s="51" t="str">
        <f>IF(R120="","",IF(J2="クロス円",IF(E120="買",(R120-F120)*100,(F120-R120)*100),IF(E120="買",(R120-F120)*10000,(F120-R120)*10000)))</f>
        <v/>
      </c>
      <c r="U120" s="51"/>
      <c r="V120" s="48" t="str">
        <f>IF(R120="","",(IF(J2="クロス円",T120*O120*1000,T120*O120*I120*10)))</f>
        <v/>
      </c>
      <c r="W120" s="48"/>
      <c r="X120" s="52" t="str">
        <f t="shared" si="22"/>
        <v/>
      </c>
      <c r="Y120" s="52"/>
      <c r="Z120" s="13">
        <f>IF(J2="クロス円",ABS((F120-H120)*100),ABS((F120-H120)*10000))</f>
        <v>0</v>
      </c>
      <c r="AA120" s="48" t="str">
        <f t="shared" si="13"/>
        <v/>
      </c>
      <c r="AB120" s="48"/>
      <c r="AC120" s="13" t="e">
        <f>IF(Z120="","",IF(J2="クロス円",ROUNDDOWN((AA120/Z120)/1000,2),ROUNDDOWN(AA120/(I120*Z120/10)/100,2)))</f>
        <v>#VALUE!</v>
      </c>
      <c r="AD120" s="13" t="str">
        <f t="shared" si="14"/>
        <v/>
      </c>
      <c r="AE120" s="13" t="str">
        <f t="shared" si="15"/>
        <v/>
      </c>
      <c r="AF120" s="49" t="str">
        <f t="shared" si="16"/>
        <v/>
      </c>
      <c r="AG120" s="49"/>
      <c r="AH120" s="50" t="str">
        <f>IF(AF120="","",IF(J2="クロス円",IF(E120="買",(AF120-F120)*100,(F120-AF120)*100),IF(E120="買",(AF120-F120)*10000,(F120-AF120)*10000)))</f>
        <v/>
      </c>
      <c r="AI120" s="50"/>
      <c r="AJ120" s="48" t="str">
        <f>IF(AF120="","",(IF(J2="クロス円",IF(AH120&gt;0,IF(AC120/2&lt;0.02,AH120*0.01*1000,AH120*ROUNDDOWN(AC120/2,2)*1000),AH120*AC120*1000),IF(AH120&gt;0,IF(AC120/2&lt;0.02,AH120*0.01*I120*10,AH120*ROUNDDOWN(AC120/2,2)*I120*10),AH120*AC120*I120*10))))</f>
        <v/>
      </c>
      <c r="AK120" s="48"/>
      <c r="AL120" s="13"/>
      <c r="AM120" s="13"/>
      <c r="AN120" s="49"/>
      <c r="AO120" s="49"/>
      <c r="AP120" s="50" t="str">
        <f>IF(AN120="","",IF(J2="クロス円",IF(E120="買",(AN120-F120)*100,(F120-AN120)*100),IF(E120="買",(AN120-F120)*10000,(F120-AN120)*10000)))</f>
        <v/>
      </c>
      <c r="AQ120" s="50"/>
      <c r="AR120" s="48" t="str">
        <f>IF(AN120="","",(IF(J2="クロス円",IF(AC120/2&lt;0.02,AP120*0.01*1000,AP120*ROUNDDOWN(AC120/2,2)*1000),IF(AC120/2&lt;0.02,AP120*0.01*I120*10,AP120*ROUNDDOWN(AC120/2,2)*I120*10))))</f>
        <v/>
      </c>
      <c r="AS120" s="48"/>
      <c r="AT120" s="51" t="str">
        <f t="shared" si="17"/>
        <v/>
      </c>
      <c r="AU120" s="51"/>
      <c r="AV120" s="48" t="str">
        <f t="shared" si="18"/>
        <v/>
      </c>
      <c r="AW120" s="48"/>
      <c r="AX120" s="48" t="str">
        <f t="shared" si="20"/>
        <v/>
      </c>
      <c r="AY120" s="48"/>
      <c r="AZ120" s="13">
        <f>IF(J2="クロス円",ABS((F120-H120)*100),ABS((F120-H120)*10000))</f>
        <v>0</v>
      </c>
      <c r="BA120" s="48" t="str">
        <f t="shared" si="19"/>
        <v/>
      </c>
      <c r="BB120" s="48"/>
      <c r="BC120" s="13" t="e">
        <f>IF(AZ120="","",IF(J2="クロス円",ROUNDDOWN((BA120/AZ120)/1000,2),ROUNDDOWN(BA120/(I120*AZ120/10)/100,2)))</f>
        <v>#VALUE!</v>
      </c>
      <c r="BD120" s="13"/>
      <c r="BE120" s="13"/>
      <c r="BF120" s="49"/>
      <c r="BG120" s="49"/>
      <c r="BH120" s="50" t="str">
        <f>IF(BF120="","",IF(J2="クロス円",IF(E120="買",(BF120-F120)*100,(F120-BF120)*100),IF(E120="買",(BF120-F120)*10000,(F120-BF120)*10000)))</f>
        <v/>
      </c>
      <c r="BI120" s="50"/>
      <c r="BJ120" s="48" t="str">
        <f>IF(BF120="","",(IF(J2="クロス円",BH120*BC120*1000,BH120*BC120*I120*10)))</f>
        <v/>
      </c>
      <c r="BK120" s="48"/>
    </row>
  </sheetData>
  <mergeCells count="2186">
    <mergeCell ref="R8:S8"/>
    <mergeCell ref="AA20:AB20"/>
    <mergeCell ref="AC19:AC20"/>
    <mergeCell ref="T19:W19"/>
    <mergeCell ref="V20:W20"/>
    <mergeCell ref="D2:E2"/>
    <mergeCell ref="M20:N20"/>
    <mergeCell ref="B19:B20"/>
    <mergeCell ref="L19:N19"/>
    <mergeCell ref="O19:O20"/>
    <mergeCell ref="AT19:AW19"/>
    <mergeCell ref="AT20:AU20"/>
    <mergeCell ref="AV20:AW20"/>
    <mergeCell ref="AX19:AY20"/>
    <mergeCell ref="P7:Q7"/>
    <mergeCell ref="P9:Q9"/>
    <mergeCell ref="J17:W18"/>
    <mergeCell ref="X17:AW18"/>
    <mergeCell ref="L6:M6"/>
    <mergeCell ref="P6:Q6"/>
    <mergeCell ref="T6:U6"/>
    <mergeCell ref="F3:L4"/>
    <mergeCell ref="N6:O6"/>
    <mergeCell ref="R6:S6"/>
    <mergeCell ref="D3:E4"/>
    <mergeCell ref="F6:G6"/>
    <mergeCell ref="H6:I6"/>
    <mergeCell ref="D6:E7"/>
    <mergeCell ref="D8:E9"/>
    <mergeCell ref="F8:G8"/>
    <mergeCell ref="H8:I8"/>
    <mergeCell ref="J6:K6"/>
    <mergeCell ref="AZ19:BB19"/>
    <mergeCell ref="BC19:BC20"/>
    <mergeCell ref="BD19:BD20"/>
    <mergeCell ref="BE19:BE20"/>
    <mergeCell ref="BF19:BG20"/>
    <mergeCell ref="BA20:BB20"/>
    <mergeCell ref="AX17:BK18"/>
    <mergeCell ref="N7:O7"/>
    <mergeCell ref="N9:O9"/>
    <mergeCell ref="R9:S9"/>
    <mergeCell ref="J8:K8"/>
    <mergeCell ref="L10:M10"/>
    <mergeCell ref="N10:O10"/>
    <mergeCell ref="P10:Q10"/>
    <mergeCell ref="R10:S10"/>
    <mergeCell ref="N11:O11"/>
    <mergeCell ref="R11:S11"/>
    <mergeCell ref="J10:K10"/>
    <mergeCell ref="P11:Q11"/>
    <mergeCell ref="BH19:BK19"/>
    <mergeCell ref="BH20:BI20"/>
    <mergeCell ref="BJ20:BK20"/>
    <mergeCell ref="L8:M8"/>
    <mergeCell ref="N8:O8"/>
    <mergeCell ref="X19:Y20"/>
    <mergeCell ref="Z19:AB19"/>
    <mergeCell ref="P19:P20"/>
    <mergeCell ref="Q19:Q20"/>
    <mergeCell ref="R19:S20"/>
    <mergeCell ref="T8:U8"/>
    <mergeCell ref="R7:S7"/>
    <mergeCell ref="P8:Q8"/>
    <mergeCell ref="M23:N23"/>
    <mergeCell ref="AD19:AG19"/>
    <mergeCell ref="AF20:AG20"/>
    <mergeCell ref="J23:K23"/>
    <mergeCell ref="AR25:AS25"/>
    <mergeCell ref="AJ24:AK24"/>
    <mergeCell ref="AN24:AO24"/>
    <mergeCell ref="AH19:AK19"/>
    <mergeCell ref="AH20:AI20"/>
    <mergeCell ref="AJ20:AK20"/>
    <mergeCell ref="AL19:AO19"/>
    <mergeCell ref="AN20:AO20"/>
    <mergeCell ref="AP19:AS19"/>
    <mergeCell ref="AP20:AQ20"/>
    <mergeCell ref="AR20:AS20"/>
    <mergeCell ref="F10:G10"/>
    <mergeCell ref="H10:I10"/>
    <mergeCell ref="T10:U10"/>
    <mergeCell ref="F21:G21"/>
    <mergeCell ref="J21:K21"/>
    <mergeCell ref="J22:K22"/>
    <mergeCell ref="T21:U21"/>
    <mergeCell ref="V21:W21"/>
    <mergeCell ref="M21:N21"/>
    <mergeCell ref="R21:S21"/>
    <mergeCell ref="C19:I19"/>
    <mergeCell ref="F20:G20"/>
    <mergeCell ref="J19:K20"/>
    <mergeCell ref="T20:U20"/>
    <mergeCell ref="D10:E11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92:G92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M22:N22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F93:G93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M105:N105"/>
    <mergeCell ref="M106:N106"/>
    <mergeCell ref="M107:N107"/>
    <mergeCell ref="M108:N108"/>
    <mergeCell ref="M109:N109"/>
    <mergeCell ref="M110:N110"/>
    <mergeCell ref="M111:N111"/>
    <mergeCell ref="M112:N112"/>
    <mergeCell ref="M113:N113"/>
    <mergeCell ref="M114:N114"/>
    <mergeCell ref="M115:N115"/>
    <mergeCell ref="M116:N116"/>
    <mergeCell ref="M117:N117"/>
    <mergeCell ref="M118:N118"/>
    <mergeCell ref="M119:N119"/>
    <mergeCell ref="M120:N120"/>
    <mergeCell ref="F2:H2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6:S116"/>
    <mergeCell ref="R117:S117"/>
    <mergeCell ref="R118:S118"/>
    <mergeCell ref="R119:S119"/>
    <mergeCell ref="R120:S120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83:U83"/>
    <mergeCell ref="T84:U84"/>
    <mergeCell ref="T85:U85"/>
    <mergeCell ref="T86:U86"/>
    <mergeCell ref="T87:U87"/>
    <mergeCell ref="T88:U88"/>
    <mergeCell ref="T89:U89"/>
    <mergeCell ref="T90:U90"/>
    <mergeCell ref="T91:U91"/>
    <mergeCell ref="T92:U92"/>
    <mergeCell ref="T93:U93"/>
    <mergeCell ref="T94:U94"/>
    <mergeCell ref="T95:U95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T104:U104"/>
    <mergeCell ref="T105:U105"/>
    <mergeCell ref="T106:U106"/>
    <mergeCell ref="T107:U107"/>
    <mergeCell ref="T108:U108"/>
    <mergeCell ref="T109:U109"/>
    <mergeCell ref="T110:U110"/>
    <mergeCell ref="T111:U111"/>
    <mergeCell ref="T112:U112"/>
    <mergeCell ref="T113:U113"/>
    <mergeCell ref="T114:U114"/>
    <mergeCell ref="T115:U115"/>
    <mergeCell ref="T116:U116"/>
    <mergeCell ref="T117:U117"/>
    <mergeCell ref="T118:U118"/>
    <mergeCell ref="T119:U119"/>
    <mergeCell ref="T120:U120"/>
    <mergeCell ref="V22:W22"/>
    <mergeCell ref="V23:W23"/>
    <mergeCell ref="V24:W24"/>
    <mergeCell ref="V25:W25"/>
    <mergeCell ref="V26:W26"/>
    <mergeCell ref="V27:W27"/>
    <mergeCell ref="V28:W28"/>
    <mergeCell ref="V29:W29"/>
    <mergeCell ref="V30:W30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V42:W42"/>
    <mergeCell ref="V43:W43"/>
    <mergeCell ref="V44:W44"/>
    <mergeCell ref="V45:W45"/>
    <mergeCell ref="V46:W46"/>
    <mergeCell ref="V47:W47"/>
    <mergeCell ref="V48:W48"/>
    <mergeCell ref="V49:W49"/>
    <mergeCell ref="V50:W50"/>
    <mergeCell ref="V51:W51"/>
    <mergeCell ref="V52:W52"/>
    <mergeCell ref="V53:W53"/>
    <mergeCell ref="V54:W54"/>
    <mergeCell ref="V55:W55"/>
    <mergeCell ref="V56:W56"/>
    <mergeCell ref="V57:W57"/>
    <mergeCell ref="V58:W58"/>
    <mergeCell ref="V59:W59"/>
    <mergeCell ref="V60:W60"/>
    <mergeCell ref="V61:W61"/>
    <mergeCell ref="V62:W62"/>
    <mergeCell ref="V63:W63"/>
    <mergeCell ref="V64:W64"/>
    <mergeCell ref="V65:W65"/>
    <mergeCell ref="V66:W66"/>
    <mergeCell ref="V67:W67"/>
    <mergeCell ref="V68:W68"/>
    <mergeCell ref="V69:W69"/>
    <mergeCell ref="V70:W70"/>
    <mergeCell ref="V71:W71"/>
    <mergeCell ref="V72:W72"/>
    <mergeCell ref="V73:W73"/>
    <mergeCell ref="V74:W74"/>
    <mergeCell ref="V75:W75"/>
    <mergeCell ref="V76:W76"/>
    <mergeCell ref="V77:W77"/>
    <mergeCell ref="V78:W78"/>
    <mergeCell ref="V79:W79"/>
    <mergeCell ref="V80:W80"/>
    <mergeCell ref="V81:W81"/>
    <mergeCell ref="V82:W82"/>
    <mergeCell ref="V83:W83"/>
    <mergeCell ref="V84:W84"/>
    <mergeCell ref="V85:W85"/>
    <mergeCell ref="V86:W86"/>
    <mergeCell ref="V87:W87"/>
    <mergeCell ref="V88:W88"/>
    <mergeCell ref="V89:W89"/>
    <mergeCell ref="V90:W90"/>
    <mergeCell ref="V91:W91"/>
    <mergeCell ref="V92:W92"/>
    <mergeCell ref="V93:W93"/>
    <mergeCell ref="V94:W94"/>
    <mergeCell ref="V95:W95"/>
    <mergeCell ref="V96:W96"/>
    <mergeCell ref="V97:W97"/>
    <mergeCell ref="V98:W98"/>
    <mergeCell ref="V99:W99"/>
    <mergeCell ref="V100:W100"/>
    <mergeCell ref="V101:W101"/>
    <mergeCell ref="V102:W102"/>
    <mergeCell ref="V103:W103"/>
    <mergeCell ref="V104:W104"/>
    <mergeCell ref="V105:W105"/>
    <mergeCell ref="V106:W106"/>
    <mergeCell ref="V107:W107"/>
    <mergeCell ref="V108:W108"/>
    <mergeCell ref="V109:W109"/>
    <mergeCell ref="V110:W110"/>
    <mergeCell ref="V111:W111"/>
    <mergeCell ref="V112:W112"/>
    <mergeCell ref="V113:W113"/>
    <mergeCell ref="V114:W114"/>
    <mergeCell ref="V115:W115"/>
    <mergeCell ref="V116:W116"/>
    <mergeCell ref="V117:W117"/>
    <mergeCell ref="V118:W118"/>
    <mergeCell ref="V119:W119"/>
    <mergeCell ref="V120:W1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1:Y41"/>
    <mergeCell ref="X42:Y42"/>
    <mergeCell ref="X43:Y43"/>
    <mergeCell ref="X44:Y44"/>
    <mergeCell ref="X45:Y45"/>
    <mergeCell ref="X46:Y46"/>
    <mergeCell ref="X47:Y47"/>
    <mergeCell ref="X48:Y48"/>
    <mergeCell ref="X49:Y49"/>
    <mergeCell ref="X50:Y50"/>
    <mergeCell ref="X51:Y51"/>
    <mergeCell ref="X52:Y52"/>
    <mergeCell ref="X53:Y53"/>
    <mergeCell ref="X54:Y54"/>
    <mergeCell ref="X55:Y55"/>
    <mergeCell ref="X56:Y56"/>
    <mergeCell ref="X57:Y57"/>
    <mergeCell ref="X58:Y58"/>
    <mergeCell ref="X59:Y59"/>
    <mergeCell ref="X60:Y60"/>
    <mergeCell ref="X61:Y61"/>
    <mergeCell ref="X62:Y62"/>
    <mergeCell ref="X63:Y63"/>
    <mergeCell ref="X64:Y64"/>
    <mergeCell ref="X65:Y65"/>
    <mergeCell ref="X66:Y66"/>
    <mergeCell ref="X67:Y67"/>
    <mergeCell ref="X68:Y68"/>
    <mergeCell ref="X69:Y69"/>
    <mergeCell ref="X70:Y70"/>
    <mergeCell ref="X71:Y71"/>
    <mergeCell ref="X72:Y72"/>
    <mergeCell ref="X73:Y73"/>
    <mergeCell ref="X74:Y74"/>
    <mergeCell ref="X75:Y75"/>
    <mergeCell ref="X76:Y76"/>
    <mergeCell ref="X77:Y77"/>
    <mergeCell ref="X78:Y78"/>
    <mergeCell ref="X79:Y79"/>
    <mergeCell ref="X80:Y80"/>
    <mergeCell ref="X81:Y81"/>
    <mergeCell ref="X82:Y82"/>
    <mergeCell ref="X83:Y83"/>
    <mergeCell ref="X84:Y84"/>
    <mergeCell ref="X85:Y85"/>
    <mergeCell ref="X86:Y86"/>
    <mergeCell ref="X87:Y87"/>
    <mergeCell ref="X88:Y88"/>
    <mergeCell ref="X89:Y89"/>
    <mergeCell ref="X90:Y90"/>
    <mergeCell ref="X91:Y91"/>
    <mergeCell ref="X92:Y92"/>
    <mergeCell ref="X93:Y93"/>
    <mergeCell ref="X94:Y94"/>
    <mergeCell ref="X95:Y95"/>
    <mergeCell ref="X96:Y96"/>
    <mergeCell ref="X97:Y97"/>
    <mergeCell ref="X98:Y98"/>
    <mergeCell ref="X99:Y99"/>
    <mergeCell ref="X100:Y100"/>
    <mergeCell ref="X101:Y101"/>
    <mergeCell ref="X102:Y102"/>
    <mergeCell ref="X103:Y103"/>
    <mergeCell ref="X104:Y104"/>
    <mergeCell ref="X105:Y105"/>
    <mergeCell ref="X106:Y106"/>
    <mergeCell ref="X107:Y107"/>
    <mergeCell ref="X108:Y108"/>
    <mergeCell ref="X109:Y109"/>
    <mergeCell ref="X110:Y110"/>
    <mergeCell ref="X111:Y111"/>
    <mergeCell ref="X112:Y112"/>
    <mergeCell ref="X113:Y113"/>
    <mergeCell ref="X114:Y114"/>
    <mergeCell ref="X115:Y115"/>
    <mergeCell ref="X116:Y116"/>
    <mergeCell ref="X117:Y117"/>
    <mergeCell ref="X118:Y118"/>
    <mergeCell ref="X119:Y119"/>
    <mergeCell ref="X120:Y120"/>
    <mergeCell ref="AT21:AU21"/>
    <mergeCell ref="AV21:AW21"/>
    <mergeCell ref="AA21:AB21"/>
    <mergeCell ref="AA22:AB22"/>
    <mergeCell ref="AA23:AB23"/>
    <mergeCell ref="AA24:AB24"/>
    <mergeCell ref="AA25:AB25"/>
    <mergeCell ref="AA26:AB26"/>
    <mergeCell ref="AA27:AB27"/>
    <mergeCell ref="AA28:AB28"/>
    <mergeCell ref="AA29:AB29"/>
    <mergeCell ref="AA30:AB30"/>
    <mergeCell ref="AA31:AB31"/>
    <mergeCell ref="AA32:AB32"/>
    <mergeCell ref="AA33:AB33"/>
    <mergeCell ref="AA34:AB34"/>
    <mergeCell ref="AA35:AB35"/>
    <mergeCell ref="AA36:AB36"/>
    <mergeCell ref="AA37:AB37"/>
    <mergeCell ref="AA38:AB38"/>
    <mergeCell ref="AA39:AB39"/>
    <mergeCell ref="AA40:AB40"/>
    <mergeCell ref="AA41:AB41"/>
    <mergeCell ref="AA42:AB42"/>
    <mergeCell ref="AA43:AB43"/>
    <mergeCell ref="AA44:AB44"/>
    <mergeCell ref="AA45:AB45"/>
    <mergeCell ref="AA46:AB46"/>
    <mergeCell ref="AA47:AB47"/>
    <mergeCell ref="AA48:AB48"/>
    <mergeCell ref="AA49:AB49"/>
    <mergeCell ref="AA50:AB50"/>
    <mergeCell ref="AA51:AB51"/>
    <mergeCell ref="AA52:AB52"/>
    <mergeCell ref="AA53:AB53"/>
    <mergeCell ref="AA54:AB54"/>
    <mergeCell ref="AA55:AB55"/>
    <mergeCell ref="AA56:AB56"/>
    <mergeCell ref="AA57:AB57"/>
    <mergeCell ref="AA58:AB58"/>
    <mergeCell ref="AA59:AB59"/>
    <mergeCell ref="AA60:AB60"/>
    <mergeCell ref="AA61:AB61"/>
    <mergeCell ref="AA62:AB62"/>
    <mergeCell ref="AA63:AB63"/>
    <mergeCell ref="AA64:AB64"/>
    <mergeCell ref="AA65:AB65"/>
    <mergeCell ref="AA66:AB66"/>
    <mergeCell ref="AA67:AB67"/>
    <mergeCell ref="AA68:AB68"/>
    <mergeCell ref="AA69:AB69"/>
    <mergeCell ref="AA70:AB70"/>
    <mergeCell ref="AA71:AB71"/>
    <mergeCell ref="AA72:AB72"/>
    <mergeCell ref="AA73:AB73"/>
    <mergeCell ref="AA74:AB74"/>
    <mergeCell ref="AA75:AB75"/>
    <mergeCell ref="AA76:AB76"/>
    <mergeCell ref="AA77:AB77"/>
    <mergeCell ref="AA78:AB78"/>
    <mergeCell ref="AA79:AB79"/>
    <mergeCell ref="AA80:AB80"/>
    <mergeCell ref="AA81:AB81"/>
    <mergeCell ref="AA82:AB82"/>
    <mergeCell ref="AA83:AB83"/>
    <mergeCell ref="AA84:AB84"/>
    <mergeCell ref="AA85:AB85"/>
    <mergeCell ref="AA86:AB86"/>
    <mergeCell ref="AA87:AB87"/>
    <mergeCell ref="AA88:AB88"/>
    <mergeCell ref="AA89:AB89"/>
    <mergeCell ref="AA90:AB90"/>
    <mergeCell ref="AA91:AB91"/>
    <mergeCell ref="AA92:AB92"/>
    <mergeCell ref="AA93:AB93"/>
    <mergeCell ref="AA94:AB94"/>
    <mergeCell ref="AA95:AB95"/>
    <mergeCell ref="AA96:AB96"/>
    <mergeCell ref="AA97:AB97"/>
    <mergeCell ref="AA98:AB98"/>
    <mergeCell ref="AA99:AB99"/>
    <mergeCell ref="AA100:AB100"/>
    <mergeCell ref="AA101:AB101"/>
    <mergeCell ref="AA102:AB102"/>
    <mergeCell ref="AA103:AB103"/>
    <mergeCell ref="AA104:AB104"/>
    <mergeCell ref="AA105:AB105"/>
    <mergeCell ref="AA106:AB106"/>
    <mergeCell ref="AA107:AB107"/>
    <mergeCell ref="AA108:AB108"/>
    <mergeCell ref="AA109:AB109"/>
    <mergeCell ref="AA110:AB110"/>
    <mergeCell ref="AA111:AB111"/>
    <mergeCell ref="AA112:AB112"/>
    <mergeCell ref="AA113:AB113"/>
    <mergeCell ref="AA114:AB114"/>
    <mergeCell ref="AA115:AB115"/>
    <mergeCell ref="AA116:AB116"/>
    <mergeCell ref="AA117:AB117"/>
    <mergeCell ref="AA118:AB118"/>
    <mergeCell ref="AA119:AB119"/>
    <mergeCell ref="AA120:AB120"/>
    <mergeCell ref="AF21:AG21"/>
    <mergeCell ref="AF22:AG22"/>
    <mergeCell ref="AF23:AG23"/>
    <mergeCell ref="AF24:AG24"/>
    <mergeCell ref="AF25:AG25"/>
    <mergeCell ref="AF26:AG26"/>
    <mergeCell ref="AF27:AG27"/>
    <mergeCell ref="AF28:AG28"/>
    <mergeCell ref="AF29:AG29"/>
    <mergeCell ref="AF30:AG30"/>
    <mergeCell ref="AF31:AG31"/>
    <mergeCell ref="AF32:AG32"/>
    <mergeCell ref="AF33:AG33"/>
    <mergeCell ref="AF34:AG34"/>
    <mergeCell ref="AF35:AG35"/>
    <mergeCell ref="AF36:AG36"/>
    <mergeCell ref="AF37:AG37"/>
    <mergeCell ref="AF38:AG38"/>
    <mergeCell ref="AF39:AG39"/>
    <mergeCell ref="AF40:AG40"/>
    <mergeCell ref="AF41:AG41"/>
    <mergeCell ref="AF42:AG42"/>
    <mergeCell ref="AF43:AG43"/>
    <mergeCell ref="AF44:AG44"/>
    <mergeCell ref="AF45:AG45"/>
    <mergeCell ref="AF46:AG46"/>
    <mergeCell ref="AF47:AG47"/>
    <mergeCell ref="AF48:AG48"/>
    <mergeCell ref="AF49:AG49"/>
    <mergeCell ref="AF50:AG50"/>
    <mergeCell ref="AF51:AG51"/>
    <mergeCell ref="AF52:AG52"/>
    <mergeCell ref="AF53:AG53"/>
    <mergeCell ref="AF54:AG54"/>
    <mergeCell ref="AF55:AG55"/>
    <mergeCell ref="AF56:AG56"/>
    <mergeCell ref="AF57:AG57"/>
    <mergeCell ref="AF58:AG58"/>
    <mergeCell ref="AF59:AG59"/>
    <mergeCell ref="AF60:AG60"/>
    <mergeCell ref="AF61:AG61"/>
    <mergeCell ref="AF62:AG62"/>
    <mergeCell ref="AF63:AG63"/>
    <mergeCell ref="AF64:AG64"/>
    <mergeCell ref="AF65:AG65"/>
    <mergeCell ref="AF66:AG66"/>
    <mergeCell ref="AF67:AG67"/>
    <mergeCell ref="AF68:AG68"/>
    <mergeCell ref="AF69:AG69"/>
    <mergeCell ref="AF70:AG70"/>
    <mergeCell ref="AF71:AG71"/>
    <mergeCell ref="AF72:AG72"/>
    <mergeCell ref="AF73:AG73"/>
    <mergeCell ref="AF74:AG74"/>
    <mergeCell ref="AF75:AG75"/>
    <mergeCell ref="AF76:AG76"/>
    <mergeCell ref="AF77:AG77"/>
    <mergeCell ref="AF78:AG78"/>
    <mergeCell ref="AF79:AG79"/>
    <mergeCell ref="AF80:AG80"/>
    <mergeCell ref="AF81:AG81"/>
    <mergeCell ref="AF82:AG82"/>
    <mergeCell ref="AF83:AG83"/>
    <mergeCell ref="AF84:AG84"/>
    <mergeCell ref="AF85:AG85"/>
    <mergeCell ref="AF86:AG86"/>
    <mergeCell ref="AF87:AG87"/>
    <mergeCell ref="AF88:AG88"/>
    <mergeCell ref="AF89:AG89"/>
    <mergeCell ref="AF90:AG90"/>
    <mergeCell ref="AF91:AG91"/>
    <mergeCell ref="AF92:AG92"/>
    <mergeCell ref="AF93:AG93"/>
    <mergeCell ref="AF94:AG94"/>
    <mergeCell ref="AF95:AG95"/>
    <mergeCell ref="AF96:AG96"/>
    <mergeCell ref="AF97:AG97"/>
    <mergeCell ref="AF98:AG98"/>
    <mergeCell ref="AF99:AG99"/>
    <mergeCell ref="AF100:AG100"/>
    <mergeCell ref="AF101:AG101"/>
    <mergeCell ref="AF102:AG102"/>
    <mergeCell ref="AF103:AG103"/>
    <mergeCell ref="AF104:AG104"/>
    <mergeCell ref="AF105:AG105"/>
    <mergeCell ref="AF106:AG106"/>
    <mergeCell ref="AF107:AG107"/>
    <mergeCell ref="AF108:AG108"/>
    <mergeCell ref="AF109:AG109"/>
    <mergeCell ref="AF110:AG110"/>
    <mergeCell ref="AF111:AG111"/>
    <mergeCell ref="AF112:AG112"/>
    <mergeCell ref="AF113:AG113"/>
    <mergeCell ref="AF114:AG114"/>
    <mergeCell ref="AF115:AG115"/>
    <mergeCell ref="AF116:AG116"/>
    <mergeCell ref="AF117:AG117"/>
    <mergeCell ref="AF118:AG118"/>
    <mergeCell ref="AF119:AG119"/>
    <mergeCell ref="AF120:AG1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AH42:AI42"/>
    <mergeCell ref="AH43:AI43"/>
    <mergeCell ref="AH44:AI44"/>
    <mergeCell ref="AH45:AI45"/>
    <mergeCell ref="AH46:AI46"/>
    <mergeCell ref="AH47:AI47"/>
    <mergeCell ref="AH48:AI48"/>
    <mergeCell ref="AH49:AI49"/>
    <mergeCell ref="AH50:AI50"/>
    <mergeCell ref="AH51:AI51"/>
    <mergeCell ref="AH52:AI52"/>
    <mergeCell ref="AH53:AI53"/>
    <mergeCell ref="AH54:AI54"/>
    <mergeCell ref="AH55:AI55"/>
    <mergeCell ref="AH56:AI56"/>
    <mergeCell ref="AH57:AI57"/>
    <mergeCell ref="AH58:AI58"/>
    <mergeCell ref="AH59:AI59"/>
    <mergeCell ref="AH60:AI60"/>
    <mergeCell ref="AH61:AI61"/>
    <mergeCell ref="AH62:AI62"/>
    <mergeCell ref="AH63:AI63"/>
    <mergeCell ref="AH64:AI64"/>
    <mergeCell ref="AH65:AI65"/>
    <mergeCell ref="AH66:AI66"/>
    <mergeCell ref="AH67:AI67"/>
    <mergeCell ref="AH68:AI68"/>
    <mergeCell ref="AH69:AI69"/>
    <mergeCell ref="AH70:AI70"/>
    <mergeCell ref="AH71:AI71"/>
    <mergeCell ref="AH72:AI72"/>
    <mergeCell ref="AH73:AI73"/>
    <mergeCell ref="AH74:AI74"/>
    <mergeCell ref="AH75:AI75"/>
    <mergeCell ref="AH76:AI76"/>
    <mergeCell ref="AH77:AI77"/>
    <mergeCell ref="AH78:AI78"/>
    <mergeCell ref="AH79:AI79"/>
    <mergeCell ref="AH80:AI80"/>
    <mergeCell ref="AH81:AI81"/>
    <mergeCell ref="AH82:AI82"/>
    <mergeCell ref="AH83:AI83"/>
    <mergeCell ref="AH84:AI84"/>
    <mergeCell ref="AH85:AI85"/>
    <mergeCell ref="AH86:AI86"/>
    <mergeCell ref="AH87:AI87"/>
    <mergeCell ref="AH88:AI88"/>
    <mergeCell ref="AH89:AI89"/>
    <mergeCell ref="AH90:AI90"/>
    <mergeCell ref="AH91:AI91"/>
    <mergeCell ref="AH92:AI92"/>
    <mergeCell ref="AH93:AI93"/>
    <mergeCell ref="AH94:AI94"/>
    <mergeCell ref="AH95:AI95"/>
    <mergeCell ref="AH96:AI96"/>
    <mergeCell ref="AH97:AI97"/>
    <mergeCell ref="AH98:AI98"/>
    <mergeCell ref="AH99:AI99"/>
    <mergeCell ref="AH100:AI100"/>
    <mergeCell ref="AH101:AI101"/>
    <mergeCell ref="AH102:AI102"/>
    <mergeCell ref="AH103:AI103"/>
    <mergeCell ref="AH104:AI104"/>
    <mergeCell ref="AH105:AI105"/>
    <mergeCell ref="AH106:AI106"/>
    <mergeCell ref="AH107:AI107"/>
    <mergeCell ref="AH108:AI108"/>
    <mergeCell ref="AH109:AI109"/>
    <mergeCell ref="AH110:AI110"/>
    <mergeCell ref="AH111:AI111"/>
    <mergeCell ref="AH112:AI112"/>
    <mergeCell ref="AH113:AI113"/>
    <mergeCell ref="AH114:AI114"/>
    <mergeCell ref="AH115:AI115"/>
    <mergeCell ref="AH116:AI116"/>
    <mergeCell ref="AH117:AI117"/>
    <mergeCell ref="AH118:AI118"/>
    <mergeCell ref="AH119:AI119"/>
    <mergeCell ref="AH120:AI120"/>
    <mergeCell ref="AJ21:AK21"/>
    <mergeCell ref="AJ22:AK22"/>
    <mergeCell ref="AJ23:AK23"/>
    <mergeCell ref="AJ25:AK25"/>
    <mergeCell ref="AJ26:AK26"/>
    <mergeCell ref="AJ27:AK27"/>
    <mergeCell ref="AJ28:AK28"/>
    <mergeCell ref="AJ29:AK29"/>
    <mergeCell ref="AJ30:AK30"/>
    <mergeCell ref="AJ31:AK31"/>
    <mergeCell ref="AJ32:AK32"/>
    <mergeCell ref="AJ33:AK33"/>
    <mergeCell ref="AJ34:AK34"/>
    <mergeCell ref="AJ35:AK35"/>
    <mergeCell ref="AJ36:AK36"/>
    <mergeCell ref="AJ37:AK37"/>
    <mergeCell ref="AJ38:AK38"/>
    <mergeCell ref="AJ39:AK39"/>
    <mergeCell ref="AJ40:AK40"/>
    <mergeCell ref="AJ41:AK41"/>
    <mergeCell ref="AJ42:AK42"/>
    <mergeCell ref="AJ43:AK43"/>
    <mergeCell ref="AJ44:AK44"/>
    <mergeCell ref="AJ45:AK45"/>
    <mergeCell ref="AJ46:AK46"/>
    <mergeCell ref="AJ47:AK47"/>
    <mergeCell ref="AJ48:AK48"/>
    <mergeCell ref="AJ49:AK49"/>
    <mergeCell ref="AJ50:AK50"/>
    <mergeCell ref="AJ51:AK51"/>
    <mergeCell ref="AJ52:AK52"/>
    <mergeCell ref="AJ53:AK53"/>
    <mergeCell ref="AJ54:AK54"/>
    <mergeCell ref="AJ55:AK55"/>
    <mergeCell ref="AJ56:AK56"/>
    <mergeCell ref="AJ57:AK57"/>
    <mergeCell ref="AJ58:AK58"/>
    <mergeCell ref="AJ59:AK59"/>
    <mergeCell ref="AJ60:AK60"/>
    <mergeCell ref="AJ61:AK61"/>
    <mergeCell ref="AJ62:AK62"/>
    <mergeCell ref="AJ63:AK63"/>
    <mergeCell ref="AJ64:AK64"/>
    <mergeCell ref="AJ65:AK65"/>
    <mergeCell ref="AJ66:AK66"/>
    <mergeCell ref="AJ67:AK67"/>
    <mergeCell ref="AJ68:AK68"/>
    <mergeCell ref="AJ69:AK69"/>
    <mergeCell ref="AJ70:AK70"/>
    <mergeCell ref="AJ71:AK71"/>
    <mergeCell ref="AJ72:AK72"/>
    <mergeCell ref="AJ73:AK73"/>
    <mergeCell ref="AJ74:AK74"/>
    <mergeCell ref="AJ75:AK75"/>
    <mergeCell ref="AJ76:AK76"/>
    <mergeCell ref="AJ77:AK77"/>
    <mergeCell ref="AJ78:AK78"/>
    <mergeCell ref="AJ79:AK79"/>
    <mergeCell ref="AJ80:AK80"/>
    <mergeCell ref="AJ81:AK81"/>
    <mergeCell ref="AJ82:AK82"/>
    <mergeCell ref="AJ83:AK83"/>
    <mergeCell ref="AJ84:AK84"/>
    <mergeCell ref="AJ85:AK85"/>
    <mergeCell ref="AJ86:AK86"/>
    <mergeCell ref="AJ87:AK87"/>
    <mergeCell ref="AJ88:AK88"/>
    <mergeCell ref="AJ89:AK89"/>
    <mergeCell ref="AJ90:AK90"/>
    <mergeCell ref="AJ91:AK91"/>
    <mergeCell ref="AJ92:AK92"/>
    <mergeCell ref="AJ93:AK93"/>
    <mergeCell ref="AJ94:AK94"/>
    <mergeCell ref="AJ95:AK95"/>
    <mergeCell ref="AJ96:AK96"/>
    <mergeCell ref="AJ97:AK97"/>
    <mergeCell ref="AJ98:AK98"/>
    <mergeCell ref="AJ99:AK99"/>
    <mergeCell ref="AJ100:AK100"/>
    <mergeCell ref="AJ101:AK101"/>
    <mergeCell ref="AJ102:AK102"/>
    <mergeCell ref="AJ103:AK103"/>
    <mergeCell ref="AJ104:AK104"/>
    <mergeCell ref="AJ105:AK105"/>
    <mergeCell ref="AJ106:AK106"/>
    <mergeCell ref="AJ107:AK107"/>
    <mergeCell ref="AJ108:AK108"/>
    <mergeCell ref="AJ109:AK109"/>
    <mergeCell ref="AJ110:AK110"/>
    <mergeCell ref="AJ111:AK111"/>
    <mergeCell ref="AJ112:AK112"/>
    <mergeCell ref="AJ113:AK113"/>
    <mergeCell ref="AJ114:AK114"/>
    <mergeCell ref="AJ115:AK115"/>
    <mergeCell ref="AJ116:AK116"/>
    <mergeCell ref="AJ117:AK117"/>
    <mergeCell ref="AJ118:AK118"/>
    <mergeCell ref="AJ119:AK119"/>
    <mergeCell ref="AJ120:AK120"/>
    <mergeCell ref="AN21:AO21"/>
    <mergeCell ref="AN22:AO22"/>
    <mergeCell ref="AN23:AO23"/>
    <mergeCell ref="AN25:AO25"/>
    <mergeCell ref="AN26:AO26"/>
    <mergeCell ref="AN27:AO27"/>
    <mergeCell ref="AN28:AO28"/>
    <mergeCell ref="AN29:AO29"/>
    <mergeCell ref="AN30:AO30"/>
    <mergeCell ref="AN31:AO31"/>
    <mergeCell ref="AN32:AO32"/>
    <mergeCell ref="AN33:AO33"/>
    <mergeCell ref="AN34:AO34"/>
    <mergeCell ref="AN35:AO35"/>
    <mergeCell ref="AN36:AO36"/>
    <mergeCell ref="AN37:AO37"/>
    <mergeCell ref="AN38:AO38"/>
    <mergeCell ref="AN39:AO39"/>
    <mergeCell ref="AN40:AO40"/>
    <mergeCell ref="AN41:AO41"/>
    <mergeCell ref="AN42:AO42"/>
    <mergeCell ref="AN43:AO43"/>
    <mergeCell ref="AN44:AO44"/>
    <mergeCell ref="AN45:AO45"/>
    <mergeCell ref="AN46:AO46"/>
    <mergeCell ref="AN47:AO47"/>
    <mergeCell ref="AN48:AO48"/>
    <mergeCell ref="AN49:AO49"/>
    <mergeCell ref="AN50:AO50"/>
    <mergeCell ref="AN51:AO51"/>
    <mergeCell ref="AN52:AO52"/>
    <mergeCell ref="AN53:AO53"/>
    <mergeCell ref="AN54:AO54"/>
    <mergeCell ref="AN55:AO55"/>
    <mergeCell ref="AN56:AO56"/>
    <mergeCell ref="AN57:AO57"/>
    <mergeCell ref="AN58:AO58"/>
    <mergeCell ref="AN59:AO59"/>
    <mergeCell ref="AN60:AO60"/>
    <mergeCell ref="AN61:AO61"/>
    <mergeCell ref="AN62:AO62"/>
    <mergeCell ref="AN63:AO63"/>
    <mergeCell ref="AN64:AO64"/>
    <mergeCell ref="AN65:AO65"/>
    <mergeCell ref="AN66:AO66"/>
    <mergeCell ref="AN67:AO67"/>
    <mergeCell ref="AN68:AO68"/>
    <mergeCell ref="AN69:AO69"/>
    <mergeCell ref="AN70:AO70"/>
    <mergeCell ref="AN71:AO71"/>
    <mergeCell ref="AN72:AO72"/>
    <mergeCell ref="AN73:AO73"/>
    <mergeCell ref="AN74:AO74"/>
    <mergeCell ref="AN75:AO75"/>
    <mergeCell ref="AN76:AO76"/>
    <mergeCell ref="AN77:AO77"/>
    <mergeCell ref="AN78:AO78"/>
    <mergeCell ref="AN79:AO79"/>
    <mergeCell ref="AN80:AO80"/>
    <mergeCell ref="AN81:AO81"/>
    <mergeCell ref="AN82:AO82"/>
    <mergeCell ref="AN83:AO83"/>
    <mergeCell ref="AN84:AO84"/>
    <mergeCell ref="AN85:AO85"/>
    <mergeCell ref="AN86:AO86"/>
    <mergeCell ref="AN87:AO87"/>
    <mergeCell ref="AN88:AO88"/>
    <mergeCell ref="AN89:AO89"/>
    <mergeCell ref="AN90:AO90"/>
    <mergeCell ref="AN91:AO91"/>
    <mergeCell ref="AN92:AO92"/>
    <mergeCell ref="AN93:AO93"/>
    <mergeCell ref="AN94:AO94"/>
    <mergeCell ref="AN95:AO95"/>
    <mergeCell ref="AN96:AO96"/>
    <mergeCell ref="AN97:AO97"/>
    <mergeCell ref="AN98:AO98"/>
    <mergeCell ref="AN99:AO99"/>
    <mergeCell ref="AN100:AO100"/>
    <mergeCell ref="AN101:AO101"/>
    <mergeCell ref="AN102:AO102"/>
    <mergeCell ref="AN103:AO103"/>
    <mergeCell ref="AN104:AO104"/>
    <mergeCell ref="AN105:AO105"/>
    <mergeCell ref="AN106:AO106"/>
    <mergeCell ref="AN107:AO107"/>
    <mergeCell ref="AN108:AO108"/>
    <mergeCell ref="AN109:AO109"/>
    <mergeCell ref="AN110:AO110"/>
    <mergeCell ref="AN111:AO111"/>
    <mergeCell ref="AN112:AO112"/>
    <mergeCell ref="AN113:AO113"/>
    <mergeCell ref="AN114:AO114"/>
    <mergeCell ref="AN115:AO115"/>
    <mergeCell ref="AN116:AO116"/>
    <mergeCell ref="AN117:AO117"/>
    <mergeCell ref="AN118:AO118"/>
    <mergeCell ref="AN119:AO119"/>
    <mergeCell ref="AN120:AO120"/>
    <mergeCell ref="AP21:AQ21"/>
    <mergeCell ref="AP22:AQ22"/>
    <mergeCell ref="AP23:AQ23"/>
    <mergeCell ref="AP24:AQ24"/>
    <mergeCell ref="AP25:AQ25"/>
    <mergeCell ref="AP26:AQ26"/>
    <mergeCell ref="AP27:AQ27"/>
    <mergeCell ref="AP28:AQ28"/>
    <mergeCell ref="AP29:AQ29"/>
    <mergeCell ref="AP30:AQ30"/>
    <mergeCell ref="AP31:AQ31"/>
    <mergeCell ref="AP32:AQ32"/>
    <mergeCell ref="AP33:AQ33"/>
    <mergeCell ref="AP34:AQ34"/>
    <mergeCell ref="AP35:AQ35"/>
    <mergeCell ref="AP36:AQ36"/>
    <mergeCell ref="AP37:AQ37"/>
    <mergeCell ref="AP38:AQ38"/>
    <mergeCell ref="AP39:AQ39"/>
    <mergeCell ref="AP40:AQ40"/>
    <mergeCell ref="AP41:AQ41"/>
    <mergeCell ref="AP42:AQ42"/>
    <mergeCell ref="AP43:AQ43"/>
    <mergeCell ref="AP44:AQ44"/>
    <mergeCell ref="AP45:AQ45"/>
    <mergeCell ref="AP46:AQ46"/>
    <mergeCell ref="AP47:AQ47"/>
    <mergeCell ref="AP48:AQ48"/>
    <mergeCell ref="AP49:AQ49"/>
    <mergeCell ref="AP50:AQ50"/>
    <mergeCell ref="AP51:AQ51"/>
    <mergeCell ref="AP52:AQ52"/>
    <mergeCell ref="AP53:AQ53"/>
    <mergeCell ref="AP54:AQ54"/>
    <mergeCell ref="AP55:AQ55"/>
    <mergeCell ref="AP56:AQ56"/>
    <mergeCell ref="AP57:AQ57"/>
    <mergeCell ref="AP58:AQ58"/>
    <mergeCell ref="AP59:AQ59"/>
    <mergeCell ref="AP60:AQ60"/>
    <mergeCell ref="AP61:AQ61"/>
    <mergeCell ref="AP62:AQ62"/>
    <mergeCell ref="AP63:AQ63"/>
    <mergeCell ref="AP64:AQ64"/>
    <mergeCell ref="AP65:AQ65"/>
    <mergeCell ref="AP66:AQ66"/>
    <mergeCell ref="AP67:AQ67"/>
    <mergeCell ref="AP68:AQ68"/>
    <mergeCell ref="AP69:AQ69"/>
    <mergeCell ref="AP70:AQ70"/>
    <mergeCell ref="AP71:AQ71"/>
    <mergeCell ref="AP72:AQ72"/>
    <mergeCell ref="AP73:AQ73"/>
    <mergeCell ref="AP74:AQ74"/>
    <mergeCell ref="AP75:AQ75"/>
    <mergeCell ref="AP76:AQ76"/>
    <mergeCell ref="AP77:AQ77"/>
    <mergeCell ref="AP78:AQ78"/>
    <mergeCell ref="AP79:AQ79"/>
    <mergeCell ref="AP80:AQ80"/>
    <mergeCell ref="AP81:AQ81"/>
    <mergeCell ref="AP82:AQ82"/>
    <mergeCell ref="AP83:AQ83"/>
    <mergeCell ref="AP84:AQ84"/>
    <mergeCell ref="AP85:AQ85"/>
    <mergeCell ref="AP86:AQ86"/>
    <mergeCell ref="AP87:AQ87"/>
    <mergeCell ref="AP88:AQ88"/>
    <mergeCell ref="AP89:AQ89"/>
    <mergeCell ref="AP90:AQ90"/>
    <mergeCell ref="AP91:AQ91"/>
    <mergeCell ref="AP92:AQ92"/>
    <mergeCell ref="AP93:AQ93"/>
    <mergeCell ref="AP94:AQ94"/>
    <mergeCell ref="AP95:AQ95"/>
    <mergeCell ref="AP96:AQ96"/>
    <mergeCell ref="AP97:AQ97"/>
    <mergeCell ref="AP98:AQ98"/>
    <mergeCell ref="AP99:AQ99"/>
    <mergeCell ref="AP100:AQ100"/>
    <mergeCell ref="AP101:AQ101"/>
    <mergeCell ref="AP102:AQ102"/>
    <mergeCell ref="AP103:AQ103"/>
    <mergeCell ref="AP104:AQ104"/>
    <mergeCell ref="AP105:AQ105"/>
    <mergeCell ref="AP106:AQ106"/>
    <mergeCell ref="AP107:AQ107"/>
    <mergeCell ref="AP108:AQ108"/>
    <mergeCell ref="AP109:AQ109"/>
    <mergeCell ref="AP110:AQ110"/>
    <mergeCell ref="AP111:AQ111"/>
    <mergeCell ref="AP112:AQ112"/>
    <mergeCell ref="AP113:AQ113"/>
    <mergeCell ref="AP114:AQ114"/>
    <mergeCell ref="AP115:AQ115"/>
    <mergeCell ref="AP116:AQ116"/>
    <mergeCell ref="AP117:AQ117"/>
    <mergeCell ref="AP118:AQ118"/>
    <mergeCell ref="AP119:AQ119"/>
    <mergeCell ref="AP120:AQ120"/>
    <mergeCell ref="AR21:AS21"/>
    <mergeCell ref="AR22:AS22"/>
    <mergeCell ref="AR23:AS23"/>
    <mergeCell ref="AR24:AS24"/>
    <mergeCell ref="AR26:AS26"/>
    <mergeCell ref="AR27:AS27"/>
    <mergeCell ref="AR28:AS28"/>
    <mergeCell ref="AR29:AS29"/>
    <mergeCell ref="AR30:AS30"/>
    <mergeCell ref="AR31:AS31"/>
    <mergeCell ref="AR32:AS32"/>
    <mergeCell ref="AR33:AS33"/>
    <mergeCell ref="AR34:AS34"/>
    <mergeCell ref="AR35:AS35"/>
    <mergeCell ref="AR36:AS36"/>
    <mergeCell ref="AR37:AS37"/>
    <mergeCell ref="AR38:AS38"/>
    <mergeCell ref="AR39:AS39"/>
    <mergeCell ref="AR40:AS40"/>
    <mergeCell ref="AR41:AS41"/>
    <mergeCell ref="AR42:AS42"/>
    <mergeCell ref="AR43:AS43"/>
    <mergeCell ref="AR44:AS44"/>
    <mergeCell ref="AR45:AS45"/>
    <mergeCell ref="AR46:AS46"/>
    <mergeCell ref="AR47:AS47"/>
    <mergeCell ref="AR48:AS48"/>
    <mergeCell ref="AR49:AS49"/>
    <mergeCell ref="AR50:AS50"/>
    <mergeCell ref="AR51:AS51"/>
    <mergeCell ref="AR52:AS52"/>
    <mergeCell ref="AR53:AS53"/>
    <mergeCell ref="AR54:AS54"/>
    <mergeCell ref="AR55:AS55"/>
    <mergeCell ref="AR56:AS56"/>
    <mergeCell ref="AR57:AS57"/>
    <mergeCell ref="AR58:AS58"/>
    <mergeCell ref="AR59:AS59"/>
    <mergeCell ref="AR60:AS60"/>
    <mergeCell ref="AR61:AS61"/>
    <mergeCell ref="AR62:AS62"/>
    <mergeCell ref="AR63:AS63"/>
    <mergeCell ref="AR64:AS64"/>
    <mergeCell ref="AR65:AS65"/>
    <mergeCell ref="AR66:AS66"/>
    <mergeCell ref="AR67:AS67"/>
    <mergeCell ref="AR68:AS68"/>
    <mergeCell ref="AR69:AS69"/>
    <mergeCell ref="AR70:AS70"/>
    <mergeCell ref="AR71:AS71"/>
    <mergeCell ref="AR72:AS72"/>
    <mergeCell ref="AR73:AS73"/>
    <mergeCell ref="AR74:AS74"/>
    <mergeCell ref="AR75:AS75"/>
    <mergeCell ref="AR76:AS76"/>
    <mergeCell ref="AR77:AS77"/>
    <mergeCell ref="AR78:AS78"/>
    <mergeCell ref="AR79:AS79"/>
    <mergeCell ref="AR80:AS80"/>
    <mergeCell ref="AR81:AS81"/>
    <mergeCell ref="AR82:AS82"/>
    <mergeCell ref="AR83:AS83"/>
    <mergeCell ref="AR84:AS84"/>
    <mergeCell ref="AR85:AS85"/>
    <mergeCell ref="AR86:AS86"/>
    <mergeCell ref="AR87:AS87"/>
    <mergeCell ref="AR88:AS88"/>
    <mergeCell ref="AR89:AS89"/>
    <mergeCell ref="AR90:AS90"/>
    <mergeCell ref="AR91:AS91"/>
    <mergeCell ref="AR92:AS92"/>
    <mergeCell ref="AR93:AS93"/>
    <mergeCell ref="AR94:AS94"/>
    <mergeCell ref="AR95:AS95"/>
    <mergeCell ref="AR96:AS96"/>
    <mergeCell ref="AR97:AS97"/>
    <mergeCell ref="AR98:AS98"/>
    <mergeCell ref="AR99:AS99"/>
    <mergeCell ref="AR100:AS100"/>
    <mergeCell ref="AR101:AS101"/>
    <mergeCell ref="AR102:AS102"/>
    <mergeCell ref="AR103:AS103"/>
    <mergeCell ref="AR104:AS104"/>
    <mergeCell ref="AR105:AS105"/>
    <mergeCell ref="AR106:AS106"/>
    <mergeCell ref="AR107:AS107"/>
    <mergeCell ref="AR108:AS108"/>
    <mergeCell ref="AR109:AS109"/>
    <mergeCell ref="AR110:AS110"/>
    <mergeCell ref="AR111:AS111"/>
    <mergeCell ref="AR112:AS112"/>
    <mergeCell ref="AR113:AS113"/>
    <mergeCell ref="AR114:AS114"/>
    <mergeCell ref="AR115:AS115"/>
    <mergeCell ref="AR116:AS116"/>
    <mergeCell ref="AR117:AS117"/>
    <mergeCell ref="AR118:AS118"/>
    <mergeCell ref="AR119:AS119"/>
    <mergeCell ref="AR120:AS120"/>
    <mergeCell ref="AT22:AU22"/>
    <mergeCell ref="AT23:AU23"/>
    <mergeCell ref="AT24:AU24"/>
    <mergeCell ref="AT25:AU25"/>
    <mergeCell ref="AT26:AU26"/>
    <mergeCell ref="AT27:AU27"/>
    <mergeCell ref="AT28:AU28"/>
    <mergeCell ref="AT29:AU29"/>
    <mergeCell ref="AT30:AU30"/>
    <mergeCell ref="AT31:AU31"/>
    <mergeCell ref="AT32:AU32"/>
    <mergeCell ref="AT33:AU33"/>
    <mergeCell ref="AT34:AU34"/>
    <mergeCell ref="AT35:AU35"/>
    <mergeCell ref="AT36:AU36"/>
    <mergeCell ref="AT37:AU37"/>
    <mergeCell ref="AT38:AU38"/>
    <mergeCell ref="AT39:AU39"/>
    <mergeCell ref="AT40:AU40"/>
    <mergeCell ref="AT41:AU41"/>
    <mergeCell ref="AT42:AU42"/>
    <mergeCell ref="AT43:AU43"/>
    <mergeCell ref="AT44:AU44"/>
    <mergeCell ref="AT45:AU45"/>
    <mergeCell ref="AT46:AU46"/>
    <mergeCell ref="AT47:AU47"/>
    <mergeCell ref="AT48:AU48"/>
    <mergeCell ref="AT49:AU49"/>
    <mergeCell ref="AT50:AU50"/>
    <mergeCell ref="AT51:AU51"/>
    <mergeCell ref="AT52:AU52"/>
    <mergeCell ref="AT53:AU53"/>
    <mergeCell ref="AT54:AU54"/>
    <mergeCell ref="AT55:AU55"/>
    <mergeCell ref="AT56:AU56"/>
    <mergeCell ref="AT57:AU57"/>
    <mergeCell ref="AT58:AU58"/>
    <mergeCell ref="AT59:AU59"/>
    <mergeCell ref="AT60:AU60"/>
    <mergeCell ref="AT61:AU61"/>
    <mergeCell ref="AT62:AU62"/>
    <mergeCell ref="AT63:AU63"/>
    <mergeCell ref="AT64:AU64"/>
    <mergeCell ref="AT65:AU65"/>
    <mergeCell ref="AT66:AU66"/>
    <mergeCell ref="AT67:AU67"/>
    <mergeCell ref="AT68:AU68"/>
    <mergeCell ref="AT69:AU69"/>
    <mergeCell ref="AT70:AU70"/>
    <mergeCell ref="AT71:AU71"/>
    <mergeCell ref="AT72:AU72"/>
    <mergeCell ref="AT73:AU73"/>
    <mergeCell ref="AT74:AU74"/>
    <mergeCell ref="AT75:AU75"/>
    <mergeCell ref="AT76:AU76"/>
    <mergeCell ref="AT77:AU77"/>
    <mergeCell ref="AT78:AU78"/>
    <mergeCell ref="AT79:AU79"/>
    <mergeCell ref="AT80:AU80"/>
    <mergeCell ref="AT81:AU81"/>
    <mergeCell ref="AT82:AU82"/>
    <mergeCell ref="AT83:AU83"/>
    <mergeCell ref="AT84:AU84"/>
    <mergeCell ref="AT85:AU85"/>
    <mergeCell ref="AT86:AU86"/>
    <mergeCell ref="AT87:AU87"/>
    <mergeCell ref="AT88:AU88"/>
    <mergeCell ref="AT89:AU89"/>
    <mergeCell ref="AT90:AU90"/>
    <mergeCell ref="AT91:AU91"/>
    <mergeCell ref="AT92:AU92"/>
    <mergeCell ref="AT93:AU93"/>
    <mergeCell ref="AT94:AU94"/>
    <mergeCell ref="AT95:AU95"/>
    <mergeCell ref="AT96:AU96"/>
    <mergeCell ref="AT97:AU97"/>
    <mergeCell ref="AT98:AU98"/>
    <mergeCell ref="AT99:AU99"/>
    <mergeCell ref="AT100:AU100"/>
    <mergeCell ref="AT101:AU101"/>
    <mergeCell ref="AT102:AU102"/>
    <mergeCell ref="AT103:AU103"/>
    <mergeCell ref="AT104:AU104"/>
    <mergeCell ref="AT105:AU105"/>
    <mergeCell ref="AT106:AU106"/>
    <mergeCell ref="AT107:AU107"/>
    <mergeCell ref="AT108:AU108"/>
    <mergeCell ref="AT109:AU109"/>
    <mergeCell ref="AT110:AU110"/>
    <mergeCell ref="AT111:AU111"/>
    <mergeCell ref="AT112:AU112"/>
    <mergeCell ref="AT113:AU113"/>
    <mergeCell ref="AT114:AU114"/>
    <mergeCell ref="AT115:AU115"/>
    <mergeCell ref="AT116:AU116"/>
    <mergeCell ref="AT117:AU117"/>
    <mergeCell ref="AT118:AU118"/>
    <mergeCell ref="AT119:AU119"/>
    <mergeCell ref="AT120:AU120"/>
    <mergeCell ref="AV22:AW22"/>
    <mergeCell ref="AV23:AW23"/>
    <mergeCell ref="AV24:AW24"/>
    <mergeCell ref="AV25:AW25"/>
    <mergeCell ref="AV26:AW26"/>
    <mergeCell ref="AV27:AW27"/>
    <mergeCell ref="AV28:AW28"/>
    <mergeCell ref="AV29:AW29"/>
    <mergeCell ref="AV30:AW30"/>
    <mergeCell ref="AV31:AW31"/>
    <mergeCell ref="AV32:AW32"/>
    <mergeCell ref="AV33:AW33"/>
    <mergeCell ref="AV34:AW34"/>
    <mergeCell ref="AV35:AW35"/>
    <mergeCell ref="AV36:AW36"/>
    <mergeCell ref="AV37:AW37"/>
    <mergeCell ref="AV38:AW38"/>
    <mergeCell ref="AV39:AW39"/>
    <mergeCell ref="AV40:AW40"/>
    <mergeCell ref="AV41:AW41"/>
    <mergeCell ref="AV42:AW42"/>
    <mergeCell ref="AV43:AW43"/>
    <mergeCell ref="AV44:AW44"/>
    <mergeCell ref="AV45:AW45"/>
    <mergeCell ref="AV46:AW46"/>
    <mergeCell ref="AV47:AW47"/>
    <mergeCell ref="AV48:AW48"/>
    <mergeCell ref="AV49:AW49"/>
    <mergeCell ref="AV50:AW50"/>
    <mergeCell ref="AV51:AW51"/>
    <mergeCell ref="AV52:AW52"/>
    <mergeCell ref="AV53:AW53"/>
    <mergeCell ref="AV54:AW54"/>
    <mergeCell ref="AV55:AW55"/>
    <mergeCell ref="AV56:AW56"/>
    <mergeCell ref="AV57:AW57"/>
    <mergeCell ref="AV58:AW58"/>
    <mergeCell ref="AV59:AW59"/>
    <mergeCell ref="AV60:AW60"/>
    <mergeCell ref="AV61:AW61"/>
    <mergeCell ref="AV62:AW62"/>
    <mergeCell ref="AV63:AW63"/>
    <mergeCell ref="AV64:AW64"/>
    <mergeCell ref="AV65:AW65"/>
    <mergeCell ref="AV66:AW66"/>
    <mergeCell ref="AV67:AW67"/>
    <mergeCell ref="AV68:AW68"/>
    <mergeCell ref="AV69:AW69"/>
    <mergeCell ref="AV70:AW70"/>
    <mergeCell ref="AV71:AW71"/>
    <mergeCell ref="AV72:AW72"/>
    <mergeCell ref="AV73:AW73"/>
    <mergeCell ref="AV74:AW74"/>
    <mergeCell ref="AV75:AW75"/>
    <mergeCell ref="AV76:AW76"/>
    <mergeCell ref="AV77:AW77"/>
    <mergeCell ref="AV78:AW78"/>
    <mergeCell ref="AV79:AW79"/>
    <mergeCell ref="AV80:AW80"/>
    <mergeCell ref="AV81:AW81"/>
    <mergeCell ref="AV82:AW82"/>
    <mergeCell ref="AV83:AW83"/>
    <mergeCell ref="AV84:AW84"/>
    <mergeCell ref="AV85:AW85"/>
    <mergeCell ref="AV86:AW86"/>
    <mergeCell ref="AV87:AW87"/>
    <mergeCell ref="AV88:AW88"/>
    <mergeCell ref="AV89:AW89"/>
    <mergeCell ref="AV90:AW90"/>
    <mergeCell ref="AV91:AW91"/>
    <mergeCell ref="AV92:AW92"/>
    <mergeCell ref="AV93:AW93"/>
    <mergeCell ref="AV94:AW94"/>
    <mergeCell ref="AV95:AW95"/>
    <mergeCell ref="AV96:AW96"/>
    <mergeCell ref="AV97:AW97"/>
    <mergeCell ref="AV98:AW98"/>
    <mergeCell ref="AV99:AW99"/>
    <mergeCell ref="AV100:AW100"/>
    <mergeCell ref="AV101:AW101"/>
    <mergeCell ref="AV102:AW102"/>
    <mergeCell ref="AV103:AW103"/>
    <mergeCell ref="AV104:AW104"/>
    <mergeCell ref="AV105:AW105"/>
    <mergeCell ref="AV106:AW106"/>
    <mergeCell ref="AV107:AW107"/>
    <mergeCell ref="AV108:AW108"/>
    <mergeCell ref="AV109:AW109"/>
    <mergeCell ref="AV110:AW110"/>
    <mergeCell ref="AV111:AW111"/>
    <mergeCell ref="AV112:AW112"/>
    <mergeCell ref="AV113:AW113"/>
    <mergeCell ref="AV114:AW114"/>
    <mergeCell ref="AV115:AW115"/>
    <mergeCell ref="AV116:AW116"/>
    <mergeCell ref="AV117:AW117"/>
    <mergeCell ref="AV118:AW118"/>
    <mergeCell ref="AV119:AW119"/>
    <mergeCell ref="AV120:AW120"/>
    <mergeCell ref="AX21:AY21"/>
    <mergeCell ref="AX22:AY22"/>
    <mergeCell ref="BJ21:BK21"/>
    <mergeCell ref="AX23:AY23"/>
    <mergeCell ref="AX24:AY24"/>
    <mergeCell ref="AX25:AY25"/>
    <mergeCell ref="AX26:AY26"/>
    <mergeCell ref="AX27:AY27"/>
    <mergeCell ref="AX28:AY28"/>
    <mergeCell ref="AX29:AY29"/>
    <mergeCell ref="AX30:AY30"/>
    <mergeCell ref="AX31:AY31"/>
    <mergeCell ref="AX32:AY32"/>
    <mergeCell ref="AX33:AY33"/>
    <mergeCell ref="AX34:AY34"/>
    <mergeCell ref="AX35:AY35"/>
    <mergeCell ref="AX36:AY36"/>
    <mergeCell ref="AX37:AY37"/>
    <mergeCell ref="AX38:AY38"/>
    <mergeCell ref="AX39:AY39"/>
    <mergeCell ref="AX40:AY40"/>
    <mergeCell ref="AX41:AY41"/>
    <mergeCell ref="AX42:AY42"/>
    <mergeCell ref="AX43:AY43"/>
    <mergeCell ref="AX44:AY44"/>
    <mergeCell ref="AX45:AY45"/>
    <mergeCell ref="AX46:AY46"/>
    <mergeCell ref="AX47:AY47"/>
    <mergeCell ref="AX48:AY48"/>
    <mergeCell ref="AX49:AY49"/>
    <mergeCell ref="AX50:AY50"/>
    <mergeCell ref="AX51:AY51"/>
    <mergeCell ref="AX52:AY52"/>
    <mergeCell ref="AX53:AY53"/>
    <mergeCell ref="AX54:AY54"/>
    <mergeCell ref="AX55:AY55"/>
    <mergeCell ref="AX56:AY56"/>
    <mergeCell ref="AX57:AY57"/>
    <mergeCell ref="AX58:AY58"/>
    <mergeCell ref="AX59:AY59"/>
    <mergeCell ref="AX60:AY60"/>
    <mergeCell ref="AX61:AY61"/>
    <mergeCell ref="AX62:AY62"/>
    <mergeCell ref="AX63:AY63"/>
    <mergeCell ref="AX64:AY64"/>
    <mergeCell ref="AX65:AY65"/>
    <mergeCell ref="AX66:AY66"/>
    <mergeCell ref="AX67:AY67"/>
    <mergeCell ref="AX68:AY68"/>
    <mergeCell ref="AX69:AY69"/>
    <mergeCell ref="AX70:AY70"/>
    <mergeCell ref="AX71:AY71"/>
    <mergeCell ref="AX72:AY72"/>
    <mergeCell ref="AX73:AY73"/>
    <mergeCell ref="AX74:AY74"/>
    <mergeCell ref="AX75:AY75"/>
    <mergeCell ref="AX76:AY76"/>
    <mergeCell ref="AX77:AY77"/>
    <mergeCell ref="AX78:AY78"/>
    <mergeCell ref="AX79:AY79"/>
    <mergeCell ref="AX80:AY80"/>
    <mergeCell ref="AX81:AY81"/>
    <mergeCell ref="AX82:AY82"/>
    <mergeCell ref="AX83:AY83"/>
    <mergeCell ref="AX84:AY84"/>
    <mergeCell ref="AX85:AY85"/>
    <mergeCell ref="AX86:AY86"/>
    <mergeCell ref="AX87:AY87"/>
    <mergeCell ref="AX88:AY88"/>
    <mergeCell ref="AX89:AY89"/>
    <mergeCell ref="AX90:AY90"/>
    <mergeCell ref="AX91:AY91"/>
    <mergeCell ref="AX92:AY92"/>
    <mergeCell ref="AX93:AY93"/>
    <mergeCell ref="AX94:AY94"/>
    <mergeCell ref="AX95:AY95"/>
    <mergeCell ref="AX96:AY96"/>
    <mergeCell ref="AX97:AY97"/>
    <mergeCell ref="AX98:AY98"/>
    <mergeCell ref="AX99:AY99"/>
    <mergeCell ref="AX100:AY100"/>
    <mergeCell ref="AX101:AY101"/>
    <mergeCell ref="AX102:AY102"/>
    <mergeCell ref="AX103:AY103"/>
    <mergeCell ref="AX104:AY104"/>
    <mergeCell ref="AX105:AY105"/>
    <mergeCell ref="AX106:AY106"/>
    <mergeCell ref="AX107:AY107"/>
    <mergeCell ref="AX108:AY108"/>
    <mergeCell ref="AX109:AY109"/>
    <mergeCell ref="AX110:AY110"/>
    <mergeCell ref="AX111:AY111"/>
    <mergeCell ref="AX112:AY112"/>
    <mergeCell ref="AX113:AY113"/>
    <mergeCell ref="AX114:AY114"/>
    <mergeCell ref="AX115:AY115"/>
    <mergeCell ref="AX116:AY116"/>
    <mergeCell ref="AX117:AY117"/>
    <mergeCell ref="AX118:AY118"/>
    <mergeCell ref="AX119:AY119"/>
    <mergeCell ref="AX120:AY120"/>
    <mergeCell ref="BA21:BB21"/>
    <mergeCell ref="BA22:BB22"/>
    <mergeCell ref="BA23:BB23"/>
    <mergeCell ref="BA24:BB24"/>
    <mergeCell ref="BA25:BB25"/>
    <mergeCell ref="BA26:BB26"/>
    <mergeCell ref="BA27:BB27"/>
    <mergeCell ref="BA28:BB28"/>
    <mergeCell ref="BA29:BB29"/>
    <mergeCell ref="BA30:BB30"/>
    <mergeCell ref="BA31:BB31"/>
    <mergeCell ref="BA32:BB32"/>
    <mergeCell ref="BA33:BB33"/>
    <mergeCell ref="BA34:BB34"/>
    <mergeCell ref="BA35:BB35"/>
    <mergeCell ref="BA36:BB36"/>
    <mergeCell ref="BA37:BB37"/>
    <mergeCell ref="BA38:BB38"/>
    <mergeCell ref="BA39:BB39"/>
    <mergeCell ref="BA40:BB40"/>
    <mergeCell ref="BA41:BB41"/>
    <mergeCell ref="BA42:BB42"/>
    <mergeCell ref="BA43:BB43"/>
    <mergeCell ref="BA44:BB44"/>
    <mergeCell ref="BA45:BB45"/>
    <mergeCell ref="BA46:BB46"/>
    <mergeCell ref="BA47:BB47"/>
    <mergeCell ref="BA48:BB48"/>
    <mergeCell ref="BA49:BB49"/>
    <mergeCell ref="BA50:BB50"/>
    <mergeCell ref="BA51:BB51"/>
    <mergeCell ref="BA52:BB52"/>
    <mergeCell ref="BA53:BB53"/>
    <mergeCell ref="BA54:BB54"/>
    <mergeCell ref="BA55:BB55"/>
    <mergeCell ref="BA56:BB56"/>
    <mergeCell ref="BA57:BB57"/>
    <mergeCell ref="BA58:BB58"/>
    <mergeCell ref="BA59:BB59"/>
    <mergeCell ref="BA60:BB60"/>
    <mergeCell ref="BA61:BB61"/>
    <mergeCell ref="BA62:BB62"/>
    <mergeCell ref="BA63:BB63"/>
    <mergeCell ref="BA64:BB64"/>
    <mergeCell ref="BA65:BB65"/>
    <mergeCell ref="BA66:BB66"/>
    <mergeCell ref="BA67:BB67"/>
    <mergeCell ref="BA68:BB68"/>
    <mergeCell ref="BA69:BB69"/>
    <mergeCell ref="BA70:BB70"/>
    <mergeCell ref="BA71:BB71"/>
    <mergeCell ref="BA72:BB72"/>
    <mergeCell ref="BA73:BB73"/>
    <mergeCell ref="BA74:BB74"/>
    <mergeCell ref="BA75:BB75"/>
    <mergeCell ref="BA76:BB76"/>
    <mergeCell ref="BA77:BB77"/>
    <mergeCell ref="BA78:BB78"/>
    <mergeCell ref="BA79:BB79"/>
    <mergeCell ref="BA80:BB80"/>
    <mergeCell ref="BA81:BB81"/>
    <mergeCell ref="BA82:BB82"/>
    <mergeCell ref="BA83:BB83"/>
    <mergeCell ref="BA84:BB84"/>
    <mergeCell ref="BA85:BB85"/>
    <mergeCell ref="BA86:BB86"/>
    <mergeCell ref="BA87:BB87"/>
    <mergeCell ref="BA88:BB88"/>
    <mergeCell ref="BA89:BB89"/>
    <mergeCell ref="BA90:BB90"/>
    <mergeCell ref="BA91:BB91"/>
    <mergeCell ref="BA92:BB92"/>
    <mergeCell ref="BA93:BB93"/>
    <mergeCell ref="BA94:BB94"/>
    <mergeCell ref="BA95:BB95"/>
    <mergeCell ref="BA96:BB96"/>
    <mergeCell ref="BA97:BB97"/>
    <mergeCell ref="BA98:BB98"/>
    <mergeCell ref="BA99:BB99"/>
    <mergeCell ref="BA100:BB100"/>
    <mergeCell ref="BA101:BB101"/>
    <mergeCell ref="BA102:BB102"/>
    <mergeCell ref="BA103:BB103"/>
    <mergeCell ref="BA104:BB104"/>
    <mergeCell ref="BA105:BB105"/>
    <mergeCell ref="BA106:BB106"/>
    <mergeCell ref="BA107:BB107"/>
    <mergeCell ref="BA108:BB108"/>
    <mergeCell ref="BA109:BB109"/>
    <mergeCell ref="BA110:BB110"/>
    <mergeCell ref="BA111:BB111"/>
    <mergeCell ref="BA112:BB112"/>
    <mergeCell ref="BA113:BB113"/>
    <mergeCell ref="BA114:BB114"/>
    <mergeCell ref="BA115:BB115"/>
    <mergeCell ref="BA116:BB116"/>
    <mergeCell ref="BA117:BB117"/>
    <mergeCell ref="BA118:BB118"/>
    <mergeCell ref="BA119:BB119"/>
    <mergeCell ref="BA120:BB120"/>
    <mergeCell ref="BF21:BG21"/>
    <mergeCell ref="BF22:BG22"/>
    <mergeCell ref="BF23:BG23"/>
    <mergeCell ref="BF24:BG24"/>
    <mergeCell ref="BF25:BG25"/>
    <mergeCell ref="BF26:BG26"/>
    <mergeCell ref="BF27:BG27"/>
    <mergeCell ref="BF28:BG28"/>
    <mergeCell ref="BF29:BG29"/>
    <mergeCell ref="BF30:BG30"/>
    <mergeCell ref="BF31:BG31"/>
    <mergeCell ref="BF32:BG32"/>
    <mergeCell ref="BF33:BG33"/>
    <mergeCell ref="BF34:BG34"/>
    <mergeCell ref="BF35:BG35"/>
    <mergeCell ref="BF36:BG36"/>
    <mergeCell ref="BF37:BG37"/>
    <mergeCell ref="BF38:BG38"/>
    <mergeCell ref="BF39:BG39"/>
    <mergeCell ref="BF40:BG40"/>
    <mergeCell ref="BF41:BG41"/>
    <mergeCell ref="BF42:BG42"/>
    <mergeCell ref="BF43:BG43"/>
    <mergeCell ref="BF44:BG44"/>
    <mergeCell ref="BF45:BG45"/>
    <mergeCell ref="BF46:BG46"/>
    <mergeCell ref="BF47:BG47"/>
    <mergeCell ref="BF48:BG48"/>
    <mergeCell ref="BF49:BG49"/>
    <mergeCell ref="BF50:BG50"/>
    <mergeCell ref="BF51:BG51"/>
    <mergeCell ref="BF52:BG52"/>
    <mergeCell ref="BF53:BG53"/>
    <mergeCell ref="BF54:BG54"/>
    <mergeCell ref="BF55:BG55"/>
    <mergeCell ref="BF56:BG56"/>
    <mergeCell ref="BF57:BG57"/>
    <mergeCell ref="BF58:BG58"/>
    <mergeCell ref="BF59:BG59"/>
    <mergeCell ref="BF60:BG60"/>
    <mergeCell ref="BF61:BG61"/>
    <mergeCell ref="BF62:BG62"/>
    <mergeCell ref="BF63:BG63"/>
    <mergeCell ref="BF64:BG64"/>
    <mergeCell ref="BF65:BG65"/>
    <mergeCell ref="BF66:BG66"/>
    <mergeCell ref="BF67:BG67"/>
    <mergeCell ref="BF68:BG68"/>
    <mergeCell ref="BF69:BG69"/>
    <mergeCell ref="BF70:BG70"/>
    <mergeCell ref="BF71:BG71"/>
    <mergeCell ref="BF72:BG72"/>
    <mergeCell ref="BF73:BG73"/>
    <mergeCell ref="BF74:BG74"/>
    <mergeCell ref="BF75:BG75"/>
    <mergeCell ref="BF76:BG76"/>
    <mergeCell ref="BF77:BG77"/>
    <mergeCell ref="BF78:BG78"/>
    <mergeCell ref="BF79:BG79"/>
    <mergeCell ref="BF80:BG80"/>
    <mergeCell ref="BF81:BG81"/>
    <mergeCell ref="BF82:BG82"/>
    <mergeCell ref="BF83:BG83"/>
    <mergeCell ref="BF84:BG84"/>
    <mergeCell ref="BF85:BG85"/>
    <mergeCell ref="BF86:BG86"/>
    <mergeCell ref="BF87:BG87"/>
    <mergeCell ref="BF88:BG88"/>
    <mergeCell ref="BF89:BG89"/>
    <mergeCell ref="BF90:BG90"/>
    <mergeCell ref="BF91:BG91"/>
    <mergeCell ref="BF92:BG92"/>
    <mergeCell ref="BF93:BG93"/>
    <mergeCell ref="BF94:BG94"/>
    <mergeCell ref="BF95:BG95"/>
    <mergeCell ref="BF96:BG96"/>
    <mergeCell ref="BF97:BG97"/>
    <mergeCell ref="BF98:BG98"/>
    <mergeCell ref="BF99:BG99"/>
    <mergeCell ref="BF100:BG100"/>
    <mergeCell ref="BF101:BG101"/>
    <mergeCell ref="BF102:BG102"/>
    <mergeCell ref="BF103:BG103"/>
    <mergeCell ref="BF104:BG104"/>
    <mergeCell ref="BF105:BG105"/>
    <mergeCell ref="BF106:BG106"/>
    <mergeCell ref="BF107:BG107"/>
    <mergeCell ref="BF108:BG108"/>
    <mergeCell ref="BF109:BG109"/>
    <mergeCell ref="BF110:BG110"/>
    <mergeCell ref="BF111:BG111"/>
    <mergeCell ref="BF112:BG112"/>
    <mergeCell ref="BF113:BG113"/>
    <mergeCell ref="BF114:BG114"/>
    <mergeCell ref="BF115:BG115"/>
    <mergeCell ref="BF116:BG116"/>
    <mergeCell ref="BF117:BG117"/>
    <mergeCell ref="BF118:BG118"/>
    <mergeCell ref="BF119:BG119"/>
    <mergeCell ref="BF120:BG120"/>
    <mergeCell ref="BH21:BI21"/>
    <mergeCell ref="BH22:BI22"/>
    <mergeCell ref="BH23:BI23"/>
    <mergeCell ref="BH24:BI24"/>
    <mergeCell ref="BH25:BI25"/>
    <mergeCell ref="BH26:BI26"/>
    <mergeCell ref="BH27:BI27"/>
    <mergeCell ref="BH28:BI28"/>
    <mergeCell ref="BH29:BI29"/>
    <mergeCell ref="BH30:BI30"/>
    <mergeCell ref="BH31:BI31"/>
    <mergeCell ref="BH32:BI32"/>
    <mergeCell ref="BH33:BI33"/>
    <mergeCell ref="BH34:BI34"/>
    <mergeCell ref="BH35:BI35"/>
    <mergeCell ref="BH36:BI36"/>
    <mergeCell ref="BH37:BI37"/>
    <mergeCell ref="BH38:BI38"/>
    <mergeCell ref="BH39:BI39"/>
    <mergeCell ref="BH40:BI40"/>
    <mergeCell ref="BH41:BI41"/>
    <mergeCell ref="BH42:BI42"/>
    <mergeCell ref="BH43:BI43"/>
    <mergeCell ref="BH44:BI44"/>
    <mergeCell ref="BH45:BI45"/>
    <mergeCell ref="BH46:BI46"/>
    <mergeCell ref="BH47:BI47"/>
    <mergeCell ref="BH48:BI48"/>
    <mergeCell ref="BH49:BI49"/>
    <mergeCell ref="BH50:BI50"/>
    <mergeCell ref="BH51:BI51"/>
    <mergeCell ref="BH52:BI52"/>
    <mergeCell ref="BH53:BI53"/>
    <mergeCell ref="BH54:BI54"/>
    <mergeCell ref="BH55:BI55"/>
    <mergeCell ref="BH56:BI56"/>
    <mergeCell ref="BH57:BI57"/>
    <mergeCell ref="BH58:BI58"/>
    <mergeCell ref="BH59:BI59"/>
    <mergeCell ref="BH60:BI60"/>
    <mergeCell ref="BH61:BI61"/>
    <mergeCell ref="BH62:BI62"/>
    <mergeCell ref="BH63:BI63"/>
    <mergeCell ref="BH64:BI64"/>
    <mergeCell ref="BH65:BI65"/>
    <mergeCell ref="BH66:BI66"/>
    <mergeCell ref="BH67:BI67"/>
    <mergeCell ref="BH68:BI68"/>
    <mergeCell ref="BH69:BI69"/>
    <mergeCell ref="BH70:BI70"/>
    <mergeCell ref="BH71:BI71"/>
    <mergeCell ref="BH72:BI72"/>
    <mergeCell ref="BH73:BI73"/>
    <mergeCell ref="BH74:BI74"/>
    <mergeCell ref="BH75:BI75"/>
    <mergeCell ref="BH76:BI76"/>
    <mergeCell ref="BH77:BI77"/>
    <mergeCell ref="BH78:BI78"/>
    <mergeCell ref="BH79:BI79"/>
    <mergeCell ref="BH80:BI80"/>
    <mergeCell ref="BH81:BI81"/>
    <mergeCell ref="BH82:BI82"/>
    <mergeCell ref="BH83:BI83"/>
    <mergeCell ref="BH84:BI84"/>
    <mergeCell ref="BH85:BI85"/>
    <mergeCell ref="BH86:BI86"/>
    <mergeCell ref="BH87:BI87"/>
    <mergeCell ref="BH88:BI88"/>
    <mergeCell ref="BH89:BI89"/>
    <mergeCell ref="BH90:BI90"/>
    <mergeCell ref="BH91:BI91"/>
    <mergeCell ref="BH92:BI92"/>
    <mergeCell ref="BH93:BI93"/>
    <mergeCell ref="BH94:BI94"/>
    <mergeCell ref="BH95:BI95"/>
    <mergeCell ref="BH96:BI96"/>
    <mergeCell ref="BH97:BI97"/>
    <mergeCell ref="BH98:BI98"/>
    <mergeCell ref="BH99:BI99"/>
    <mergeCell ref="BH100:BI100"/>
    <mergeCell ref="BH101:BI101"/>
    <mergeCell ref="BH102:BI102"/>
    <mergeCell ref="BH103:BI103"/>
    <mergeCell ref="BH104:BI104"/>
    <mergeCell ref="BH105:BI105"/>
    <mergeCell ref="BH106:BI106"/>
    <mergeCell ref="BH107:BI107"/>
    <mergeCell ref="BH108:BI108"/>
    <mergeCell ref="BH109:BI109"/>
    <mergeCell ref="BH110:BI110"/>
    <mergeCell ref="BH111:BI111"/>
    <mergeCell ref="BH112:BI112"/>
    <mergeCell ref="BH113:BI113"/>
    <mergeCell ref="BH114:BI114"/>
    <mergeCell ref="BH115:BI115"/>
    <mergeCell ref="BH116:BI116"/>
    <mergeCell ref="BH117:BI117"/>
    <mergeCell ref="BH118:BI118"/>
    <mergeCell ref="BH119:BI119"/>
    <mergeCell ref="BH120:BI120"/>
    <mergeCell ref="BJ22:BK22"/>
    <mergeCell ref="BJ23:BK23"/>
    <mergeCell ref="BJ24:BK24"/>
    <mergeCell ref="BJ25:BK25"/>
    <mergeCell ref="BJ26:BK26"/>
    <mergeCell ref="BJ27:BK27"/>
    <mergeCell ref="BJ28:BK28"/>
    <mergeCell ref="BJ29:BK29"/>
    <mergeCell ref="BJ30:BK30"/>
    <mergeCell ref="BJ31:BK31"/>
    <mergeCell ref="BJ32:BK32"/>
    <mergeCell ref="BJ33:BK33"/>
    <mergeCell ref="BJ34:BK34"/>
    <mergeCell ref="BJ35:BK35"/>
    <mergeCell ref="BJ36:BK36"/>
    <mergeCell ref="BJ37:BK37"/>
    <mergeCell ref="BJ38:BK38"/>
    <mergeCell ref="BJ39:BK39"/>
    <mergeCell ref="BJ40:BK40"/>
    <mergeCell ref="BJ41:BK41"/>
    <mergeCell ref="BJ42:BK42"/>
    <mergeCell ref="BJ43:BK43"/>
    <mergeCell ref="BJ44:BK44"/>
    <mergeCell ref="BJ45:BK45"/>
    <mergeCell ref="BJ46:BK46"/>
    <mergeCell ref="BJ47:BK47"/>
    <mergeCell ref="BJ48:BK48"/>
    <mergeCell ref="BJ49:BK49"/>
    <mergeCell ref="BJ50:BK50"/>
    <mergeCell ref="BJ51:BK51"/>
    <mergeCell ref="BJ52:BK52"/>
    <mergeCell ref="BJ53:BK53"/>
    <mergeCell ref="BJ54:BK54"/>
    <mergeCell ref="BJ55:BK55"/>
    <mergeCell ref="BJ56:BK56"/>
    <mergeCell ref="BJ57:BK57"/>
    <mergeCell ref="BJ58:BK58"/>
    <mergeCell ref="BJ59:BK59"/>
    <mergeCell ref="BJ60:BK60"/>
    <mergeCell ref="BJ61:BK61"/>
    <mergeCell ref="BJ62:BK62"/>
    <mergeCell ref="BJ63:BK63"/>
    <mergeCell ref="BJ64:BK64"/>
    <mergeCell ref="BJ89:BK89"/>
    <mergeCell ref="BJ90:BK90"/>
    <mergeCell ref="BJ91:BK91"/>
    <mergeCell ref="BJ92:BK92"/>
    <mergeCell ref="BJ93:BK93"/>
    <mergeCell ref="BJ94:BK94"/>
    <mergeCell ref="BJ95:BK95"/>
    <mergeCell ref="BJ96:BK96"/>
    <mergeCell ref="BJ97:BK97"/>
    <mergeCell ref="BJ98:BK98"/>
    <mergeCell ref="BJ65:BK65"/>
    <mergeCell ref="BJ66:BK66"/>
    <mergeCell ref="BJ67:BK67"/>
    <mergeCell ref="BJ68:BK68"/>
    <mergeCell ref="BJ69:BK69"/>
    <mergeCell ref="BJ70:BK70"/>
    <mergeCell ref="BJ71:BK71"/>
    <mergeCell ref="BJ72:BK72"/>
    <mergeCell ref="BJ73:BK73"/>
    <mergeCell ref="BJ74:BK74"/>
    <mergeCell ref="BJ75:BK75"/>
    <mergeCell ref="BJ76:BK76"/>
    <mergeCell ref="BJ77:BK77"/>
    <mergeCell ref="BJ78:BK78"/>
    <mergeCell ref="BJ79:BK79"/>
    <mergeCell ref="BJ80:BK80"/>
    <mergeCell ref="BJ81:BK81"/>
    <mergeCell ref="BJ116:BK116"/>
    <mergeCell ref="BJ117:BK117"/>
    <mergeCell ref="BJ118:BK118"/>
    <mergeCell ref="BJ119:BK119"/>
    <mergeCell ref="BJ120:BK120"/>
    <mergeCell ref="T7:U7"/>
    <mergeCell ref="T9:U9"/>
    <mergeCell ref="T11:U11"/>
    <mergeCell ref="BJ99:BK99"/>
    <mergeCell ref="BJ100:BK100"/>
    <mergeCell ref="BJ101:BK101"/>
    <mergeCell ref="BJ102:BK102"/>
    <mergeCell ref="BJ103:BK103"/>
    <mergeCell ref="BJ104:BK104"/>
    <mergeCell ref="BJ105:BK105"/>
    <mergeCell ref="BJ106:BK106"/>
    <mergeCell ref="BJ107:BK107"/>
    <mergeCell ref="BJ108:BK108"/>
    <mergeCell ref="BJ109:BK109"/>
    <mergeCell ref="BJ110:BK110"/>
    <mergeCell ref="BJ111:BK111"/>
    <mergeCell ref="BJ112:BK112"/>
    <mergeCell ref="BJ113:BK113"/>
    <mergeCell ref="BJ114:BK114"/>
    <mergeCell ref="BJ115:BK115"/>
    <mergeCell ref="BJ82:BK82"/>
    <mergeCell ref="BJ83:BK83"/>
    <mergeCell ref="BJ84:BK84"/>
    <mergeCell ref="BJ85:BK85"/>
    <mergeCell ref="BJ86:BK86"/>
    <mergeCell ref="BJ87:BK87"/>
    <mergeCell ref="BJ88:BK88"/>
  </mergeCells>
  <phoneticPr fontId="10"/>
  <dataValidations count="2">
    <dataValidation type="list" allowBlank="1" showInputMessage="1" showErrorMessage="1" sqref="E21:E120">
      <formula1>"買,売"</formula1>
    </dataValidation>
    <dataValidation type="list" allowBlank="1" showInputMessage="1" showErrorMessage="1" sqref="J2">
      <formula1>"クロス円,ドルストレート"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EURUSD 1DAY</vt:lpstr>
      <vt:lpstr>気付き</vt:lpstr>
      <vt:lpstr>画像</vt:lpstr>
      <vt:lpstr>検証通貨</vt:lpstr>
      <vt:lpstr>テンプレ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katsuki</dc:creator>
  <cp:lastModifiedBy>katsuki</cp:lastModifiedBy>
  <dcterms:created xsi:type="dcterms:W3CDTF">2016-05-02T08:39:19Z</dcterms:created>
  <dcterms:modified xsi:type="dcterms:W3CDTF">2016-06-06T18:06:49Z</dcterms:modified>
</cp:coreProperties>
</file>