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4"/>
  </bookViews>
  <sheets>
    <sheet name="検証（USD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<sst xmlns="http://schemas.openxmlformats.org/spreadsheetml/2006/main" count="302" uniqueCount="53">
  <si>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</si>
  <si>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</si>
  <si>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</si>
  <si>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</si>
  <si>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</si>
  <si>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</si>
  <si>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</si>
  <si>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</si>
  <si>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</si>
  <si>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</si>
  <si>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</si>
  <si>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</si>
  <si>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</si>
  <si>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</si>
  <si>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</si>
  <si>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</si>
  <si>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</si>
  <si>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</si>
  <si>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</si>
  <si>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</si>
  <si>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</si>
  <si>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</si>
  <si>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</si>
  <si>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</si>
  <si>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</si>
  <si>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</si>
  <si>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</si>
  <si>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</si>
  <si>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</si>
  <si>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</si>
  <si>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</si>
  <si>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</si>
  <si>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</si>
  <si>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</si>
  <si>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</si>
  <si>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</si>
  <si>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</si>
  <si>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</si>
  <si>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</si>
  <si>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</si>
  <si>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</si>
  <si>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</si>
  <si>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</si>
  <si>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</si>
  <si>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</si>
  <si>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</si>
  <si>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</si>
  <si>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</si>
  <si>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</si>
  <si>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ドル円</t>
  </si>
  <si>
    <t>質問です。PBの色・位置・髭の長さなど、疑問があります。例えば、①MAの上で陰線のPBだったら？MAの下で陽線のPBだったら？②コマ足のような場合はPBとして扱いますか？③右の写真のようなMAの上で、実体があったとしても上ヒゲより下ヒゲが長い場合は、どのように捉えますか？</t>
  </si>
  <si>
    <t>PBの種類や様々なパターンなど、確固とした知識がないため、不安の中でこれはありかなぁ～？という感じで検証をしていました。決済に関しては、すぐに反転してしまってｓｌにかかってしまいました。エントリー後少しは利益が出るのですが、そこで利確してしまっては利小なってしまうと思ってトレーリングを心がけました。　　エントリーに考えが行ってしまい印象としては高値・下値付近でエントリーしている気がします。</t>
  </si>
  <si>
    <t>4時間足で検証していきます。　自分の不安。今はPBの種類やパターンを潰していきたいです。まだ、1ヶ月目のPDFの検証の仕方とシステム説明のところまで読んだだけです効果的なPBの勉強をするためはどのようなものがおすすめですか？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</si>
</sst>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56" fontId="0" fillId="0" borderId="0" xfId="0" applyNumberFormat="1" applyAlignment="1">
      <alignment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18</xdr:row>
      <xdr:rowOff>76200</xdr:rowOff>
    </xdr:to>
    <xdr:pic>
      <xdr:nvPicPr>
        <xdr:cNvPr id="1" name="図 2"/>
        <xdr:cNvPicPr preferRelativeResize="1">
          <a:picLocks noChangeAspect="1"/>
        </xdr:cNvPicPr>
      </xdr:nvPicPr>
      <xdr:blipFill>
        <a:blip r:embed="rId1"/>
        <a:stretch>
          <a:fillRect/>
        </a:stretch>
      </xdr:blipFill>
      <xdr:spPr>
        <a:xfrm>
          <a:off x="0" y="0"/>
          <a:ext cx="1628775" cy="3333750"/>
        </a:xfrm>
        <a:prstGeom prst="rect">
          <a:avLst/>
        </a:prstGeom>
        <a:noFill/>
        <a:ln w="9525" cmpd="sng">
          <a:noFill/>
        </a:ln>
      </xdr:spPr>
    </xdr:pic>
    <xdr:clientData/>
  </xdr:twoCellAnchor>
  <xdr:twoCellAnchor editAs="oneCell">
    <xdr:from>
      <xdr:col>3</xdr:col>
      <xdr:colOff>352425</xdr:colOff>
      <xdr:row>0</xdr:row>
      <xdr:rowOff>0</xdr:rowOff>
    </xdr:from>
    <xdr:to>
      <xdr:col>9</xdr:col>
      <xdr:colOff>304800</xdr:colOff>
      <xdr:row>21</xdr:row>
      <xdr:rowOff>171450</xdr:rowOff>
    </xdr:to>
    <xdr:pic>
      <xdr:nvPicPr>
        <xdr:cNvPr id="2" name="図 4"/>
        <xdr:cNvPicPr preferRelativeResize="1">
          <a:picLocks noChangeAspect="1"/>
        </xdr:cNvPicPr>
      </xdr:nvPicPr>
      <xdr:blipFill>
        <a:blip r:embed="rId2"/>
        <a:stretch>
          <a:fillRect/>
        </a:stretch>
      </xdr:blipFill>
      <xdr:spPr>
        <a:xfrm>
          <a:off x="2228850" y="0"/>
          <a:ext cx="4067175" cy="3971925"/>
        </a:xfrm>
        <a:prstGeom prst="rect">
          <a:avLst/>
        </a:prstGeom>
        <a:noFill/>
        <a:ln w="9525" cmpd="sng">
          <a:noFill/>
        </a:ln>
      </xdr:spPr>
    </xdr:pic>
    <xdr:clientData/>
  </xdr:twoCellAnchor>
  <xdr:twoCellAnchor editAs="oneCell">
    <xdr:from>
      <xdr:col>11</xdr:col>
      <xdr:colOff>0</xdr:colOff>
      <xdr:row>1</xdr:row>
      <xdr:rowOff>0</xdr:rowOff>
    </xdr:from>
    <xdr:to>
      <xdr:col>16</xdr:col>
      <xdr:colOff>342900</xdr:colOff>
      <xdr:row>25</xdr:row>
      <xdr:rowOff>161925</xdr:rowOff>
    </xdr:to>
    <xdr:pic>
      <xdr:nvPicPr>
        <xdr:cNvPr id="3" name="図 6"/>
        <xdr:cNvPicPr preferRelativeResize="1">
          <a:picLocks noChangeAspect="1"/>
        </xdr:cNvPicPr>
      </xdr:nvPicPr>
      <xdr:blipFill>
        <a:blip r:embed="rId3"/>
        <a:stretch>
          <a:fillRect/>
        </a:stretch>
      </xdr:blipFill>
      <xdr:spPr>
        <a:xfrm>
          <a:off x="7362825" y="180975"/>
          <a:ext cx="3771900" cy="4505325"/>
        </a:xfrm>
        <a:prstGeom prst="rect">
          <a:avLst/>
        </a:prstGeom>
        <a:noFill/>
        <a:ln w="9525" cmpd="sng">
          <a:noFill/>
        </a:ln>
      </xdr:spPr>
    </xdr:pic>
    <xdr:clientData/>
  </xdr:twoCellAnchor>
  <xdr:twoCellAnchor editAs="oneCell">
    <xdr:from>
      <xdr:col>17</xdr:col>
      <xdr:colOff>28575</xdr:colOff>
      <xdr:row>5</xdr:row>
      <xdr:rowOff>0</xdr:rowOff>
    </xdr:from>
    <xdr:to>
      <xdr:col>21</xdr:col>
      <xdr:colOff>66675</xdr:colOff>
      <xdr:row>29</xdr:row>
      <xdr:rowOff>47625</xdr:rowOff>
    </xdr:to>
    <xdr:pic>
      <xdr:nvPicPr>
        <xdr:cNvPr id="4" name="図 8"/>
        <xdr:cNvPicPr preferRelativeResize="1">
          <a:picLocks noChangeAspect="1"/>
        </xdr:cNvPicPr>
      </xdr:nvPicPr>
      <xdr:blipFill>
        <a:blip r:embed="rId4"/>
        <a:stretch>
          <a:fillRect/>
        </a:stretch>
      </xdr:blipFill>
      <xdr:spPr>
        <a:xfrm>
          <a:off x="11506200" y="904875"/>
          <a:ext cx="2781300" cy="4391025"/>
        </a:xfrm>
        <a:prstGeom prst="rect">
          <a:avLst/>
        </a:prstGeom>
        <a:noFill/>
        <a:ln w="9525" cmpd="sng">
          <a:noFill/>
        </a:ln>
      </xdr:spPr>
    </xdr:pic>
    <xdr:clientData/>
  </xdr:twoCellAnchor>
  <xdr:twoCellAnchor editAs="oneCell">
    <xdr:from>
      <xdr:col>22</xdr:col>
      <xdr:colOff>0</xdr:colOff>
      <xdr:row>9</xdr:row>
      <xdr:rowOff>0</xdr:rowOff>
    </xdr:from>
    <xdr:to>
      <xdr:col>33</xdr:col>
      <xdr:colOff>133350</xdr:colOff>
      <xdr:row>33</xdr:row>
      <xdr:rowOff>123825</xdr:rowOff>
    </xdr:to>
    <xdr:pic>
      <xdr:nvPicPr>
        <xdr:cNvPr id="5" name="図 10"/>
        <xdr:cNvPicPr preferRelativeResize="1">
          <a:picLocks noChangeAspect="1"/>
        </xdr:cNvPicPr>
      </xdr:nvPicPr>
      <xdr:blipFill>
        <a:blip r:embed="rId5"/>
        <a:stretch>
          <a:fillRect/>
        </a:stretch>
      </xdr:blipFill>
      <xdr:spPr>
        <a:xfrm>
          <a:off x="14906625" y="1628775"/>
          <a:ext cx="7677150" cy="4467225"/>
        </a:xfrm>
        <a:prstGeom prst="rect">
          <a:avLst/>
        </a:prstGeom>
        <a:noFill/>
        <a:ln w="9525" cmpd="sng">
          <a:noFill/>
        </a:ln>
      </xdr:spPr>
    </xdr:pic>
    <xdr:clientData/>
  </xdr:twoCellAnchor>
  <xdr:twoCellAnchor editAs="oneCell">
    <xdr:from>
      <xdr:col>46</xdr:col>
      <xdr:colOff>142875</xdr:colOff>
      <xdr:row>0</xdr:row>
      <xdr:rowOff>152400</xdr:rowOff>
    </xdr:from>
    <xdr:to>
      <xdr:col>50</xdr:col>
      <xdr:colOff>123825</xdr:colOff>
      <xdr:row>26</xdr:row>
      <xdr:rowOff>38100</xdr:rowOff>
    </xdr:to>
    <xdr:pic>
      <xdr:nvPicPr>
        <xdr:cNvPr id="6" name="図 12"/>
        <xdr:cNvPicPr preferRelativeResize="1">
          <a:picLocks noChangeAspect="1"/>
        </xdr:cNvPicPr>
      </xdr:nvPicPr>
      <xdr:blipFill>
        <a:blip r:embed="rId6"/>
        <a:stretch>
          <a:fillRect/>
        </a:stretch>
      </xdr:blipFill>
      <xdr:spPr>
        <a:xfrm rot="21182896">
          <a:off x="31508700" y="152400"/>
          <a:ext cx="2724150" cy="4591050"/>
        </a:xfrm>
        <a:prstGeom prst="rect">
          <a:avLst/>
        </a:prstGeom>
        <a:noFill/>
        <a:ln w="9525" cmpd="sng">
          <a:noFill/>
        </a:ln>
      </xdr:spPr>
    </xdr:pic>
    <xdr:clientData/>
  </xdr:twoCellAnchor>
  <xdr:twoCellAnchor editAs="oneCell">
    <xdr:from>
      <xdr:col>34</xdr:col>
      <xdr:colOff>0</xdr:colOff>
      <xdr:row>1</xdr:row>
      <xdr:rowOff>0</xdr:rowOff>
    </xdr:from>
    <xdr:to>
      <xdr:col>44</xdr:col>
      <xdr:colOff>219075</xdr:colOff>
      <xdr:row>25</xdr:row>
      <xdr:rowOff>114300</xdr:rowOff>
    </xdr:to>
    <xdr:pic>
      <xdr:nvPicPr>
        <xdr:cNvPr id="7" name="図 14"/>
        <xdr:cNvPicPr preferRelativeResize="1">
          <a:picLocks noChangeAspect="1"/>
        </xdr:cNvPicPr>
      </xdr:nvPicPr>
      <xdr:blipFill>
        <a:blip r:embed="rId7"/>
        <a:stretch>
          <a:fillRect/>
        </a:stretch>
      </xdr:blipFill>
      <xdr:spPr>
        <a:xfrm>
          <a:off x="23136225" y="180975"/>
          <a:ext cx="7077075" cy="4457700"/>
        </a:xfrm>
        <a:prstGeom prst="rect">
          <a:avLst/>
        </a:prstGeom>
        <a:noFill/>
        <a:ln w="9525" cmpd="sng">
          <a:noFill/>
        </a:ln>
      </xdr:spPr>
    </xdr:pic>
    <xdr:clientData/>
  </xdr:twoCellAnchor>
  <xdr:twoCellAnchor editAs="oneCell">
    <xdr:from>
      <xdr:col>51</xdr:col>
      <xdr:colOff>0</xdr:colOff>
      <xdr:row>1</xdr:row>
      <xdr:rowOff>0</xdr:rowOff>
    </xdr:from>
    <xdr:to>
      <xdr:col>54</xdr:col>
      <xdr:colOff>581025</xdr:colOff>
      <xdr:row>25</xdr:row>
      <xdr:rowOff>171450</xdr:rowOff>
    </xdr:to>
    <xdr:pic>
      <xdr:nvPicPr>
        <xdr:cNvPr id="8" name="図 2"/>
        <xdr:cNvPicPr preferRelativeResize="1">
          <a:picLocks noChangeAspect="1"/>
        </xdr:cNvPicPr>
      </xdr:nvPicPr>
      <xdr:blipFill>
        <a:blip r:embed="rId8"/>
        <a:stretch>
          <a:fillRect/>
        </a:stretch>
      </xdr:blipFill>
      <xdr:spPr>
        <a:xfrm>
          <a:off x="34794825" y="180975"/>
          <a:ext cx="2638425" cy="4514850"/>
        </a:xfrm>
        <a:prstGeom prst="rect">
          <a:avLst/>
        </a:prstGeom>
        <a:noFill/>
        <a:ln w="9525" cmpd="sng">
          <a:noFill/>
        </a:ln>
      </xdr:spPr>
    </xdr:pic>
    <xdr:clientData/>
  </xdr:twoCellAnchor>
  <xdr:twoCellAnchor editAs="oneCell">
    <xdr:from>
      <xdr:col>56</xdr:col>
      <xdr:colOff>0</xdr:colOff>
      <xdr:row>1</xdr:row>
      <xdr:rowOff>0</xdr:rowOff>
    </xdr:from>
    <xdr:to>
      <xdr:col>59</xdr:col>
      <xdr:colOff>361950</xdr:colOff>
      <xdr:row>25</xdr:row>
      <xdr:rowOff>104775</xdr:rowOff>
    </xdr:to>
    <xdr:pic>
      <xdr:nvPicPr>
        <xdr:cNvPr id="9" name="図 4"/>
        <xdr:cNvPicPr preferRelativeResize="1">
          <a:picLocks noChangeAspect="1"/>
        </xdr:cNvPicPr>
      </xdr:nvPicPr>
      <xdr:blipFill>
        <a:blip r:embed="rId9"/>
        <a:stretch>
          <a:fillRect/>
        </a:stretch>
      </xdr:blipFill>
      <xdr:spPr>
        <a:xfrm>
          <a:off x="38223825" y="180975"/>
          <a:ext cx="2419350" cy="4448175"/>
        </a:xfrm>
        <a:prstGeom prst="rect">
          <a:avLst/>
        </a:prstGeom>
        <a:noFill/>
        <a:ln w="9525" cmpd="sng">
          <a:noFill/>
        </a:ln>
      </xdr:spPr>
    </xdr:pic>
    <xdr:clientData/>
  </xdr:twoCellAnchor>
  <xdr:twoCellAnchor editAs="oneCell">
    <xdr:from>
      <xdr:col>60</xdr:col>
      <xdr:colOff>66675</xdr:colOff>
      <xdr:row>0</xdr:row>
      <xdr:rowOff>114300</xdr:rowOff>
    </xdr:from>
    <xdr:to>
      <xdr:col>63</xdr:col>
      <xdr:colOff>190500</xdr:colOff>
      <xdr:row>25</xdr:row>
      <xdr:rowOff>114300</xdr:rowOff>
    </xdr:to>
    <xdr:pic>
      <xdr:nvPicPr>
        <xdr:cNvPr id="10" name="図 6"/>
        <xdr:cNvPicPr preferRelativeResize="1">
          <a:picLocks noChangeAspect="1"/>
        </xdr:cNvPicPr>
      </xdr:nvPicPr>
      <xdr:blipFill>
        <a:blip r:embed="rId10"/>
        <a:stretch>
          <a:fillRect/>
        </a:stretch>
      </xdr:blipFill>
      <xdr:spPr>
        <a:xfrm>
          <a:off x="41033700" y="114300"/>
          <a:ext cx="2181225" cy="452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xdr:row>
      <xdr:rowOff>0</xdr:rowOff>
    </xdr:from>
    <xdr:to>
      <xdr:col>10</xdr:col>
      <xdr:colOff>476250</xdr:colOff>
      <xdr:row>8</xdr:row>
      <xdr:rowOff>95250</xdr:rowOff>
    </xdr:to>
    <xdr:pic>
      <xdr:nvPicPr>
        <xdr:cNvPr id="1" name="図 2"/>
        <xdr:cNvPicPr preferRelativeResize="1">
          <a:picLocks noChangeAspect="1"/>
        </xdr:cNvPicPr>
      </xdr:nvPicPr>
      <xdr:blipFill>
        <a:blip r:embed="rId1"/>
        <a:stretch>
          <a:fillRect/>
        </a:stretch>
      </xdr:blipFill>
      <xdr:spPr>
        <a:xfrm>
          <a:off x="6858000" y="857250"/>
          <a:ext cx="4762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P1" sqref="P1"/>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t="s">
        <v>49</v>
      </c>
      <c r="E2" s="71"/>
      <c r="F2" s="68" t="s">
        <v>6</v>
      </c>
      <c r="G2" s="68"/>
      <c r="H2" s="71" t="s">
        <v>36</v>
      </c>
      <c r="I2" s="71"/>
      <c r="J2" s="68" t="s">
        <v>7</v>
      </c>
      <c r="K2" s="68"/>
      <c r="L2" s="65">
        <f>C9</f>
        <v>100000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-14506.949874649075</v>
      </c>
      <c r="E4" s="66"/>
      <c r="F4" s="68" t="s">
        <v>12</v>
      </c>
      <c r="G4" s="68"/>
      <c r="H4" s="72">
        <f>SUM($T$9:$U$108)</f>
        <v>-245.3999999999993</v>
      </c>
      <c r="I4" s="71"/>
      <c r="J4" s="64" t="s">
        <v>13</v>
      </c>
      <c r="K4" s="64"/>
      <c r="L4" s="65">
        <f>MAX($C$9:$D$990)-C9</f>
        <v>2613.4493885869742</v>
      </c>
      <c r="M4" s="65"/>
      <c r="N4" s="64" t="s">
        <v>14</v>
      </c>
      <c r="O4" s="64"/>
      <c r="P4" s="66">
        <f>MIN($C$9:$D$990)-C9</f>
        <v>-14506.949874649115</v>
      </c>
      <c r="Q4" s="66"/>
      <c r="R4" s="1"/>
      <c r="S4" s="1"/>
      <c r="T4" s="1"/>
    </row>
    <row r="5" spans="2:20" ht="13.5">
      <c r="B5" s="37" t="s">
        <v>15</v>
      </c>
      <c r="C5" s="2">
        <f>COUNTIF($R$9:$R$990,"&gt;0")</f>
        <v>2</v>
      </c>
      <c r="D5" s="38" t="s">
        <v>16</v>
      </c>
      <c r="E5" s="16">
        <f>COUNTIF($R$9:$R$990,"&lt;0")</f>
        <v>8</v>
      </c>
      <c r="F5" s="38" t="s">
        <v>17</v>
      </c>
      <c r="G5" s="2">
        <f>COUNTIF($R$9:$R$990,"=0")</f>
        <v>0</v>
      </c>
      <c r="H5" s="38" t="s">
        <v>18</v>
      </c>
      <c r="I5" s="3">
        <f>C5/SUM(C5,E5,G5)</f>
        <v>0.2</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100000</v>
      </c>
      <c r="D9" s="40"/>
      <c r="E9" s="36">
        <v>2016</v>
      </c>
      <c r="F9" s="8">
        <v>42396</v>
      </c>
      <c r="G9" s="36" t="s">
        <v>4</v>
      </c>
      <c r="H9" s="41">
        <v>118.652</v>
      </c>
      <c r="I9" s="41"/>
      <c r="J9" s="36">
        <v>64</v>
      </c>
      <c r="K9" s="40">
        <f aca="true" t="shared" si="0" ref="K9:K72">IF(F9="","",C9*0.03)</f>
        <v>3000</v>
      </c>
      <c r="L9" s="40"/>
      <c r="M9" s="6">
        <f>IF(J9="","",(K9/J9)/1000)</f>
        <v>0.046875</v>
      </c>
      <c r="N9" s="36">
        <v>2016</v>
      </c>
      <c r="O9" s="8">
        <v>42403</v>
      </c>
      <c r="P9" s="41">
        <v>118.027</v>
      </c>
      <c r="Q9" s="41"/>
      <c r="R9" s="42">
        <f>IF(O9="","",(IF(G9="売",H9-P9,P9-H9))*M9*100000)</f>
        <v>-2929.6875</v>
      </c>
      <c r="S9" s="42"/>
      <c r="T9" s="43">
        <f>IF(O9="","",IF(R9&lt;0,J9*(-1),IF(G9="買",(P9-H9)*100,(H9-P9)*100)))</f>
        <v>-64</v>
      </c>
      <c r="U9" s="43"/>
    </row>
    <row r="10" spans="2:21" ht="13.5">
      <c r="B10" s="36">
        <v>2</v>
      </c>
      <c r="C10" s="40">
        <f aca="true" t="shared" si="1" ref="C10:C73">IF(R9="","",C9+R9)</f>
        <v>97070.3125</v>
      </c>
      <c r="D10" s="40"/>
      <c r="E10" s="36">
        <v>2016</v>
      </c>
      <c r="F10" s="8">
        <v>42461</v>
      </c>
      <c r="G10" s="36" t="s">
        <v>3</v>
      </c>
      <c r="H10" s="41">
        <v>111.563</v>
      </c>
      <c r="I10" s="41"/>
      <c r="J10" s="36">
        <v>115</v>
      </c>
      <c r="K10" s="40">
        <f t="shared" si="0"/>
        <v>2912.109375</v>
      </c>
      <c r="L10" s="40"/>
      <c r="M10" s="6">
        <f aca="true" t="shared" si="2" ref="M10:M73">IF(J10="","",(K10/J10)/1000)</f>
        <v>0.025322690217391305</v>
      </c>
      <c r="N10" s="36">
        <v>2016</v>
      </c>
      <c r="O10" s="8">
        <v>42480</v>
      </c>
      <c r="P10" s="41">
        <v>109.374</v>
      </c>
      <c r="Q10" s="41"/>
      <c r="R10" s="42">
        <f aca="true" t="shared" si="3" ref="R10:R73">IF(O10="","",(IF(G10="売",H10-P10,P10-H10))*M10*100000)</f>
        <v>5543.136888586975</v>
      </c>
      <c r="S10" s="42"/>
      <c r="T10" s="43">
        <f aca="true" t="shared" si="4" ref="T10:T73">IF(O10="","",IF(R10&lt;0,J10*(-1),IF(G10="買",(P10-H10)*100,(H10-P10)*100)))</f>
        <v>218.90000000000072</v>
      </c>
      <c r="U10" s="43"/>
    </row>
    <row r="11" spans="2:21" ht="13.5">
      <c r="B11" s="36">
        <v>3</v>
      </c>
      <c r="C11" s="40">
        <f t="shared" si="1"/>
        <v>102613.44938858697</v>
      </c>
      <c r="D11" s="40"/>
      <c r="E11" s="36">
        <v>2016</v>
      </c>
      <c r="F11" s="8">
        <v>42508</v>
      </c>
      <c r="G11" s="36" t="s">
        <v>4</v>
      </c>
      <c r="H11" s="41">
        <v>110.251</v>
      </c>
      <c r="I11" s="41"/>
      <c r="J11" s="36">
        <v>151</v>
      </c>
      <c r="K11" s="40">
        <f t="shared" si="0"/>
        <v>3078.403481657609</v>
      </c>
      <c r="L11" s="40"/>
      <c r="M11" s="6">
        <f t="shared" si="2"/>
        <v>0.020386778024222577</v>
      </c>
      <c r="N11" s="36">
        <v>2016</v>
      </c>
      <c r="O11" s="8">
        <v>42523</v>
      </c>
      <c r="P11" s="41">
        <v>108.735</v>
      </c>
      <c r="Q11" s="41"/>
      <c r="R11" s="42">
        <f t="shared" si="3"/>
        <v>-3090.6355484721535</v>
      </c>
      <c r="S11" s="42"/>
      <c r="T11" s="43">
        <f t="shared" si="4"/>
        <v>-151</v>
      </c>
      <c r="U11" s="43"/>
    </row>
    <row r="12" spans="2:21" ht="13.5">
      <c r="B12" s="36">
        <v>4</v>
      </c>
      <c r="C12" s="40">
        <f t="shared" si="1"/>
        <v>99522.81384011482</v>
      </c>
      <c r="D12" s="40"/>
      <c r="E12" s="36">
        <v>2015</v>
      </c>
      <c r="F12" s="8">
        <v>42554</v>
      </c>
      <c r="G12" s="36" t="s">
        <v>3</v>
      </c>
      <c r="H12" s="41">
        <v>122.925</v>
      </c>
      <c r="I12" s="41"/>
      <c r="J12" s="36">
        <v>80</v>
      </c>
      <c r="K12" s="40">
        <f t="shared" si="0"/>
        <v>2985.6844152034446</v>
      </c>
      <c r="L12" s="40"/>
      <c r="M12" s="6">
        <f t="shared" si="2"/>
        <v>0.037321055190043056</v>
      </c>
      <c r="N12" s="36">
        <v>2015</v>
      </c>
      <c r="O12" s="8">
        <v>42566</v>
      </c>
      <c r="P12" s="41">
        <v>123.727</v>
      </c>
      <c r="Q12" s="41"/>
      <c r="R12" s="42">
        <f t="shared" si="3"/>
        <v>-2993.1486262414783</v>
      </c>
      <c r="S12" s="42"/>
      <c r="T12" s="43">
        <f t="shared" si="4"/>
        <v>-80</v>
      </c>
      <c r="U12" s="43"/>
    </row>
    <row r="13" spans="2:21" ht="13.5">
      <c r="B13" s="36">
        <v>5</v>
      </c>
      <c r="C13" s="40">
        <f t="shared" si="1"/>
        <v>96529.66521387333</v>
      </c>
      <c r="D13" s="40"/>
      <c r="E13" s="36">
        <v>2015</v>
      </c>
      <c r="F13" s="8">
        <v>42565</v>
      </c>
      <c r="G13" s="36" t="s">
        <v>4</v>
      </c>
      <c r="H13" s="41">
        <v>123.747</v>
      </c>
      <c r="I13" s="41"/>
      <c r="J13" s="36">
        <v>82</v>
      </c>
      <c r="K13" s="40">
        <f t="shared" si="0"/>
        <v>2895.8899564161998</v>
      </c>
      <c r="L13" s="40"/>
      <c r="M13" s="6">
        <f t="shared" si="2"/>
        <v>0.035315731175807316</v>
      </c>
      <c r="N13" s="36">
        <v>2015</v>
      </c>
      <c r="O13" s="8">
        <v>42603</v>
      </c>
      <c r="P13" s="41">
        <v>122.925</v>
      </c>
      <c r="Q13" s="41"/>
      <c r="R13" s="42">
        <f t="shared" si="3"/>
        <v>-2902.953102651371</v>
      </c>
      <c r="S13" s="42"/>
      <c r="T13" s="43">
        <f t="shared" si="4"/>
        <v>-82</v>
      </c>
      <c r="U13" s="43"/>
    </row>
    <row r="14" spans="2:21" ht="13.5">
      <c r="B14" s="36">
        <v>6</v>
      </c>
      <c r="C14" s="40">
        <f t="shared" si="1"/>
        <v>93626.71211122196</v>
      </c>
      <c r="D14" s="40"/>
      <c r="E14" s="36">
        <v>2014</v>
      </c>
      <c r="F14" s="8">
        <v>42387</v>
      </c>
      <c r="G14" s="36" t="s">
        <v>3</v>
      </c>
      <c r="H14" s="41">
        <v>103.853</v>
      </c>
      <c r="I14" s="41"/>
      <c r="J14" s="36">
        <v>47</v>
      </c>
      <c r="K14" s="40">
        <f t="shared" si="0"/>
        <v>2808.8013633366586</v>
      </c>
      <c r="L14" s="40"/>
      <c r="M14" s="6">
        <f t="shared" si="2"/>
        <v>0.05976173113482253</v>
      </c>
      <c r="N14" s="36">
        <v>2014</v>
      </c>
      <c r="O14" s="8">
        <v>42436</v>
      </c>
      <c r="P14" s="41">
        <v>103.356</v>
      </c>
      <c r="Q14" s="41"/>
      <c r="R14" s="42">
        <f t="shared" si="3"/>
        <v>2970.158037400679</v>
      </c>
      <c r="S14" s="42"/>
      <c r="T14" s="43">
        <f t="shared" si="4"/>
        <v>49.69999999999999</v>
      </c>
      <c r="U14" s="43"/>
    </row>
    <row r="15" spans="2:21" ht="13.5">
      <c r="B15" s="36">
        <v>7</v>
      </c>
      <c r="C15" s="40">
        <f t="shared" si="1"/>
        <v>96596.87014862263</v>
      </c>
      <c r="D15" s="40"/>
      <c r="E15" s="36">
        <v>2014</v>
      </c>
      <c r="F15" s="8">
        <v>42434</v>
      </c>
      <c r="G15" s="36" t="s">
        <v>4</v>
      </c>
      <c r="H15" s="41">
        <v>102.565</v>
      </c>
      <c r="I15" s="41"/>
      <c r="J15" s="36">
        <v>47</v>
      </c>
      <c r="K15" s="40">
        <f t="shared" si="0"/>
        <v>2897.906104458679</v>
      </c>
      <c r="L15" s="40"/>
      <c r="M15" s="6">
        <f t="shared" si="2"/>
        <v>0.061657576690610186</v>
      </c>
      <c r="N15" s="36">
        <v>2014</v>
      </c>
      <c r="O15" s="8">
        <v>42442</v>
      </c>
      <c r="P15" s="41">
        <v>102.099</v>
      </c>
      <c r="Q15" s="41"/>
      <c r="R15" s="42">
        <f t="shared" si="3"/>
        <v>-2873.2430737823975</v>
      </c>
      <c r="S15" s="42"/>
      <c r="T15" s="43">
        <f t="shared" si="4"/>
        <v>-47</v>
      </c>
      <c r="U15" s="43"/>
    </row>
    <row r="16" spans="2:21" ht="13.5">
      <c r="B16" s="36">
        <v>8</v>
      </c>
      <c r="C16" s="40">
        <f t="shared" si="1"/>
        <v>93723.62707484023</v>
      </c>
      <c r="D16" s="40"/>
      <c r="E16" s="36">
        <v>2014</v>
      </c>
      <c r="F16" s="8">
        <v>42493</v>
      </c>
      <c r="G16" s="36" t="s">
        <v>3</v>
      </c>
      <c r="H16" s="41">
        <v>101.858</v>
      </c>
      <c r="I16" s="41"/>
      <c r="J16" s="36">
        <v>40</v>
      </c>
      <c r="K16" s="40">
        <f t="shared" si="0"/>
        <v>2811.708812245207</v>
      </c>
      <c r="L16" s="40"/>
      <c r="M16" s="6">
        <f t="shared" si="2"/>
        <v>0.07029272030613018</v>
      </c>
      <c r="N16" s="36">
        <v>2014</v>
      </c>
      <c r="O16" s="8">
        <v>42503</v>
      </c>
      <c r="P16" s="41">
        <v>102.26</v>
      </c>
      <c r="Q16" s="41"/>
      <c r="R16" s="42">
        <f t="shared" si="3"/>
        <v>-2825.7673563064404</v>
      </c>
      <c r="S16" s="42"/>
      <c r="T16" s="43">
        <f t="shared" si="4"/>
        <v>-40</v>
      </c>
      <c r="U16" s="43"/>
    </row>
    <row r="17" spans="2:21" ht="13.5">
      <c r="B17" s="36">
        <v>9</v>
      </c>
      <c r="C17" s="40">
        <f t="shared" si="1"/>
        <v>90897.85971853379</v>
      </c>
      <c r="D17" s="40"/>
      <c r="E17" s="36">
        <v>2014</v>
      </c>
      <c r="F17" s="8">
        <v>42514</v>
      </c>
      <c r="G17" s="36" t="s">
        <v>4</v>
      </c>
      <c r="H17" s="41">
        <v>101.973</v>
      </c>
      <c r="I17" s="41"/>
      <c r="J17" s="36">
        <v>15</v>
      </c>
      <c r="K17" s="40">
        <f t="shared" si="0"/>
        <v>2726.9357915560136</v>
      </c>
      <c r="L17" s="40"/>
      <c r="M17" s="6">
        <f t="shared" si="2"/>
        <v>0.18179571943706757</v>
      </c>
      <c r="N17" s="36">
        <v>2014</v>
      </c>
      <c r="O17" s="8">
        <v>42518</v>
      </c>
      <c r="P17" s="41">
        <v>101.822</v>
      </c>
      <c r="Q17" s="41"/>
      <c r="R17" s="42">
        <f t="shared" si="3"/>
        <v>-2745.115363499652</v>
      </c>
      <c r="S17" s="42"/>
      <c r="T17" s="43">
        <f t="shared" si="4"/>
        <v>-15</v>
      </c>
      <c r="U17" s="43"/>
    </row>
    <row r="18" spans="2:21" ht="13.5">
      <c r="B18" s="36">
        <v>10</v>
      </c>
      <c r="C18" s="40">
        <f t="shared" si="1"/>
        <v>88152.74435503413</v>
      </c>
      <c r="D18" s="40"/>
      <c r="E18" s="36">
        <v>2014</v>
      </c>
      <c r="F18" s="8">
        <v>42545</v>
      </c>
      <c r="G18" s="36" t="s">
        <v>3</v>
      </c>
      <c r="H18" s="41">
        <v>101.805</v>
      </c>
      <c r="I18" s="41"/>
      <c r="J18" s="36">
        <v>35</v>
      </c>
      <c r="K18" s="40">
        <f t="shared" si="0"/>
        <v>2644.5823306510238</v>
      </c>
      <c r="L18" s="40"/>
      <c r="M18" s="6">
        <f t="shared" si="2"/>
        <v>0.07555949516145782</v>
      </c>
      <c r="N18" s="36">
        <v>2014</v>
      </c>
      <c r="O18" s="8">
        <v>42554</v>
      </c>
      <c r="P18" s="41">
        <v>102.157</v>
      </c>
      <c r="Q18" s="41"/>
      <c r="R18" s="42">
        <f t="shared" si="3"/>
        <v>-2659.694229683237</v>
      </c>
      <c r="S18" s="42"/>
      <c r="T18" s="43">
        <f t="shared" si="4"/>
        <v>-35</v>
      </c>
      <c r="U18" s="43"/>
    </row>
    <row r="19" spans="2:21" ht="13.5">
      <c r="B19" s="36">
        <v>11</v>
      </c>
      <c r="C19" s="40">
        <f t="shared" si="1"/>
        <v>85493.05012535088</v>
      </c>
      <c r="D19" s="40"/>
      <c r="E19" s="36"/>
      <c r="F19" s="8"/>
      <c r="G19" s="36" t="s">
        <v>4</v>
      </c>
      <c r="H19" s="41"/>
      <c r="I19" s="41"/>
      <c r="J19" s="36"/>
      <c r="K19" s="40">
        <f t="shared" si="0"/>
      </c>
      <c r="L19" s="40"/>
      <c r="M19" s="6">
        <f t="shared" si="2"/>
      </c>
      <c r="N19" s="36"/>
      <c r="O19" s="8"/>
      <c r="P19" s="41"/>
      <c r="Q19" s="41"/>
      <c r="R19" s="42">
        <f t="shared" si="3"/>
      </c>
      <c r="S19" s="42"/>
      <c r="T19" s="43">
        <f t="shared" si="4"/>
      </c>
      <c r="U19" s="43"/>
    </row>
    <row r="20" spans="2:21" ht="13.5">
      <c r="B20" s="36">
        <v>12</v>
      </c>
      <c r="C20" s="40">
        <f t="shared" si="1"/>
      </c>
      <c r="D20" s="40"/>
      <c r="E20" s="36"/>
      <c r="F20" s="8"/>
      <c r="G20" s="36" t="s">
        <v>4</v>
      </c>
      <c r="H20" s="41"/>
      <c r="I20" s="41"/>
      <c r="J20" s="36"/>
      <c r="K20" s="40">
        <f t="shared" si="0"/>
      </c>
      <c r="L20" s="40"/>
      <c r="M20" s="6">
        <f t="shared" si="2"/>
      </c>
      <c r="N20" s="36"/>
      <c r="O20" s="8"/>
      <c r="P20" s="41"/>
      <c r="Q20" s="41"/>
      <c r="R20" s="42">
        <f t="shared" si="3"/>
      </c>
      <c r="S20" s="42"/>
      <c r="T20" s="43">
        <f t="shared" si="4"/>
      </c>
      <c r="U20" s="43"/>
    </row>
    <row r="21" spans="2:21" ht="13.5">
      <c r="B21" s="36">
        <v>13</v>
      </c>
      <c r="C21" s="40">
        <f t="shared" si="1"/>
      </c>
      <c r="D21" s="40"/>
      <c r="E21" s="36"/>
      <c r="F21" s="8"/>
      <c r="G21" s="36" t="s">
        <v>4</v>
      </c>
      <c r="H21" s="41"/>
      <c r="I21" s="41"/>
      <c r="J21" s="36"/>
      <c r="K21" s="40">
        <f t="shared" si="0"/>
      </c>
      <c r="L21" s="40"/>
      <c r="M21" s="6">
        <f t="shared" si="2"/>
      </c>
      <c r="N21" s="36"/>
      <c r="O21" s="8"/>
      <c r="P21" s="41"/>
      <c r="Q21" s="41"/>
      <c r="R21" s="42">
        <f t="shared" si="3"/>
      </c>
      <c r="S21" s="42"/>
      <c r="T21" s="43">
        <f t="shared" si="4"/>
      </c>
      <c r="U21" s="43"/>
    </row>
    <row r="22" spans="2:21" ht="13.5">
      <c r="B22" s="36">
        <v>14</v>
      </c>
      <c r="C22" s="40">
        <f t="shared" si="1"/>
      </c>
      <c r="D22" s="40"/>
      <c r="E22" s="36"/>
      <c r="F22" s="8"/>
      <c r="G22" s="36" t="s">
        <v>3</v>
      </c>
      <c r="H22" s="41"/>
      <c r="I22" s="41"/>
      <c r="J22" s="36"/>
      <c r="K22" s="40">
        <f t="shared" si="0"/>
      </c>
      <c r="L22" s="40"/>
      <c r="M22" s="6">
        <f t="shared" si="2"/>
      </c>
      <c r="N22" s="36"/>
      <c r="O22" s="8"/>
      <c r="P22" s="41"/>
      <c r="Q22" s="41"/>
      <c r="R22" s="42">
        <f t="shared" si="3"/>
      </c>
      <c r="S22" s="42"/>
      <c r="T22" s="43">
        <f t="shared" si="4"/>
      </c>
      <c r="U22" s="43"/>
    </row>
    <row r="23" spans="2:21" ht="13.5">
      <c r="B23" s="36">
        <v>15</v>
      </c>
      <c r="C23" s="40">
        <f t="shared" si="1"/>
      </c>
      <c r="D23" s="40"/>
      <c r="E23" s="36"/>
      <c r="F23" s="8"/>
      <c r="G23" s="36" t="s">
        <v>4</v>
      </c>
      <c r="H23" s="41"/>
      <c r="I23" s="41"/>
      <c r="J23" s="36"/>
      <c r="K23" s="40">
        <f t="shared" si="0"/>
      </c>
      <c r="L23" s="40"/>
      <c r="M23" s="6">
        <f t="shared" si="2"/>
      </c>
      <c r="N23" s="36"/>
      <c r="O23" s="8"/>
      <c r="P23" s="41"/>
      <c r="Q23" s="41"/>
      <c r="R23" s="42">
        <f t="shared" si="3"/>
      </c>
      <c r="S23" s="42"/>
      <c r="T23" s="43">
        <f t="shared" si="4"/>
      </c>
      <c r="U23" s="43"/>
    </row>
    <row r="24" spans="2:21" ht="13.5">
      <c r="B24" s="36">
        <v>16</v>
      </c>
      <c r="C24" s="40">
        <f t="shared" si="1"/>
      </c>
      <c r="D24" s="40"/>
      <c r="E24" s="36"/>
      <c r="F24" s="8"/>
      <c r="G24" s="36" t="s">
        <v>4</v>
      </c>
      <c r="H24" s="41"/>
      <c r="I24" s="41"/>
      <c r="J24" s="36"/>
      <c r="K24" s="40">
        <f t="shared" si="0"/>
      </c>
      <c r="L24" s="40"/>
      <c r="M24" s="6">
        <f t="shared" si="2"/>
      </c>
      <c r="N24" s="36"/>
      <c r="O24" s="8"/>
      <c r="P24" s="41"/>
      <c r="Q24" s="41"/>
      <c r="R24" s="42">
        <f t="shared" si="3"/>
      </c>
      <c r="S24" s="42"/>
      <c r="T24" s="43">
        <f t="shared" si="4"/>
      </c>
      <c r="U24" s="43"/>
    </row>
    <row r="25" spans="2:21" ht="13.5">
      <c r="B25" s="36">
        <v>17</v>
      </c>
      <c r="C25" s="40">
        <f t="shared" si="1"/>
      </c>
      <c r="D25" s="40"/>
      <c r="E25" s="36"/>
      <c r="F25" s="8"/>
      <c r="G25" s="36" t="s">
        <v>4</v>
      </c>
      <c r="H25" s="41"/>
      <c r="I25" s="41"/>
      <c r="J25" s="36"/>
      <c r="K25" s="40">
        <f t="shared" si="0"/>
      </c>
      <c r="L25" s="40"/>
      <c r="M25" s="6">
        <f t="shared" si="2"/>
      </c>
      <c r="N25" s="36"/>
      <c r="O25" s="8"/>
      <c r="P25" s="41"/>
      <c r="Q25" s="41"/>
      <c r="R25" s="42">
        <f t="shared" si="3"/>
      </c>
      <c r="S25" s="42"/>
      <c r="T25" s="43">
        <f t="shared" si="4"/>
      </c>
      <c r="U25" s="43"/>
    </row>
    <row r="26" spans="2:21" ht="13.5">
      <c r="B26" s="36">
        <v>18</v>
      </c>
      <c r="C26" s="40">
        <f t="shared" si="1"/>
      </c>
      <c r="D26" s="40"/>
      <c r="E26" s="36"/>
      <c r="F26" s="8"/>
      <c r="G26" s="36" t="s">
        <v>4</v>
      </c>
      <c r="H26" s="41"/>
      <c r="I26" s="41"/>
      <c r="J26" s="36"/>
      <c r="K26" s="40">
        <f t="shared" si="0"/>
      </c>
      <c r="L26" s="40"/>
      <c r="M26" s="6">
        <f t="shared" si="2"/>
      </c>
      <c r="N26" s="36"/>
      <c r="O26" s="8"/>
      <c r="P26" s="41"/>
      <c r="Q26" s="41"/>
      <c r="R26" s="42">
        <f t="shared" si="3"/>
      </c>
      <c r="S26" s="42"/>
      <c r="T26" s="43">
        <f t="shared" si="4"/>
      </c>
      <c r="U26" s="43"/>
    </row>
    <row r="27" spans="2:21" ht="13.5">
      <c r="B27" s="36">
        <v>19</v>
      </c>
      <c r="C27" s="40">
        <f t="shared" si="1"/>
      </c>
      <c r="D27" s="40"/>
      <c r="E27" s="36"/>
      <c r="F27" s="8"/>
      <c r="G27" s="36" t="s">
        <v>3</v>
      </c>
      <c r="H27" s="41"/>
      <c r="I27" s="41"/>
      <c r="J27" s="36"/>
      <c r="K27" s="40">
        <f t="shared" si="0"/>
      </c>
      <c r="L27" s="40"/>
      <c r="M27" s="6">
        <f t="shared" si="2"/>
      </c>
      <c r="N27" s="36"/>
      <c r="O27" s="8"/>
      <c r="P27" s="41"/>
      <c r="Q27" s="41"/>
      <c r="R27" s="42">
        <f t="shared" si="3"/>
      </c>
      <c r="S27" s="42"/>
      <c r="T27" s="43">
        <f t="shared" si="4"/>
      </c>
      <c r="U27" s="43"/>
    </row>
    <row r="28" spans="2:21" ht="13.5">
      <c r="B28" s="36">
        <v>20</v>
      </c>
      <c r="C28" s="40">
        <f t="shared" si="1"/>
      </c>
      <c r="D28" s="40"/>
      <c r="E28" s="36"/>
      <c r="F28" s="8"/>
      <c r="G28" s="36" t="s">
        <v>4</v>
      </c>
      <c r="H28" s="41"/>
      <c r="I28" s="41"/>
      <c r="J28" s="36"/>
      <c r="K28" s="40">
        <f t="shared" si="0"/>
      </c>
      <c r="L28" s="40"/>
      <c r="M28" s="6">
        <f t="shared" si="2"/>
      </c>
      <c r="N28" s="36"/>
      <c r="O28" s="8"/>
      <c r="P28" s="41"/>
      <c r="Q28" s="41"/>
      <c r="R28" s="42">
        <f t="shared" si="3"/>
      </c>
      <c r="S28" s="42"/>
      <c r="T28" s="43">
        <f t="shared" si="4"/>
      </c>
      <c r="U28" s="43"/>
    </row>
    <row r="29" spans="2:21" ht="13.5">
      <c r="B29" s="36">
        <v>21</v>
      </c>
      <c r="C29" s="40">
        <f t="shared" si="1"/>
      </c>
      <c r="D29" s="40"/>
      <c r="E29" s="36"/>
      <c r="F29" s="8"/>
      <c r="G29" s="36" t="s">
        <v>3</v>
      </c>
      <c r="H29" s="41"/>
      <c r="I29" s="41"/>
      <c r="J29" s="36"/>
      <c r="K29" s="40">
        <f t="shared" si="0"/>
      </c>
      <c r="L29" s="40"/>
      <c r="M29" s="6">
        <f t="shared" si="2"/>
      </c>
      <c r="N29" s="36"/>
      <c r="O29" s="8"/>
      <c r="P29" s="41"/>
      <c r="Q29" s="41"/>
      <c r="R29" s="42">
        <f t="shared" si="3"/>
      </c>
      <c r="S29" s="42"/>
      <c r="T29" s="43">
        <f t="shared" si="4"/>
      </c>
      <c r="U29" s="43"/>
    </row>
    <row r="30" spans="2:21" ht="13.5">
      <c r="B30" s="36">
        <v>22</v>
      </c>
      <c r="C30" s="40">
        <f t="shared" si="1"/>
      </c>
      <c r="D30" s="40"/>
      <c r="E30" s="36"/>
      <c r="F30" s="8"/>
      <c r="G30" s="36" t="s">
        <v>3</v>
      </c>
      <c r="H30" s="41"/>
      <c r="I30" s="41"/>
      <c r="J30" s="36"/>
      <c r="K30" s="40">
        <f t="shared" si="0"/>
      </c>
      <c r="L30" s="40"/>
      <c r="M30" s="6">
        <f t="shared" si="2"/>
      </c>
      <c r="N30" s="36"/>
      <c r="O30" s="8"/>
      <c r="P30" s="41"/>
      <c r="Q30" s="41"/>
      <c r="R30" s="42">
        <f t="shared" si="3"/>
      </c>
      <c r="S30" s="42"/>
      <c r="T30" s="43">
        <f t="shared" si="4"/>
      </c>
      <c r="U30" s="43"/>
    </row>
    <row r="31" spans="2:21" ht="13.5">
      <c r="B31" s="36">
        <v>23</v>
      </c>
      <c r="C31" s="40">
        <f t="shared" si="1"/>
      </c>
      <c r="D31" s="40"/>
      <c r="E31" s="36"/>
      <c r="F31" s="8"/>
      <c r="G31" s="36" t="s">
        <v>3</v>
      </c>
      <c r="H31" s="41"/>
      <c r="I31" s="41"/>
      <c r="J31" s="36"/>
      <c r="K31" s="40">
        <f t="shared" si="0"/>
      </c>
      <c r="L31" s="40"/>
      <c r="M31" s="6">
        <f t="shared" si="2"/>
      </c>
      <c r="N31" s="36"/>
      <c r="O31" s="8"/>
      <c r="P31" s="41"/>
      <c r="Q31" s="41"/>
      <c r="R31" s="42">
        <f t="shared" si="3"/>
      </c>
      <c r="S31" s="42"/>
      <c r="T31" s="43">
        <f t="shared" si="4"/>
      </c>
      <c r="U31" s="43"/>
    </row>
    <row r="32" spans="2:21" ht="13.5">
      <c r="B32" s="36">
        <v>24</v>
      </c>
      <c r="C32" s="40">
        <f t="shared" si="1"/>
      </c>
      <c r="D32" s="40"/>
      <c r="E32" s="36"/>
      <c r="F32" s="8"/>
      <c r="G32" s="36" t="s">
        <v>3</v>
      </c>
      <c r="H32" s="41"/>
      <c r="I32" s="41"/>
      <c r="J32" s="36"/>
      <c r="K32" s="40">
        <f t="shared" si="0"/>
      </c>
      <c r="L32" s="40"/>
      <c r="M32" s="6">
        <f t="shared" si="2"/>
      </c>
      <c r="N32" s="36"/>
      <c r="O32" s="8"/>
      <c r="P32" s="41"/>
      <c r="Q32" s="41"/>
      <c r="R32" s="42">
        <f t="shared" si="3"/>
      </c>
      <c r="S32" s="42"/>
      <c r="T32" s="43">
        <f t="shared" si="4"/>
      </c>
      <c r="U32" s="43"/>
    </row>
    <row r="33" spans="2:21" ht="13.5">
      <c r="B33" s="36">
        <v>25</v>
      </c>
      <c r="C33" s="40">
        <f t="shared" si="1"/>
      </c>
      <c r="D33" s="40"/>
      <c r="E33" s="36"/>
      <c r="F33" s="8"/>
      <c r="G33" s="36" t="s">
        <v>4</v>
      </c>
      <c r="H33" s="41"/>
      <c r="I33" s="41"/>
      <c r="J33" s="36"/>
      <c r="K33" s="40">
        <f t="shared" si="0"/>
      </c>
      <c r="L33" s="40"/>
      <c r="M33" s="6">
        <f t="shared" si="2"/>
      </c>
      <c r="N33" s="36"/>
      <c r="O33" s="8"/>
      <c r="P33" s="41"/>
      <c r="Q33" s="41"/>
      <c r="R33" s="42">
        <f t="shared" si="3"/>
      </c>
      <c r="S33" s="42"/>
      <c r="T33" s="43">
        <f t="shared" si="4"/>
      </c>
      <c r="U33" s="43"/>
    </row>
    <row r="34" spans="2:21" ht="13.5">
      <c r="B34" s="36">
        <v>26</v>
      </c>
      <c r="C34" s="40">
        <f t="shared" si="1"/>
      </c>
      <c r="D34" s="40"/>
      <c r="E34" s="36"/>
      <c r="F34" s="8"/>
      <c r="G34" s="36" t="s">
        <v>3</v>
      </c>
      <c r="H34" s="41"/>
      <c r="I34" s="41"/>
      <c r="J34" s="36"/>
      <c r="K34" s="40">
        <f t="shared" si="0"/>
      </c>
      <c r="L34" s="40"/>
      <c r="M34" s="6">
        <f t="shared" si="2"/>
      </c>
      <c r="N34" s="36"/>
      <c r="O34" s="8"/>
      <c r="P34" s="41"/>
      <c r="Q34" s="41"/>
      <c r="R34" s="42">
        <f t="shared" si="3"/>
      </c>
      <c r="S34" s="42"/>
      <c r="T34" s="43">
        <f t="shared" si="4"/>
      </c>
      <c r="U34" s="43"/>
    </row>
    <row r="35" spans="2:21" ht="13.5">
      <c r="B35" s="36">
        <v>27</v>
      </c>
      <c r="C35" s="40">
        <f t="shared" si="1"/>
      </c>
      <c r="D35" s="40"/>
      <c r="E35" s="36"/>
      <c r="F35" s="8"/>
      <c r="G35" s="36" t="s">
        <v>3</v>
      </c>
      <c r="H35" s="41"/>
      <c r="I35" s="41"/>
      <c r="J35" s="36"/>
      <c r="K35" s="40">
        <f t="shared" si="0"/>
      </c>
      <c r="L35" s="40"/>
      <c r="M35" s="6">
        <f t="shared" si="2"/>
      </c>
      <c r="N35" s="36"/>
      <c r="O35" s="8"/>
      <c r="P35" s="41"/>
      <c r="Q35" s="41"/>
      <c r="R35" s="42">
        <f t="shared" si="3"/>
      </c>
      <c r="S35" s="42"/>
      <c r="T35" s="43">
        <f t="shared" si="4"/>
      </c>
      <c r="U35" s="43"/>
    </row>
    <row r="36" spans="2:21" ht="13.5">
      <c r="B36" s="36">
        <v>28</v>
      </c>
      <c r="C36" s="40">
        <f t="shared" si="1"/>
      </c>
      <c r="D36" s="40"/>
      <c r="E36" s="36"/>
      <c r="F36" s="8"/>
      <c r="G36" s="36" t="s">
        <v>3</v>
      </c>
      <c r="H36" s="41"/>
      <c r="I36" s="41"/>
      <c r="J36" s="36"/>
      <c r="K36" s="40">
        <f t="shared" si="0"/>
      </c>
      <c r="L36" s="40"/>
      <c r="M36" s="6">
        <f t="shared" si="2"/>
      </c>
      <c r="N36" s="36"/>
      <c r="O36" s="8"/>
      <c r="P36" s="41"/>
      <c r="Q36" s="41"/>
      <c r="R36" s="42">
        <f t="shared" si="3"/>
      </c>
      <c r="S36" s="42"/>
      <c r="T36" s="43">
        <f t="shared" si="4"/>
      </c>
      <c r="U36" s="43"/>
    </row>
    <row r="37" spans="2:21" ht="13.5">
      <c r="B37" s="36">
        <v>29</v>
      </c>
      <c r="C37" s="40">
        <f t="shared" si="1"/>
      </c>
      <c r="D37" s="40"/>
      <c r="E37" s="36"/>
      <c r="F37" s="8"/>
      <c r="G37" s="36" t="s">
        <v>3</v>
      </c>
      <c r="H37" s="41"/>
      <c r="I37" s="41"/>
      <c r="J37" s="36"/>
      <c r="K37" s="40">
        <f t="shared" si="0"/>
      </c>
      <c r="L37" s="40"/>
      <c r="M37" s="6">
        <f t="shared" si="2"/>
      </c>
      <c r="N37" s="36"/>
      <c r="O37" s="8"/>
      <c r="P37" s="41"/>
      <c r="Q37" s="41"/>
      <c r="R37" s="42">
        <f t="shared" si="3"/>
      </c>
      <c r="S37" s="42"/>
      <c r="T37" s="43">
        <f t="shared" si="4"/>
      </c>
      <c r="U37" s="43"/>
    </row>
    <row r="38" spans="2:21" ht="13.5">
      <c r="B38" s="36">
        <v>30</v>
      </c>
      <c r="C38" s="40">
        <f t="shared" si="1"/>
      </c>
      <c r="D38" s="40"/>
      <c r="E38" s="36"/>
      <c r="F38" s="8"/>
      <c r="G38" s="36" t="s">
        <v>4</v>
      </c>
      <c r="H38" s="41"/>
      <c r="I38" s="41"/>
      <c r="J38" s="36"/>
      <c r="K38" s="40">
        <f t="shared" si="0"/>
      </c>
      <c r="L38" s="40"/>
      <c r="M38" s="6">
        <f t="shared" si="2"/>
      </c>
      <c r="N38" s="36"/>
      <c r="O38" s="8"/>
      <c r="P38" s="41"/>
      <c r="Q38" s="41"/>
      <c r="R38" s="42">
        <f t="shared" si="3"/>
      </c>
      <c r="S38" s="42"/>
      <c r="T38" s="43">
        <f t="shared" si="4"/>
      </c>
      <c r="U38" s="43"/>
    </row>
    <row r="39" spans="2:21" ht="13.5">
      <c r="B39" s="36">
        <v>31</v>
      </c>
      <c r="C39" s="40">
        <f t="shared" si="1"/>
      </c>
      <c r="D39" s="40"/>
      <c r="E39" s="36"/>
      <c r="F39" s="8"/>
      <c r="G39" s="36" t="s">
        <v>4</v>
      </c>
      <c r="H39" s="41"/>
      <c r="I39" s="41"/>
      <c r="J39" s="36"/>
      <c r="K39" s="40">
        <f t="shared" si="0"/>
      </c>
      <c r="L39" s="40"/>
      <c r="M39" s="6">
        <f t="shared" si="2"/>
      </c>
      <c r="N39" s="36"/>
      <c r="O39" s="8"/>
      <c r="P39" s="41"/>
      <c r="Q39" s="41"/>
      <c r="R39" s="42">
        <f t="shared" si="3"/>
      </c>
      <c r="S39" s="42"/>
      <c r="T39" s="43">
        <f t="shared" si="4"/>
      </c>
      <c r="U39" s="43"/>
    </row>
    <row r="40" spans="2:21" ht="13.5">
      <c r="B40" s="36">
        <v>32</v>
      </c>
      <c r="C40" s="40">
        <f t="shared" si="1"/>
      </c>
      <c r="D40" s="40"/>
      <c r="E40" s="36"/>
      <c r="F40" s="8"/>
      <c r="G40" s="36" t="s">
        <v>4</v>
      </c>
      <c r="H40" s="41"/>
      <c r="I40" s="41"/>
      <c r="J40" s="36"/>
      <c r="K40" s="40">
        <f t="shared" si="0"/>
      </c>
      <c r="L40" s="40"/>
      <c r="M40" s="6">
        <f t="shared" si="2"/>
      </c>
      <c r="N40" s="36"/>
      <c r="O40" s="8"/>
      <c r="P40" s="41"/>
      <c r="Q40" s="41"/>
      <c r="R40" s="42">
        <f t="shared" si="3"/>
      </c>
      <c r="S40" s="42"/>
      <c r="T40" s="43">
        <f t="shared" si="4"/>
      </c>
      <c r="U40" s="43"/>
    </row>
    <row r="41" spans="2:21" ht="13.5">
      <c r="B41" s="36">
        <v>33</v>
      </c>
      <c r="C41" s="40">
        <f t="shared" si="1"/>
      </c>
      <c r="D41" s="40"/>
      <c r="E41" s="36"/>
      <c r="F41" s="8"/>
      <c r="G41" s="36" t="s">
        <v>3</v>
      </c>
      <c r="H41" s="41"/>
      <c r="I41" s="41"/>
      <c r="J41" s="36"/>
      <c r="K41" s="40">
        <f t="shared" si="0"/>
      </c>
      <c r="L41" s="40"/>
      <c r="M41" s="6">
        <f t="shared" si="2"/>
      </c>
      <c r="N41" s="36"/>
      <c r="O41" s="8"/>
      <c r="P41" s="41"/>
      <c r="Q41" s="41"/>
      <c r="R41" s="42">
        <f t="shared" si="3"/>
      </c>
      <c r="S41" s="42"/>
      <c r="T41" s="43">
        <f t="shared" si="4"/>
      </c>
      <c r="U41" s="43"/>
    </row>
    <row r="42" spans="2:21" ht="13.5">
      <c r="B42" s="36">
        <v>34</v>
      </c>
      <c r="C42" s="40">
        <f t="shared" si="1"/>
      </c>
      <c r="D42" s="40"/>
      <c r="E42" s="36"/>
      <c r="F42" s="8"/>
      <c r="G42" s="36" t="s">
        <v>4</v>
      </c>
      <c r="H42" s="41"/>
      <c r="I42" s="41"/>
      <c r="J42" s="36"/>
      <c r="K42" s="40">
        <f t="shared" si="0"/>
      </c>
      <c r="L42" s="40"/>
      <c r="M42" s="6">
        <f t="shared" si="2"/>
      </c>
      <c r="N42" s="36"/>
      <c r="O42" s="8"/>
      <c r="P42" s="41"/>
      <c r="Q42" s="41"/>
      <c r="R42" s="42">
        <f t="shared" si="3"/>
      </c>
      <c r="S42" s="42"/>
      <c r="T42" s="43">
        <f t="shared" si="4"/>
      </c>
      <c r="U42" s="43"/>
    </row>
    <row r="43" spans="2:21" ht="13.5">
      <c r="B43" s="36">
        <v>35</v>
      </c>
      <c r="C43" s="40">
        <f t="shared" si="1"/>
      </c>
      <c r="D43" s="40"/>
      <c r="E43" s="36"/>
      <c r="F43" s="8"/>
      <c r="G43" s="36" t="s">
        <v>3</v>
      </c>
      <c r="H43" s="41"/>
      <c r="I43" s="41"/>
      <c r="J43" s="36"/>
      <c r="K43" s="40">
        <f t="shared" si="0"/>
      </c>
      <c r="L43" s="40"/>
      <c r="M43" s="6">
        <f t="shared" si="2"/>
      </c>
      <c r="N43" s="36"/>
      <c r="O43" s="8"/>
      <c r="P43" s="41"/>
      <c r="Q43" s="41"/>
      <c r="R43" s="42">
        <f t="shared" si="3"/>
      </c>
      <c r="S43" s="42"/>
      <c r="T43" s="43">
        <f t="shared" si="4"/>
      </c>
      <c r="U43" s="43"/>
    </row>
    <row r="44" spans="2:21" ht="13.5">
      <c r="B44" s="36">
        <v>36</v>
      </c>
      <c r="C44" s="40">
        <f t="shared" si="1"/>
      </c>
      <c r="D44" s="40"/>
      <c r="E44" s="36"/>
      <c r="F44" s="8"/>
      <c r="G44" s="36" t="s">
        <v>4</v>
      </c>
      <c r="H44" s="41"/>
      <c r="I44" s="41"/>
      <c r="J44" s="36"/>
      <c r="K44" s="40">
        <f t="shared" si="0"/>
      </c>
      <c r="L44" s="40"/>
      <c r="M44" s="6">
        <f t="shared" si="2"/>
      </c>
      <c r="N44" s="36"/>
      <c r="O44" s="8"/>
      <c r="P44" s="41"/>
      <c r="Q44" s="41"/>
      <c r="R44" s="42">
        <f t="shared" si="3"/>
      </c>
      <c r="S44" s="42"/>
      <c r="T44" s="43">
        <f t="shared" si="4"/>
      </c>
      <c r="U44" s="43"/>
    </row>
    <row r="45" spans="2:21" ht="13.5">
      <c r="B45" s="36">
        <v>37</v>
      </c>
      <c r="C45" s="40">
        <f t="shared" si="1"/>
      </c>
      <c r="D45" s="40"/>
      <c r="E45" s="36"/>
      <c r="F45" s="8"/>
      <c r="G45" s="36" t="s">
        <v>3</v>
      </c>
      <c r="H45" s="41"/>
      <c r="I45" s="41"/>
      <c r="J45" s="36"/>
      <c r="K45" s="40">
        <f t="shared" si="0"/>
      </c>
      <c r="L45" s="40"/>
      <c r="M45" s="6">
        <f t="shared" si="2"/>
      </c>
      <c r="N45" s="36"/>
      <c r="O45" s="8"/>
      <c r="P45" s="41"/>
      <c r="Q45" s="41"/>
      <c r="R45" s="42">
        <f t="shared" si="3"/>
      </c>
      <c r="S45" s="42"/>
      <c r="T45" s="43">
        <f t="shared" si="4"/>
      </c>
      <c r="U45" s="43"/>
    </row>
    <row r="46" spans="2:21" ht="13.5">
      <c r="B46" s="36">
        <v>38</v>
      </c>
      <c r="C46" s="40">
        <f t="shared" si="1"/>
      </c>
      <c r="D46" s="40"/>
      <c r="E46" s="36"/>
      <c r="F46" s="8"/>
      <c r="G46" s="36" t="s">
        <v>4</v>
      </c>
      <c r="H46" s="41"/>
      <c r="I46" s="41"/>
      <c r="J46" s="36"/>
      <c r="K46" s="40">
        <f t="shared" si="0"/>
      </c>
      <c r="L46" s="40"/>
      <c r="M46" s="6">
        <f t="shared" si="2"/>
      </c>
      <c r="N46" s="36"/>
      <c r="O46" s="8"/>
      <c r="P46" s="41"/>
      <c r="Q46" s="41"/>
      <c r="R46" s="42">
        <f t="shared" si="3"/>
      </c>
      <c r="S46" s="42"/>
      <c r="T46" s="43">
        <f t="shared" si="4"/>
      </c>
      <c r="U46" s="43"/>
    </row>
    <row r="47" spans="2:21" ht="13.5">
      <c r="B47" s="36">
        <v>39</v>
      </c>
      <c r="C47" s="40">
        <f t="shared" si="1"/>
      </c>
      <c r="D47" s="40"/>
      <c r="E47" s="36"/>
      <c r="F47" s="8"/>
      <c r="G47" s="36" t="s">
        <v>4</v>
      </c>
      <c r="H47" s="41"/>
      <c r="I47" s="41"/>
      <c r="J47" s="36"/>
      <c r="K47" s="40">
        <f t="shared" si="0"/>
      </c>
      <c r="L47" s="40"/>
      <c r="M47" s="6">
        <f t="shared" si="2"/>
      </c>
      <c r="N47" s="36"/>
      <c r="O47" s="8"/>
      <c r="P47" s="41"/>
      <c r="Q47" s="41"/>
      <c r="R47" s="42">
        <f t="shared" si="3"/>
      </c>
      <c r="S47" s="42"/>
      <c r="T47" s="43">
        <f t="shared" si="4"/>
      </c>
      <c r="U47" s="43"/>
    </row>
    <row r="48" spans="2:21" ht="13.5">
      <c r="B48" s="36">
        <v>40</v>
      </c>
      <c r="C48" s="40">
        <f t="shared" si="1"/>
      </c>
      <c r="D48" s="40"/>
      <c r="E48" s="36"/>
      <c r="F48" s="8"/>
      <c r="G48" s="36" t="s">
        <v>37</v>
      </c>
      <c r="H48" s="41"/>
      <c r="I48" s="41"/>
      <c r="J48" s="36"/>
      <c r="K48" s="40">
        <f t="shared" si="0"/>
      </c>
      <c r="L48" s="40"/>
      <c r="M48" s="6">
        <f t="shared" si="2"/>
      </c>
      <c r="N48" s="36"/>
      <c r="O48" s="8"/>
      <c r="P48" s="41"/>
      <c r="Q48" s="41"/>
      <c r="R48" s="42">
        <f t="shared" si="3"/>
      </c>
      <c r="S48" s="42"/>
      <c r="T48" s="43">
        <f t="shared" si="4"/>
      </c>
      <c r="U48" s="43"/>
    </row>
    <row r="49" spans="2:21" ht="13.5">
      <c r="B49" s="36">
        <v>41</v>
      </c>
      <c r="C49" s="40">
        <f t="shared" si="1"/>
      </c>
      <c r="D49" s="40"/>
      <c r="E49" s="36"/>
      <c r="F49" s="8"/>
      <c r="G49" s="36" t="s">
        <v>4</v>
      </c>
      <c r="H49" s="41"/>
      <c r="I49" s="41"/>
      <c r="J49" s="36"/>
      <c r="K49" s="40">
        <f t="shared" si="0"/>
      </c>
      <c r="L49" s="40"/>
      <c r="M49" s="6">
        <f t="shared" si="2"/>
      </c>
      <c r="N49" s="36"/>
      <c r="O49" s="8"/>
      <c r="P49" s="41"/>
      <c r="Q49" s="41"/>
      <c r="R49" s="42">
        <f t="shared" si="3"/>
      </c>
      <c r="S49" s="42"/>
      <c r="T49" s="43">
        <f t="shared" si="4"/>
      </c>
      <c r="U49" s="43"/>
    </row>
    <row r="50" spans="2:21" ht="13.5">
      <c r="B50" s="36">
        <v>42</v>
      </c>
      <c r="C50" s="40">
        <f t="shared" si="1"/>
      </c>
      <c r="D50" s="40"/>
      <c r="E50" s="36"/>
      <c r="F50" s="8"/>
      <c r="G50" s="36" t="s">
        <v>4</v>
      </c>
      <c r="H50" s="41"/>
      <c r="I50" s="41"/>
      <c r="J50" s="36"/>
      <c r="K50" s="40">
        <f t="shared" si="0"/>
      </c>
      <c r="L50" s="40"/>
      <c r="M50" s="6">
        <f t="shared" si="2"/>
      </c>
      <c r="N50" s="36"/>
      <c r="O50" s="8"/>
      <c r="P50" s="41"/>
      <c r="Q50" s="41"/>
      <c r="R50" s="42">
        <f t="shared" si="3"/>
      </c>
      <c r="S50" s="42"/>
      <c r="T50" s="43">
        <f t="shared" si="4"/>
      </c>
      <c r="U50" s="43"/>
    </row>
    <row r="51" spans="2:21" ht="13.5">
      <c r="B51" s="36">
        <v>43</v>
      </c>
      <c r="C51" s="40">
        <f t="shared" si="1"/>
      </c>
      <c r="D51" s="40"/>
      <c r="E51" s="36"/>
      <c r="F51" s="8"/>
      <c r="G51" s="36" t="s">
        <v>3</v>
      </c>
      <c r="H51" s="41"/>
      <c r="I51" s="41"/>
      <c r="J51" s="36"/>
      <c r="K51" s="40">
        <f t="shared" si="0"/>
      </c>
      <c r="L51" s="40"/>
      <c r="M51" s="6">
        <f t="shared" si="2"/>
      </c>
      <c r="N51" s="36"/>
      <c r="O51" s="8"/>
      <c r="P51" s="41"/>
      <c r="Q51" s="41"/>
      <c r="R51" s="42">
        <f t="shared" si="3"/>
      </c>
      <c r="S51" s="42"/>
      <c r="T51" s="43">
        <f t="shared" si="4"/>
      </c>
      <c r="U51" s="43"/>
    </row>
    <row r="52" spans="2:21" ht="13.5">
      <c r="B52" s="36">
        <v>44</v>
      </c>
      <c r="C52" s="40">
        <f t="shared" si="1"/>
      </c>
      <c r="D52" s="40"/>
      <c r="E52" s="36"/>
      <c r="F52" s="8"/>
      <c r="G52" s="36" t="s">
        <v>3</v>
      </c>
      <c r="H52" s="41"/>
      <c r="I52" s="41"/>
      <c r="J52" s="36"/>
      <c r="K52" s="40">
        <f t="shared" si="0"/>
      </c>
      <c r="L52" s="40"/>
      <c r="M52" s="6">
        <f t="shared" si="2"/>
      </c>
      <c r="N52" s="36"/>
      <c r="O52" s="8"/>
      <c r="P52" s="41"/>
      <c r="Q52" s="41"/>
      <c r="R52" s="42">
        <f t="shared" si="3"/>
      </c>
      <c r="S52" s="42"/>
      <c r="T52" s="43">
        <f t="shared" si="4"/>
      </c>
      <c r="U52" s="43"/>
    </row>
    <row r="53" spans="2:21" ht="13.5">
      <c r="B53" s="36">
        <v>45</v>
      </c>
      <c r="C53" s="40">
        <f t="shared" si="1"/>
      </c>
      <c r="D53" s="40"/>
      <c r="E53" s="36"/>
      <c r="F53" s="8"/>
      <c r="G53" s="36" t="s">
        <v>4</v>
      </c>
      <c r="H53" s="41"/>
      <c r="I53" s="41"/>
      <c r="J53" s="36"/>
      <c r="K53" s="40">
        <f t="shared" si="0"/>
      </c>
      <c r="L53" s="40"/>
      <c r="M53" s="6">
        <f t="shared" si="2"/>
      </c>
      <c r="N53" s="36"/>
      <c r="O53" s="8"/>
      <c r="P53" s="41"/>
      <c r="Q53" s="41"/>
      <c r="R53" s="42">
        <f t="shared" si="3"/>
      </c>
      <c r="S53" s="42"/>
      <c r="T53" s="43">
        <f t="shared" si="4"/>
      </c>
      <c r="U53" s="43"/>
    </row>
    <row r="54" spans="2:21" ht="13.5">
      <c r="B54" s="36">
        <v>46</v>
      </c>
      <c r="C54" s="40">
        <f t="shared" si="1"/>
      </c>
      <c r="D54" s="40"/>
      <c r="E54" s="36"/>
      <c r="F54" s="8"/>
      <c r="G54" s="36" t="s">
        <v>4</v>
      </c>
      <c r="H54" s="41"/>
      <c r="I54" s="41"/>
      <c r="J54" s="36"/>
      <c r="K54" s="40">
        <f t="shared" si="0"/>
      </c>
      <c r="L54" s="40"/>
      <c r="M54" s="6">
        <f t="shared" si="2"/>
      </c>
      <c r="N54" s="36"/>
      <c r="O54" s="8"/>
      <c r="P54" s="41"/>
      <c r="Q54" s="41"/>
      <c r="R54" s="42">
        <f t="shared" si="3"/>
      </c>
      <c r="S54" s="42"/>
      <c r="T54" s="43">
        <f t="shared" si="4"/>
      </c>
      <c r="U54" s="43"/>
    </row>
    <row r="55" spans="2:21" ht="13.5">
      <c r="B55" s="36">
        <v>47</v>
      </c>
      <c r="C55" s="40">
        <f t="shared" si="1"/>
      </c>
      <c r="D55" s="40"/>
      <c r="E55" s="36"/>
      <c r="F55" s="8"/>
      <c r="G55" s="36" t="s">
        <v>3</v>
      </c>
      <c r="H55" s="41"/>
      <c r="I55" s="41"/>
      <c r="J55" s="36"/>
      <c r="K55" s="40">
        <f t="shared" si="0"/>
      </c>
      <c r="L55" s="40"/>
      <c r="M55" s="6">
        <f t="shared" si="2"/>
      </c>
      <c r="N55" s="36"/>
      <c r="O55" s="8"/>
      <c r="P55" s="41"/>
      <c r="Q55" s="41"/>
      <c r="R55" s="42">
        <f t="shared" si="3"/>
      </c>
      <c r="S55" s="42"/>
      <c r="T55" s="43">
        <f t="shared" si="4"/>
      </c>
      <c r="U55" s="43"/>
    </row>
    <row r="56" spans="2:21" ht="13.5">
      <c r="B56" s="36">
        <v>48</v>
      </c>
      <c r="C56" s="40">
        <f t="shared" si="1"/>
      </c>
      <c r="D56" s="40"/>
      <c r="E56" s="36"/>
      <c r="F56" s="8"/>
      <c r="G56" s="36" t="s">
        <v>3</v>
      </c>
      <c r="H56" s="41"/>
      <c r="I56" s="41"/>
      <c r="J56" s="36"/>
      <c r="K56" s="40">
        <f t="shared" si="0"/>
      </c>
      <c r="L56" s="40"/>
      <c r="M56" s="6">
        <f t="shared" si="2"/>
      </c>
      <c r="N56" s="36"/>
      <c r="O56" s="8"/>
      <c r="P56" s="41"/>
      <c r="Q56" s="41"/>
      <c r="R56" s="42">
        <f t="shared" si="3"/>
      </c>
      <c r="S56" s="42"/>
      <c r="T56" s="43">
        <f t="shared" si="4"/>
      </c>
      <c r="U56" s="43"/>
    </row>
    <row r="57" spans="2:21" ht="13.5">
      <c r="B57" s="36">
        <v>49</v>
      </c>
      <c r="C57" s="40">
        <f t="shared" si="1"/>
      </c>
      <c r="D57" s="40"/>
      <c r="E57" s="36"/>
      <c r="F57" s="8"/>
      <c r="G57" s="36" t="s">
        <v>3</v>
      </c>
      <c r="H57" s="41"/>
      <c r="I57" s="41"/>
      <c r="J57" s="36"/>
      <c r="K57" s="40">
        <f t="shared" si="0"/>
      </c>
      <c r="L57" s="40"/>
      <c r="M57" s="6">
        <f t="shared" si="2"/>
      </c>
      <c r="N57" s="36"/>
      <c r="O57" s="8"/>
      <c r="P57" s="41"/>
      <c r="Q57" s="41"/>
      <c r="R57" s="42">
        <f t="shared" si="3"/>
      </c>
      <c r="S57" s="42"/>
      <c r="T57" s="43">
        <f t="shared" si="4"/>
      </c>
      <c r="U57" s="43"/>
    </row>
    <row r="58" spans="2:21" ht="13.5">
      <c r="B58" s="36">
        <v>50</v>
      </c>
      <c r="C58" s="40">
        <f t="shared" si="1"/>
      </c>
      <c r="D58" s="40"/>
      <c r="E58" s="36"/>
      <c r="F58" s="8"/>
      <c r="G58" s="36" t="s">
        <v>3</v>
      </c>
      <c r="H58" s="41"/>
      <c r="I58" s="41"/>
      <c r="J58" s="36"/>
      <c r="K58" s="40">
        <f t="shared" si="0"/>
      </c>
      <c r="L58" s="40"/>
      <c r="M58" s="6">
        <f t="shared" si="2"/>
      </c>
      <c r="N58" s="36"/>
      <c r="O58" s="8"/>
      <c r="P58" s="41"/>
      <c r="Q58" s="41"/>
      <c r="R58" s="42">
        <f t="shared" si="3"/>
      </c>
      <c r="S58" s="42"/>
      <c r="T58" s="43">
        <f t="shared" si="4"/>
      </c>
      <c r="U58" s="43"/>
    </row>
    <row r="59" spans="2:21" ht="13.5">
      <c r="B59" s="36">
        <v>51</v>
      </c>
      <c r="C59" s="40">
        <f t="shared" si="1"/>
      </c>
      <c r="D59" s="40"/>
      <c r="E59" s="36"/>
      <c r="F59" s="8"/>
      <c r="G59" s="36" t="s">
        <v>3</v>
      </c>
      <c r="H59" s="41"/>
      <c r="I59" s="41"/>
      <c r="J59" s="36"/>
      <c r="K59" s="40">
        <f t="shared" si="0"/>
      </c>
      <c r="L59" s="40"/>
      <c r="M59" s="6">
        <f t="shared" si="2"/>
      </c>
      <c r="N59" s="36"/>
      <c r="O59" s="8"/>
      <c r="P59" s="41"/>
      <c r="Q59" s="41"/>
      <c r="R59" s="42">
        <f t="shared" si="3"/>
      </c>
      <c r="S59" s="42"/>
      <c r="T59" s="43">
        <f t="shared" si="4"/>
      </c>
      <c r="U59" s="43"/>
    </row>
    <row r="60" spans="2:21" ht="13.5">
      <c r="B60" s="36">
        <v>52</v>
      </c>
      <c r="C60" s="40">
        <f t="shared" si="1"/>
      </c>
      <c r="D60" s="40"/>
      <c r="E60" s="36"/>
      <c r="F60" s="8"/>
      <c r="G60" s="36" t="s">
        <v>3</v>
      </c>
      <c r="H60" s="41"/>
      <c r="I60" s="41"/>
      <c r="J60" s="36"/>
      <c r="K60" s="40">
        <f t="shared" si="0"/>
      </c>
      <c r="L60" s="40"/>
      <c r="M60" s="6">
        <f t="shared" si="2"/>
      </c>
      <c r="N60" s="36"/>
      <c r="O60" s="8"/>
      <c r="P60" s="41"/>
      <c r="Q60" s="41"/>
      <c r="R60" s="42">
        <f t="shared" si="3"/>
      </c>
      <c r="S60" s="42"/>
      <c r="T60" s="43">
        <f t="shared" si="4"/>
      </c>
      <c r="U60" s="43"/>
    </row>
    <row r="61" spans="2:21" ht="13.5">
      <c r="B61" s="36">
        <v>53</v>
      </c>
      <c r="C61" s="40">
        <f t="shared" si="1"/>
      </c>
      <c r="D61" s="40"/>
      <c r="E61" s="36"/>
      <c r="F61" s="8"/>
      <c r="G61" s="36" t="s">
        <v>3</v>
      </c>
      <c r="H61" s="41"/>
      <c r="I61" s="41"/>
      <c r="J61" s="36"/>
      <c r="K61" s="40">
        <f t="shared" si="0"/>
      </c>
      <c r="L61" s="40"/>
      <c r="M61" s="6">
        <f t="shared" si="2"/>
      </c>
      <c r="N61" s="36"/>
      <c r="O61" s="8"/>
      <c r="P61" s="41"/>
      <c r="Q61" s="41"/>
      <c r="R61" s="42">
        <f t="shared" si="3"/>
      </c>
      <c r="S61" s="42"/>
      <c r="T61" s="43">
        <f t="shared" si="4"/>
      </c>
      <c r="U61" s="43"/>
    </row>
    <row r="62" spans="2:21" ht="13.5">
      <c r="B62" s="36">
        <v>54</v>
      </c>
      <c r="C62" s="40">
        <f t="shared" si="1"/>
      </c>
      <c r="D62" s="40"/>
      <c r="E62" s="36"/>
      <c r="F62" s="8"/>
      <c r="G62" s="36" t="s">
        <v>3</v>
      </c>
      <c r="H62" s="41"/>
      <c r="I62" s="41"/>
      <c r="J62" s="36"/>
      <c r="K62" s="40">
        <f t="shared" si="0"/>
      </c>
      <c r="L62" s="40"/>
      <c r="M62" s="6">
        <f t="shared" si="2"/>
      </c>
      <c r="N62" s="36"/>
      <c r="O62" s="8"/>
      <c r="P62" s="41"/>
      <c r="Q62" s="41"/>
      <c r="R62" s="42">
        <f t="shared" si="3"/>
      </c>
      <c r="S62" s="42"/>
      <c r="T62" s="43">
        <f t="shared" si="4"/>
      </c>
      <c r="U62" s="43"/>
    </row>
    <row r="63" spans="2:21" ht="13.5">
      <c r="B63" s="36">
        <v>55</v>
      </c>
      <c r="C63" s="40">
        <f t="shared" si="1"/>
      </c>
      <c r="D63" s="40"/>
      <c r="E63" s="36"/>
      <c r="F63" s="8"/>
      <c r="G63" s="36" t="s">
        <v>4</v>
      </c>
      <c r="H63" s="41"/>
      <c r="I63" s="41"/>
      <c r="J63" s="36"/>
      <c r="K63" s="40">
        <f t="shared" si="0"/>
      </c>
      <c r="L63" s="40"/>
      <c r="M63" s="6">
        <f t="shared" si="2"/>
      </c>
      <c r="N63" s="36"/>
      <c r="O63" s="8"/>
      <c r="P63" s="41"/>
      <c r="Q63" s="41"/>
      <c r="R63" s="42">
        <f t="shared" si="3"/>
      </c>
      <c r="S63" s="42"/>
      <c r="T63" s="43">
        <f t="shared" si="4"/>
      </c>
      <c r="U63" s="43"/>
    </row>
    <row r="64" spans="2:21" ht="13.5">
      <c r="B64" s="36">
        <v>56</v>
      </c>
      <c r="C64" s="40">
        <f t="shared" si="1"/>
      </c>
      <c r="D64" s="40"/>
      <c r="E64" s="36"/>
      <c r="F64" s="8"/>
      <c r="G64" s="36" t="s">
        <v>3</v>
      </c>
      <c r="H64" s="41"/>
      <c r="I64" s="41"/>
      <c r="J64" s="36"/>
      <c r="K64" s="40">
        <f t="shared" si="0"/>
      </c>
      <c r="L64" s="40"/>
      <c r="M64" s="6">
        <f t="shared" si="2"/>
      </c>
      <c r="N64" s="36"/>
      <c r="O64" s="8"/>
      <c r="P64" s="41"/>
      <c r="Q64" s="41"/>
      <c r="R64" s="42">
        <f t="shared" si="3"/>
      </c>
      <c r="S64" s="42"/>
      <c r="T64" s="43">
        <f t="shared" si="4"/>
      </c>
      <c r="U64" s="43"/>
    </row>
    <row r="65" spans="2:21" ht="13.5">
      <c r="B65" s="36">
        <v>57</v>
      </c>
      <c r="C65" s="40">
        <f t="shared" si="1"/>
      </c>
      <c r="D65" s="40"/>
      <c r="E65" s="36"/>
      <c r="F65" s="8"/>
      <c r="G65" s="36" t="s">
        <v>3</v>
      </c>
      <c r="H65" s="41"/>
      <c r="I65" s="41"/>
      <c r="J65" s="36"/>
      <c r="K65" s="40">
        <f t="shared" si="0"/>
      </c>
      <c r="L65" s="40"/>
      <c r="M65" s="6">
        <f t="shared" si="2"/>
      </c>
      <c r="N65" s="36"/>
      <c r="O65" s="8"/>
      <c r="P65" s="41"/>
      <c r="Q65" s="41"/>
      <c r="R65" s="42">
        <f t="shared" si="3"/>
      </c>
      <c r="S65" s="42"/>
      <c r="T65" s="43">
        <f t="shared" si="4"/>
      </c>
      <c r="U65" s="43"/>
    </row>
    <row r="66" spans="2:21" ht="13.5">
      <c r="B66" s="36">
        <v>58</v>
      </c>
      <c r="C66" s="40">
        <f t="shared" si="1"/>
      </c>
      <c r="D66" s="40"/>
      <c r="E66" s="36"/>
      <c r="F66" s="8"/>
      <c r="G66" s="36" t="s">
        <v>3</v>
      </c>
      <c r="H66" s="41"/>
      <c r="I66" s="41"/>
      <c r="J66" s="36"/>
      <c r="K66" s="40">
        <f t="shared" si="0"/>
      </c>
      <c r="L66" s="40"/>
      <c r="M66" s="6">
        <f t="shared" si="2"/>
      </c>
      <c r="N66" s="36"/>
      <c r="O66" s="8"/>
      <c r="P66" s="41"/>
      <c r="Q66" s="41"/>
      <c r="R66" s="42">
        <f t="shared" si="3"/>
      </c>
      <c r="S66" s="42"/>
      <c r="T66" s="43">
        <f t="shared" si="4"/>
      </c>
      <c r="U66" s="43"/>
    </row>
    <row r="67" spans="2:21" ht="13.5">
      <c r="B67" s="36">
        <v>59</v>
      </c>
      <c r="C67" s="40">
        <f t="shared" si="1"/>
      </c>
      <c r="D67" s="40"/>
      <c r="E67" s="36"/>
      <c r="F67" s="8"/>
      <c r="G67" s="36" t="s">
        <v>3</v>
      </c>
      <c r="H67" s="41"/>
      <c r="I67" s="41"/>
      <c r="J67" s="36"/>
      <c r="K67" s="40">
        <f t="shared" si="0"/>
      </c>
      <c r="L67" s="40"/>
      <c r="M67" s="6">
        <f t="shared" si="2"/>
      </c>
      <c r="N67" s="36"/>
      <c r="O67" s="8"/>
      <c r="P67" s="41"/>
      <c r="Q67" s="41"/>
      <c r="R67" s="42">
        <f t="shared" si="3"/>
      </c>
      <c r="S67" s="42"/>
      <c r="T67" s="43">
        <f t="shared" si="4"/>
      </c>
      <c r="U67" s="43"/>
    </row>
    <row r="68" spans="2:21" ht="13.5">
      <c r="B68" s="36">
        <v>60</v>
      </c>
      <c r="C68" s="40">
        <f t="shared" si="1"/>
      </c>
      <c r="D68" s="40"/>
      <c r="E68" s="36"/>
      <c r="F68" s="8"/>
      <c r="G68" s="36" t="s">
        <v>4</v>
      </c>
      <c r="H68" s="41"/>
      <c r="I68" s="41"/>
      <c r="J68" s="36"/>
      <c r="K68" s="40">
        <f t="shared" si="0"/>
      </c>
      <c r="L68" s="40"/>
      <c r="M68" s="6">
        <f t="shared" si="2"/>
      </c>
      <c r="N68" s="36"/>
      <c r="O68" s="8"/>
      <c r="P68" s="41"/>
      <c r="Q68" s="41"/>
      <c r="R68" s="42">
        <f t="shared" si="3"/>
      </c>
      <c r="S68" s="42"/>
      <c r="T68" s="43">
        <f t="shared" si="4"/>
      </c>
      <c r="U68" s="43"/>
    </row>
    <row r="69" spans="2:21" ht="13.5">
      <c r="B69" s="36">
        <v>61</v>
      </c>
      <c r="C69" s="40">
        <f t="shared" si="1"/>
      </c>
      <c r="D69" s="40"/>
      <c r="E69" s="36"/>
      <c r="F69" s="8"/>
      <c r="G69" s="36" t="s">
        <v>4</v>
      </c>
      <c r="H69" s="41"/>
      <c r="I69" s="41"/>
      <c r="J69" s="36"/>
      <c r="K69" s="40">
        <f t="shared" si="0"/>
      </c>
      <c r="L69" s="40"/>
      <c r="M69" s="6">
        <f t="shared" si="2"/>
      </c>
      <c r="N69" s="36"/>
      <c r="O69" s="8"/>
      <c r="P69" s="41"/>
      <c r="Q69" s="41"/>
      <c r="R69" s="42">
        <f t="shared" si="3"/>
      </c>
      <c r="S69" s="42"/>
      <c r="T69" s="43">
        <f t="shared" si="4"/>
      </c>
      <c r="U69" s="43"/>
    </row>
    <row r="70" spans="2:21" ht="13.5">
      <c r="B70" s="36">
        <v>62</v>
      </c>
      <c r="C70" s="40">
        <f t="shared" si="1"/>
      </c>
      <c r="D70" s="40"/>
      <c r="E70" s="36"/>
      <c r="F70" s="8"/>
      <c r="G70" s="36" t="s">
        <v>3</v>
      </c>
      <c r="H70" s="41"/>
      <c r="I70" s="41"/>
      <c r="J70" s="36"/>
      <c r="K70" s="40">
        <f t="shared" si="0"/>
      </c>
      <c r="L70" s="40"/>
      <c r="M70" s="6">
        <f t="shared" si="2"/>
      </c>
      <c r="N70" s="36"/>
      <c r="O70" s="8"/>
      <c r="P70" s="41"/>
      <c r="Q70" s="41"/>
      <c r="R70" s="42">
        <f t="shared" si="3"/>
      </c>
      <c r="S70" s="42"/>
      <c r="T70" s="43">
        <f t="shared" si="4"/>
      </c>
      <c r="U70" s="43"/>
    </row>
    <row r="71" spans="2:21" ht="13.5">
      <c r="B71" s="36">
        <v>63</v>
      </c>
      <c r="C71" s="40">
        <f t="shared" si="1"/>
      </c>
      <c r="D71" s="40"/>
      <c r="E71" s="36"/>
      <c r="F71" s="8"/>
      <c r="G71" s="36" t="s">
        <v>4</v>
      </c>
      <c r="H71" s="41"/>
      <c r="I71" s="41"/>
      <c r="J71" s="36"/>
      <c r="K71" s="40">
        <f t="shared" si="0"/>
      </c>
      <c r="L71" s="40"/>
      <c r="M71" s="6">
        <f t="shared" si="2"/>
      </c>
      <c r="N71" s="36"/>
      <c r="O71" s="8"/>
      <c r="P71" s="41"/>
      <c r="Q71" s="41"/>
      <c r="R71" s="42">
        <f t="shared" si="3"/>
      </c>
      <c r="S71" s="42"/>
      <c r="T71" s="43">
        <f t="shared" si="4"/>
      </c>
      <c r="U71" s="43"/>
    </row>
    <row r="72" spans="2:21" ht="13.5">
      <c r="B72" s="36">
        <v>64</v>
      </c>
      <c r="C72" s="40">
        <f t="shared" si="1"/>
      </c>
      <c r="D72" s="40"/>
      <c r="E72" s="36"/>
      <c r="F72" s="8"/>
      <c r="G72" s="36" t="s">
        <v>3</v>
      </c>
      <c r="H72" s="41"/>
      <c r="I72" s="41"/>
      <c r="J72" s="36"/>
      <c r="K72" s="40">
        <f t="shared" si="0"/>
      </c>
      <c r="L72" s="40"/>
      <c r="M72" s="6">
        <f t="shared" si="2"/>
      </c>
      <c r="N72" s="36"/>
      <c r="O72" s="8"/>
      <c r="P72" s="41"/>
      <c r="Q72" s="41"/>
      <c r="R72" s="42">
        <f t="shared" si="3"/>
      </c>
      <c r="S72" s="42"/>
      <c r="T72" s="43">
        <f t="shared" si="4"/>
      </c>
      <c r="U72" s="43"/>
    </row>
    <row r="73" spans="2:21" ht="13.5">
      <c r="B73" s="36">
        <v>65</v>
      </c>
      <c r="C73" s="40">
        <f t="shared" si="1"/>
      </c>
      <c r="D73" s="40"/>
      <c r="E73" s="36"/>
      <c r="F73" s="8"/>
      <c r="G73" s="36" t="s">
        <v>4</v>
      </c>
      <c r="H73" s="41"/>
      <c r="I73" s="41"/>
      <c r="J73" s="36"/>
      <c r="K73" s="40">
        <f aca="true" t="shared" si="5" ref="K73:K108">IF(F73="","",C73*0.03)</f>
      </c>
      <c r="L73" s="40"/>
      <c r="M73" s="6">
        <f t="shared" si="2"/>
      </c>
      <c r="N73" s="36"/>
      <c r="O73" s="8"/>
      <c r="P73" s="41"/>
      <c r="Q73" s="41"/>
      <c r="R73" s="42">
        <f t="shared" si="3"/>
      </c>
      <c r="S73" s="42"/>
      <c r="T73" s="43">
        <f t="shared" si="4"/>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f>
      </c>
      <c r="S74" s="42"/>
      <c r="T74" s="43">
        <f aca="true" t="shared" si="9" ref="T74:T108">IF(O74="","",IF(R74&lt;0,J74*(-1),IF(G74="買",(P74-H74)*100,(H74-P74)*100)))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t="shared" si="5"/>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5"/>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5"/>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5"/>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5"/>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5"/>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5"/>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5"/>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5"/>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5"/>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5"/>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5"/>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5"/>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5"/>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5"/>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5"/>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5"/>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5"/>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5"/>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5"/>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5"/>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5"/>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5"/>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5"/>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5"/>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5"/>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7:BJ35"/>
  <sheetViews>
    <sheetView zoomScalePageLayoutView="0" workbookViewId="0" topLeftCell="AU12">
      <selection activeCell="BJ30" sqref="BJ30"/>
    </sheetView>
  </sheetViews>
  <sheetFormatPr defaultColWidth="9.00390625" defaultRowHeight="13.5"/>
  <cols>
    <col min="1" max="1" width="7.50390625" style="35" customWidth="1"/>
    <col min="2" max="2" width="8.125" style="0" customWidth="1"/>
  </cols>
  <sheetData>
    <row r="1" ht="14.25"/>
    <row r="2" ht="14.25"/>
    <row r="3" ht="14.25"/>
    <row r="4" ht="14.25"/>
    <row r="5" ht="14.25"/>
    <row r="6" ht="14.25"/>
    <row r="7" ht="14.25">
      <c r="E7" s="35"/>
    </row>
    <row r="8" ht="14.25"/>
    <row r="9" ht="14.25"/>
    <row r="10" ht="14.25"/>
    <row r="11" ht="14.25"/>
    <row r="12" ht="14.25"/>
    <row r="13" ht="14.25"/>
    <row r="14" ht="14.25"/>
    <row r="15" ht="14.25"/>
    <row r="16" ht="14.25"/>
    <row r="17" ht="14.25"/>
    <row r="18" ht="14.25"/>
    <row r="19" ht="14.25"/>
    <row r="20" spans="1:2" ht="14.25">
      <c r="A20" s="35">
        <v>2016</v>
      </c>
      <c r="B20" s="39">
        <v>42396</v>
      </c>
    </row>
    <row r="21" ht="14.25"/>
    <row r="22" ht="14.25"/>
    <row r="23" spans="5:6" ht="14.25">
      <c r="E23">
        <v>2016</v>
      </c>
      <c r="F23" s="39">
        <v>42461</v>
      </c>
    </row>
    <row r="24" ht="14.25"/>
    <row r="25" ht="14.25"/>
    <row r="26" ht="14.25"/>
    <row r="27" spans="12:36" ht="14.25">
      <c r="L27">
        <v>2016</v>
      </c>
      <c r="M27" s="39">
        <v>42508</v>
      </c>
      <c r="AI27">
        <v>2014</v>
      </c>
      <c r="AJ27" s="39">
        <v>42387</v>
      </c>
    </row>
    <row r="28" spans="48:62" ht="14.25">
      <c r="AV28">
        <v>2014</v>
      </c>
      <c r="AW28" s="39">
        <v>42434</v>
      </c>
      <c r="AZ28">
        <v>2014</v>
      </c>
      <c r="BA28" s="39">
        <v>42493</v>
      </c>
      <c r="BE28">
        <v>2014</v>
      </c>
      <c r="BF28" s="39">
        <v>42514</v>
      </c>
      <c r="BI28">
        <v>2014</v>
      </c>
      <c r="BJ28" s="39">
        <v>42545</v>
      </c>
    </row>
    <row r="29" ht="14.25"/>
    <row r="30" ht="14.25"/>
    <row r="31" spans="18:19" ht="14.25">
      <c r="R31">
        <v>2015</v>
      </c>
      <c r="S31" s="39">
        <v>42554</v>
      </c>
    </row>
    <row r="32" ht="14.25"/>
    <row r="33" ht="14.25"/>
    <row r="34" ht="14.25"/>
    <row r="35" spans="23:24" ht="14.25">
      <c r="W35">
        <v>2015</v>
      </c>
      <c r="X35" s="39">
        <v>42565</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29"/>
  <sheetViews>
    <sheetView zoomScale="145" zoomScaleNormal="145" zoomScaleSheetLayoutView="100" zoomScalePageLayoutView="0" workbookViewId="0" topLeftCell="A15">
      <selection activeCell="L17" sqref="L17"/>
    </sheetView>
  </sheetViews>
  <sheetFormatPr defaultColWidth="9.00390625" defaultRowHeight="13.5"/>
  <sheetData>
    <row r="1" ht="13.5">
      <c r="A1" t="s">
        <v>0</v>
      </c>
    </row>
    <row r="2" spans="1:10" ht="13.5">
      <c r="A2" s="75" t="s">
        <v>50</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2" ht="13.5">
      <c r="A7" s="76"/>
      <c r="B7" s="76"/>
      <c r="C7" s="76"/>
      <c r="D7" s="76"/>
      <c r="E7" s="76"/>
      <c r="F7" s="76"/>
      <c r="G7" s="76"/>
      <c r="H7" s="76"/>
      <c r="I7" s="76"/>
      <c r="J7" s="76"/>
      <c r="L7">
        <v>2014</v>
      </c>
    </row>
    <row r="8" spans="1:12" ht="13.5">
      <c r="A8" s="76"/>
      <c r="B8" s="76"/>
      <c r="C8" s="76"/>
      <c r="D8" s="76"/>
      <c r="E8" s="76"/>
      <c r="F8" s="76"/>
      <c r="G8" s="76"/>
      <c r="H8" s="76"/>
      <c r="I8" s="76"/>
      <c r="J8" s="76"/>
      <c r="L8" s="39">
        <v>42484</v>
      </c>
    </row>
    <row r="9" spans="1:12" ht="13.5">
      <c r="A9" s="76"/>
      <c r="B9" s="76"/>
      <c r="C9" s="76"/>
      <c r="D9" s="76"/>
      <c r="E9" s="76"/>
      <c r="F9" s="76"/>
      <c r="G9" s="76"/>
      <c r="H9" s="76"/>
      <c r="I9" s="76"/>
      <c r="J9" s="76"/>
      <c r="L9" t="s">
        <v>49</v>
      </c>
    </row>
    <row r="10" ht="13.5">
      <c r="L10" t="s">
        <v>45</v>
      </c>
    </row>
    <row r="11" ht="13.5">
      <c r="A11" t="s">
        <v>1</v>
      </c>
    </row>
    <row r="12" spans="1:10" ht="13.5">
      <c r="A12" s="77" t="s">
        <v>51</v>
      </c>
      <c r="B12" s="78"/>
      <c r="C12" s="78"/>
      <c r="D12" s="78"/>
      <c r="E12" s="78"/>
      <c r="F12" s="78"/>
      <c r="G12" s="78"/>
      <c r="H12" s="78"/>
      <c r="I12" s="78"/>
      <c r="J12" s="78"/>
    </row>
    <row r="13" spans="1:10" ht="13.5">
      <c r="A13" s="78"/>
      <c r="B13" s="78"/>
      <c r="C13" s="78"/>
      <c r="D13" s="78"/>
      <c r="E13" s="78"/>
      <c r="F13" s="78"/>
      <c r="G13" s="78"/>
      <c r="H13" s="78"/>
      <c r="I13" s="78"/>
      <c r="J13" s="78"/>
    </row>
    <row r="14" spans="1:10" ht="13.5">
      <c r="A14" s="78"/>
      <c r="B14" s="78"/>
      <c r="C14" s="78"/>
      <c r="D14" s="78"/>
      <c r="E14" s="78"/>
      <c r="F14" s="78"/>
      <c r="G14" s="78"/>
      <c r="H14" s="78"/>
      <c r="I14" s="78"/>
      <c r="J14" s="78"/>
    </row>
    <row r="15" spans="1:10" ht="13.5">
      <c r="A15" s="78"/>
      <c r="B15" s="78"/>
      <c r="C15" s="78"/>
      <c r="D15" s="78"/>
      <c r="E15" s="78"/>
      <c r="F15" s="78"/>
      <c r="G15" s="78"/>
      <c r="H15" s="78"/>
      <c r="I15" s="78"/>
      <c r="J15" s="78"/>
    </row>
    <row r="16" spans="1:10" ht="13.5">
      <c r="A16" s="78"/>
      <c r="B16" s="78"/>
      <c r="C16" s="78"/>
      <c r="D16" s="78"/>
      <c r="E16" s="78"/>
      <c r="F16" s="78"/>
      <c r="G16" s="78"/>
      <c r="H16" s="78"/>
      <c r="I16" s="78"/>
      <c r="J16" s="78"/>
    </row>
    <row r="17" spans="1:10" ht="13.5">
      <c r="A17" s="78"/>
      <c r="B17" s="78"/>
      <c r="C17" s="78"/>
      <c r="D17" s="78"/>
      <c r="E17" s="78"/>
      <c r="F17" s="78"/>
      <c r="G17" s="78"/>
      <c r="H17" s="78"/>
      <c r="I17" s="78"/>
      <c r="J17" s="78"/>
    </row>
    <row r="18" spans="1:10" ht="13.5">
      <c r="A18" s="78"/>
      <c r="B18" s="78"/>
      <c r="C18" s="78"/>
      <c r="D18" s="78"/>
      <c r="E18" s="78"/>
      <c r="F18" s="78"/>
      <c r="G18" s="78"/>
      <c r="H18" s="78"/>
      <c r="I18" s="78"/>
      <c r="J18" s="78"/>
    </row>
    <row r="19" spans="1:10" ht="13.5">
      <c r="A19" s="78"/>
      <c r="B19" s="78"/>
      <c r="C19" s="78"/>
      <c r="D19" s="78"/>
      <c r="E19" s="78"/>
      <c r="F19" s="78"/>
      <c r="G19" s="78"/>
      <c r="H19" s="78"/>
      <c r="I19" s="78"/>
      <c r="J19" s="78"/>
    </row>
    <row r="21" ht="13.5">
      <c r="A21" t="s">
        <v>2</v>
      </c>
    </row>
    <row r="22" spans="1:10" ht="13.5">
      <c r="A22" s="79" t="s">
        <v>52</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153684.21052631587</v>
      </c>
      <c r="E4" s="66"/>
      <c r="F4" s="68" t="s">
        <v>12</v>
      </c>
      <c r="G4" s="68"/>
      <c r="H4" s="72">
        <f>SUM($T$9:$U$108)</f>
        <v>292.00000000000017</v>
      </c>
      <c r="I4" s="71"/>
      <c r="J4" s="64" t="s">
        <v>13</v>
      </c>
      <c r="K4" s="64"/>
      <c r="L4" s="65">
        <f>MAX($C$9:$D$990)-C9</f>
        <v>153684.21052631596</v>
      </c>
      <c r="M4" s="65"/>
      <c r="N4" s="64" t="s">
        <v>14</v>
      </c>
      <c r="O4" s="64"/>
      <c r="P4" s="66">
        <f>MIN($C$9:$D$990)-C9</f>
        <v>0</v>
      </c>
      <c r="Q4" s="66"/>
      <c r="R4" s="1"/>
      <c r="S4" s="1"/>
      <c r="T4" s="1"/>
    </row>
    <row r="5" spans="2:20" ht="13.5">
      <c r="B5" s="22" t="s">
        <v>15</v>
      </c>
      <c r="C5" s="2">
        <f>COUNTIF($R$9:$R$990,"&gt;0")</f>
        <v>1</v>
      </c>
      <c r="D5" s="21" t="s">
        <v>16</v>
      </c>
      <c r="E5" s="16">
        <f>COUNTIF($R$9:$R$990,"&lt;0")</f>
        <v>0</v>
      </c>
      <c r="F5" s="21" t="s">
        <v>17</v>
      </c>
      <c r="G5" s="2">
        <f>COUNTIF($R$9:$R$990,"=0")</f>
        <v>0</v>
      </c>
      <c r="H5" s="21" t="s">
        <v>18</v>
      </c>
      <c r="I5" s="3">
        <f>C5/SUM(C5,E5,G5)</f>
        <v>1</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105.33</v>
      </c>
      <c r="I9" s="41"/>
      <c r="J9" s="20">
        <v>57</v>
      </c>
      <c r="K9" s="40">
        <f aca="true" t="shared" si="0" ref="K9:K72">IF(F9="","",C9*0.03)</f>
        <v>30000</v>
      </c>
      <c r="L9" s="40"/>
      <c r="M9" s="6">
        <f>IF(J9="","",(K9/J9)/1000)</f>
        <v>0.5263157894736842</v>
      </c>
      <c r="N9" s="20">
        <v>2001</v>
      </c>
      <c r="O9" s="8">
        <v>42111</v>
      </c>
      <c r="P9" s="41">
        <v>108.25</v>
      </c>
      <c r="Q9" s="41"/>
      <c r="R9" s="42">
        <f>IF(O9="","",(IF(G9="売",H9-P9,P9-H9))*M9*100000)</f>
        <v>153684.21052631587</v>
      </c>
      <c r="S9" s="42"/>
      <c r="T9" s="43">
        <f>IF(O9="","",IF(R9&lt;0,J9*(-1),IF(G9="買",(P9-H9)*100,(H9-P9)*100)))</f>
        <v>292.00000000000017</v>
      </c>
      <c r="U9" s="43"/>
    </row>
    <row r="10" spans="2:21" ht="13.5">
      <c r="B10" s="20">
        <v>2</v>
      </c>
      <c r="C10" s="40">
        <f aca="true" t="shared" si="1" ref="C10:C73">IF(R9="","",C9+R9)</f>
        <v>1153684.210526316</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f>
      </c>
      <c r="S10" s="42"/>
      <c r="T10" s="43">
        <f aca="true" t="shared" si="4" ref="T10:T73">IF(O10="","",IF(R10&lt;0,J10*(-1),IF(G10="買",(P10-H10)*100,(H10-P10)*100)))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f>
      </c>
      <c r="S74" s="42"/>
      <c r="T74" s="43">
        <f aca="true" t="shared" si="9" ref="T74:T108">IF(O74="","",IF(R74&lt;0,J74*(-1),IF(G74="買",(P74-H74)*100,(H74-P74)*100)))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PC User</cp:lastModifiedBy>
  <cp:lastPrinted>2015-07-15T10:17:15Z</cp:lastPrinted>
  <dcterms:created xsi:type="dcterms:W3CDTF">2013-10-09T23:04:08Z</dcterms:created>
  <dcterms:modified xsi:type="dcterms:W3CDTF">2016-06-18T11:29:13Z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