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X\EA\52_チャートマスター\本講座\20_トレード管理シート2\"/>
    </mc:Choice>
  </mc:AlternateContent>
  <bookViews>
    <workbookView xWindow="0" yWindow="0" windowWidth="25200" windowHeight="11760" tabRatio="675" activeTab="2"/>
  </bookViews>
  <sheets>
    <sheet name="検証（EURUSD　H4)" sheetId="35" r:id="rId1"/>
    <sheet name="画像(H4)" sheetId="31" r:id="rId2"/>
    <sheet name="気づき" sheetId="9" r:id="rId3"/>
    <sheet name="検証終了通貨" sheetId="10" r:id="rId4"/>
    <sheet name="テンプレ改3" sheetId="34" r:id="rId5"/>
  </sheets>
  <definedNames>
    <definedName name="_xlnm.Print_Area" localSheetId="4">テンプレ改3!$A$1:$AG$109</definedName>
    <definedName name="_xlnm.Print_Area" localSheetId="1">'画像(H4)'!$A$1:$C$12</definedName>
    <definedName name="_xlnm.Print_Area" localSheetId="0">'検証（EURUSD　H4)'!$A$1:$AF$109</definedName>
  </definedNames>
  <calcPr calcId="152511"/>
</workbook>
</file>

<file path=xl/calcChain.xml><?xml version="1.0" encoding="utf-8"?>
<calcChain xmlns="http://schemas.openxmlformats.org/spreadsheetml/2006/main">
  <c r="V2" i="35" l="1"/>
  <c r="Y40" i="35"/>
  <c r="Y41" i="35"/>
  <c r="Y42" i="35"/>
  <c r="Y43" i="35"/>
  <c r="Y44" i="35"/>
  <c r="Y45" i="35"/>
  <c r="Y46" i="35"/>
  <c r="Y47" i="35"/>
  <c r="Y48" i="35"/>
  <c r="Y49" i="35"/>
  <c r="Y50" i="35"/>
  <c r="Y51" i="35"/>
  <c r="Y52" i="35"/>
  <c r="Y53" i="35"/>
  <c r="Y54" i="35"/>
  <c r="Y55" i="35"/>
  <c r="Y56" i="35"/>
  <c r="Y57" i="35"/>
  <c r="Y58" i="35"/>
  <c r="Y59" i="35"/>
  <c r="Y60" i="35"/>
  <c r="Y61" i="35"/>
  <c r="Y62" i="35"/>
  <c r="Y63" i="35"/>
  <c r="Y64" i="35"/>
  <c r="Y65" i="35"/>
  <c r="Y66" i="35"/>
  <c r="Y67" i="35"/>
  <c r="Y68" i="35"/>
  <c r="Y69" i="35"/>
  <c r="Y70" i="35"/>
  <c r="Y71" i="35"/>
  <c r="Y72" i="35"/>
  <c r="Y73" i="35"/>
  <c r="Y74" i="35"/>
  <c r="Y75" i="35"/>
  <c r="Y76" i="35"/>
  <c r="Y77" i="35"/>
  <c r="Y78" i="35"/>
  <c r="Y79" i="35"/>
  <c r="Y80" i="35"/>
  <c r="Y81" i="35"/>
  <c r="Y82" i="35"/>
  <c r="Y83" i="35"/>
  <c r="Y84" i="35"/>
  <c r="Y85" i="35"/>
  <c r="Y86" i="35"/>
  <c r="Y87" i="35"/>
  <c r="Y88" i="35"/>
  <c r="Y89" i="35"/>
  <c r="Y90" i="35"/>
  <c r="Y91" i="35"/>
  <c r="Y92" i="35"/>
  <c r="Y93" i="35"/>
  <c r="Y94" i="35"/>
  <c r="Y95" i="35"/>
  <c r="Y96" i="35"/>
  <c r="Y97" i="35"/>
  <c r="Y98" i="35"/>
  <c r="Y99" i="35"/>
  <c r="Y100" i="35"/>
  <c r="Y101" i="35"/>
  <c r="Y102" i="35"/>
  <c r="Y103" i="35"/>
  <c r="Y104" i="35"/>
  <c r="Y105" i="35"/>
  <c r="Y106" i="35"/>
  <c r="Y107" i="35"/>
  <c r="Y108" i="35"/>
  <c r="Y9" i="35"/>
  <c r="AJ108" i="34"/>
  <c r="AJ107" i="34"/>
  <c r="AJ106" i="34"/>
  <c r="AJ105" i="34"/>
  <c r="AJ104" i="34"/>
  <c r="AJ103" i="34"/>
  <c r="AJ102" i="34"/>
  <c r="AJ101" i="34"/>
  <c r="AJ100" i="34"/>
  <c r="AJ99" i="34"/>
  <c r="AJ98" i="34"/>
  <c r="AJ97" i="34"/>
  <c r="AJ96" i="34"/>
  <c r="AJ95" i="34"/>
  <c r="AJ94" i="34"/>
  <c r="AJ93" i="34"/>
  <c r="AJ92" i="34"/>
  <c r="AJ91" i="34"/>
  <c r="AJ90" i="34"/>
  <c r="AJ89" i="34"/>
  <c r="AJ88" i="34"/>
  <c r="AJ87" i="34"/>
  <c r="AJ86" i="34"/>
  <c r="AJ85" i="34"/>
  <c r="AJ84" i="34"/>
  <c r="AJ83" i="34"/>
  <c r="AJ82" i="34"/>
  <c r="AJ81" i="34"/>
  <c r="AJ80" i="34"/>
  <c r="AJ79" i="34"/>
  <c r="AJ78" i="34"/>
  <c r="AJ77" i="34"/>
  <c r="AJ76" i="34"/>
  <c r="AJ75" i="34"/>
  <c r="AJ74" i="34"/>
  <c r="AJ73" i="34"/>
  <c r="AJ72" i="34"/>
  <c r="AJ71" i="34"/>
  <c r="AJ70" i="34"/>
  <c r="AJ69" i="34"/>
  <c r="AJ68" i="34"/>
  <c r="AJ67" i="34"/>
  <c r="AJ66" i="34"/>
  <c r="AJ65" i="34"/>
  <c r="AJ64" i="34"/>
  <c r="AJ63" i="34"/>
  <c r="AJ62" i="34"/>
  <c r="AJ61" i="34"/>
  <c r="AJ60" i="34"/>
  <c r="AJ59" i="34"/>
  <c r="AJ58" i="34"/>
  <c r="AJ57" i="34"/>
  <c r="AJ56" i="34"/>
  <c r="AJ55" i="34"/>
  <c r="AJ54" i="34"/>
  <c r="AJ53" i="34"/>
  <c r="AJ52" i="34"/>
  <c r="AJ51" i="34"/>
  <c r="AJ50" i="34"/>
  <c r="AJ49" i="34"/>
  <c r="AJ48" i="34"/>
  <c r="AJ47" i="34"/>
  <c r="AJ46" i="34"/>
  <c r="AJ45" i="34"/>
  <c r="AJ44" i="34"/>
  <c r="AJ43" i="34"/>
  <c r="AJ42" i="34"/>
  <c r="AJ41" i="34"/>
  <c r="AJ40" i="34"/>
  <c r="AJ39" i="34"/>
  <c r="AJ38" i="34"/>
  <c r="AJ37" i="34"/>
  <c r="AJ36" i="34"/>
  <c r="AJ35" i="34"/>
  <c r="AJ34" i="34"/>
  <c r="AJ33" i="34"/>
  <c r="AJ32" i="34"/>
  <c r="AJ31" i="34"/>
  <c r="AJ30" i="34"/>
  <c r="AJ29" i="34"/>
  <c r="AJ28" i="34"/>
  <c r="AJ27" i="34"/>
  <c r="AJ26" i="34"/>
  <c r="AJ25" i="34"/>
  <c r="AJ24" i="34"/>
  <c r="AJ23" i="34"/>
  <c r="AJ22" i="34"/>
  <c r="AJ21" i="34"/>
  <c r="AJ20" i="34"/>
  <c r="AJ19" i="34"/>
  <c r="AJ18" i="34"/>
  <c r="AJ17" i="34"/>
  <c r="AJ16" i="34"/>
  <c r="AJ15" i="34"/>
  <c r="AJ14" i="34"/>
  <c r="AJ13" i="34"/>
  <c r="AJ12" i="34"/>
  <c r="AJ11" i="34"/>
  <c r="AJ10" i="34"/>
  <c r="AJ9" i="34"/>
  <c r="AA108" i="35" l="1"/>
  <c r="X108" i="35"/>
  <c r="R108" i="35"/>
  <c r="P108" i="35"/>
  <c r="AG108" i="35" s="1"/>
  <c r="N108" i="35"/>
  <c r="AA107" i="35"/>
  <c r="X107" i="35"/>
  <c r="R107" i="35"/>
  <c r="P107" i="35"/>
  <c r="AG107" i="35" s="1"/>
  <c r="N107" i="35"/>
  <c r="AA106" i="35"/>
  <c r="X106" i="35"/>
  <c r="R106" i="35"/>
  <c r="P106" i="35"/>
  <c r="AG106" i="35" s="1"/>
  <c r="N106" i="35"/>
  <c r="AA105" i="35"/>
  <c r="X105" i="35"/>
  <c r="R105" i="35"/>
  <c r="P105" i="35"/>
  <c r="AG105" i="35" s="1"/>
  <c r="N105" i="35"/>
  <c r="AA104" i="35"/>
  <c r="X104" i="35"/>
  <c r="R104" i="35"/>
  <c r="P104" i="35"/>
  <c r="AG104" i="35" s="1"/>
  <c r="N104" i="35"/>
  <c r="AA103" i="35"/>
  <c r="X103" i="35"/>
  <c r="R103" i="35"/>
  <c r="P103" i="35"/>
  <c r="AG103" i="35" s="1"/>
  <c r="N103" i="35"/>
  <c r="AA102" i="35"/>
  <c r="X102" i="35"/>
  <c r="R102" i="35"/>
  <c r="P102" i="35"/>
  <c r="AG102" i="35" s="1"/>
  <c r="N102" i="35"/>
  <c r="AA101" i="35"/>
  <c r="X101" i="35"/>
  <c r="R101" i="35"/>
  <c r="P101" i="35"/>
  <c r="AG101" i="35" s="1"/>
  <c r="N101" i="35"/>
  <c r="AA100" i="35"/>
  <c r="X100" i="35"/>
  <c r="R100" i="35"/>
  <c r="P100" i="35"/>
  <c r="AG100" i="35" s="1"/>
  <c r="N100" i="35"/>
  <c r="AA99" i="35"/>
  <c r="X99" i="35"/>
  <c r="R99" i="35"/>
  <c r="P99" i="35"/>
  <c r="AG99" i="35" s="1"/>
  <c r="N99" i="35"/>
  <c r="AA98" i="35"/>
  <c r="X98" i="35"/>
  <c r="R98" i="35"/>
  <c r="P98" i="35"/>
  <c r="AG98" i="35" s="1"/>
  <c r="N98" i="35"/>
  <c r="AA97" i="35"/>
  <c r="X97" i="35"/>
  <c r="R97" i="35"/>
  <c r="P97" i="35"/>
  <c r="AG97" i="35" s="1"/>
  <c r="N97" i="35"/>
  <c r="AA96" i="35"/>
  <c r="X96" i="35"/>
  <c r="R96" i="35"/>
  <c r="P96" i="35"/>
  <c r="AG96" i="35" s="1"/>
  <c r="N96" i="35"/>
  <c r="AA95" i="35"/>
  <c r="X95" i="35"/>
  <c r="R95" i="35"/>
  <c r="P95" i="35"/>
  <c r="AG95" i="35" s="1"/>
  <c r="N95" i="35"/>
  <c r="AA94" i="35"/>
  <c r="X94" i="35"/>
  <c r="R94" i="35"/>
  <c r="P94" i="35"/>
  <c r="AG94" i="35" s="1"/>
  <c r="N94" i="35"/>
  <c r="AA93" i="35"/>
  <c r="X93" i="35"/>
  <c r="R93" i="35"/>
  <c r="P93" i="35"/>
  <c r="AG93" i="35" s="1"/>
  <c r="N93" i="35"/>
  <c r="AA92" i="35"/>
  <c r="X92" i="35"/>
  <c r="R92" i="35"/>
  <c r="P92" i="35"/>
  <c r="AG92" i="35" s="1"/>
  <c r="N92" i="35"/>
  <c r="AA91" i="35"/>
  <c r="X91" i="35"/>
  <c r="R91" i="35"/>
  <c r="P91" i="35"/>
  <c r="AG91" i="35" s="1"/>
  <c r="N91" i="35"/>
  <c r="AA90" i="35"/>
  <c r="X90" i="35"/>
  <c r="R90" i="35"/>
  <c r="P90" i="35"/>
  <c r="AG90" i="35" s="1"/>
  <c r="N90" i="35"/>
  <c r="AA89" i="35"/>
  <c r="X89" i="35"/>
  <c r="R89" i="35"/>
  <c r="P89" i="35"/>
  <c r="AG89" i="35" s="1"/>
  <c r="N89" i="35"/>
  <c r="AA88" i="35"/>
  <c r="X88" i="35"/>
  <c r="R88" i="35"/>
  <c r="P88" i="35"/>
  <c r="AG88" i="35" s="1"/>
  <c r="N88" i="35"/>
  <c r="AA87" i="35"/>
  <c r="X87" i="35"/>
  <c r="R87" i="35"/>
  <c r="P87" i="35"/>
  <c r="AG87" i="35" s="1"/>
  <c r="N87" i="35"/>
  <c r="AA86" i="35"/>
  <c r="X86" i="35"/>
  <c r="R86" i="35"/>
  <c r="P86" i="35"/>
  <c r="AG86" i="35" s="1"/>
  <c r="N86" i="35"/>
  <c r="AA85" i="35"/>
  <c r="X85" i="35"/>
  <c r="R85" i="35"/>
  <c r="P85" i="35"/>
  <c r="AG85" i="35" s="1"/>
  <c r="N85" i="35"/>
  <c r="AA84" i="35"/>
  <c r="X84" i="35"/>
  <c r="R84" i="35"/>
  <c r="P84" i="35"/>
  <c r="AG84" i="35" s="1"/>
  <c r="N84" i="35"/>
  <c r="AA83" i="35"/>
  <c r="X83" i="35"/>
  <c r="R83" i="35"/>
  <c r="P83" i="35"/>
  <c r="AG83" i="35" s="1"/>
  <c r="N83" i="35"/>
  <c r="AA82" i="35"/>
  <c r="X82" i="35"/>
  <c r="R82" i="35"/>
  <c r="P82" i="35"/>
  <c r="AG82" i="35" s="1"/>
  <c r="N82" i="35"/>
  <c r="AA81" i="35"/>
  <c r="X81" i="35"/>
  <c r="R81" i="35"/>
  <c r="P81" i="35"/>
  <c r="AG81" i="35" s="1"/>
  <c r="N81" i="35"/>
  <c r="AA80" i="35"/>
  <c r="X80" i="35"/>
  <c r="R80" i="35"/>
  <c r="P80" i="35"/>
  <c r="AG80" i="35" s="1"/>
  <c r="N80" i="35"/>
  <c r="AA79" i="35"/>
  <c r="X79" i="35"/>
  <c r="R79" i="35"/>
  <c r="P79" i="35"/>
  <c r="AG79" i="35" s="1"/>
  <c r="N79" i="35"/>
  <c r="AA78" i="35"/>
  <c r="X78" i="35"/>
  <c r="R78" i="35"/>
  <c r="P78" i="35"/>
  <c r="AG78" i="35" s="1"/>
  <c r="N78" i="35"/>
  <c r="AA77" i="35"/>
  <c r="X77" i="35"/>
  <c r="R77" i="35"/>
  <c r="P77" i="35"/>
  <c r="AG77" i="35" s="1"/>
  <c r="N77" i="35"/>
  <c r="AA76" i="35"/>
  <c r="X76" i="35"/>
  <c r="R76" i="35"/>
  <c r="P76" i="35"/>
  <c r="AG76" i="35" s="1"/>
  <c r="N76" i="35"/>
  <c r="AA75" i="35"/>
  <c r="X75" i="35"/>
  <c r="R75" i="35"/>
  <c r="P75" i="35"/>
  <c r="AG75" i="35" s="1"/>
  <c r="N75" i="35"/>
  <c r="AA74" i="35"/>
  <c r="X74" i="35"/>
  <c r="R74" i="35"/>
  <c r="P74" i="35"/>
  <c r="AG74" i="35" s="1"/>
  <c r="N74" i="35"/>
  <c r="AA73" i="35"/>
  <c r="X73" i="35"/>
  <c r="R73" i="35"/>
  <c r="P73" i="35"/>
  <c r="AG73" i="35" s="1"/>
  <c r="N73" i="35"/>
  <c r="AA72" i="35"/>
  <c r="X72" i="35"/>
  <c r="R72" i="35"/>
  <c r="P72" i="35"/>
  <c r="AG72" i="35" s="1"/>
  <c r="N72" i="35"/>
  <c r="AA71" i="35"/>
  <c r="X71" i="35"/>
  <c r="R71" i="35"/>
  <c r="P71" i="35"/>
  <c r="AG71" i="35" s="1"/>
  <c r="N71" i="35"/>
  <c r="AA70" i="35"/>
  <c r="X70" i="35"/>
  <c r="R70" i="35"/>
  <c r="P70" i="35"/>
  <c r="AG70" i="35" s="1"/>
  <c r="N70" i="35"/>
  <c r="AA69" i="35"/>
  <c r="X69" i="35"/>
  <c r="R69" i="35"/>
  <c r="P69" i="35"/>
  <c r="AG69" i="35" s="1"/>
  <c r="N69" i="35"/>
  <c r="AA68" i="35"/>
  <c r="X68" i="35"/>
  <c r="R68" i="35"/>
  <c r="P68" i="35"/>
  <c r="AG68" i="35" s="1"/>
  <c r="N68" i="35"/>
  <c r="AA67" i="35"/>
  <c r="X67" i="35"/>
  <c r="R67" i="35"/>
  <c r="P67" i="35"/>
  <c r="AG67" i="35" s="1"/>
  <c r="N67" i="35"/>
  <c r="AA66" i="35"/>
  <c r="X66" i="35"/>
  <c r="R66" i="35"/>
  <c r="P66" i="35"/>
  <c r="AG66" i="35" s="1"/>
  <c r="N66" i="35"/>
  <c r="AA65" i="35"/>
  <c r="X65" i="35"/>
  <c r="R65" i="35"/>
  <c r="P65" i="35"/>
  <c r="AG65" i="35" s="1"/>
  <c r="N65" i="35"/>
  <c r="AA64" i="35"/>
  <c r="X64" i="35"/>
  <c r="R64" i="35"/>
  <c r="P64" i="35"/>
  <c r="AG64" i="35" s="1"/>
  <c r="N64" i="35"/>
  <c r="AA63" i="35"/>
  <c r="X63" i="35"/>
  <c r="R63" i="35"/>
  <c r="P63" i="35"/>
  <c r="AG63" i="35" s="1"/>
  <c r="N63" i="35"/>
  <c r="AA62" i="35"/>
  <c r="X62" i="35"/>
  <c r="R62" i="35"/>
  <c r="P62" i="35"/>
  <c r="AG62" i="35" s="1"/>
  <c r="N62" i="35"/>
  <c r="AA61" i="35"/>
  <c r="X61" i="35"/>
  <c r="R61" i="35"/>
  <c r="P61" i="35"/>
  <c r="AG61" i="35" s="1"/>
  <c r="N61" i="35"/>
  <c r="AA60" i="35"/>
  <c r="X60" i="35"/>
  <c r="R60" i="35"/>
  <c r="P60" i="35"/>
  <c r="AG60" i="35" s="1"/>
  <c r="N60" i="35"/>
  <c r="AA59" i="35"/>
  <c r="X59" i="35"/>
  <c r="R59" i="35"/>
  <c r="P59" i="35"/>
  <c r="AG59" i="35" s="1"/>
  <c r="N59" i="35"/>
  <c r="AA58" i="35"/>
  <c r="X58" i="35"/>
  <c r="R58" i="35"/>
  <c r="P58" i="35"/>
  <c r="AG58" i="35" s="1"/>
  <c r="N58" i="35"/>
  <c r="AA57" i="35"/>
  <c r="X57" i="35"/>
  <c r="R57" i="35"/>
  <c r="P57" i="35"/>
  <c r="AG57" i="35" s="1"/>
  <c r="N57" i="35"/>
  <c r="AA56" i="35"/>
  <c r="X56" i="35"/>
  <c r="R56" i="35"/>
  <c r="P56" i="35"/>
  <c r="AG56" i="35" s="1"/>
  <c r="N56" i="35"/>
  <c r="AA55" i="35"/>
  <c r="X55" i="35"/>
  <c r="R55" i="35"/>
  <c r="P55" i="35"/>
  <c r="AG55" i="35" s="1"/>
  <c r="N55" i="35"/>
  <c r="AA54" i="35"/>
  <c r="X54" i="35"/>
  <c r="R54" i="35"/>
  <c r="P54" i="35"/>
  <c r="AG54" i="35" s="1"/>
  <c r="N54" i="35"/>
  <c r="AA53" i="35"/>
  <c r="X53" i="35"/>
  <c r="R53" i="35"/>
  <c r="P53" i="35"/>
  <c r="AG53" i="35" s="1"/>
  <c r="N53" i="35"/>
  <c r="AA52" i="35"/>
  <c r="X52" i="35"/>
  <c r="R52" i="35"/>
  <c r="P52" i="35"/>
  <c r="AG52" i="35" s="1"/>
  <c r="N52" i="35"/>
  <c r="AA51" i="35"/>
  <c r="X51" i="35"/>
  <c r="R51" i="35"/>
  <c r="P51" i="35"/>
  <c r="AG51" i="35" s="1"/>
  <c r="N51" i="35"/>
  <c r="AA50" i="35"/>
  <c r="X50" i="35"/>
  <c r="R50" i="35"/>
  <c r="P50" i="35"/>
  <c r="AG50" i="35" s="1"/>
  <c r="N50" i="35"/>
  <c r="AA49" i="35"/>
  <c r="X49" i="35"/>
  <c r="R49" i="35"/>
  <c r="P49" i="35"/>
  <c r="AG49" i="35" s="1"/>
  <c r="N49" i="35"/>
  <c r="AA48" i="35"/>
  <c r="X48" i="35"/>
  <c r="R48" i="35"/>
  <c r="P48" i="35"/>
  <c r="AG48" i="35" s="1"/>
  <c r="N48" i="35"/>
  <c r="AA47" i="35"/>
  <c r="X47" i="35"/>
  <c r="R47" i="35"/>
  <c r="P47" i="35"/>
  <c r="AG47" i="35" s="1"/>
  <c r="N47" i="35"/>
  <c r="AA46" i="35"/>
  <c r="X46" i="35"/>
  <c r="R46" i="35"/>
  <c r="P46" i="35"/>
  <c r="AG46" i="35" s="1"/>
  <c r="N46" i="35"/>
  <c r="AA45" i="35"/>
  <c r="X45" i="35"/>
  <c r="R45" i="35"/>
  <c r="P45" i="35"/>
  <c r="AG45" i="35" s="1"/>
  <c r="N45" i="35"/>
  <c r="AA44" i="35"/>
  <c r="X44" i="35"/>
  <c r="R44" i="35"/>
  <c r="P44" i="35"/>
  <c r="AG44" i="35" s="1"/>
  <c r="N44" i="35"/>
  <c r="AA43" i="35"/>
  <c r="X43" i="35"/>
  <c r="R43" i="35"/>
  <c r="P43" i="35"/>
  <c r="AG43" i="35" s="1"/>
  <c r="N43" i="35"/>
  <c r="AA42" i="35"/>
  <c r="X42" i="35"/>
  <c r="R42" i="35"/>
  <c r="P42" i="35"/>
  <c r="AG42" i="35" s="1"/>
  <c r="N42" i="35"/>
  <c r="AA41" i="35"/>
  <c r="X41" i="35"/>
  <c r="R41" i="35"/>
  <c r="P41" i="35"/>
  <c r="AG41" i="35" s="1"/>
  <c r="N41" i="35"/>
  <c r="AA40" i="35"/>
  <c r="X40" i="35"/>
  <c r="R40" i="35"/>
  <c r="P40" i="35"/>
  <c r="AG40" i="35" s="1"/>
  <c r="N40" i="35"/>
  <c r="AA39" i="35"/>
  <c r="X39" i="35"/>
  <c r="N39" i="35"/>
  <c r="AA38" i="35"/>
  <c r="X38" i="35"/>
  <c r="N38" i="35"/>
  <c r="AA37" i="35"/>
  <c r="X37" i="35"/>
  <c r="N37" i="35"/>
  <c r="AA36" i="35"/>
  <c r="X36" i="35"/>
  <c r="N36" i="35"/>
  <c r="AA35" i="35"/>
  <c r="X35" i="35"/>
  <c r="N35" i="35"/>
  <c r="AA34" i="35"/>
  <c r="X34" i="35"/>
  <c r="N34" i="35"/>
  <c r="AA33" i="35"/>
  <c r="X33" i="35"/>
  <c r="N33" i="35"/>
  <c r="AA32" i="35"/>
  <c r="X32" i="35"/>
  <c r="N32" i="35"/>
  <c r="AA31" i="35"/>
  <c r="X31" i="35"/>
  <c r="N31" i="35"/>
  <c r="AA30" i="35"/>
  <c r="X30" i="35"/>
  <c r="N30" i="35"/>
  <c r="AA29" i="35"/>
  <c r="X29" i="35"/>
  <c r="N29" i="35"/>
  <c r="AA28" i="35"/>
  <c r="X28" i="35"/>
  <c r="N28" i="35"/>
  <c r="AA27" i="35"/>
  <c r="X27" i="35"/>
  <c r="N27" i="35"/>
  <c r="AA26" i="35"/>
  <c r="X26" i="35"/>
  <c r="N26" i="35"/>
  <c r="AA25" i="35"/>
  <c r="X25" i="35"/>
  <c r="N25" i="35"/>
  <c r="AA24" i="35"/>
  <c r="X24" i="35"/>
  <c r="N24" i="35"/>
  <c r="AA23" i="35"/>
  <c r="X23" i="35"/>
  <c r="N23" i="35"/>
  <c r="AA22" i="35"/>
  <c r="X22" i="35"/>
  <c r="N22" i="35"/>
  <c r="AA21" i="35"/>
  <c r="X21" i="35"/>
  <c r="N21" i="35"/>
  <c r="AA20" i="35"/>
  <c r="X20" i="35"/>
  <c r="N20" i="35"/>
  <c r="AA19" i="35"/>
  <c r="X19" i="35"/>
  <c r="N19" i="35"/>
  <c r="AA18" i="35"/>
  <c r="X18" i="35"/>
  <c r="N18" i="35"/>
  <c r="AA17" i="35"/>
  <c r="X17" i="35"/>
  <c r="N17" i="35"/>
  <c r="AA16" i="35"/>
  <c r="X16" i="35"/>
  <c r="N16" i="35"/>
  <c r="AA15" i="35"/>
  <c r="X15" i="35"/>
  <c r="N15" i="35"/>
  <c r="AA14" i="35"/>
  <c r="X14" i="35"/>
  <c r="N14" i="35"/>
  <c r="AA13" i="35"/>
  <c r="X13" i="35"/>
  <c r="N13" i="35"/>
  <c r="AA12" i="35"/>
  <c r="X12" i="35"/>
  <c r="N12" i="35"/>
  <c r="AA11" i="35"/>
  <c r="X11" i="35"/>
  <c r="N11" i="35"/>
  <c r="AA10" i="35"/>
  <c r="X10" i="35"/>
  <c r="N10" i="35"/>
  <c r="AA9" i="35"/>
  <c r="X9" i="35"/>
  <c r="P9" i="35"/>
  <c r="AG9" i="35" s="1"/>
  <c r="N9" i="35"/>
  <c r="Q2" i="35"/>
  <c r="AH106" i="35" l="1"/>
  <c r="AI106" i="35" s="1"/>
  <c r="AH46" i="35"/>
  <c r="AI46" i="35" s="1"/>
  <c r="AH66" i="35"/>
  <c r="AI66" i="35" s="1"/>
  <c r="AH78" i="35"/>
  <c r="AI78" i="35" s="1"/>
  <c r="AH58" i="35"/>
  <c r="AI58" i="35" s="1"/>
  <c r="AH70" i="35"/>
  <c r="AI70" i="35" s="1"/>
  <c r="AH82" i="35"/>
  <c r="AI82" i="35" s="1"/>
  <c r="AH86" i="35"/>
  <c r="AI86" i="35" s="1"/>
  <c r="AH90" i="35"/>
  <c r="AI90" i="35" s="1"/>
  <c r="AH94" i="35"/>
  <c r="AI94" i="35" s="1"/>
  <c r="AH98" i="35"/>
  <c r="AI98" i="35" s="1"/>
  <c r="AH102" i="35"/>
  <c r="AI102" i="35" s="1"/>
  <c r="AH50" i="35"/>
  <c r="AI50" i="35" s="1"/>
  <c r="AH54" i="35"/>
  <c r="AI54" i="35" s="1"/>
  <c r="AH62" i="35"/>
  <c r="AI62" i="35" s="1"/>
  <c r="AH74" i="35"/>
  <c r="AI74" i="35" s="1"/>
  <c r="AH42" i="35"/>
  <c r="AI42" i="35" s="1"/>
  <c r="AH103" i="35"/>
  <c r="AI103" i="35" s="1"/>
  <c r="K4" i="35"/>
  <c r="AH55" i="35"/>
  <c r="AI55" i="35" s="1"/>
  <c r="AH71" i="35"/>
  <c r="AI71" i="35" s="1"/>
  <c r="AH87" i="35"/>
  <c r="AI87" i="35" s="1"/>
  <c r="AH51" i="35"/>
  <c r="AI51" i="35" s="1"/>
  <c r="AH67" i="35"/>
  <c r="AI67" i="35" s="1"/>
  <c r="AH83" i="35"/>
  <c r="AI83" i="35" s="1"/>
  <c r="AH99" i="35"/>
  <c r="AI99" i="35" s="1"/>
  <c r="AH47" i="35"/>
  <c r="AI47" i="35" s="1"/>
  <c r="AH63" i="35"/>
  <c r="AI63" i="35" s="1"/>
  <c r="AH79" i="35"/>
  <c r="AI79" i="35" s="1"/>
  <c r="AH95" i="35"/>
  <c r="AI95" i="35" s="1"/>
  <c r="AH43" i="35"/>
  <c r="AI43" i="35" s="1"/>
  <c r="AH59" i="35"/>
  <c r="AI59" i="35" s="1"/>
  <c r="AH75" i="35"/>
  <c r="AI75" i="35" s="1"/>
  <c r="AH91" i="35"/>
  <c r="AI91" i="35" s="1"/>
  <c r="AH107" i="35"/>
  <c r="AI107" i="35" s="1"/>
  <c r="AH40" i="35"/>
  <c r="AI40" i="35" s="1"/>
  <c r="AH44" i="35"/>
  <c r="AI44" i="35" s="1"/>
  <c r="AH48" i="35"/>
  <c r="AI48" i="35" s="1"/>
  <c r="AH52" i="35"/>
  <c r="AI52" i="35" s="1"/>
  <c r="AH56" i="35"/>
  <c r="AI56" i="35" s="1"/>
  <c r="AH60" i="35"/>
  <c r="AI60" i="35" s="1"/>
  <c r="AH64" i="35"/>
  <c r="AI64" i="35" s="1"/>
  <c r="AH68" i="35"/>
  <c r="AI68" i="35" s="1"/>
  <c r="AH72" i="35"/>
  <c r="AI72" i="35" s="1"/>
  <c r="AH76" i="35"/>
  <c r="AI76" i="35" s="1"/>
  <c r="AH80" i="35"/>
  <c r="AI80" i="35" s="1"/>
  <c r="AH84" i="35"/>
  <c r="AI84" i="35" s="1"/>
  <c r="AH88" i="35"/>
  <c r="AI88" i="35" s="1"/>
  <c r="AH92" i="35"/>
  <c r="AI92" i="35" s="1"/>
  <c r="AH96" i="35"/>
  <c r="AI96" i="35" s="1"/>
  <c r="AH100" i="35"/>
  <c r="AI100" i="35" s="1"/>
  <c r="AH104" i="35"/>
  <c r="AI104" i="35" s="1"/>
  <c r="AH108" i="35"/>
  <c r="AI108" i="35" s="1"/>
  <c r="R9" i="35"/>
  <c r="AH41" i="35"/>
  <c r="AI41" i="35" s="1"/>
  <c r="AH45" i="35"/>
  <c r="AI45" i="35" s="1"/>
  <c r="AH49" i="35"/>
  <c r="AI49" i="35" s="1"/>
  <c r="AH53" i="35"/>
  <c r="AI53" i="35" s="1"/>
  <c r="AH57" i="35"/>
  <c r="AI57" i="35" s="1"/>
  <c r="AH61" i="35"/>
  <c r="AI61" i="35" s="1"/>
  <c r="AH65" i="35"/>
  <c r="AI65" i="35" s="1"/>
  <c r="AH69" i="35"/>
  <c r="AI69" i="35" s="1"/>
  <c r="AH73" i="35"/>
  <c r="AI73" i="35" s="1"/>
  <c r="AH77" i="35"/>
  <c r="AI77" i="35" s="1"/>
  <c r="AH81" i="35"/>
  <c r="AI81" i="35" s="1"/>
  <c r="AH85" i="35"/>
  <c r="AI85" i="35" s="1"/>
  <c r="AH89" i="35"/>
  <c r="AI89" i="35" s="1"/>
  <c r="AH93" i="35"/>
  <c r="AI93" i="35" s="1"/>
  <c r="AH97" i="35"/>
  <c r="AI97" i="35" s="1"/>
  <c r="AH101" i="35"/>
  <c r="AI101" i="35" s="1"/>
  <c r="AH105" i="35"/>
  <c r="AI105" i="35" s="1"/>
  <c r="AH9" i="35" l="1"/>
  <c r="AI9" i="35"/>
  <c r="C10" i="35"/>
  <c r="N13" i="34"/>
  <c r="N12" i="34"/>
  <c r="N11" i="34"/>
  <c r="N10" i="34"/>
  <c r="N9" i="34"/>
  <c r="N14" i="34"/>
  <c r="N15" i="34"/>
  <c r="N16" i="34"/>
  <c r="N17" i="34"/>
  <c r="N18" i="34"/>
  <c r="N19" i="34"/>
  <c r="N20" i="34"/>
  <c r="N21" i="34"/>
  <c r="N22" i="34"/>
  <c r="AA108" i="34"/>
  <c r="Y108" i="34"/>
  <c r="C109" i="34" s="1"/>
  <c r="X108" i="34"/>
  <c r="R108" i="34"/>
  <c r="P108" i="34"/>
  <c r="AH108" i="34" s="1"/>
  <c r="N108" i="34"/>
  <c r="AA107" i="34"/>
  <c r="Y107" i="34"/>
  <c r="C108" i="34" s="1"/>
  <c r="X107" i="34"/>
  <c r="R107" i="34"/>
  <c r="P107" i="34"/>
  <c r="AH107" i="34" s="1"/>
  <c r="N107" i="34"/>
  <c r="AA106" i="34"/>
  <c r="Y106" i="34"/>
  <c r="C107" i="34" s="1"/>
  <c r="X106" i="34"/>
  <c r="R106" i="34"/>
  <c r="P106" i="34"/>
  <c r="AH106" i="34" s="1"/>
  <c r="N106" i="34"/>
  <c r="AA105" i="34"/>
  <c r="Y105" i="34"/>
  <c r="AI105" i="34" s="1"/>
  <c r="X105" i="34"/>
  <c r="R105" i="34"/>
  <c r="P105" i="34"/>
  <c r="AH105" i="34" s="1"/>
  <c r="N105" i="34"/>
  <c r="AA104" i="34"/>
  <c r="Y104" i="34"/>
  <c r="C105" i="34" s="1"/>
  <c r="X104" i="34"/>
  <c r="R104" i="34"/>
  <c r="P104" i="34"/>
  <c r="AH104" i="34" s="1"/>
  <c r="N104" i="34"/>
  <c r="AA103" i="34"/>
  <c r="Y103" i="34"/>
  <c r="C104" i="34" s="1"/>
  <c r="X103" i="34"/>
  <c r="R103" i="34"/>
  <c r="P103" i="34"/>
  <c r="AH103" i="34" s="1"/>
  <c r="N103" i="34"/>
  <c r="AA102" i="34"/>
  <c r="Y102" i="34"/>
  <c r="C103" i="34" s="1"/>
  <c r="X102" i="34"/>
  <c r="R102" i="34"/>
  <c r="P102" i="34"/>
  <c r="AH102" i="34" s="1"/>
  <c r="N102" i="34"/>
  <c r="AA101" i="34"/>
  <c r="Y101" i="34"/>
  <c r="AI101" i="34" s="1"/>
  <c r="X101" i="34"/>
  <c r="R101" i="34"/>
  <c r="P101" i="34"/>
  <c r="AH101" i="34" s="1"/>
  <c r="N101" i="34"/>
  <c r="AA100" i="34"/>
  <c r="Y100" i="34"/>
  <c r="C101" i="34" s="1"/>
  <c r="X100" i="34"/>
  <c r="R100" i="34"/>
  <c r="P100" i="34"/>
  <c r="AH100" i="34" s="1"/>
  <c r="N100" i="34"/>
  <c r="AA99" i="34"/>
  <c r="Y99" i="34"/>
  <c r="C100" i="34" s="1"/>
  <c r="X99" i="34"/>
  <c r="R99" i="34"/>
  <c r="P99" i="34"/>
  <c r="AH99" i="34" s="1"/>
  <c r="N99" i="34"/>
  <c r="AA98" i="34"/>
  <c r="Y98" i="34"/>
  <c r="C99" i="34" s="1"/>
  <c r="X98" i="34"/>
  <c r="R98" i="34"/>
  <c r="P98" i="34"/>
  <c r="AH98" i="34" s="1"/>
  <c r="N98" i="34"/>
  <c r="AA97" i="34"/>
  <c r="Y97" i="34"/>
  <c r="C98" i="34" s="1"/>
  <c r="X97" i="34"/>
  <c r="R97" i="34"/>
  <c r="P97" i="34"/>
  <c r="AH97" i="34" s="1"/>
  <c r="N97" i="34"/>
  <c r="AA96" i="34"/>
  <c r="Y96" i="34"/>
  <c r="C97" i="34" s="1"/>
  <c r="X96" i="34"/>
  <c r="R96" i="34"/>
  <c r="P96" i="34"/>
  <c r="AH96" i="34" s="1"/>
  <c r="N96" i="34"/>
  <c r="AA95" i="34"/>
  <c r="Y95" i="34"/>
  <c r="C96" i="34" s="1"/>
  <c r="X95" i="34"/>
  <c r="R95" i="34"/>
  <c r="P95" i="34"/>
  <c r="AH95" i="34" s="1"/>
  <c r="N95" i="34"/>
  <c r="AA94" i="34"/>
  <c r="Y94" i="34"/>
  <c r="C95" i="34" s="1"/>
  <c r="X94" i="34"/>
  <c r="R94" i="34"/>
  <c r="P94" i="34"/>
  <c r="AH94" i="34" s="1"/>
  <c r="N94" i="34"/>
  <c r="AA93" i="34"/>
  <c r="Y93" i="34"/>
  <c r="C94" i="34" s="1"/>
  <c r="X93" i="34"/>
  <c r="R93" i="34"/>
  <c r="P93" i="34"/>
  <c r="AH93" i="34" s="1"/>
  <c r="N93" i="34"/>
  <c r="AA92" i="34"/>
  <c r="Y92" i="34"/>
  <c r="C93" i="34" s="1"/>
  <c r="X92" i="34"/>
  <c r="R92" i="34"/>
  <c r="P92" i="34"/>
  <c r="AH92" i="34" s="1"/>
  <c r="N92" i="34"/>
  <c r="AA91" i="34"/>
  <c r="Y91" i="34"/>
  <c r="C92" i="34" s="1"/>
  <c r="X91" i="34"/>
  <c r="R91" i="34"/>
  <c r="P91" i="34"/>
  <c r="AH91" i="34" s="1"/>
  <c r="N91" i="34"/>
  <c r="AA90" i="34"/>
  <c r="Y90" i="34"/>
  <c r="C91" i="34" s="1"/>
  <c r="X90" i="34"/>
  <c r="R90" i="34"/>
  <c r="P90" i="34"/>
  <c r="AH90" i="34" s="1"/>
  <c r="N90" i="34"/>
  <c r="AA89" i="34"/>
  <c r="Y89" i="34"/>
  <c r="X89" i="34"/>
  <c r="R89" i="34"/>
  <c r="P89" i="34"/>
  <c r="AH89" i="34" s="1"/>
  <c r="N89" i="34"/>
  <c r="AA88" i="34"/>
  <c r="Y88" i="34"/>
  <c r="X88" i="34"/>
  <c r="R88" i="34"/>
  <c r="P88" i="34"/>
  <c r="AH88" i="34" s="1"/>
  <c r="N88" i="34"/>
  <c r="AA87" i="34"/>
  <c r="Y87" i="34"/>
  <c r="C88" i="34" s="1"/>
  <c r="X87" i="34"/>
  <c r="R87" i="34"/>
  <c r="P87" i="34"/>
  <c r="AH87" i="34" s="1"/>
  <c r="N87" i="34"/>
  <c r="AA86" i="34"/>
  <c r="Y86" i="34"/>
  <c r="C87" i="34" s="1"/>
  <c r="X86" i="34"/>
  <c r="R86" i="34"/>
  <c r="P86" i="34"/>
  <c r="AH86" i="34" s="1"/>
  <c r="N86" i="34"/>
  <c r="AA85" i="34"/>
  <c r="Y85" i="34"/>
  <c r="AI85" i="34" s="1"/>
  <c r="X85" i="34"/>
  <c r="R85" i="34"/>
  <c r="P85" i="34"/>
  <c r="AH85" i="34" s="1"/>
  <c r="N85" i="34"/>
  <c r="AA84" i="34"/>
  <c r="Y84" i="34"/>
  <c r="X84" i="34"/>
  <c r="R84" i="34"/>
  <c r="P84" i="34"/>
  <c r="AH84" i="34" s="1"/>
  <c r="N84" i="34"/>
  <c r="AA83" i="34"/>
  <c r="Y83" i="34"/>
  <c r="C84" i="34" s="1"/>
  <c r="X83" i="34"/>
  <c r="R83" i="34"/>
  <c r="P83" i="34"/>
  <c r="AH83" i="34" s="1"/>
  <c r="N83" i="34"/>
  <c r="AA82" i="34"/>
  <c r="Y82" i="34"/>
  <c r="C83" i="34" s="1"/>
  <c r="X82" i="34"/>
  <c r="R82" i="34"/>
  <c r="P82" i="34"/>
  <c r="AH82" i="34" s="1"/>
  <c r="N82" i="34"/>
  <c r="AA81" i="34"/>
  <c r="Y81" i="34"/>
  <c r="C82" i="34" s="1"/>
  <c r="X81" i="34"/>
  <c r="R81" i="34"/>
  <c r="P81" i="34"/>
  <c r="AH81" i="34" s="1"/>
  <c r="N81" i="34"/>
  <c r="AA80" i="34"/>
  <c r="Y80" i="34"/>
  <c r="X80" i="34"/>
  <c r="R80" i="34"/>
  <c r="P80" i="34"/>
  <c r="AH80" i="34" s="1"/>
  <c r="N80" i="34"/>
  <c r="AA79" i="34"/>
  <c r="Y79" i="34"/>
  <c r="C80" i="34" s="1"/>
  <c r="X79" i="34"/>
  <c r="R79" i="34"/>
  <c r="P79" i="34"/>
  <c r="AH79" i="34" s="1"/>
  <c r="N79" i="34"/>
  <c r="AA78" i="34"/>
  <c r="Y78" i="34"/>
  <c r="C79" i="34" s="1"/>
  <c r="X78" i="34"/>
  <c r="R78" i="34"/>
  <c r="P78" i="34"/>
  <c r="AH78" i="34" s="1"/>
  <c r="N78" i="34"/>
  <c r="AA77" i="34"/>
  <c r="Y77" i="34"/>
  <c r="C78" i="34" s="1"/>
  <c r="X77" i="34"/>
  <c r="R77" i="34"/>
  <c r="P77" i="34"/>
  <c r="AH77" i="34" s="1"/>
  <c r="N77" i="34"/>
  <c r="AA76" i="34"/>
  <c r="Y76" i="34"/>
  <c r="X76" i="34"/>
  <c r="R76" i="34"/>
  <c r="P76" i="34"/>
  <c r="AH76" i="34" s="1"/>
  <c r="N76" i="34"/>
  <c r="AA75" i="34"/>
  <c r="Y75" i="34"/>
  <c r="C76" i="34" s="1"/>
  <c r="X75" i="34"/>
  <c r="R75" i="34"/>
  <c r="P75" i="34"/>
  <c r="AH75" i="34" s="1"/>
  <c r="N75" i="34"/>
  <c r="AA74" i="34"/>
  <c r="Y74" i="34"/>
  <c r="C75" i="34" s="1"/>
  <c r="X74" i="34"/>
  <c r="R74" i="34"/>
  <c r="P74" i="34"/>
  <c r="AH74" i="34" s="1"/>
  <c r="N74" i="34"/>
  <c r="AA73" i="34"/>
  <c r="Y73" i="34"/>
  <c r="X73" i="34"/>
  <c r="R73" i="34"/>
  <c r="P73" i="34"/>
  <c r="AH73" i="34" s="1"/>
  <c r="N73" i="34"/>
  <c r="AA72" i="34"/>
  <c r="Y72" i="34"/>
  <c r="X72" i="34"/>
  <c r="R72" i="34"/>
  <c r="P72" i="34"/>
  <c r="AH72" i="34" s="1"/>
  <c r="N72" i="34"/>
  <c r="AA71" i="34"/>
  <c r="Y71" i="34"/>
  <c r="C72" i="34" s="1"/>
  <c r="X71" i="34"/>
  <c r="R71" i="34"/>
  <c r="P71" i="34"/>
  <c r="AH71" i="34" s="1"/>
  <c r="N71" i="34"/>
  <c r="AA70" i="34"/>
  <c r="Y70" i="34"/>
  <c r="X70" i="34"/>
  <c r="R70" i="34"/>
  <c r="P70" i="34"/>
  <c r="AH70" i="34" s="1"/>
  <c r="N70" i="34"/>
  <c r="AA69" i="34"/>
  <c r="Y69" i="34"/>
  <c r="X69" i="34"/>
  <c r="R69" i="34"/>
  <c r="P69" i="34"/>
  <c r="AH69" i="34" s="1"/>
  <c r="N69" i="34"/>
  <c r="AA68" i="34"/>
  <c r="Y68" i="34"/>
  <c r="X68" i="34"/>
  <c r="R68" i="34"/>
  <c r="P68" i="34"/>
  <c r="AH68" i="34" s="1"/>
  <c r="N68" i="34"/>
  <c r="AA67" i="34"/>
  <c r="Y67" i="34"/>
  <c r="C68" i="34" s="1"/>
  <c r="X67" i="34"/>
  <c r="R67" i="34"/>
  <c r="P67" i="34"/>
  <c r="AH67" i="34" s="1"/>
  <c r="N67" i="34"/>
  <c r="AA66" i="34"/>
  <c r="Y66" i="34"/>
  <c r="X66" i="34"/>
  <c r="R66" i="34"/>
  <c r="P66" i="34"/>
  <c r="AH66" i="34" s="1"/>
  <c r="N66" i="34"/>
  <c r="AA65" i="34"/>
  <c r="Y65" i="34"/>
  <c r="X65" i="34"/>
  <c r="R65" i="34"/>
  <c r="P65" i="34"/>
  <c r="AH65" i="34" s="1"/>
  <c r="N65" i="34"/>
  <c r="AA64" i="34"/>
  <c r="Y64" i="34"/>
  <c r="X64" i="34"/>
  <c r="R64" i="34"/>
  <c r="P64" i="34"/>
  <c r="AH64" i="34" s="1"/>
  <c r="N64" i="34"/>
  <c r="AA63" i="34"/>
  <c r="Y63" i="34"/>
  <c r="C64" i="34" s="1"/>
  <c r="X63" i="34"/>
  <c r="R63" i="34"/>
  <c r="P63" i="34"/>
  <c r="AH63" i="34" s="1"/>
  <c r="N63" i="34"/>
  <c r="AA62" i="34"/>
  <c r="Y62" i="34"/>
  <c r="X62" i="34"/>
  <c r="R62" i="34"/>
  <c r="P62" i="34"/>
  <c r="AH62" i="34" s="1"/>
  <c r="N62" i="34"/>
  <c r="AA61" i="34"/>
  <c r="Y61" i="34"/>
  <c r="X61" i="34"/>
  <c r="R61" i="34"/>
  <c r="P61" i="34"/>
  <c r="AH61" i="34" s="1"/>
  <c r="N61" i="34"/>
  <c r="AA60" i="34"/>
  <c r="Y60" i="34"/>
  <c r="X60" i="34"/>
  <c r="R60" i="34"/>
  <c r="P60" i="34"/>
  <c r="AH60" i="34" s="1"/>
  <c r="N60" i="34"/>
  <c r="AA59" i="34"/>
  <c r="Y59" i="34"/>
  <c r="C60" i="34" s="1"/>
  <c r="X59" i="34"/>
  <c r="R59" i="34"/>
  <c r="P59" i="34"/>
  <c r="AH59" i="34" s="1"/>
  <c r="N59" i="34"/>
  <c r="AA58" i="34"/>
  <c r="Y58" i="34"/>
  <c r="X58" i="34"/>
  <c r="R58" i="34"/>
  <c r="P58" i="34"/>
  <c r="AH58" i="34" s="1"/>
  <c r="N58" i="34"/>
  <c r="AA57" i="34"/>
  <c r="Y57" i="34"/>
  <c r="X57" i="34"/>
  <c r="R57" i="34"/>
  <c r="P57" i="34"/>
  <c r="AH57" i="34" s="1"/>
  <c r="N57" i="34"/>
  <c r="AA56" i="34"/>
  <c r="Y56" i="34"/>
  <c r="X56" i="34"/>
  <c r="R56" i="34"/>
  <c r="P56" i="34"/>
  <c r="AH56" i="34" s="1"/>
  <c r="N56" i="34"/>
  <c r="AA55" i="34"/>
  <c r="Y55" i="34"/>
  <c r="C56" i="34" s="1"/>
  <c r="X55" i="34"/>
  <c r="R55" i="34"/>
  <c r="P55" i="34"/>
  <c r="AH55" i="34" s="1"/>
  <c r="N55" i="34"/>
  <c r="AA54" i="34"/>
  <c r="Y54" i="34"/>
  <c r="X54" i="34"/>
  <c r="R54" i="34"/>
  <c r="P54" i="34"/>
  <c r="AH54" i="34" s="1"/>
  <c r="N54" i="34"/>
  <c r="AA53" i="34"/>
  <c r="Y53" i="34"/>
  <c r="X53" i="34"/>
  <c r="R53" i="34"/>
  <c r="P53" i="34"/>
  <c r="AH53" i="34" s="1"/>
  <c r="N53" i="34"/>
  <c r="AA52" i="34"/>
  <c r="Y52" i="34"/>
  <c r="X52" i="34"/>
  <c r="R52" i="34"/>
  <c r="P52" i="34"/>
  <c r="AH52" i="34" s="1"/>
  <c r="N52" i="34"/>
  <c r="AA51" i="34"/>
  <c r="Y51" i="34"/>
  <c r="C52" i="34" s="1"/>
  <c r="X51" i="34"/>
  <c r="R51" i="34"/>
  <c r="P51" i="34"/>
  <c r="AH51" i="34" s="1"/>
  <c r="N51" i="34"/>
  <c r="AA50" i="34"/>
  <c r="Y50" i="34"/>
  <c r="C51" i="34" s="1"/>
  <c r="X50" i="34"/>
  <c r="R50" i="34"/>
  <c r="P50" i="34"/>
  <c r="AH50" i="34" s="1"/>
  <c r="N50" i="34"/>
  <c r="AA49" i="34"/>
  <c r="Y49" i="34"/>
  <c r="C50" i="34" s="1"/>
  <c r="X49" i="34"/>
  <c r="R49" i="34"/>
  <c r="P49" i="34"/>
  <c r="AH49" i="34" s="1"/>
  <c r="N49" i="34"/>
  <c r="AA48" i="34"/>
  <c r="Y48" i="34"/>
  <c r="X48" i="34"/>
  <c r="R48" i="34"/>
  <c r="P48" i="34"/>
  <c r="AH48" i="34" s="1"/>
  <c r="N48" i="34"/>
  <c r="AA47" i="34"/>
  <c r="Y47" i="34"/>
  <c r="C48" i="34" s="1"/>
  <c r="X47" i="34"/>
  <c r="R47" i="34"/>
  <c r="P47" i="34"/>
  <c r="AH47" i="34" s="1"/>
  <c r="N47" i="34"/>
  <c r="AA46" i="34"/>
  <c r="Y46" i="34"/>
  <c r="X46" i="34"/>
  <c r="R46" i="34"/>
  <c r="P46" i="34"/>
  <c r="AH46" i="34" s="1"/>
  <c r="N46" i="34"/>
  <c r="AA45" i="34"/>
  <c r="Y45" i="34"/>
  <c r="C46" i="34" s="1"/>
  <c r="X45" i="34"/>
  <c r="R45" i="34"/>
  <c r="P45" i="34"/>
  <c r="AH45" i="34" s="1"/>
  <c r="N45" i="34"/>
  <c r="AA44" i="34"/>
  <c r="Y44" i="34"/>
  <c r="X44" i="34"/>
  <c r="R44" i="34"/>
  <c r="P44" i="34"/>
  <c r="AH44" i="34" s="1"/>
  <c r="N44" i="34"/>
  <c r="AA43" i="34"/>
  <c r="Y43" i="34"/>
  <c r="C44" i="34" s="1"/>
  <c r="X43" i="34"/>
  <c r="R43" i="34"/>
  <c r="P43" i="34"/>
  <c r="AH43" i="34" s="1"/>
  <c r="N43" i="34"/>
  <c r="AA42" i="34"/>
  <c r="Y42" i="34"/>
  <c r="X42" i="34"/>
  <c r="R42" i="34"/>
  <c r="P42" i="34"/>
  <c r="AH42" i="34" s="1"/>
  <c r="N42" i="34"/>
  <c r="AA41" i="34"/>
  <c r="Y41" i="34"/>
  <c r="C42" i="34" s="1"/>
  <c r="X41" i="34"/>
  <c r="R41" i="34"/>
  <c r="P41" i="34"/>
  <c r="AH41" i="34" s="1"/>
  <c r="N41" i="34"/>
  <c r="AA40" i="34"/>
  <c r="Y40" i="34"/>
  <c r="X40" i="34"/>
  <c r="R40" i="34"/>
  <c r="P40" i="34"/>
  <c r="AH40" i="34" s="1"/>
  <c r="N40" i="34"/>
  <c r="AA39" i="34"/>
  <c r="Y39" i="34"/>
  <c r="C40" i="34" s="1"/>
  <c r="X39" i="34"/>
  <c r="R39" i="34"/>
  <c r="P39" i="34"/>
  <c r="AH39" i="34" s="1"/>
  <c r="N39" i="34"/>
  <c r="AA38" i="34"/>
  <c r="Y38" i="34"/>
  <c r="X38" i="34"/>
  <c r="R38" i="34"/>
  <c r="P38" i="34"/>
  <c r="AH38" i="34" s="1"/>
  <c r="N38" i="34"/>
  <c r="AA37" i="34"/>
  <c r="Y37" i="34"/>
  <c r="X37" i="34"/>
  <c r="R37" i="34"/>
  <c r="P37" i="34"/>
  <c r="AH37" i="34" s="1"/>
  <c r="N37" i="34"/>
  <c r="AA36" i="34"/>
  <c r="Y36" i="34"/>
  <c r="X36" i="34"/>
  <c r="R36" i="34"/>
  <c r="P36" i="34"/>
  <c r="AH36" i="34" s="1"/>
  <c r="N36" i="34"/>
  <c r="AA35" i="34"/>
  <c r="Y35" i="34"/>
  <c r="C36" i="34" s="1"/>
  <c r="X35" i="34"/>
  <c r="R35" i="34"/>
  <c r="P35" i="34"/>
  <c r="AH35" i="34" s="1"/>
  <c r="N35" i="34"/>
  <c r="AA34" i="34"/>
  <c r="Y34" i="34"/>
  <c r="X34" i="34"/>
  <c r="R34" i="34"/>
  <c r="P34" i="34"/>
  <c r="AH34" i="34" s="1"/>
  <c r="N34" i="34"/>
  <c r="AA33" i="34"/>
  <c r="Y33" i="34"/>
  <c r="X33" i="34"/>
  <c r="R33" i="34"/>
  <c r="P33" i="34"/>
  <c r="AH33" i="34" s="1"/>
  <c r="N33" i="34"/>
  <c r="AA32" i="34"/>
  <c r="Y32" i="34"/>
  <c r="X32" i="34"/>
  <c r="R32" i="34"/>
  <c r="P32" i="34"/>
  <c r="AH32" i="34" s="1"/>
  <c r="N32" i="34"/>
  <c r="AA31" i="34"/>
  <c r="Y31" i="34"/>
  <c r="C32" i="34" s="1"/>
  <c r="X31" i="34"/>
  <c r="R31" i="34"/>
  <c r="P31" i="34"/>
  <c r="AH31" i="34" s="1"/>
  <c r="N31" i="34"/>
  <c r="AA30" i="34"/>
  <c r="Y30" i="34"/>
  <c r="X30" i="34"/>
  <c r="R30" i="34"/>
  <c r="P30" i="34"/>
  <c r="AH30" i="34" s="1"/>
  <c r="N30" i="34"/>
  <c r="AA29" i="34"/>
  <c r="Y29" i="34"/>
  <c r="X29" i="34"/>
  <c r="R29" i="34"/>
  <c r="P29" i="34"/>
  <c r="AH29" i="34" s="1"/>
  <c r="N29" i="34"/>
  <c r="AA28" i="34"/>
  <c r="Y28" i="34"/>
  <c r="X28" i="34"/>
  <c r="R28" i="34"/>
  <c r="P28" i="34"/>
  <c r="AH28" i="34" s="1"/>
  <c r="N28" i="34"/>
  <c r="AA27" i="34"/>
  <c r="Y27" i="34"/>
  <c r="C28" i="34" s="1"/>
  <c r="X27" i="34"/>
  <c r="R27" i="34"/>
  <c r="P27" i="34"/>
  <c r="AH27" i="34" s="1"/>
  <c r="N27" i="34"/>
  <c r="AA26" i="34"/>
  <c r="Y26" i="34"/>
  <c r="X26" i="34"/>
  <c r="R26" i="34"/>
  <c r="P26" i="34"/>
  <c r="AH26" i="34" s="1"/>
  <c r="N26" i="34"/>
  <c r="AA25" i="34"/>
  <c r="Y25" i="34"/>
  <c r="X25" i="34"/>
  <c r="R25" i="34"/>
  <c r="P25" i="34"/>
  <c r="AH25" i="34" s="1"/>
  <c r="N25" i="34"/>
  <c r="AA24" i="34"/>
  <c r="Y24" i="34"/>
  <c r="X24" i="34"/>
  <c r="R24" i="34"/>
  <c r="P24" i="34"/>
  <c r="AH24" i="34" s="1"/>
  <c r="N24" i="34"/>
  <c r="AA23" i="34"/>
  <c r="Y23" i="34"/>
  <c r="C24" i="34" s="1"/>
  <c r="X23" i="34"/>
  <c r="R23" i="34"/>
  <c r="P23" i="34"/>
  <c r="AH23" i="34" s="1"/>
  <c r="N23" i="34"/>
  <c r="AA22" i="34"/>
  <c r="X22" i="34"/>
  <c r="AA21" i="34"/>
  <c r="X21" i="34"/>
  <c r="AA20" i="34"/>
  <c r="X20" i="34"/>
  <c r="AA19" i="34"/>
  <c r="X19" i="34"/>
  <c r="AA18" i="34"/>
  <c r="X18" i="34"/>
  <c r="AA17" i="34"/>
  <c r="X17" i="34"/>
  <c r="AA16" i="34"/>
  <c r="X16" i="34"/>
  <c r="AA15" i="34"/>
  <c r="X15" i="34"/>
  <c r="AA14" i="34"/>
  <c r="X14" i="34"/>
  <c r="AA13" i="34"/>
  <c r="X13" i="34"/>
  <c r="AA12" i="34"/>
  <c r="X12" i="34"/>
  <c r="AA11" i="34"/>
  <c r="X11" i="34"/>
  <c r="AA10" i="34"/>
  <c r="X10" i="34"/>
  <c r="AA9" i="34"/>
  <c r="X9" i="34"/>
  <c r="P9" i="34"/>
  <c r="AH9" i="34" s="1"/>
  <c r="Q2" i="34"/>
  <c r="P10" i="35" l="1"/>
  <c r="AI106" i="34"/>
  <c r="AI88" i="34"/>
  <c r="C26" i="34"/>
  <c r="C59" i="34"/>
  <c r="C106" i="34"/>
  <c r="AI37" i="34"/>
  <c r="C85" i="34"/>
  <c r="AI28" i="34"/>
  <c r="AI89" i="34"/>
  <c r="AI98" i="34"/>
  <c r="C90" i="34"/>
  <c r="AI40" i="34"/>
  <c r="AI45" i="34"/>
  <c r="AI102" i="34"/>
  <c r="C55" i="34"/>
  <c r="AI24" i="34"/>
  <c r="AI44" i="34"/>
  <c r="AI80" i="34"/>
  <c r="AI93" i="34"/>
  <c r="AI94" i="34"/>
  <c r="AI41" i="34"/>
  <c r="AI97" i="34"/>
  <c r="C77" i="34"/>
  <c r="C89" i="34"/>
  <c r="AI90" i="34"/>
  <c r="AI36" i="34"/>
  <c r="C38" i="34"/>
  <c r="C45" i="34"/>
  <c r="C102" i="34"/>
  <c r="AI29" i="34"/>
  <c r="AI81" i="34"/>
  <c r="AI82" i="34"/>
  <c r="AI33" i="34"/>
  <c r="AI48" i="34"/>
  <c r="AI49" i="34"/>
  <c r="AI76" i="34"/>
  <c r="AI77" i="34"/>
  <c r="C49" i="34"/>
  <c r="C30" i="34"/>
  <c r="AI32" i="34"/>
  <c r="C34" i="34"/>
  <c r="AI25" i="34"/>
  <c r="C86" i="34"/>
  <c r="C81" i="34"/>
  <c r="AI86" i="34"/>
  <c r="K4" i="34"/>
  <c r="C25" i="34"/>
  <c r="C29" i="34"/>
  <c r="C33" i="34"/>
  <c r="C37" i="34"/>
  <c r="C41" i="34"/>
  <c r="AI52" i="34"/>
  <c r="AI53" i="34"/>
  <c r="AI56" i="34"/>
  <c r="AI57" i="34"/>
  <c r="AI60" i="34"/>
  <c r="AI61" i="34"/>
  <c r="AI64" i="34"/>
  <c r="AI65" i="34"/>
  <c r="AI68" i="34"/>
  <c r="AI69" i="34"/>
  <c r="AI72" i="34"/>
  <c r="AI73" i="34"/>
  <c r="AI30" i="34"/>
  <c r="AI38" i="34"/>
  <c r="AI42" i="34"/>
  <c r="AI46" i="34"/>
  <c r="AI50" i="34"/>
  <c r="C53" i="34"/>
  <c r="C27" i="34"/>
  <c r="C31" i="34"/>
  <c r="C35" i="34"/>
  <c r="C39" i="34"/>
  <c r="C43" i="34"/>
  <c r="C47" i="34"/>
  <c r="C54" i="34"/>
  <c r="AI54" i="34"/>
  <c r="C58" i="34"/>
  <c r="AI58" i="34"/>
  <c r="C62" i="34"/>
  <c r="AI62" i="34"/>
  <c r="C66" i="34"/>
  <c r="AI66" i="34"/>
  <c r="C70" i="34"/>
  <c r="AI70" i="34"/>
  <c r="C74" i="34"/>
  <c r="AI74" i="34"/>
  <c r="AI26" i="34"/>
  <c r="AI34" i="34"/>
  <c r="C57" i="34"/>
  <c r="C61" i="34"/>
  <c r="C65" i="34"/>
  <c r="C69" i="34"/>
  <c r="C73" i="34"/>
  <c r="AI78" i="34"/>
  <c r="C63" i="34"/>
  <c r="C67" i="34"/>
  <c r="C71" i="34"/>
  <c r="AI92" i="34"/>
  <c r="AI96" i="34"/>
  <c r="AI100" i="34"/>
  <c r="AI104" i="34"/>
  <c r="V2" i="34"/>
  <c r="AI108" i="34"/>
  <c r="AI84" i="34"/>
  <c r="R9" i="34"/>
  <c r="Y9" i="34" s="1"/>
  <c r="AI23" i="34"/>
  <c r="AI27" i="34"/>
  <c r="AI31" i="34"/>
  <c r="AI35" i="34"/>
  <c r="AI39" i="34"/>
  <c r="AI43" i="34"/>
  <c r="AI47" i="34"/>
  <c r="AI51" i="34"/>
  <c r="AI55" i="34"/>
  <c r="AI59" i="34"/>
  <c r="AI63" i="34"/>
  <c r="AI67" i="34"/>
  <c r="AI71" i="34"/>
  <c r="AI75" i="34"/>
  <c r="AI79" i="34"/>
  <c r="AI83" i="34"/>
  <c r="AI87" i="34"/>
  <c r="AI91" i="34"/>
  <c r="AI95" i="34"/>
  <c r="AI99" i="34"/>
  <c r="AI103" i="34"/>
  <c r="AI107" i="34"/>
  <c r="R10" i="35" l="1"/>
  <c r="Y10" i="35" s="1"/>
  <c r="AG10" i="35"/>
  <c r="C10" i="34"/>
  <c r="AI9" i="34"/>
  <c r="AI10" i="35" l="1"/>
  <c r="AH10" i="35"/>
  <c r="C11" i="35"/>
  <c r="P10" i="34"/>
  <c r="P11" i="35" l="1"/>
  <c r="AH10" i="34"/>
  <c r="R10" i="34"/>
  <c r="Y10" i="34" s="1"/>
  <c r="R11" i="35" l="1"/>
  <c r="Y11" i="35" s="1"/>
  <c r="AG11" i="35"/>
  <c r="C11" i="34"/>
  <c r="AI10" i="34"/>
  <c r="C12" i="35" l="1"/>
  <c r="AH11" i="35"/>
  <c r="AI11" i="35" s="1"/>
  <c r="P11" i="34"/>
  <c r="P12" i="35" l="1"/>
  <c r="AH11" i="34"/>
  <c r="R11" i="34"/>
  <c r="Y11" i="34" s="1"/>
  <c r="AG12" i="35" l="1"/>
  <c r="R12" i="35"/>
  <c r="Y12" i="35" s="1"/>
  <c r="C12" i="34"/>
  <c r="AI11" i="34"/>
  <c r="C13" i="35" l="1"/>
  <c r="AH12" i="35"/>
  <c r="AI12" i="35" s="1"/>
  <c r="P12" i="34"/>
  <c r="P13" i="35" l="1"/>
  <c r="AH12" i="34"/>
  <c r="R12" i="34"/>
  <c r="Y12" i="34" s="1"/>
  <c r="AG13" i="35" l="1"/>
  <c r="R13" i="35"/>
  <c r="Y13" i="35" s="1"/>
  <c r="AI12" i="34"/>
  <c r="C13" i="34"/>
  <c r="AI13" i="35" l="1"/>
  <c r="AH13" i="35"/>
  <c r="C14" i="35"/>
  <c r="P13" i="34"/>
  <c r="P14" i="35" l="1"/>
  <c r="R13" i="34"/>
  <c r="Y13" i="34" s="1"/>
  <c r="AH13" i="34"/>
  <c r="AG14" i="35" l="1"/>
  <c r="R14" i="35"/>
  <c r="Y14" i="35" s="1"/>
  <c r="AI13" i="34"/>
  <c r="C14" i="34"/>
  <c r="AI14" i="35" l="1"/>
  <c r="AH14" i="35"/>
  <c r="C15" i="35"/>
  <c r="P14" i="34"/>
  <c r="P15" i="35" l="1"/>
  <c r="R14" i="34"/>
  <c r="Y14" i="34" s="1"/>
  <c r="AH14" i="34"/>
  <c r="AG15" i="35" l="1"/>
  <c r="R15" i="35"/>
  <c r="Y15" i="35" s="1"/>
  <c r="C15" i="34"/>
  <c r="P15" i="34" s="1"/>
  <c r="AI14" i="34"/>
  <c r="C16" i="35" l="1"/>
  <c r="P16" i="35" s="1"/>
  <c r="AH15" i="35"/>
  <c r="AI15" i="35" s="1"/>
  <c r="AH15" i="34"/>
  <c r="R15" i="34"/>
  <c r="Y15" i="34" s="1"/>
  <c r="AG16" i="35" l="1"/>
  <c r="R16" i="35"/>
  <c r="Y16" i="35" s="1"/>
  <c r="AI15" i="34"/>
  <c r="C16" i="34"/>
  <c r="P16" i="34" s="1"/>
  <c r="AF15" i="34"/>
  <c r="AG15" i="34" s="1"/>
  <c r="AI16" i="35" l="1"/>
  <c r="AH16" i="35"/>
  <c r="C17" i="35"/>
  <c r="P17" i="35" s="1"/>
  <c r="R16" i="34"/>
  <c r="Y16" i="34" s="1"/>
  <c r="AH16" i="34"/>
  <c r="AG17" i="35" l="1"/>
  <c r="R17" i="35"/>
  <c r="Y17" i="35" s="1"/>
  <c r="AI16" i="34"/>
  <c r="C17" i="34"/>
  <c r="P17" i="34" s="1"/>
  <c r="AI17" i="35" l="1"/>
  <c r="C18" i="35"/>
  <c r="AH17" i="35"/>
  <c r="R17" i="34"/>
  <c r="Y17" i="34" s="1"/>
  <c r="AH17" i="34"/>
  <c r="P18" i="35" l="1"/>
  <c r="C18" i="34"/>
  <c r="P18" i="34" s="1"/>
  <c r="AI17" i="34"/>
  <c r="AG18" i="35" l="1"/>
  <c r="R18" i="35"/>
  <c r="Y18" i="35" s="1"/>
  <c r="AH18" i="34"/>
  <c r="R18" i="34"/>
  <c r="Y18" i="34" s="1"/>
  <c r="C19" i="35" l="1"/>
  <c r="P19" i="35" s="1"/>
  <c r="AH18" i="35"/>
  <c r="AI18" i="35" s="1"/>
  <c r="AI18" i="34"/>
  <c r="C19" i="34"/>
  <c r="P19" i="34" s="1"/>
  <c r="AF18" i="34"/>
  <c r="AG18" i="34" s="1"/>
  <c r="AG19" i="35" l="1"/>
  <c r="R19" i="35"/>
  <c r="Y19" i="35" s="1"/>
  <c r="AH19" i="34"/>
  <c r="R19" i="34"/>
  <c r="Y19" i="34" s="1"/>
  <c r="AH19" i="35" l="1"/>
  <c r="AI19" i="35" s="1"/>
  <c r="C20" i="35"/>
  <c r="AE19" i="35"/>
  <c r="AF19" i="35" s="1"/>
  <c r="AI19" i="34"/>
  <c r="C20" i="34"/>
  <c r="P20" i="34" s="1"/>
  <c r="P20" i="35" l="1"/>
  <c r="R20" i="34"/>
  <c r="Y20" i="34" s="1"/>
  <c r="AH20" i="34"/>
  <c r="AG20" i="35" l="1"/>
  <c r="R20" i="35"/>
  <c r="Y20" i="35" s="1"/>
  <c r="C21" i="34"/>
  <c r="P21" i="34" s="1"/>
  <c r="AI20" i="34"/>
  <c r="AI20" i="35" l="1"/>
  <c r="AH20" i="35"/>
  <c r="C21" i="35"/>
  <c r="P21" i="35" s="1"/>
  <c r="AH21" i="34"/>
  <c r="R21" i="34"/>
  <c r="Y21" i="34" s="1"/>
  <c r="AG21" i="35" l="1"/>
  <c r="R21" i="35"/>
  <c r="Y21" i="35" s="1"/>
  <c r="AI21" i="34"/>
  <c r="C22" i="34"/>
  <c r="P22" i="34" s="1"/>
  <c r="C22" i="35" l="1"/>
  <c r="AI21" i="35"/>
  <c r="AH21" i="35"/>
  <c r="AH22" i="34"/>
  <c r="R22" i="34"/>
  <c r="Y22" i="34" s="1"/>
  <c r="P22" i="35" l="1"/>
  <c r="C23" i="34"/>
  <c r="AI22" i="34"/>
  <c r="J5" i="34"/>
  <c r="C5" i="34"/>
  <c r="D4" i="34"/>
  <c r="AF109" i="34"/>
  <c r="AG109" i="34" s="1"/>
  <c r="E5" i="34"/>
  <c r="AF22" i="34"/>
  <c r="AG22" i="34" s="1"/>
  <c r="AG22" i="35" l="1"/>
  <c r="R22" i="35"/>
  <c r="Y22" i="35" s="1"/>
  <c r="L5" i="34"/>
  <c r="V4" i="34"/>
  <c r="Q4" i="34"/>
  <c r="AH22" i="35" l="1"/>
  <c r="AI22" i="35"/>
  <c r="C23" i="35"/>
  <c r="P23" i="35" l="1"/>
  <c r="AG23" i="35" l="1"/>
  <c r="R23" i="35"/>
  <c r="Y23" i="35" s="1"/>
  <c r="AH23" i="35" l="1"/>
  <c r="AI23" i="35"/>
  <c r="C24" i="35"/>
  <c r="P24" i="35" l="1"/>
  <c r="AG24" i="35" l="1"/>
  <c r="R24" i="35"/>
  <c r="Y24" i="35" s="1"/>
  <c r="C25" i="35" l="1"/>
  <c r="AI24" i="35"/>
  <c r="AH24" i="35"/>
  <c r="P25" i="35" l="1"/>
  <c r="AG25" i="35" l="1"/>
  <c r="R25" i="35"/>
  <c r="Y25" i="35" s="1"/>
  <c r="C26" i="35" l="1"/>
  <c r="AI25" i="35"/>
  <c r="AH25" i="35"/>
  <c r="P26" i="35" l="1"/>
  <c r="AG26" i="35" l="1"/>
  <c r="R26" i="35"/>
  <c r="Y26" i="35" s="1"/>
  <c r="AH26" i="35" l="1"/>
  <c r="AI26" i="35"/>
  <c r="C27" i="35"/>
  <c r="P27" i="35" s="1"/>
  <c r="AG27" i="35" l="1"/>
  <c r="R27" i="35"/>
  <c r="Y27" i="35" s="1"/>
  <c r="AI27" i="35" l="1"/>
  <c r="C28" i="35"/>
  <c r="P28" i="35" s="1"/>
  <c r="AH27" i="35"/>
  <c r="AG28" i="35" l="1"/>
  <c r="R28" i="35"/>
  <c r="Y28" i="35" s="1"/>
  <c r="C29" i="35" l="1"/>
  <c r="P29" i="35" s="1"/>
  <c r="AH28" i="35"/>
  <c r="AI28" i="35" s="1"/>
  <c r="AG29" i="35" l="1"/>
  <c r="R29" i="35"/>
  <c r="Y29" i="35" s="1"/>
  <c r="C30" i="35" l="1"/>
  <c r="P30" i="35" s="1"/>
  <c r="AI29" i="35"/>
  <c r="AH29" i="35"/>
  <c r="AE29" i="35"/>
  <c r="AF29" i="35" s="1"/>
  <c r="AG30" i="35" l="1"/>
  <c r="R30" i="35"/>
  <c r="Y30" i="35" s="1"/>
  <c r="AH30" i="35" l="1"/>
  <c r="AI30" i="35"/>
  <c r="C31" i="35"/>
  <c r="P31" i="35" s="1"/>
  <c r="AG31" i="35" l="1"/>
  <c r="R31" i="35"/>
  <c r="Y31" i="35" s="1"/>
  <c r="C32" i="35" l="1"/>
  <c r="P32" i="35" s="1"/>
  <c r="AI31" i="35"/>
  <c r="AH31" i="35"/>
  <c r="AG32" i="35" l="1"/>
  <c r="R32" i="35"/>
  <c r="Y32" i="35" s="1"/>
  <c r="C33" i="35" l="1"/>
  <c r="P33" i="35" s="1"/>
  <c r="AH32" i="35"/>
  <c r="AI32" i="35" s="1"/>
  <c r="AG33" i="35" l="1"/>
  <c r="R33" i="35"/>
  <c r="Y33" i="35" s="1"/>
  <c r="C34" i="35" l="1"/>
  <c r="P34" i="35" s="1"/>
  <c r="AH33" i="35"/>
  <c r="AI33" i="35" s="1"/>
  <c r="AG34" i="35" l="1"/>
  <c r="R34" i="35"/>
  <c r="Y34" i="35" s="1"/>
  <c r="AI34" i="35" l="1"/>
  <c r="C35" i="35"/>
  <c r="P35" i="35" s="1"/>
  <c r="AH34" i="35"/>
  <c r="AG35" i="35" l="1"/>
  <c r="R35" i="35"/>
  <c r="Y35" i="35" s="1"/>
  <c r="AI35" i="35" l="1"/>
  <c r="AH35" i="35"/>
  <c r="C36" i="35"/>
  <c r="P36" i="35" s="1"/>
  <c r="AG36" i="35" l="1"/>
  <c r="R36" i="35"/>
  <c r="Y36" i="35" s="1"/>
  <c r="C37" i="35" l="1"/>
  <c r="P37" i="35" s="1"/>
  <c r="AH36" i="35"/>
  <c r="AI36" i="35" s="1"/>
  <c r="AG37" i="35" l="1"/>
  <c r="R37" i="35"/>
  <c r="Y37" i="35" s="1"/>
  <c r="AI37" i="35" l="1"/>
  <c r="C38" i="35"/>
  <c r="P38" i="35" s="1"/>
  <c r="AH37" i="35"/>
  <c r="AG38" i="35" l="1"/>
  <c r="R38" i="35"/>
  <c r="Y38" i="35" s="1"/>
  <c r="AI38" i="35" l="1"/>
  <c r="C39" i="35"/>
  <c r="P39" i="35" s="1"/>
  <c r="AH38" i="35"/>
  <c r="AE38" i="35"/>
  <c r="AF38" i="35" s="1"/>
  <c r="AG39" i="35" l="1"/>
  <c r="R39" i="35"/>
  <c r="Y39" i="35" s="1"/>
  <c r="C40" i="35" l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C73" i="35" s="1"/>
  <c r="C74" i="35" s="1"/>
  <c r="C75" i="35" s="1"/>
  <c r="C76" i="35" s="1"/>
  <c r="C77" i="35" s="1"/>
  <c r="C78" i="35" s="1"/>
  <c r="C79" i="35" s="1"/>
  <c r="C80" i="35" s="1"/>
  <c r="C81" i="35" s="1"/>
  <c r="C82" i="35" s="1"/>
  <c r="C83" i="35" s="1"/>
  <c r="C84" i="35" s="1"/>
  <c r="C85" i="35" s="1"/>
  <c r="C86" i="35" s="1"/>
  <c r="C87" i="35" s="1"/>
  <c r="C88" i="35" s="1"/>
  <c r="C89" i="35" s="1"/>
  <c r="C90" i="35" s="1"/>
  <c r="C91" i="35" s="1"/>
  <c r="C92" i="35" s="1"/>
  <c r="C93" i="35" s="1"/>
  <c r="C94" i="35" s="1"/>
  <c r="C95" i="35" s="1"/>
  <c r="C96" i="35" s="1"/>
  <c r="C97" i="35" s="1"/>
  <c r="C98" i="35" s="1"/>
  <c r="C99" i="35" s="1"/>
  <c r="C100" i="35" s="1"/>
  <c r="C101" i="35" s="1"/>
  <c r="C102" i="35" s="1"/>
  <c r="C103" i="35" s="1"/>
  <c r="C104" i="35" s="1"/>
  <c r="C105" i="35" s="1"/>
  <c r="C106" i="35" s="1"/>
  <c r="C107" i="35" s="1"/>
  <c r="C108" i="35" s="1"/>
  <c r="AH39" i="35"/>
  <c r="AI39" i="35" s="1"/>
  <c r="J5" i="35"/>
  <c r="AE109" i="35"/>
  <c r="AF109" i="35" s="1"/>
  <c r="C5" i="35"/>
  <c r="E5" i="35"/>
  <c r="D4" i="35"/>
  <c r="C109" i="35" l="1"/>
  <c r="L5" i="35"/>
  <c r="V4" i="35"/>
  <c r="Q4" i="35"/>
</calcChain>
</file>

<file path=xl/sharedStrings.xml><?xml version="1.0" encoding="utf-8"?>
<sst xmlns="http://schemas.openxmlformats.org/spreadsheetml/2006/main" count="422" uniqueCount="107">
  <si>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</si>
  <si>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</si>
  <si>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</si>
  <si>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</si>
  <si>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</si>
  <si>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</si>
  <si>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</si>
  <si>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</si>
  <si>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</si>
  <si>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</si>
  <si>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</si>
  <si>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</si>
  <si>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</si>
  <si>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</si>
  <si>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</si>
  <si>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</si>
  <si>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</si>
  <si>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</si>
  <si>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</si>
  <si>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</si>
  <si>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</si>
  <si>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</si>
  <si>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</si>
  <si>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</si>
  <si>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</si>
  <si>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</si>
  <si>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</si>
  <si>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</si>
  <si>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</si>
  <si>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</si>
  <si>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</si>
  <si>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</si>
  <si>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</si>
  <si>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</si>
  <si>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</si>
  <si>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</si>
  <si>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</si>
  <si>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</si>
  <si>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</si>
  <si>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</si>
  <si>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</si>
  <si>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</si>
  <si>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USDJPY</t>
    <phoneticPr fontId="2"/>
  </si>
  <si>
    <t>PBの刺さり方</t>
    <rPh sb="3" eb="4">
      <t>サ</t>
    </rPh>
    <rPh sb="6" eb="7">
      <t>カタ</t>
    </rPh>
    <phoneticPr fontId="2"/>
  </si>
  <si>
    <t>１０MA（青)</t>
    <rPh sb="5" eb="6">
      <t>アオ</t>
    </rPh>
    <phoneticPr fontId="2"/>
  </si>
  <si>
    <t>２０MA（緑）</t>
    <rPh sb="5" eb="6">
      <t>ミドリ</t>
    </rPh>
    <phoneticPr fontId="2"/>
  </si>
  <si>
    <t>仕掛1
ﾄﾚｲﾘﾝｸﾞS</t>
    <rPh sb="0" eb="2">
      <t>シカ</t>
    </rPh>
    <phoneticPr fontId="2"/>
  </si>
  <si>
    <t>H4</t>
    <phoneticPr fontId="2"/>
  </si>
  <si>
    <t>時刻</t>
    <rPh sb="0" eb="2">
      <t>ジコク</t>
    </rPh>
    <phoneticPr fontId="2"/>
  </si>
  <si>
    <t>リスク（%）→</t>
    <phoneticPr fontId="3"/>
  </si>
  <si>
    <t>6/8開始</t>
    <rPh sb="3" eb="5">
      <t>カイシ</t>
    </rPh>
    <phoneticPr fontId="2"/>
  </si>
  <si>
    <t>年間損益</t>
    <rPh sb="0" eb="2">
      <t>ネンカン</t>
    </rPh>
    <rPh sb="2" eb="4">
      <t>ソンエキ</t>
    </rPh>
    <phoneticPr fontId="2"/>
  </si>
  <si>
    <t>利益率</t>
    <rPh sb="0" eb="2">
      <t>リエキ</t>
    </rPh>
    <rPh sb="2" eb="3">
      <t>リツ</t>
    </rPh>
    <phoneticPr fontId="2"/>
  </si>
  <si>
    <t>月間損益</t>
    <rPh sb="0" eb="2">
      <t>ゲッカン</t>
    </rPh>
    <rPh sb="2" eb="4">
      <t>ソンエキ</t>
    </rPh>
    <phoneticPr fontId="2"/>
  </si>
  <si>
    <t>仕掛2
ﾄﾚｲﾘﾝｸﾞS</t>
    <rPh sb="0" eb="2">
      <t>シカ</t>
    </rPh>
    <phoneticPr fontId="2"/>
  </si>
  <si>
    <t>EURUSD</t>
    <phoneticPr fontId="2"/>
  </si>
  <si>
    <t>手法</t>
    <rPh sb="0" eb="2">
      <t>シュホウ</t>
    </rPh>
    <phoneticPr fontId="2"/>
  </si>
  <si>
    <t>経過
日数</t>
    <rPh sb="0" eb="2">
      <t>ケイカ</t>
    </rPh>
    <rPh sb="3" eb="5">
      <t>ニッスウ</t>
    </rPh>
    <phoneticPr fontId="2"/>
  </si>
  <si>
    <t>2が出たら計算間違い</t>
    <rPh sb="2" eb="3">
      <t>デ</t>
    </rPh>
    <rPh sb="5" eb="7">
      <t>ケイサン</t>
    </rPh>
    <rPh sb="7" eb="9">
      <t>マチガ</t>
    </rPh>
    <phoneticPr fontId="2"/>
  </si>
  <si>
    <t>検算チェック</t>
    <rPh sb="0" eb="2">
      <t>ケンザン</t>
    </rPh>
    <phoneticPr fontId="2"/>
  </si>
  <si>
    <t>EURUSD、H4</t>
    <phoneticPr fontId="2"/>
  </si>
  <si>
    <t>-</t>
    <phoneticPr fontId="2"/>
  </si>
  <si>
    <t>ﾌｨﾙﾀｰ</t>
    <phoneticPr fontId="2"/>
  </si>
  <si>
    <t>・トレーリングストップ（EB、PB、ダウ理論）
EBでのトレイリング時は即座に実施せず、ローソク足３本経過後にトレンドがあれば実施する。
・建値切上げは自分には向いていないのでやりません。</t>
    <rPh sb="20" eb="22">
      <t>リロン</t>
    </rPh>
    <rPh sb="34" eb="35">
      <t>ジ</t>
    </rPh>
    <rPh sb="36" eb="38">
      <t>ソクザ</t>
    </rPh>
    <rPh sb="39" eb="41">
      <t>ジッシ</t>
    </rPh>
    <rPh sb="48" eb="49">
      <t>アシ</t>
    </rPh>
    <rPh sb="50" eb="51">
      <t>ボン</t>
    </rPh>
    <rPh sb="51" eb="53">
      <t>ケイカ</t>
    </rPh>
    <rPh sb="53" eb="54">
      <t>ゴ</t>
    </rPh>
    <rPh sb="63" eb="65">
      <t>ジッシ</t>
    </rPh>
    <rPh sb="70" eb="72">
      <t>タテネ</t>
    </rPh>
    <rPh sb="72" eb="74">
      <t>キリア</t>
    </rPh>
    <rPh sb="76" eb="78">
      <t>ジブン</t>
    </rPh>
    <rPh sb="80" eb="81">
      <t>ム</t>
    </rPh>
    <phoneticPr fontId="3"/>
  </si>
  <si>
    <t>DB,DG</t>
    <phoneticPr fontId="2"/>
  </si>
  <si>
    <t>0：勝ちトレード</t>
    <rPh sb="2" eb="3">
      <t>カ</t>
    </rPh>
    <phoneticPr fontId="2"/>
  </si>
  <si>
    <t>1：損失上限以内の負けトレード</t>
    <rPh sb="2" eb="4">
      <t>ソンシツ</t>
    </rPh>
    <rPh sb="4" eb="6">
      <t>ジョウゲン</t>
    </rPh>
    <rPh sb="6" eb="8">
      <t>イナイ</t>
    </rPh>
    <rPh sb="9" eb="10">
      <t>マ</t>
    </rPh>
    <phoneticPr fontId="2"/>
  </si>
  <si>
    <t>pips検算列</t>
    <rPh sb="4" eb="6">
      <t>ケンザン</t>
    </rPh>
    <rPh sb="6" eb="7">
      <t>レツ</t>
    </rPh>
    <phoneticPr fontId="2"/>
  </si>
  <si>
    <t>2：損失上限以上の負けトレード</t>
    <rPh sb="2" eb="4">
      <t>ソンシツ</t>
    </rPh>
    <rPh sb="4" eb="6">
      <t>ジョウゲン</t>
    </rPh>
    <rPh sb="6" eb="8">
      <t>イジョウ</t>
    </rPh>
    <rPh sb="9" eb="10">
      <t>マ</t>
    </rPh>
    <phoneticPr fontId="2"/>
  </si>
  <si>
    <r>
      <t>◆エントリー契機：仕掛け1/2(PB/EB)
◆フィルター：ﾁｬｰﾄﾊﾟﾀｰﾝ(CP-DT/DB/H&amp;S</t>
    </r>
    <r>
      <rPr>
        <strike/>
        <sz val="11"/>
        <color rgb="FFFF0000"/>
        <rFont val="ＭＳ Ｐゴシック"/>
        <family val="3"/>
        <charset val="128"/>
      </rPr>
      <t>/FG/PT</t>
    </r>
    <r>
      <rPr>
        <sz val="11"/>
        <color indexed="8"/>
        <rFont val="ＭＳ Ｐゴシック"/>
        <family val="3"/>
        <charset val="128"/>
      </rPr>
      <t>)、</t>
    </r>
    <r>
      <rPr>
        <strike/>
        <sz val="11"/>
        <color rgb="FFFF0000"/>
        <rFont val="ＭＳ Ｐゴシック"/>
        <family val="3"/>
        <charset val="128"/>
      </rPr>
      <t>FIB</t>
    </r>
    <r>
      <rPr>
        <sz val="11"/>
        <color indexed="8"/>
        <rFont val="ＭＳ Ｐゴシック"/>
        <family val="3"/>
        <charset val="128"/>
      </rPr>
      <t xml:space="preserve">、
                  </t>
    </r>
    <r>
      <rPr>
        <strike/>
        <sz val="11"/>
        <color rgb="FFFF0000"/>
        <rFont val="ＭＳ Ｐゴシック"/>
        <family val="3"/>
        <charset val="128"/>
      </rPr>
      <t>戻無相場（M-FIB）</t>
    </r>
    <r>
      <rPr>
        <sz val="11"/>
        <color indexed="8"/>
        <rFont val="ＭＳ Ｐゴシック"/>
        <family val="3"/>
        <charset val="128"/>
      </rPr>
      <t>、ﾀﾞｲﾊﾞｰｼﾞｪﾝｽ(DG)、S/R,NR(中指理論)
◆No14まで実施した時点では、ダブルトップの形を見つけ、ダイバージェンスかを確認し、頂点近辺のEBを探す手順になっています。</t>
    </r>
    <rPh sb="6" eb="8">
      <t>ケイキ</t>
    </rPh>
    <rPh sb="9" eb="11">
      <t>シカ</t>
    </rPh>
    <rPh sb="118" eb="120">
      <t>ナカユビ</t>
    </rPh>
    <rPh sb="120" eb="122">
      <t>リロン</t>
    </rPh>
    <rPh sb="131" eb="133">
      <t>ジッシ</t>
    </rPh>
    <rPh sb="135" eb="137">
      <t>ジテン</t>
    </rPh>
    <rPh sb="147" eb="148">
      <t>カタチ</t>
    </rPh>
    <rPh sb="149" eb="150">
      <t>ミ</t>
    </rPh>
    <rPh sb="163" eb="165">
      <t>カクニン</t>
    </rPh>
    <rPh sb="167" eb="169">
      <t>チョウテン</t>
    </rPh>
    <rPh sb="169" eb="171">
      <t>キンペン</t>
    </rPh>
    <rPh sb="175" eb="176">
      <t>サガ</t>
    </rPh>
    <rPh sb="177" eb="179">
      <t>テジュン</t>
    </rPh>
    <phoneticPr fontId="3"/>
  </si>
  <si>
    <t>DCP</t>
    <phoneticPr fontId="2"/>
  </si>
  <si>
    <t>F</t>
    <phoneticPr fontId="2"/>
  </si>
  <si>
    <t>MDCF</t>
    <phoneticPr fontId="2"/>
  </si>
  <si>
    <t>No1</t>
    <phoneticPr fontId="2"/>
  </si>
  <si>
    <t>No2</t>
    <phoneticPr fontId="2"/>
  </si>
  <si>
    <t>No3</t>
  </si>
  <si>
    <t>No5</t>
  </si>
  <si>
    <t>No6</t>
  </si>
  <si>
    <t>No7</t>
  </si>
  <si>
    <t>No8</t>
  </si>
  <si>
    <t>No9</t>
  </si>
  <si>
    <t>No10</t>
  </si>
  <si>
    <t>F</t>
    <phoneticPr fontId="2"/>
  </si>
  <si>
    <t>◆エントリー契機：MDCF (戻りのない相場＋ﾀﾞｲﾊﾞｰ＋ﾁｬｰﾄﾊﾟﾀｰﾝ＋FIB)
◆フィルター：FIB、ﾀﾞｲﾊﾞｰｼﾞｪﾝｽ(DG)、S/R、
                  ﾁｬｰﾄﾊﾟﾀｰﾝ(CP-DT/DB/H&amp;S/FG/PT)
◆建値移動：FIB 61.8 到達でSLを建値移動</t>
    <rPh sb="6" eb="8">
      <t>ケイキ</t>
    </rPh>
    <rPh sb="15" eb="16">
      <t>モド</t>
    </rPh>
    <rPh sb="20" eb="22">
      <t>ソウバ</t>
    </rPh>
    <rPh sb="126" eb="128">
      <t>タテネ</t>
    </rPh>
    <rPh sb="128" eb="130">
      <t>イドウ</t>
    </rPh>
    <rPh sb="140" eb="142">
      <t>トウタツ</t>
    </rPh>
    <rPh sb="146" eb="148">
      <t>タテネ</t>
    </rPh>
    <rPh sb="148" eb="150">
      <t>イドウ</t>
    </rPh>
    <phoneticPr fontId="3"/>
  </si>
  <si>
    <t>F,(DG)</t>
    <phoneticPr fontId="2"/>
  </si>
  <si>
    <t>F</t>
    <phoneticPr fontId="2"/>
  </si>
  <si>
    <t>F（大)</t>
    <rPh sb="2" eb="3">
      <t>ダイ</t>
    </rPh>
    <phoneticPr fontId="2"/>
  </si>
  <si>
    <t>メモ</t>
    <phoneticPr fontId="2"/>
  </si>
  <si>
    <t>建値後伸びなし,OK</t>
    <rPh sb="0" eb="2">
      <t>タテネ</t>
    </rPh>
    <rPh sb="2" eb="3">
      <t>ゴ</t>
    </rPh>
    <rPh sb="3" eb="4">
      <t>ノ</t>
    </rPh>
    <phoneticPr fontId="2"/>
  </si>
  <si>
    <t>建値後伸びた,NG</t>
    <rPh sb="0" eb="2">
      <t>タテネ</t>
    </rPh>
    <rPh sb="2" eb="3">
      <t>ゴ</t>
    </rPh>
    <rPh sb="3" eb="4">
      <t>ノ</t>
    </rPh>
    <phoneticPr fontId="2"/>
  </si>
  <si>
    <t>SL谷浅、伸ばせず,NG</t>
    <rPh sb="2" eb="3">
      <t>タニ</t>
    </rPh>
    <rPh sb="3" eb="4">
      <t>アサ</t>
    </rPh>
    <rPh sb="5" eb="6">
      <t>ノ</t>
    </rPh>
    <phoneticPr fontId="2"/>
  </si>
  <si>
    <t>23.6オーバし過ぎ</t>
    <rPh sb="8" eb="9">
      <t>ス</t>
    </rPh>
    <phoneticPr fontId="2"/>
  </si>
  <si>
    <t>F,CP(DB)</t>
    <phoneticPr fontId="2"/>
  </si>
  <si>
    <t>F,CP(DT)</t>
    <phoneticPr fontId="2"/>
  </si>
  <si>
    <t>(F),DT</t>
    <phoneticPr fontId="2"/>
  </si>
  <si>
    <t>逆FD</t>
    <rPh sb="0" eb="1">
      <t>ギャク</t>
    </rPh>
    <phoneticPr fontId="2"/>
  </si>
  <si>
    <t>逆FD,CP(DT)</t>
    <rPh sb="0" eb="1">
      <t>ギャク</t>
    </rPh>
    <phoneticPr fontId="2"/>
  </si>
  <si>
    <t>F</t>
    <phoneticPr fontId="2"/>
  </si>
  <si>
    <t>F</t>
    <phoneticPr fontId="2"/>
  </si>
  <si>
    <t>F,CP(DB)</t>
    <phoneticPr fontId="2"/>
  </si>
  <si>
    <t>逆FD、ちょっと強引</t>
    <rPh sb="8" eb="10">
      <t>ゴウイン</t>
    </rPh>
    <phoneticPr fontId="2"/>
  </si>
  <si>
    <t>23.6にやや浅い</t>
    <rPh sb="7" eb="8">
      <t>アサ</t>
    </rPh>
    <phoneticPr fontId="2"/>
  </si>
  <si>
    <t>戻りのない相場(FIB)</t>
    <rPh sb="0" eb="1">
      <t>モド</t>
    </rPh>
    <rPh sb="5" eb="7">
      <t>ソウバ</t>
    </rPh>
    <phoneticPr fontId="2"/>
  </si>
  <si>
    <t>◆デモトレードで試してみます。</t>
    <rPh sb="8" eb="9">
      <t>タメ</t>
    </rPh>
    <phoneticPr fontId="2"/>
  </si>
  <si>
    <t>・トレーリングストップ（EB、PB、ダウ理論）
EBでのトレイリング時は即座に実施せず、ローソク足３本経過後にトレンドがあれば実施する。
・高値/安値の切上げ/切下げ判断が難しい箇所は中指理論で判断する。</t>
    <rPh sb="20" eb="22">
      <t>リロン</t>
    </rPh>
    <rPh sb="34" eb="35">
      <t>ジ</t>
    </rPh>
    <rPh sb="36" eb="38">
      <t>ソクザ</t>
    </rPh>
    <rPh sb="39" eb="41">
      <t>ジッシ</t>
    </rPh>
    <rPh sb="48" eb="49">
      <t>アシ</t>
    </rPh>
    <rPh sb="50" eb="51">
      <t>ボン</t>
    </rPh>
    <rPh sb="51" eb="53">
      <t>ケイカ</t>
    </rPh>
    <rPh sb="53" eb="54">
      <t>ゴ</t>
    </rPh>
    <rPh sb="63" eb="65">
      <t>ジッシ</t>
    </rPh>
    <rPh sb="70" eb="72">
      <t>タカネ</t>
    </rPh>
    <rPh sb="73" eb="75">
      <t>ヤスネ</t>
    </rPh>
    <rPh sb="76" eb="78">
      <t>キリアゲ</t>
    </rPh>
    <rPh sb="80" eb="82">
      <t>キリサ</t>
    </rPh>
    <rPh sb="83" eb="85">
      <t>ハンダン</t>
    </rPh>
    <rPh sb="86" eb="87">
      <t>ムズカ</t>
    </rPh>
    <rPh sb="89" eb="91">
      <t>カショ</t>
    </rPh>
    <rPh sb="92" eb="94">
      <t>ナカユビ</t>
    </rPh>
    <rPh sb="94" eb="96">
      <t>リロン</t>
    </rPh>
    <rPh sb="97" eb="99">
      <t>ハンダン</t>
    </rPh>
    <phoneticPr fontId="3"/>
  </si>
  <si>
    <t xml:space="preserve">◆前回の実践記でDCPに慣れてきたところでしたので、デモで行おうとしたのですが、今のライフスタイルでは実施できなかったので、好きな手法でしたが、一旦中止して、戻りのない相場＋ＦＩＢを検証することにしましました。　　勉強会後の懇親会で、日に１度のトレードを行っている方がいて、その頻度でもできるやり方を、先にマスターしようと考えました。　　ＤＣＰは大好きなのでこの後に回します。
◆FIB 61.8 到達でSLを建値移動するルールとしましたが、FIB 61.8 到達前にトレイリングストップにより移動させるケースの方が多かったため、あまり建値移動の有効性は、今回はわかりませんでした。
</t>
    <rPh sb="1" eb="3">
      <t>ゼンカイ</t>
    </rPh>
    <rPh sb="4" eb="6">
      <t>ジッセン</t>
    </rPh>
    <rPh sb="6" eb="7">
      <t>キ</t>
    </rPh>
    <rPh sb="12" eb="13">
      <t>ナ</t>
    </rPh>
    <rPh sb="29" eb="30">
      <t>オコナ</t>
    </rPh>
    <rPh sb="40" eb="41">
      <t>イマ</t>
    </rPh>
    <rPh sb="51" eb="53">
      <t>ジッシ</t>
    </rPh>
    <rPh sb="62" eb="63">
      <t>ス</t>
    </rPh>
    <rPh sb="65" eb="67">
      <t>シュホウ</t>
    </rPh>
    <rPh sb="72" eb="74">
      <t>イッタン</t>
    </rPh>
    <rPh sb="74" eb="76">
      <t>チュウシ</t>
    </rPh>
    <rPh sb="79" eb="80">
      <t>モド</t>
    </rPh>
    <rPh sb="84" eb="86">
      <t>ソウバ</t>
    </rPh>
    <rPh sb="91" eb="93">
      <t>ケンショウ</t>
    </rPh>
    <rPh sb="107" eb="110">
      <t>ベンキョウカイ</t>
    </rPh>
    <rPh sb="139" eb="141">
      <t>ヒンド</t>
    </rPh>
    <rPh sb="148" eb="149">
      <t>カタ</t>
    </rPh>
    <rPh sb="151" eb="152">
      <t>サキ</t>
    </rPh>
    <rPh sb="161" eb="162">
      <t>カンガ</t>
    </rPh>
    <rPh sb="173" eb="175">
      <t>ダイス</t>
    </rPh>
    <rPh sb="181" eb="182">
      <t>アト</t>
    </rPh>
    <rPh sb="183" eb="184">
      <t>マワ</t>
    </rPh>
    <rPh sb="199" eb="201">
      <t>トウタツ</t>
    </rPh>
    <rPh sb="205" eb="207">
      <t>タテネ</t>
    </rPh>
    <rPh sb="207" eb="209">
      <t>イドウ</t>
    </rPh>
    <rPh sb="230" eb="232">
      <t>トウタツ</t>
    </rPh>
    <rPh sb="232" eb="233">
      <t>マエ</t>
    </rPh>
    <rPh sb="247" eb="249">
      <t>イドウ</t>
    </rPh>
    <rPh sb="256" eb="257">
      <t>ホウ</t>
    </rPh>
    <rPh sb="258" eb="259">
      <t>オオ</t>
    </rPh>
    <rPh sb="268" eb="270">
      <t>タテネ</t>
    </rPh>
    <rPh sb="270" eb="272">
      <t>イドウ</t>
    </rPh>
    <rPh sb="273" eb="276">
      <t>ユウコウセイ</t>
    </rPh>
    <rPh sb="278" eb="280">
      <t>コンカイ</t>
    </rPh>
    <phoneticPr fontId="2"/>
  </si>
  <si>
    <t>◆１つのトレンドの終端で売買サインが出ない場合、基本的には次のトレンドの終端までチャンスが無いため、１通貨だけでは、エントリー契機が少ないと感じました。
しかし、大きな流れを見る方法なので、土日と平日の夜だけでも、複数通貨でデモトレードができそうな感触をつかんだ気がします。</t>
    <rPh sb="81" eb="82">
      <t>オオ</t>
    </rPh>
    <rPh sb="84" eb="85">
      <t>ナガ</t>
    </rPh>
    <rPh sb="87" eb="88">
      <t>ミ</t>
    </rPh>
    <rPh sb="89" eb="91">
      <t>ホウホウ</t>
    </rPh>
    <rPh sb="95" eb="97">
      <t>ドニチ</t>
    </rPh>
    <rPh sb="98" eb="100">
      <t>ヘイジツ</t>
    </rPh>
    <rPh sb="101" eb="102">
      <t>ヨル</t>
    </rPh>
    <rPh sb="107" eb="109">
      <t>フクスウ</t>
    </rPh>
    <rPh sb="109" eb="111">
      <t>ツウカ</t>
    </rPh>
    <rPh sb="124" eb="126">
      <t>カンショク</t>
    </rPh>
    <rPh sb="131" eb="132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</si>
</sst>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h:mm;@"/>
    <numFmt numFmtId="183" formatCode="0.0000_ ;[Red]\-0.0000\ "/>
    <numFmt numFmtId="184" formatCode="#,##0.00_ ;[Red]\-#,##0.00\ "/>
    <numFmt numFmtId="185" formatCode="0_ ;[Red]\-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theme="0" tint="-0.14999847407452621"/>
      <name val="ＭＳ Ｐゴシック"/>
      <family val="3"/>
      <charset val="128"/>
      <scheme val="minor"/>
    </font>
    <font>
      <strike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77" fontId="9" fillId="8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1" xfId="0" applyFont="1" applyBorder="1" applyAlignment="1">
      <alignment horizontal="center" vertical="center" wrapText="1"/>
    </xf>
    <xf numFmtId="182" fontId="9" fillId="8" borderId="1" xfId="0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4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183" fontId="9" fillId="8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178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78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9" fillId="8" borderId="1" xfId="0" applyNumberFormat="1" applyFont="1" applyFill="1" applyBorder="1" applyAlignment="1">
      <alignment horizontal="center" vertical="center"/>
    </xf>
    <xf numFmtId="178" fontId="0" fillId="11" borderId="0" xfId="0" applyNumberFormat="1" applyFill="1" applyAlignment="1">
      <alignment horizontal="center" vertical="center"/>
    </xf>
    <xf numFmtId="179" fontId="0" fillId="11" borderId="0" xfId="0" applyNumberFormat="1" applyFill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183" fontId="0" fillId="0" borderId="3" xfId="1" applyNumberFormat="1" applyFont="1" applyFill="1" applyBorder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183" fontId="0" fillId="0" borderId="0" xfId="0" applyNumberFormat="1">
      <alignment vertical="center"/>
    </xf>
    <xf numFmtId="0" fontId="0" fillId="8" borderId="12" xfId="0" applyFill="1" applyBorder="1" applyAlignment="1">
      <alignment horizontal="center" vertical="center"/>
    </xf>
    <xf numFmtId="183" fontId="0" fillId="8" borderId="12" xfId="0" applyNumberFormat="1" applyFill="1" applyBorder="1" applyAlignment="1">
      <alignment horizontal="center" vertical="center"/>
    </xf>
    <xf numFmtId="0" fontId="0" fillId="8" borderId="12" xfId="0" applyFill="1" applyBorder="1" applyAlignment="1">
      <alignment vertical="center" wrapText="1"/>
    </xf>
    <xf numFmtId="183" fontId="0" fillId="8" borderId="12" xfId="0" applyNumberFormat="1" applyFill="1" applyBorder="1" applyAlignment="1">
      <alignment vertical="center" wrapText="1"/>
    </xf>
    <xf numFmtId="0" fontId="0" fillId="0" borderId="12" xfId="0" applyBorder="1" applyAlignment="1">
      <alignment horizontal="center" vertical="center"/>
    </xf>
    <xf numFmtId="183" fontId="0" fillId="0" borderId="12" xfId="0" applyNumberFormat="1" applyBorder="1" applyAlignment="1">
      <alignment horizontal="center" vertical="center"/>
    </xf>
    <xf numFmtId="179" fontId="0" fillId="0" borderId="12" xfId="1" applyNumberFormat="1" applyFont="1" applyBorder="1" applyAlignment="1">
      <alignment horizontal="center" vertical="center"/>
    </xf>
    <xf numFmtId="183" fontId="0" fillId="0" borderId="12" xfId="1" applyNumberFormat="1" applyFont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180" fontId="9" fillId="8" borderId="1" xfId="0" applyNumberFormat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183" fontId="8" fillId="5" borderId="6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4" borderId="7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80" fontId="0" fillId="0" borderId="1" xfId="0" applyNumberFormat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8" fillId="7" borderId="7" xfId="0" applyFont="1" applyFill="1" applyBorder="1" applyAlignment="1">
      <alignment horizontal="center" vertical="center" shrinkToFit="1"/>
    </xf>
    <xf numFmtId="183" fontId="8" fillId="12" borderId="6" xfId="0" applyNumberFormat="1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 wrapText="1"/>
    </xf>
    <xf numFmtId="0" fontId="0" fillId="12" borderId="11" xfId="0" applyFill="1" applyBorder="1" applyAlignment="1">
      <alignment horizontal="center" vertical="center" wrapText="1"/>
    </xf>
    <xf numFmtId="178" fontId="9" fillId="0" borderId="7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FFFF"/>
      <color rgb="FF99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資金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'検証（EURUSD　H4)'!$B$7:$B$109</c:f>
              <c:strCache>
                <c:ptCount val="34"/>
                <c:pt idx="0">
                  <c:v>No.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</c:strCache>
            </c:strRef>
          </c:cat>
          <c:val>
            <c:numRef>
              <c:f>'検証（EURUSD　H4)'!$C$7:$C$109</c:f>
              <c:numCache>
                <c:formatCode>General</c:formatCode>
                <c:ptCount val="34"/>
                <c:pt idx="0">
                  <c:v>0</c:v>
                </c:pt>
                <c:pt idx="2" formatCode="#,##0_ ">
                  <c:v>10000</c:v>
                </c:pt>
                <c:pt idx="3" formatCode="#,##0_ ">
                  <c:v>10884.070796460181</c:v>
                </c:pt>
                <c:pt idx="4" formatCode="#,##0_ ">
                  <c:v>11717.868362831861</c:v>
                </c:pt>
                <c:pt idx="5" formatCode="#,##0_ ">
                  <c:v>11366.332311946906</c:v>
                </c:pt>
                <c:pt idx="6" formatCode="#,##0_ ">
                  <c:v>11366.332311946906</c:v>
                </c:pt>
                <c:pt idx="7" formatCode="#,##0_ ">
                  <c:v>11790.050431946906</c:v>
                </c:pt>
                <c:pt idx="8" formatCode="#,##0_ ">
                  <c:v>12682.701444506683</c:v>
                </c:pt>
                <c:pt idx="9" formatCode="#,##0_ ">
                  <c:v>12682.701444506683</c:v>
                </c:pt>
                <c:pt idx="10" formatCode="#,##0_ ">
                  <c:v>14746.962089141158</c:v>
                </c:pt>
                <c:pt idx="11" formatCode="#,##0_ ">
                  <c:v>18107.187521405696</c:v>
                </c:pt>
                <c:pt idx="12" formatCode="#,##0_ ">
                  <c:v>17562.965940901224</c:v>
                </c:pt>
                <c:pt idx="13" formatCode="#,##0_ ">
                  <c:v>17035.457093288038</c:v>
                </c:pt>
                <c:pt idx="14" formatCode="#,##0_ ">
                  <c:v>17434.247754219894</c:v>
                </c:pt>
                <c:pt idx="15" formatCode="#,##0_ ">
                  <c:v>18306.968734776172</c:v>
                </c:pt>
                <c:pt idx="16" formatCode="#,##0_ ">
                  <c:v>18640.755276793858</c:v>
                </c:pt>
                <c:pt idx="17" formatCode="#,##0_ ">
                  <c:v>19249.78370310285</c:v>
                </c:pt>
                <c:pt idx="18" formatCode="#,##0_ ">
                  <c:v>19557.526955724814</c:v>
                </c:pt>
                <c:pt idx="19" formatCode="#,##0_ ">
                  <c:v>19779.327090972696</c:v>
                </c:pt>
                <c:pt idx="20" formatCode="#,##0_ ">
                  <c:v>20105.915980149217</c:v>
                </c:pt>
                <c:pt idx="21" formatCode="#,##0_ ">
                  <c:v>20237.377738480955</c:v>
                </c:pt>
                <c:pt idx="22" formatCode="#,##0_ ">
                  <c:v>20155.334315216835</c:v>
                </c:pt>
                <c:pt idx="23" formatCode="#,##0_ ">
                  <c:v>20988.647296988824</c:v>
                </c:pt>
                <c:pt idx="24" formatCode="#,##0_ ">
                  <c:v>21196.527502202385</c:v>
                </c:pt>
                <c:pt idx="25" formatCode="#,##0_ ">
                  <c:v>22440.367687496462</c:v>
                </c:pt>
                <c:pt idx="26" formatCode="#,##0_ ">
                  <c:v>21769.822839171076</c:v>
                </c:pt>
                <c:pt idx="27" formatCode="#,##0_ ">
                  <c:v>21114.621396946979</c:v>
                </c:pt>
                <c:pt idx="28" formatCode="#,##0_ ">
                  <c:v>22873.916311152458</c:v>
                </c:pt>
                <c:pt idx="29" formatCode="#,##0_ ">
                  <c:v>23852.388927641132</c:v>
                </c:pt>
                <c:pt idx="30" formatCode="#,##0_ ">
                  <c:v>24493.847815588055</c:v>
                </c:pt>
                <c:pt idx="31" formatCode="#,##0_ ">
                  <c:v>25847.844937859052</c:v>
                </c:pt>
                <c:pt idx="32" formatCode="#,##0_ ">
                  <c:v>25969.918423357653</c:v>
                </c:pt>
                <c:pt idx="33" formatCode="#,##0_ ">
                  <c:v>26001.998910821785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'検証（EURUSD　H4)'!$B$7:$B$109</c:f>
              <c:strCache>
                <c:ptCount val="34"/>
                <c:pt idx="0">
                  <c:v>No.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</c:strCache>
            </c:strRef>
          </c:cat>
          <c:val>
            <c:numRef>
              <c:f>'検証（EURUSD　H4)'!$D$7:$D$109</c:f>
              <c:numCache>
                <c:formatCode>General</c:formatCode>
                <c:ptCount val="34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334240"/>
        <c:axId val="196331496"/>
      </c:lineChart>
      <c:catAx>
        <c:axId val="1963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331496"/>
        <c:crosses val="autoZero"/>
        <c:auto val="1"/>
        <c:lblAlgn val="ctr"/>
        <c:lblOffset val="100"/>
        <c:noMultiLvlLbl val="0"/>
      </c:catAx>
      <c:valAx>
        <c:axId val="19633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3342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資金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テンプレ改3!$B$7:$B$109</c:f>
              <c:strCache>
                <c:ptCount val="103"/>
                <c:pt idx="0">
                  <c:v>No.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-</c:v>
                </c:pt>
              </c:strCache>
            </c:strRef>
          </c:cat>
          <c:val>
            <c:numRef>
              <c:f>テンプレ改3!$C$7:$C$109</c:f>
              <c:numCache>
                <c:formatCode>General</c:formatCode>
                <c:ptCount val="103"/>
                <c:pt idx="0">
                  <c:v>0</c:v>
                </c:pt>
                <c:pt idx="2" formatCode="#,##0_ ">
                  <c:v>10000</c:v>
                </c:pt>
                <c:pt idx="3" formatCode="#,##0_ ">
                  <c:v>12270.930232558145</c:v>
                </c:pt>
                <c:pt idx="4" formatCode="#,##0_ ">
                  <c:v>0</c:v>
                </c:pt>
                <c:pt idx="5" formatCode="#,##0_ ">
                  <c:v>0</c:v>
                </c:pt>
                <c:pt idx="6" formatCode="#,##0_ ">
                  <c:v>0</c:v>
                </c:pt>
                <c:pt idx="7" formatCode="#,##0_ ">
                  <c:v>0</c:v>
                </c:pt>
                <c:pt idx="8" formatCode="#,##0_ ">
                  <c:v>0</c:v>
                </c:pt>
                <c:pt idx="9" formatCode="#,##0_ ">
                  <c:v>0</c:v>
                </c:pt>
                <c:pt idx="10" formatCode="#,##0_ ">
                  <c:v>0</c:v>
                </c:pt>
                <c:pt idx="11" formatCode="#,##0_ ">
                  <c:v>0</c:v>
                </c:pt>
                <c:pt idx="12" formatCode="#,##0_ ">
                  <c:v>0</c:v>
                </c:pt>
                <c:pt idx="13" formatCode="#,##0_ ">
                  <c:v>0</c:v>
                </c:pt>
                <c:pt idx="14" formatCode="#,##0_ ">
                  <c:v>0</c:v>
                </c:pt>
                <c:pt idx="15" formatCode="#,##0_ ">
                  <c:v>0</c:v>
                </c:pt>
                <c:pt idx="16" formatCode="#,##0_ ">
                  <c:v>0</c:v>
                </c:pt>
                <c:pt idx="17" formatCode="#,##0_ ">
                  <c:v>0</c:v>
                </c:pt>
                <c:pt idx="18" formatCode="#,##0_ ">
                  <c:v>0</c:v>
                </c:pt>
                <c:pt idx="19" formatCode="#,##0_ ">
                  <c:v>0</c:v>
                </c:pt>
                <c:pt idx="20" formatCode="#,##0_ ">
                  <c:v>0</c:v>
                </c:pt>
                <c:pt idx="21" formatCode="#,##0_ ">
                  <c:v>0</c:v>
                </c:pt>
                <c:pt idx="22" formatCode="#,##0_ ">
                  <c:v>0</c:v>
                </c:pt>
                <c:pt idx="23" formatCode="#,##0_ ">
                  <c:v>0</c:v>
                </c:pt>
                <c:pt idx="24" formatCode="#,##0_ ">
                  <c:v>0</c:v>
                </c:pt>
                <c:pt idx="25" formatCode="#,##0_ ">
                  <c:v>0</c:v>
                </c:pt>
                <c:pt idx="26" formatCode="#,##0_ ">
                  <c:v>0</c:v>
                </c:pt>
                <c:pt idx="27" formatCode="#,##0_ ">
                  <c:v>0</c:v>
                </c:pt>
                <c:pt idx="28" formatCode="#,##0_ ">
                  <c:v>0</c:v>
                </c:pt>
                <c:pt idx="29" formatCode="#,##0_ ">
                  <c:v>0</c:v>
                </c:pt>
                <c:pt idx="30" formatCode="#,##0_ ">
                  <c:v>0</c:v>
                </c:pt>
                <c:pt idx="31" formatCode="#,##0_ ">
                  <c:v>0</c:v>
                </c:pt>
                <c:pt idx="32" formatCode="#,##0_ ">
                  <c:v>0</c:v>
                </c:pt>
                <c:pt idx="33" formatCode="#,##0_ ">
                  <c:v>0</c:v>
                </c:pt>
                <c:pt idx="34" formatCode="#,##0_ ">
                  <c:v>0</c:v>
                </c:pt>
                <c:pt idx="35" formatCode="#,##0_ ">
                  <c:v>0</c:v>
                </c:pt>
                <c:pt idx="36" formatCode="#,##0_ ">
                  <c:v>0</c:v>
                </c:pt>
                <c:pt idx="37" formatCode="#,##0_ ">
                  <c:v>0</c:v>
                </c:pt>
                <c:pt idx="38" formatCode="#,##0_ ">
                  <c:v>0</c:v>
                </c:pt>
                <c:pt idx="39" formatCode="#,##0_ ">
                  <c:v>0</c:v>
                </c:pt>
                <c:pt idx="40" formatCode="#,##0_ ">
                  <c:v>0</c:v>
                </c:pt>
                <c:pt idx="41" formatCode="#,##0_ ">
                  <c:v>0</c:v>
                </c:pt>
                <c:pt idx="42" formatCode="#,##0_ ">
                  <c:v>0</c:v>
                </c:pt>
                <c:pt idx="43" formatCode="#,##0_ ">
                  <c:v>0</c:v>
                </c:pt>
                <c:pt idx="44" formatCode="#,##0_ ">
                  <c:v>0</c:v>
                </c:pt>
                <c:pt idx="45" formatCode="#,##0_ ">
                  <c:v>0</c:v>
                </c:pt>
                <c:pt idx="46" formatCode="#,##0_ ">
                  <c:v>0</c:v>
                </c:pt>
                <c:pt idx="47" formatCode="#,##0_ ">
                  <c:v>0</c:v>
                </c:pt>
                <c:pt idx="48" formatCode="#,##0_ ">
                  <c:v>0</c:v>
                </c:pt>
                <c:pt idx="49" formatCode="#,##0_ ">
                  <c:v>0</c:v>
                </c:pt>
                <c:pt idx="50" formatCode="#,##0_ ">
                  <c:v>0</c:v>
                </c:pt>
                <c:pt idx="51" formatCode="#,##0_ ">
                  <c:v>0</c:v>
                </c:pt>
                <c:pt idx="52" formatCode="#,##0_ ">
                  <c:v>0</c:v>
                </c:pt>
                <c:pt idx="53" formatCode="#,##0_ ">
                  <c:v>0</c:v>
                </c:pt>
                <c:pt idx="54" formatCode="#,##0_ ">
                  <c:v>0</c:v>
                </c:pt>
                <c:pt idx="55" formatCode="#,##0_ ">
                  <c:v>0</c:v>
                </c:pt>
                <c:pt idx="56" formatCode="#,##0_ ">
                  <c:v>0</c:v>
                </c:pt>
                <c:pt idx="57" formatCode="#,##0_ ">
                  <c:v>0</c:v>
                </c:pt>
                <c:pt idx="58" formatCode="#,##0_ ">
                  <c:v>0</c:v>
                </c:pt>
                <c:pt idx="59" formatCode="#,##0_ ">
                  <c:v>0</c:v>
                </c:pt>
                <c:pt idx="60" formatCode="#,##0_ ">
                  <c:v>0</c:v>
                </c:pt>
                <c:pt idx="61" formatCode="#,##0_ ">
                  <c:v>0</c:v>
                </c:pt>
                <c:pt idx="62" formatCode="#,##0_ ">
                  <c:v>0</c:v>
                </c:pt>
                <c:pt idx="63" formatCode="#,##0_ ">
                  <c:v>0</c:v>
                </c:pt>
                <c:pt idx="64" formatCode="#,##0_ ">
                  <c:v>0</c:v>
                </c:pt>
                <c:pt idx="65" formatCode="#,##0_ ">
                  <c:v>0</c:v>
                </c:pt>
                <c:pt idx="66" formatCode="#,##0_ ">
                  <c:v>0</c:v>
                </c:pt>
                <c:pt idx="67" formatCode="#,##0_ ">
                  <c:v>0</c:v>
                </c:pt>
                <c:pt idx="68" formatCode="#,##0_ ">
                  <c:v>0</c:v>
                </c:pt>
                <c:pt idx="69" formatCode="#,##0_ ">
                  <c:v>0</c:v>
                </c:pt>
                <c:pt idx="70" formatCode="#,##0_ ">
                  <c:v>0</c:v>
                </c:pt>
                <c:pt idx="71" formatCode="#,##0_ ">
                  <c:v>0</c:v>
                </c:pt>
                <c:pt idx="72" formatCode="#,##0_ ">
                  <c:v>0</c:v>
                </c:pt>
                <c:pt idx="73" formatCode="#,##0_ ">
                  <c:v>0</c:v>
                </c:pt>
                <c:pt idx="74" formatCode="#,##0_ ">
                  <c:v>0</c:v>
                </c:pt>
                <c:pt idx="75" formatCode="#,##0_ ">
                  <c:v>0</c:v>
                </c:pt>
                <c:pt idx="76" formatCode="#,##0_ ">
                  <c:v>0</c:v>
                </c:pt>
                <c:pt idx="77" formatCode="#,##0_ ">
                  <c:v>0</c:v>
                </c:pt>
                <c:pt idx="78" formatCode="#,##0_ ">
                  <c:v>0</c:v>
                </c:pt>
                <c:pt idx="79" formatCode="#,##0_ ">
                  <c:v>0</c:v>
                </c:pt>
                <c:pt idx="80" formatCode="#,##0_ ">
                  <c:v>0</c:v>
                </c:pt>
                <c:pt idx="81" formatCode="#,##0_ ">
                  <c:v>0</c:v>
                </c:pt>
                <c:pt idx="82" formatCode="#,##0_ ">
                  <c:v>0</c:v>
                </c:pt>
                <c:pt idx="83" formatCode="#,##0_ ">
                  <c:v>0</c:v>
                </c:pt>
                <c:pt idx="84" formatCode="#,##0_ ">
                  <c:v>0</c:v>
                </c:pt>
                <c:pt idx="85" formatCode="#,##0_ ">
                  <c:v>0</c:v>
                </c:pt>
                <c:pt idx="86" formatCode="#,##0_ ">
                  <c:v>0</c:v>
                </c:pt>
                <c:pt idx="87" formatCode="#,##0_ ">
                  <c:v>0</c:v>
                </c:pt>
                <c:pt idx="88" formatCode="#,##0_ ">
                  <c:v>0</c:v>
                </c:pt>
                <c:pt idx="89" formatCode="#,##0_ ">
                  <c:v>0</c:v>
                </c:pt>
                <c:pt idx="90" formatCode="#,##0_ ">
                  <c:v>0</c:v>
                </c:pt>
                <c:pt idx="91" formatCode="#,##0_ ">
                  <c:v>0</c:v>
                </c:pt>
                <c:pt idx="92" formatCode="#,##0_ ">
                  <c:v>0</c:v>
                </c:pt>
                <c:pt idx="93" formatCode="#,##0_ ">
                  <c:v>0</c:v>
                </c:pt>
                <c:pt idx="94" formatCode="#,##0_ ">
                  <c:v>0</c:v>
                </c:pt>
                <c:pt idx="95" formatCode="#,##0_ ">
                  <c:v>0</c:v>
                </c:pt>
                <c:pt idx="96" formatCode="#,##0_ ">
                  <c:v>0</c:v>
                </c:pt>
                <c:pt idx="97" formatCode="#,##0_ ">
                  <c:v>0</c:v>
                </c:pt>
                <c:pt idx="98" formatCode="#,##0_ ">
                  <c:v>0</c:v>
                </c:pt>
                <c:pt idx="99" formatCode="#,##0_ ">
                  <c:v>0</c:v>
                </c:pt>
                <c:pt idx="100" formatCode="#,##0_ ">
                  <c:v>0</c:v>
                </c:pt>
                <c:pt idx="101" formatCode="#,##0_ ">
                  <c:v>0</c:v>
                </c:pt>
                <c:pt idx="102" formatCode="#,##0_ 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テンプレ改3!$B$7:$B$109</c:f>
              <c:strCache>
                <c:ptCount val="103"/>
                <c:pt idx="0">
                  <c:v>No.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-</c:v>
                </c:pt>
              </c:strCache>
            </c:strRef>
          </c:cat>
          <c:val>
            <c:numRef>
              <c:f>テンプレ改3!$D$7:$D$109</c:f>
              <c:numCache>
                <c:formatCode>General</c:formatCode>
                <c:ptCount val="103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33680"/>
        <c:axId val="198832896"/>
      </c:lineChart>
      <c:catAx>
        <c:axId val="19883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8832896"/>
        <c:crosses val="autoZero"/>
        <c:auto val="1"/>
        <c:lblAlgn val="ctr"/>
        <c:lblOffset val="100"/>
        <c:noMultiLvlLbl val="0"/>
      </c:catAx>
      <c:valAx>
        <c:axId val="19883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88336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5</xdr:row>
      <xdr:rowOff>152400</xdr:rowOff>
    </xdr:from>
    <xdr:to>
      <xdr:col>1</xdr:col>
      <xdr:colOff>457200</xdr:colOff>
      <xdr:row>7</xdr:row>
      <xdr:rowOff>104775</xdr:rowOff>
    </xdr:to>
    <xdr:sp macro="" textlink="">
      <xdr:nvSpPr>
        <xdr:cNvPr id="2" name="角丸四角形吹き出し 1"/>
        <xdr:cNvSpPr/>
      </xdr:nvSpPr>
      <xdr:spPr>
        <a:xfrm>
          <a:off x="194310" y="1714500"/>
          <a:ext cx="461010" cy="287655"/>
        </a:xfrm>
        <a:prstGeom prst="wedgeRoundRectCallout">
          <a:avLst>
            <a:gd name="adj1" fmla="val 118291"/>
            <a:gd name="adj2" fmla="val 36528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ドル</a:t>
          </a:r>
        </a:p>
      </xdr:txBody>
    </xdr:sp>
    <xdr:clientData/>
  </xdr:twoCellAnchor>
  <xdr:twoCellAnchor>
    <xdr:from>
      <xdr:col>24</xdr:col>
      <xdr:colOff>33617</xdr:colOff>
      <xdr:row>4</xdr:row>
      <xdr:rowOff>123825</xdr:rowOff>
    </xdr:from>
    <xdr:to>
      <xdr:col>25</xdr:col>
      <xdr:colOff>212911</xdr:colOff>
      <xdr:row>6</xdr:row>
      <xdr:rowOff>76200</xdr:rowOff>
    </xdr:to>
    <xdr:sp macro="" textlink="">
      <xdr:nvSpPr>
        <xdr:cNvPr id="3" name="角丸四角形吹き出し 2"/>
        <xdr:cNvSpPr/>
      </xdr:nvSpPr>
      <xdr:spPr>
        <a:xfrm>
          <a:off x="11692217" y="1518285"/>
          <a:ext cx="453614" cy="287655"/>
        </a:xfrm>
        <a:prstGeom prst="wedgeRoundRectCallout">
          <a:avLst>
            <a:gd name="adj1" fmla="val -26512"/>
            <a:gd name="adj2" fmla="val 101639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ドル</a:t>
          </a:r>
        </a:p>
      </xdr:txBody>
    </xdr:sp>
    <xdr:clientData/>
  </xdr:twoCellAnchor>
  <xdr:twoCellAnchor>
    <xdr:from>
      <xdr:col>0</xdr:col>
      <xdr:colOff>212911</xdr:colOff>
      <xdr:row>109</xdr:row>
      <xdr:rowOff>112065</xdr:rowOff>
    </xdr:from>
    <xdr:to>
      <xdr:col>31</xdr:col>
      <xdr:colOff>78440</xdr:colOff>
      <xdr:row>137</xdr:row>
      <xdr:rowOff>145676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108857</xdr:colOff>
      <xdr:row>2</xdr:row>
      <xdr:rowOff>54428</xdr:rowOff>
    </xdr:from>
    <xdr:to>
      <xdr:col>2</xdr:col>
      <xdr:colOff>6694714</xdr:colOff>
      <xdr:row>2</xdr:row>
      <xdr:rowOff>5172269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3" y="424542"/>
          <a:ext cx="6585857" cy="511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97971</xdr:colOff>
      <xdr:row>3</xdr:row>
      <xdr:rowOff>43543</xdr:rowOff>
    </xdr:from>
    <xdr:to>
      <xdr:col>2</xdr:col>
      <xdr:colOff>6006737</xdr:colOff>
      <xdr:row>3</xdr:row>
      <xdr:rowOff>5008517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" y="5606143"/>
          <a:ext cx="5908766" cy="496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143435</xdr:colOff>
      <xdr:row>4</xdr:row>
      <xdr:rowOff>161364</xdr:rowOff>
    </xdr:from>
    <xdr:to>
      <xdr:col>2</xdr:col>
      <xdr:colOff>8752242</xdr:colOff>
      <xdr:row>4</xdr:row>
      <xdr:rowOff>4954792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317" y="10901082"/>
          <a:ext cx="8608807" cy="4793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98614</xdr:colOff>
      <xdr:row>5</xdr:row>
      <xdr:rowOff>53788</xdr:rowOff>
    </xdr:from>
    <xdr:to>
      <xdr:col>2</xdr:col>
      <xdr:colOff>8667976</xdr:colOff>
      <xdr:row>5</xdr:row>
      <xdr:rowOff>4999616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6" y="15993035"/>
          <a:ext cx="8569362" cy="4945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5</xdr:row>
      <xdr:rowOff>152400</xdr:rowOff>
    </xdr:from>
    <xdr:to>
      <xdr:col>1</xdr:col>
      <xdr:colOff>457200</xdr:colOff>
      <xdr:row>7</xdr:row>
      <xdr:rowOff>104775</xdr:rowOff>
    </xdr:to>
    <xdr:sp macro="" textlink="">
      <xdr:nvSpPr>
        <xdr:cNvPr id="2" name="角丸四角形吹き出し 1"/>
        <xdr:cNvSpPr/>
      </xdr:nvSpPr>
      <xdr:spPr>
        <a:xfrm>
          <a:off x="194310" y="1714500"/>
          <a:ext cx="461010" cy="287655"/>
        </a:xfrm>
        <a:prstGeom prst="wedgeRoundRectCallout">
          <a:avLst>
            <a:gd name="adj1" fmla="val 118291"/>
            <a:gd name="adj2" fmla="val 36528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ドル</a:t>
          </a:r>
        </a:p>
      </xdr:txBody>
    </xdr:sp>
    <xdr:clientData/>
  </xdr:twoCellAnchor>
  <xdr:twoCellAnchor>
    <xdr:from>
      <xdr:col>24</xdr:col>
      <xdr:colOff>33617</xdr:colOff>
      <xdr:row>4</xdr:row>
      <xdr:rowOff>123825</xdr:rowOff>
    </xdr:from>
    <xdr:to>
      <xdr:col>25</xdr:col>
      <xdr:colOff>212911</xdr:colOff>
      <xdr:row>6</xdr:row>
      <xdr:rowOff>76200</xdr:rowOff>
    </xdr:to>
    <xdr:sp macro="" textlink="">
      <xdr:nvSpPr>
        <xdr:cNvPr id="3" name="角丸四角形吹き出し 2"/>
        <xdr:cNvSpPr/>
      </xdr:nvSpPr>
      <xdr:spPr>
        <a:xfrm>
          <a:off x="10328237" y="1518285"/>
          <a:ext cx="453614" cy="287655"/>
        </a:xfrm>
        <a:prstGeom prst="wedgeRoundRectCallout">
          <a:avLst>
            <a:gd name="adj1" fmla="val -26512"/>
            <a:gd name="adj2" fmla="val 101639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ドル</a:t>
          </a:r>
        </a:p>
      </xdr:txBody>
    </xdr:sp>
    <xdr:clientData/>
  </xdr:twoCellAnchor>
  <xdr:twoCellAnchor>
    <xdr:from>
      <xdr:col>0</xdr:col>
      <xdr:colOff>212911</xdr:colOff>
      <xdr:row>109</xdr:row>
      <xdr:rowOff>112065</xdr:rowOff>
    </xdr:from>
    <xdr:to>
      <xdr:col>32</xdr:col>
      <xdr:colOff>78440</xdr:colOff>
      <xdr:row>137</xdr:row>
      <xdr:rowOff>145676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109"/>
  <sheetViews>
    <sheetView view="pageBreakPreview" zoomScale="85" zoomScaleNormal="100" zoomScaleSheetLayoutView="85" workbookViewId="0">
      <pane ySplit="8" topLeftCell="A9" activePane="bottomLeft" state="frozen"/>
      <selection pane="bottomLeft" activeCell="AD28" sqref="AD28"/>
    </sheetView>
  </sheetViews>
  <sheetFormatPr defaultRowHeight="13.2" x14ac:dyDescent="0.2"/>
  <cols>
    <col min="1" max="1" width="2.88671875" customWidth="1"/>
    <col min="2" max="8" width="6.6640625" customWidth="1"/>
    <col min="9" max="9" width="11.33203125" bestFit="1" customWidth="1"/>
    <col min="10" max="12" width="6.6640625" customWidth="1"/>
    <col min="13" max="13" width="9" customWidth="1"/>
    <col min="14" max="14" width="8.88671875" style="60" customWidth="1"/>
    <col min="15" max="15" width="9.5546875" bestFit="1" customWidth="1"/>
    <col min="16" max="23" width="6.6640625" customWidth="1"/>
    <col min="24" max="24" width="8.33203125" style="42" bestFit="1" customWidth="1"/>
    <col min="25" max="25" width="4" customWidth="1"/>
    <col min="26" max="26" width="3.44140625" customWidth="1"/>
    <col min="27" max="27" width="4.109375" customWidth="1"/>
    <col min="28" max="28" width="4.77734375" customWidth="1"/>
    <col min="29" max="29" width="24.109375" bestFit="1" customWidth="1"/>
    <col min="30" max="30" width="9.88671875" style="1" bestFit="1" customWidth="1"/>
    <col min="31" max="31" width="9.88671875" style="1" customWidth="1"/>
    <col min="32" max="32" width="9.33203125" style="32" customWidth="1"/>
    <col min="34" max="34" width="10.33203125" bestFit="1" customWidth="1"/>
  </cols>
  <sheetData>
    <row r="2" spans="2:35" x14ac:dyDescent="0.2">
      <c r="B2" s="114" t="s">
        <v>5</v>
      </c>
      <c r="C2" s="114"/>
      <c r="D2" s="124" t="s">
        <v>55</v>
      </c>
      <c r="E2" s="124"/>
      <c r="F2" s="114" t="s">
        <v>6</v>
      </c>
      <c r="G2" s="114"/>
      <c r="H2" s="114"/>
      <c r="I2" s="114"/>
      <c r="J2" s="114"/>
      <c r="K2" s="124" t="s">
        <v>47</v>
      </c>
      <c r="L2" s="124"/>
      <c r="M2" s="61"/>
      <c r="N2" s="62"/>
      <c r="O2" s="114" t="s">
        <v>7</v>
      </c>
      <c r="P2" s="114"/>
      <c r="Q2" s="119">
        <f>C9</f>
        <v>10000</v>
      </c>
      <c r="R2" s="117"/>
      <c r="S2" s="108" t="s">
        <v>8</v>
      </c>
      <c r="T2" s="109"/>
      <c r="U2" s="110"/>
      <c r="V2" s="120">
        <f>C40</f>
        <v>26001.998910821785</v>
      </c>
      <c r="W2" s="121"/>
      <c r="X2" s="38">
        <v>42735</v>
      </c>
      <c r="Y2" s="38">
        <v>42370</v>
      </c>
      <c r="Z2" s="1"/>
      <c r="AA2" s="1"/>
    </row>
    <row r="3" spans="2:35" ht="70.2" customHeight="1" x14ac:dyDescent="0.2">
      <c r="B3" s="114" t="s">
        <v>9</v>
      </c>
      <c r="C3" s="114"/>
      <c r="D3" s="122" t="s">
        <v>83</v>
      </c>
      <c r="E3" s="122"/>
      <c r="F3" s="122"/>
      <c r="G3" s="122"/>
      <c r="H3" s="122"/>
      <c r="I3" s="122"/>
      <c r="J3" s="122"/>
      <c r="K3" s="122"/>
      <c r="L3" s="122"/>
      <c r="M3" s="63"/>
      <c r="N3" s="64"/>
      <c r="O3" s="114" t="s">
        <v>10</v>
      </c>
      <c r="P3" s="114"/>
      <c r="Q3" s="122" t="s">
        <v>104</v>
      </c>
      <c r="R3" s="123"/>
      <c r="S3" s="123"/>
      <c r="T3" s="123"/>
      <c r="U3" s="123"/>
      <c r="V3" s="123"/>
      <c r="W3" s="123"/>
      <c r="X3" s="37"/>
      <c r="Y3" s="1"/>
      <c r="Z3" s="1"/>
    </row>
    <row r="4" spans="2:35" x14ac:dyDescent="0.2">
      <c r="B4" s="114" t="s">
        <v>11</v>
      </c>
      <c r="C4" s="114"/>
      <c r="D4" s="111">
        <f>SUM($Y$9:$Y$108)</f>
        <v>16001.998910821791</v>
      </c>
      <c r="E4" s="111"/>
      <c r="F4" s="114" t="s">
        <v>12</v>
      </c>
      <c r="G4" s="114"/>
      <c r="H4" s="114"/>
      <c r="I4" s="114"/>
      <c r="J4" s="114"/>
      <c r="K4" s="116">
        <f>SUM($AA$9:$AB$108)</f>
        <v>3729.4999999999968</v>
      </c>
      <c r="L4" s="117"/>
      <c r="M4" s="65"/>
      <c r="N4" s="66"/>
      <c r="O4" s="118" t="s">
        <v>13</v>
      </c>
      <c r="P4" s="118"/>
      <c r="Q4" s="119">
        <f>MAX($C$9:$D$990)-C9</f>
        <v>16001.998910821785</v>
      </c>
      <c r="R4" s="119"/>
      <c r="S4" s="108" t="s">
        <v>14</v>
      </c>
      <c r="T4" s="109"/>
      <c r="U4" s="110"/>
      <c r="V4" s="111">
        <f>MIN($C$9:$D$990)-C9</f>
        <v>0</v>
      </c>
      <c r="W4" s="111"/>
      <c r="X4" s="39"/>
      <c r="Y4" s="1"/>
      <c r="Z4" s="1"/>
      <c r="AA4" s="1"/>
      <c r="AI4" t="s">
        <v>65</v>
      </c>
    </row>
    <row r="5" spans="2:35" x14ac:dyDescent="0.2">
      <c r="B5" s="76" t="s">
        <v>15</v>
      </c>
      <c r="C5" s="72">
        <f>COUNTIF($Y$9:$Y$990,"&gt;0")</f>
        <v>23</v>
      </c>
      <c r="D5" s="71" t="s">
        <v>16</v>
      </c>
      <c r="E5" s="10">
        <f>COUNTIF($Y$9:$Y$990,"&lt;0")</f>
        <v>6</v>
      </c>
      <c r="F5" s="108" t="s">
        <v>17</v>
      </c>
      <c r="G5" s="112"/>
      <c r="H5" s="112"/>
      <c r="I5" s="110"/>
      <c r="J5" s="72">
        <f>COUNTIF($Y$9:$Y$990,"=0")</f>
        <v>2</v>
      </c>
      <c r="K5" s="71" t="s">
        <v>18</v>
      </c>
      <c r="L5" s="2">
        <f>C5/SUM(C5,E5,J5)</f>
        <v>0.74193548387096775</v>
      </c>
      <c r="M5" s="67"/>
      <c r="N5" s="68"/>
      <c r="O5" s="113" t="s">
        <v>19</v>
      </c>
      <c r="P5" s="114"/>
      <c r="Q5" s="115">
        <v>6</v>
      </c>
      <c r="R5" s="110"/>
      <c r="S5" s="108" t="s">
        <v>20</v>
      </c>
      <c r="T5" s="112"/>
      <c r="U5" s="110"/>
      <c r="V5" s="115">
        <v>8</v>
      </c>
      <c r="W5" s="110"/>
      <c r="X5" s="40"/>
      <c r="Y5" s="1"/>
      <c r="Z5" s="1"/>
      <c r="AA5" s="1"/>
      <c r="AI5" t="s">
        <v>66</v>
      </c>
    </row>
    <row r="6" spans="2:35" x14ac:dyDescent="0.2">
      <c r="B6" s="6"/>
      <c r="C6" s="34"/>
      <c r="D6" s="9"/>
      <c r="E6" s="7"/>
      <c r="F6" s="6"/>
      <c r="G6" s="6"/>
      <c r="H6" s="6"/>
      <c r="I6" s="6"/>
      <c r="J6" s="7"/>
      <c r="K6" s="6"/>
      <c r="L6" s="11"/>
      <c r="M6" s="11"/>
      <c r="N6" s="58"/>
      <c r="O6" s="6"/>
      <c r="P6" s="6"/>
      <c r="Q6" s="7"/>
      <c r="R6" s="7"/>
      <c r="S6" s="8"/>
      <c r="T6" s="8"/>
      <c r="U6" s="8"/>
      <c r="V6" s="75"/>
      <c r="W6" s="73"/>
      <c r="X6" s="40"/>
      <c r="Y6" s="1"/>
      <c r="Z6" s="1"/>
      <c r="AA6" s="1"/>
      <c r="AI6" t="s">
        <v>68</v>
      </c>
    </row>
    <row r="7" spans="2:35" x14ac:dyDescent="0.2">
      <c r="B7" s="94" t="s">
        <v>21</v>
      </c>
      <c r="C7" s="96" t="s">
        <v>22</v>
      </c>
      <c r="D7" s="97"/>
      <c r="E7" s="100" t="s">
        <v>23</v>
      </c>
      <c r="F7" s="101"/>
      <c r="G7" s="101"/>
      <c r="H7" s="101"/>
      <c r="I7" s="101"/>
      <c r="J7" s="101"/>
      <c r="K7" s="101"/>
      <c r="L7" s="90"/>
      <c r="M7" s="131" t="s">
        <v>67</v>
      </c>
      <c r="N7" s="132"/>
      <c r="O7" s="91" t="s">
        <v>49</v>
      </c>
      <c r="P7" s="106"/>
      <c r="Q7" s="74">
        <v>0.03</v>
      </c>
      <c r="R7" s="107" t="s">
        <v>24</v>
      </c>
      <c r="S7" s="83" t="s">
        <v>25</v>
      </c>
      <c r="T7" s="84"/>
      <c r="U7" s="84"/>
      <c r="V7" s="84"/>
      <c r="W7" s="85"/>
      <c r="X7" s="86" t="s">
        <v>57</v>
      </c>
      <c r="Y7" s="88" t="s">
        <v>26</v>
      </c>
      <c r="Z7" s="88"/>
      <c r="AA7" s="88"/>
      <c r="AB7" s="88"/>
      <c r="AC7" s="27" t="s">
        <v>87</v>
      </c>
      <c r="AD7" s="13" t="s">
        <v>53</v>
      </c>
      <c r="AE7" s="13" t="s">
        <v>51</v>
      </c>
      <c r="AF7" s="33" t="s">
        <v>52</v>
      </c>
      <c r="AI7" t="s">
        <v>58</v>
      </c>
    </row>
    <row r="8" spans="2:35" x14ac:dyDescent="0.2">
      <c r="B8" s="95"/>
      <c r="C8" s="98"/>
      <c r="D8" s="99"/>
      <c r="E8" s="12" t="s">
        <v>27</v>
      </c>
      <c r="F8" s="12" t="s">
        <v>28</v>
      </c>
      <c r="G8" s="12" t="s">
        <v>48</v>
      </c>
      <c r="H8" s="12" t="s">
        <v>56</v>
      </c>
      <c r="I8" s="12" t="s">
        <v>62</v>
      </c>
      <c r="J8" s="12" t="s">
        <v>29</v>
      </c>
      <c r="K8" s="89" t="s">
        <v>30</v>
      </c>
      <c r="L8" s="90"/>
      <c r="M8" s="133"/>
      <c r="N8" s="134"/>
      <c r="O8" s="3" t="s">
        <v>31</v>
      </c>
      <c r="P8" s="91" t="s">
        <v>32</v>
      </c>
      <c r="Q8" s="92"/>
      <c r="R8" s="107"/>
      <c r="S8" s="4" t="s">
        <v>27</v>
      </c>
      <c r="T8" s="4" t="s">
        <v>28</v>
      </c>
      <c r="U8" s="70" t="s">
        <v>48</v>
      </c>
      <c r="V8" s="93" t="s">
        <v>30</v>
      </c>
      <c r="W8" s="85"/>
      <c r="X8" s="87"/>
      <c r="Y8" s="88" t="s">
        <v>33</v>
      </c>
      <c r="Z8" s="88"/>
      <c r="AA8" s="88" t="s">
        <v>31</v>
      </c>
      <c r="AB8" s="88"/>
      <c r="AC8" s="13"/>
      <c r="AI8" t="s">
        <v>59</v>
      </c>
    </row>
    <row r="9" spans="2:35" x14ac:dyDescent="0.2">
      <c r="B9" s="35">
        <v>1</v>
      </c>
      <c r="C9" s="82">
        <v>10000</v>
      </c>
      <c r="D9" s="82"/>
      <c r="E9" s="69">
        <v>2011</v>
      </c>
      <c r="F9" s="26">
        <v>42380</v>
      </c>
      <c r="G9" s="30">
        <v>0.66666666666666663</v>
      </c>
      <c r="H9" s="30" t="s">
        <v>72</v>
      </c>
      <c r="I9" s="30" t="s">
        <v>71</v>
      </c>
      <c r="J9" s="35" t="s">
        <v>4</v>
      </c>
      <c r="K9" s="79">
        <v>1.2988999999999999</v>
      </c>
      <c r="L9" s="79"/>
      <c r="M9" s="69">
        <v>1.2876000000000001</v>
      </c>
      <c r="N9" s="36">
        <f t="shared" ref="N9:N13" si="0">K9-M9</f>
        <v>1.1299999999999866E-2</v>
      </c>
      <c r="O9" s="45">
        <v>113</v>
      </c>
      <c r="P9" s="78">
        <f t="shared" ref="P9:P72" si="1">IF(F9="","",C9*$Q$7)</f>
        <v>300</v>
      </c>
      <c r="Q9" s="78"/>
      <c r="R9" s="5">
        <f>IF(O9="","",(P9/O9)*0.1)</f>
        <v>0.26548672566371684</v>
      </c>
      <c r="S9" s="69">
        <v>2011</v>
      </c>
      <c r="T9" s="26">
        <v>42383</v>
      </c>
      <c r="U9" s="30">
        <v>0.5</v>
      </c>
      <c r="V9" s="79">
        <v>1.3322000000000001</v>
      </c>
      <c r="W9" s="79"/>
      <c r="X9" s="35">
        <f>IF((T9-F9)&gt;=0,T9-F9,($X$2-F9)+(T9-$Y$2))</f>
        <v>3</v>
      </c>
      <c r="Y9" s="135">
        <f t="shared" ref="Y9:Y72" si="2">IF(T9="","",(IF(J9="売",K9-V9,V9-K9))*R9*100000)</f>
        <v>884.07079646017996</v>
      </c>
      <c r="Z9" s="136"/>
      <c r="AA9" s="81">
        <f t="shared" ref="AA9:AA72" si="3">IF(T9="","",IF(J9="買",(V9-K9)*10000,(K9-V9)*10000))</f>
        <v>333.00000000000108</v>
      </c>
      <c r="AB9" s="81"/>
      <c r="AC9" s="13"/>
      <c r="AG9" s="44">
        <f t="shared" ref="AG9:AG40" si="4">ROUNDUP(P9,0)</f>
        <v>300</v>
      </c>
      <c r="AH9" s="44">
        <f t="shared" ref="AH9:AH40" si="5">ROUNDUP(Y9,0)*(-1)</f>
        <v>-885</v>
      </c>
      <c r="AI9" s="43">
        <f t="shared" ref="AI9:AI17" si="6">IF(Y9&gt;0,0,IF(AG9&gt;=(AH9-1),1,2))</f>
        <v>0</v>
      </c>
    </row>
    <row r="10" spans="2:35" x14ac:dyDescent="0.2">
      <c r="B10" s="35">
        <v>2</v>
      </c>
      <c r="C10" s="78">
        <f t="shared" ref="C10:C73" si="7">IF(Y9="","",C9+Y9)</f>
        <v>10884.070796460181</v>
      </c>
      <c r="D10" s="78"/>
      <c r="E10" s="69">
        <v>2011</v>
      </c>
      <c r="F10" s="26">
        <v>42403</v>
      </c>
      <c r="G10" s="30">
        <v>0.5</v>
      </c>
      <c r="H10" s="30" t="s">
        <v>72</v>
      </c>
      <c r="I10" s="30" t="s">
        <v>82</v>
      </c>
      <c r="J10" s="35" t="s">
        <v>3</v>
      </c>
      <c r="K10" s="79">
        <v>1.3768</v>
      </c>
      <c r="L10" s="79"/>
      <c r="M10" s="69">
        <v>1.3824000000000001</v>
      </c>
      <c r="N10" s="36">
        <f t="shared" si="0"/>
        <v>-5.6000000000000494E-3</v>
      </c>
      <c r="O10" s="45">
        <v>56</v>
      </c>
      <c r="P10" s="78">
        <f t="shared" si="1"/>
        <v>326.52212389380543</v>
      </c>
      <c r="Q10" s="78"/>
      <c r="R10" s="5">
        <f t="shared" ref="R10:R73" si="8">IF(O10="","",(P10/O10)*0.1)</f>
        <v>0.58307522123893829</v>
      </c>
      <c r="S10" s="69">
        <v>2011</v>
      </c>
      <c r="T10" s="26">
        <v>42408</v>
      </c>
      <c r="U10" s="30">
        <v>0.16666666666666666</v>
      </c>
      <c r="V10" s="79">
        <v>1.3625</v>
      </c>
      <c r="W10" s="79"/>
      <c r="X10" s="35">
        <f>IF((T10-F10)&gt;=0,T10-F10,($X$2-F10)+(T10-$Y$2))</f>
        <v>5</v>
      </c>
      <c r="Y10" s="135">
        <f t="shared" si="2"/>
        <v>833.79756637168043</v>
      </c>
      <c r="Z10" s="136"/>
      <c r="AA10" s="81">
        <f t="shared" si="3"/>
        <v>142.9999999999998</v>
      </c>
      <c r="AB10" s="81"/>
      <c r="AC10" s="13"/>
      <c r="AD10" s="31"/>
      <c r="AE10" s="31"/>
      <c r="AG10" s="44">
        <f t="shared" si="4"/>
        <v>327</v>
      </c>
      <c r="AH10" s="44">
        <f t="shared" si="5"/>
        <v>-834</v>
      </c>
      <c r="AI10" s="43">
        <f t="shared" si="6"/>
        <v>0</v>
      </c>
    </row>
    <row r="11" spans="2:35" x14ac:dyDescent="0.2">
      <c r="B11" s="35">
        <v>3</v>
      </c>
      <c r="C11" s="78">
        <f t="shared" si="7"/>
        <v>11717.868362831861</v>
      </c>
      <c r="D11" s="78"/>
      <c r="E11" s="69">
        <v>2011</v>
      </c>
      <c r="F11" s="26">
        <v>42438</v>
      </c>
      <c r="G11" s="30">
        <v>0.33333333333333331</v>
      </c>
      <c r="H11" s="30" t="s">
        <v>72</v>
      </c>
      <c r="I11" s="30" t="s">
        <v>71</v>
      </c>
      <c r="J11" s="35" t="s">
        <v>3</v>
      </c>
      <c r="K11" s="79">
        <v>1.3863000000000001</v>
      </c>
      <c r="L11" s="79"/>
      <c r="M11" s="69">
        <v>1.3923000000000001</v>
      </c>
      <c r="N11" s="36">
        <f t="shared" si="0"/>
        <v>-6.0000000000000053E-3</v>
      </c>
      <c r="O11" s="45">
        <v>60</v>
      </c>
      <c r="P11" s="78">
        <f t="shared" si="1"/>
        <v>351.53605088495584</v>
      </c>
      <c r="Q11" s="78"/>
      <c r="R11" s="5">
        <f t="shared" si="8"/>
        <v>0.58589341814159313</v>
      </c>
      <c r="S11" s="69">
        <v>2011</v>
      </c>
      <c r="T11" s="26">
        <v>42438</v>
      </c>
      <c r="U11" s="30">
        <v>0.5</v>
      </c>
      <c r="V11" s="79">
        <v>1.3923000000000001</v>
      </c>
      <c r="W11" s="79"/>
      <c r="X11" s="35">
        <f t="shared" ref="X11:X74" si="9">IF((T11-F11)&gt;=0,T11-F11,($X$2-F11)+(T11-$Y$2))</f>
        <v>0</v>
      </c>
      <c r="Y11" s="135">
        <f t="shared" si="2"/>
        <v>-351.53605088495618</v>
      </c>
      <c r="Z11" s="136"/>
      <c r="AA11" s="81">
        <f t="shared" si="3"/>
        <v>-60.000000000000057</v>
      </c>
      <c r="AB11" s="81"/>
      <c r="AC11" s="13"/>
      <c r="AG11" s="44">
        <f t="shared" si="4"/>
        <v>352</v>
      </c>
      <c r="AH11" s="44">
        <f t="shared" si="5"/>
        <v>352</v>
      </c>
      <c r="AI11" s="43">
        <f t="shared" si="6"/>
        <v>1</v>
      </c>
    </row>
    <row r="12" spans="2:35" x14ac:dyDescent="0.2">
      <c r="B12" s="35">
        <v>4</v>
      </c>
      <c r="C12" s="78">
        <f t="shared" si="7"/>
        <v>11366.332311946906</v>
      </c>
      <c r="D12" s="78"/>
      <c r="E12" s="69">
        <v>2011</v>
      </c>
      <c r="F12" s="26">
        <v>42478</v>
      </c>
      <c r="G12" s="30">
        <v>0</v>
      </c>
      <c r="H12" s="30" t="s">
        <v>72</v>
      </c>
      <c r="I12" s="30" t="s">
        <v>84</v>
      </c>
      <c r="J12" s="35" t="s">
        <v>3</v>
      </c>
      <c r="K12" s="79">
        <v>1.4364699999999999</v>
      </c>
      <c r="L12" s="79"/>
      <c r="M12" s="69">
        <v>1.4502900000000001</v>
      </c>
      <c r="N12" s="36">
        <f t="shared" si="0"/>
        <v>-1.3820000000000165E-2</v>
      </c>
      <c r="O12" s="45">
        <v>138</v>
      </c>
      <c r="P12" s="78">
        <f t="shared" si="1"/>
        <v>340.98996935840717</v>
      </c>
      <c r="Q12" s="78"/>
      <c r="R12" s="5">
        <f t="shared" si="8"/>
        <v>0.24709418069449796</v>
      </c>
      <c r="S12" s="69">
        <v>2011</v>
      </c>
      <c r="T12" s="26">
        <v>42480</v>
      </c>
      <c r="U12" s="30">
        <v>0</v>
      </c>
      <c r="V12" s="79">
        <v>1.4364699999999999</v>
      </c>
      <c r="W12" s="79"/>
      <c r="X12" s="35">
        <f t="shared" si="9"/>
        <v>2</v>
      </c>
      <c r="Y12" s="135">
        <f t="shared" si="2"/>
        <v>0</v>
      </c>
      <c r="Z12" s="136"/>
      <c r="AA12" s="81">
        <f t="shared" si="3"/>
        <v>0</v>
      </c>
      <c r="AB12" s="81"/>
      <c r="AC12" s="13" t="s">
        <v>88</v>
      </c>
      <c r="AG12" s="44">
        <f t="shared" si="4"/>
        <v>341</v>
      </c>
      <c r="AH12" s="44">
        <f t="shared" si="5"/>
        <v>0</v>
      </c>
      <c r="AI12" s="43">
        <f t="shared" si="6"/>
        <v>1</v>
      </c>
    </row>
    <row r="13" spans="2:35" x14ac:dyDescent="0.2">
      <c r="B13" s="35">
        <v>5</v>
      </c>
      <c r="C13" s="78">
        <f t="shared" si="7"/>
        <v>11366.332311946906</v>
      </c>
      <c r="D13" s="78"/>
      <c r="E13" s="69">
        <v>2011</v>
      </c>
      <c r="F13" s="26">
        <v>42495</v>
      </c>
      <c r="G13" s="30">
        <v>0.66666666666666663</v>
      </c>
      <c r="H13" s="30" t="s">
        <v>72</v>
      </c>
      <c r="I13" s="30" t="s">
        <v>95</v>
      </c>
      <c r="J13" s="35" t="s">
        <v>3</v>
      </c>
      <c r="K13" s="79">
        <v>1.46478</v>
      </c>
      <c r="L13" s="79"/>
      <c r="M13" s="69">
        <v>1.4938499999999999</v>
      </c>
      <c r="N13" s="36">
        <f t="shared" si="0"/>
        <v>-2.9069999999999929E-2</v>
      </c>
      <c r="O13" s="45">
        <v>291</v>
      </c>
      <c r="P13" s="78">
        <f t="shared" si="1"/>
        <v>340.98996935840717</v>
      </c>
      <c r="Q13" s="78"/>
      <c r="R13" s="5">
        <f t="shared" si="8"/>
        <v>0.11717868362831861</v>
      </c>
      <c r="S13" s="69">
        <v>2011</v>
      </c>
      <c r="T13" s="26">
        <v>42509</v>
      </c>
      <c r="U13" s="30">
        <v>0</v>
      </c>
      <c r="V13" s="79">
        <v>1.42862</v>
      </c>
      <c r="W13" s="79"/>
      <c r="X13" s="35">
        <f t="shared" si="9"/>
        <v>14</v>
      </c>
      <c r="Y13" s="135">
        <f t="shared" si="2"/>
        <v>423.71811999999971</v>
      </c>
      <c r="Z13" s="136"/>
      <c r="AA13" s="81">
        <f t="shared" si="3"/>
        <v>361.59999999999968</v>
      </c>
      <c r="AB13" s="81"/>
      <c r="AC13" s="13"/>
      <c r="AG13" s="44">
        <f t="shared" si="4"/>
        <v>341</v>
      </c>
      <c r="AH13" s="44">
        <f t="shared" si="5"/>
        <v>-424</v>
      </c>
      <c r="AI13" s="43">
        <f t="shared" si="6"/>
        <v>0</v>
      </c>
    </row>
    <row r="14" spans="2:35" x14ac:dyDescent="0.2">
      <c r="B14" s="35">
        <v>6</v>
      </c>
      <c r="C14" s="78">
        <f t="shared" si="7"/>
        <v>11790.050431946906</v>
      </c>
      <c r="D14" s="78"/>
      <c r="E14" s="69">
        <v>2011</v>
      </c>
      <c r="F14" s="26">
        <v>42517</v>
      </c>
      <c r="G14" s="30">
        <v>0.16666666666666666</v>
      </c>
      <c r="H14" s="30" t="s">
        <v>72</v>
      </c>
      <c r="I14" s="30" t="s">
        <v>71</v>
      </c>
      <c r="J14" s="35" t="s">
        <v>4</v>
      </c>
      <c r="K14" s="79">
        <v>1.42062</v>
      </c>
      <c r="L14" s="79"/>
      <c r="M14" s="69">
        <v>1.4067400000000001</v>
      </c>
      <c r="N14" s="36">
        <f>K14-M14</f>
        <v>1.3879999999999892E-2</v>
      </c>
      <c r="O14" s="45">
        <v>139</v>
      </c>
      <c r="P14" s="78">
        <f t="shared" si="1"/>
        <v>353.70151295840714</v>
      </c>
      <c r="Q14" s="78"/>
      <c r="R14" s="5">
        <f t="shared" si="8"/>
        <v>0.25446152011396195</v>
      </c>
      <c r="S14" s="69">
        <v>2011</v>
      </c>
      <c r="T14" s="26">
        <v>42530</v>
      </c>
      <c r="U14" s="30">
        <v>0.5</v>
      </c>
      <c r="V14" s="79">
        <v>1.4557</v>
      </c>
      <c r="W14" s="79"/>
      <c r="X14" s="35">
        <f t="shared" si="9"/>
        <v>13</v>
      </c>
      <c r="Y14" s="135">
        <f t="shared" si="2"/>
        <v>892.65101255977856</v>
      </c>
      <c r="Z14" s="136"/>
      <c r="AA14" s="81">
        <f t="shared" si="3"/>
        <v>350.8</v>
      </c>
      <c r="AB14" s="81"/>
      <c r="AC14" s="13"/>
      <c r="AG14" s="44">
        <f t="shared" si="4"/>
        <v>354</v>
      </c>
      <c r="AH14" s="44">
        <f t="shared" si="5"/>
        <v>-893</v>
      </c>
      <c r="AI14" s="43">
        <f t="shared" si="6"/>
        <v>0</v>
      </c>
    </row>
    <row r="15" spans="2:35" x14ac:dyDescent="0.2">
      <c r="B15" s="35">
        <v>7</v>
      </c>
      <c r="C15" s="78">
        <f t="shared" si="7"/>
        <v>12682.701444506683</v>
      </c>
      <c r="D15" s="78"/>
      <c r="E15" s="69">
        <v>2011</v>
      </c>
      <c r="F15" s="26">
        <v>42538</v>
      </c>
      <c r="G15" s="30">
        <v>0.33333333333333331</v>
      </c>
      <c r="H15" s="30" t="s">
        <v>72</v>
      </c>
      <c r="I15" s="30" t="s">
        <v>85</v>
      </c>
      <c r="J15" s="35" t="s">
        <v>4</v>
      </c>
      <c r="K15" s="79">
        <v>1.41438</v>
      </c>
      <c r="L15" s="79"/>
      <c r="M15" s="69">
        <v>1.4127400000000001</v>
      </c>
      <c r="N15" s="36">
        <f t="shared" ref="N15:N78" si="10">K15-M15</f>
        <v>1.6399999999998638E-3</v>
      </c>
      <c r="O15" s="45">
        <v>16</v>
      </c>
      <c r="P15" s="78">
        <f t="shared" si="1"/>
        <v>380.48104333520047</v>
      </c>
      <c r="Q15" s="78"/>
      <c r="R15" s="5">
        <f t="shared" si="8"/>
        <v>2.3780065208450032</v>
      </c>
      <c r="S15" s="69">
        <v>2011</v>
      </c>
      <c r="T15" s="26">
        <v>42541</v>
      </c>
      <c r="U15" s="30">
        <v>0.33333333333333331</v>
      </c>
      <c r="V15" s="79">
        <v>1.41438</v>
      </c>
      <c r="W15" s="79"/>
      <c r="X15" s="35">
        <f t="shared" si="9"/>
        <v>3</v>
      </c>
      <c r="Y15" s="135">
        <f t="shared" si="2"/>
        <v>0</v>
      </c>
      <c r="Z15" s="136"/>
      <c r="AA15" s="81">
        <f t="shared" si="3"/>
        <v>0</v>
      </c>
      <c r="AB15" s="81"/>
      <c r="AC15" s="13" t="s">
        <v>89</v>
      </c>
      <c r="AD15" s="31"/>
      <c r="AE15" s="31"/>
      <c r="AG15" s="44">
        <f t="shared" si="4"/>
        <v>381</v>
      </c>
      <c r="AH15" s="44">
        <f t="shared" si="5"/>
        <v>0</v>
      </c>
      <c r="AI15" s="43">
        <f t="shared" si="6"/>
        <v>1</v>
      </c>
    </row>
    <row r="16" spans="2:35" x14ac:dyDescent="0.2">
      <c r="B16" s="35">
        <v>8</v>
      </c>
      <c r="C16" s="78">
        <f t="shared" si="7"/>
        <v>12682.701444506683</v>
      </c>
      <c r="D16" s="78"/>
      <c r="E16" s="69">
        <v>2011</v>
      </c>
      <c r="F16" s="26">
        <v>42557</v>
      </c>
      <c r="G16" s="30">
        <v>0.33333333333333331</v>
      </c>
      <c r="H16" s="30" t="s">
        <v>72</v>
      </c>
      <c r="I16" s="30" t="s">
        <v>86</v>
      </c>
      <c r="J16" s="35" t="s">
        <v>3</v>
      </c>
      <c r="K16" s="79">
        <v>1.44025</v>
      </c>
      <c r="L16" s="79"/>
      <c r="M16" s="69">
        <v>1.4465699999999999</v>
      </c>
      <c r="N16" s="36">
        <f t="shared" si="10"/>
        <v>-6.3199999999998813E-3</v>
      </c>
      <c r="O16" s="45">
        <v>63</v>
      </c>
      <c r="P16" s="78">
        <f t="shared" si="1"/>
        <v>380.48104333520047</v>
      </c>
      <c r="Q16" s="78"/>
      <c r="R16" s="5">
        <f t="shared" si="8"/>
        <v>0.60393816402412781</v>
      </c>
      <c r="S16" s="69">
        <v>2011</v>
      </c>
      <c r="T16" s="26">
        <v>42564</v>
      </c>
      <c r="U16" s="30">
        <v>0.33333333333333331</v>
      </c>
      <c r="V16" s="79">
        <v>1.4060699999999999</v>
      </c>
      <c r="W16" s="79"/>
      <c r="X16" s="35">
        <f t="shared" si="9"/>
        <v>7</v>
      </c>
      <c r="Y16" s="135">
        <f t="shared" si="2"/>
        <v>2064.2606446344748</v>
      </c>
      <c r="Z16" s="136"/>
      <c r="AA16" s="81">
        <f t="shared" si="3"/>
        <v>341.80000000000098</v>
      </c>
      <c r="AB16" s="81"/>
      <c r="AC16" s="13"/>
      <c r="AD16" s="31"/>
      <c r="AE16" s="31"/>
      <c r="AG16" s="44">
        <f t="shared" si="4"/>
        <v>381</v>
      </c>
      <c r="AH16" s="44">
        <f t="shared" si="5"/>
        <v>-2065</v>
      </c>
      <c r="AI16" s="43">
        <f t="shared" si="6"/>
        <v>0</v>
      </c>
    </row>
    <row r="17" spans="2:35" x14ac:dyDescent="0.2">
      <c r="B17" s="35">
        <v>9</v>
      </c>
      <c r="C17" s="78">
        <f t="shared" si="7"/>
        <v>14746.962089141158</v>
      </c>
      <c r="D17" s="78"/>
      <c r="E17" s="69">
        <v>2011</v>
      </c>
      <c r="F17" s="26">
        <v>42613</v>
      </c>
      <c r="G17" s="30">
        <v>0.66666666666666663</v>
      </c>
      <c r="H17" s="30" t="s">
        <v>72</v>
      </c>
      <c r="I17" s="30" t="s">
        <v>85</v>
      </c>
      <c r="J17" s="35" t="s">
        <v>3</v>
      </c>
      <c r="K17" s="79">
        <v>1.43841</v>
      </c>
      <c r="L17" s="79"/>
      <c r="M17" s="69">
        <v>1.4468799999999999</v>
      </c>
      <c r="N17" s="36">
        <f t="shared" si="10"/>
        <v>-8.4699999999999775E-3</v>
      </c>
      <c r="O17" s="45">
        <v>85</v>
      </c>
      <c r="P17" s="78">
        <f t="shared" si="1"/>
        <v>442.40886267423474</v>
      </c>
      <c r="Q17" s="78"/>
      <c r="R17" s="5">
        <f t="shared" si="8"/>
        <v>0.5204810149108644</v>
      </c>
      <c r="S17" s="69">
        <v>2011</v>
      </c>
      <c r="T17" s="26">
        <v>42627</v>
      </c>
      <c r="U17" s="30">
        <v>0.5</v>
      </c>
      <c r="V17" s="79">
        <v>1.37385</v>
      </c>
      <c r="W17" s="79"/>
      <c r="X17" s="35">
        <f t="shared" si="9"/>
        <v>14</v>
      </c>
      <c r="Y17" s="135">
        <f t="shared" si="2"/>
        <v>3360.2254322645381</v>
      </c>
      <c r="Z17" s="136"/>
      <c r="AA17" s="81">
        <f t="shared" si="3"/>
        <v>645.59999999999945</v>
      </c>
      <c r="AB17" s="81"/>
      <c r="AC17" s="13"/>
      <c r="AG17" s="44">
        <f t="shared" si="4"/>
        <v>443</v>
      </c>
      <c r="AH17" s="44">
        <f t="shared" si="5"/>
        <v>-3361</v>
      </c>
      <c r="AI17" s="43">
        <f t="shared" si="6"/>
        <v>0</v>
      </c>
    </row>
    <row r="18" spans="2:35" x14ac:dyDescent="0.2">
      <c r="B18" s="35">
        <v>10</v>
      </c>
      <c r="C18" s="78">
        <f t="shared" si="7"/>
        <v>18107.187521405696</v>
      </c>
      <c r="D18" s="78"/>
      <c r="E18" s="69">
        <v>2011</v>
      </c>
      <c r="F18" s="26">
        <v>42648</v>
      </c>
      <c r="G18" s="30">
        <v>0.5</v>
      </c>
      <c r="H18" s="30" t="s">
        <v>72</v>
      </c>
      <c r="I18" s="30" t="s">
        <v>85</v>
      </c>
      <c r="J18" s="35" t="s">
        <v>4</v>
      </c>
      <c r="K18" s="79">
        <v>1.3368100000000001</v>
      </c>
      <c r="L18" s="79"/>
      <c r="M18" s="69">
        <v>1.32599</v>
      </c>
      <c r="N18" s="36">
        <f t="shared" si="10"/>
        <v>1.0820000000000052E-2</v>
      </c>
      <c r="O18" s="45">
        <v>108</v>
      </c>
      <c r="P18" s="78">
        <f t="shared" si="1"/>
        <v>543.21562564217083</v>
      </c>
      <c r="Q18" s="78"/>
      <c r="R18" s="5">
        <f t="shared" si="8"/>
        <v>0.50297743115015814</v>
      </c>
      <c r="S18" s="69">
        <v>2011</v>
      </c>
      <c r="T18" s="26">
        <v>42649</v>
      </c>
      <c r="U18" s="30">
        <v>0.5</v>
      </c>
      <c r="V18" s="79">
        <v>1.32599</v>
      </c>
      <c r="W18" s="79"/>
      <c r="X18" s="35">
        <f t="shared" si="9"/>
        <v>1</v>
      </c>
      <c r="Y18" s="135">
        <f t="shared" si="2"/>
        <v>-544.22158050447365</v>
      </c>
      <c r="Z18" s="136"/>
      <c r="AA18" s="81">
        <f t="shared" si="3"/>
        <v>-108.20000000000051</v>
      </c>
      <c r="AB18" s="81"/>
      <c r="AC18" s="13" t="s">
        <v>90</v>
      </c>
      <c r="AE18" s="31"/>
      <c r="AG18" s="44">
        <f t="shared" si="4"/>
        <v>544</v>
      </c>
      <c r="AH18" s="44">
        <f t="shared" si="5"/>
        <v>545</v>
      </c>
      <c r="AI18" s="43">
        <f>IF(Y18&gt;0,0,IF(AG18&gt;=(AH18-1),1,2))</f>
        <v>1</v>
      </c>
    </row>
    <row r="19" spans="2:35" x14ac:dyDescent="0.2">
      <c r="B19" s="35">
        <v>11</v>
      </c>
      <c r="C19" s="78">
        <f t="shared" si="7"/>
        <v>17562.965940901224</v>
      </c>
      <c r="D19" s="78"/>
      <c r="E19" s="69">
        <v>2011</v>
      </c>
      <c r="F19" s="26">
        <v>42677</v>
      </c>
      <c r="G19" s="30">
        <v>0.66666666666666663</v>
      </c>
      <c r="H19" s="30" t="s">
        <v>72</v>
      </c>
      <c r="I19" s="30" t="s">
        <v>85</v>
      </c>
      <c r="J19" s="35" t="s">
        <v>4</v>
      </c>
      <c r="K19" s="79">
        <v>1.3826499999999999</v>
      </c>
      <c r="L19" s="79"/>
      <c r="M19" s="69">
        <v>1.3656299999999999</v>
      </c>
      <c r="N19" s="36">
        <f t="shared" si="10"/>
        <v>1.7020000000000035E-2</v>
      </c>
      <c r="O19" s="45">
        <v>170</v>
      </c>
      <c r="P19" s="78">
        <f t="shared" si="1"/>
        <v>526.88897822703666</v>
      </c>
      <c r="Q19" s="78"/>
      <c r="R19" s="5">
        <f t="shared" si="8"/>
        <v>0.30993469307472749</v>
      </c>
      <c r="S19" s="69">
        <v>2011</v>
      </c>
      <c r="T19" s="26">
        <v>42683</v>
      </c>
      <c r="U19" s="30">
        <v>0.5</v>
      </c>
      <c r="V19" s="79">
        <v>1.3656299999999999</v>
      </c>
      <c r="W19" s="79"/>
      <c r="X19" s="35">
        <f t="shared" si="9"/>
        <v>6</v>
      </c>
      <c r="Y19" s="135">
        <f t="shared" si="2"/>
        <v>-527.5088476131873</v>
      </c>
      <c r="Z19" s="136"/>
      <c r="AA19" s="81">
        <f t="shared" si="3"/>
        <v>-170.20000000000036</v>
      </c>
      <c r="AB19" s="81"/>
      <c r="AC19" s="13" t="s">
        <v>91</v>
      </c>
      <c r="AD19" s="31"/>
      <c r="AE19" s="31">
        <f>SUM(Y9:Z19)</f>
        <v>7035.457093288036</v>
      </c>
      <c r="AF19" s="32">
        <f>AE19/C9</f>
        <v>0.70354570932880356</v>
      </c>
      <c r="AG19" s="44">
        <f t="shared" si="4"/>
        <v>527</v>
      </c>
      <c r="AH19" s="44">
        <f t="shared" si="5"/>
        <v>528</v>
      </c>
      <c r="AI19" s="43">
        <f t="shared" ref="AI19:AI82" si="11">IF(Y19&gt;0,0,IF(AG19&gt;=(AH19-1),1,2))</f>
        <v>1</v>
      </c>
    </row>
    <row r="20" spans="2:35" x14ac:dyDescent="0.2">
      <c r="B20" s="35">
        <v>12</v>
      </c>
      <c r="C20" s="78">
        <f t="shared" si="7"/>
        <v>17035.457093288038</v>
      </c>
      <c r="D20" s="78"/>
      <c r="E20" s="69">
        <v>2012</v>
      </c>
      <c r="F20" s="26">
        <v>42388</v>
      </c>
      <c r="G20" s="30">
        <v>0.33333333333333331</v>
      </c>
      <c r="H20" s="30" t="s">
        <v>72</v>
      </c>
      <c r="I20" s="30" t="s">
        <v>92</v>
      </c>
      <c r="J20" s="35" t="s">
        <v>4</v>
      </c>
      <c r="K20" s="79">
        <v>1.2877799999999999</v>
      </c>
      <c r="L20" s="79"/>
      <c r="M20" s="69">
        <v>1.26241</v>
      </c>
      <c r="N20" s="36">
        <f t="shared" si="10"/>
        <v>2.5369999999999893E-2</v>
      </c>
      <c r="O20" s="45">
        <v>254</v>
      </c>
      <c r="P20" s="78">
        <f t="shared" si="1"/>
        <v>511.06371279864112</v>
      </c>
      <c r="Q20" s="78"/>
      <c r="R20" s="5">
        <f t="shared" si="8"/>
        <v>0.20120618614119731</v>
      </c>
      <c r="S20" s="69">
        <v>2012</v>
      </c>
      <c r="T20" s="26">
        <v>42399</v>
      </c>
      <c r="U20" s="30">
        <v>0.5</v>
      </c>
      <c r="V20" s="79">
        <v>1.3076000000000001</v>
      </c>
      <c r="W20" s="79"/>
      <c r="X20" s="35">
        <f t="shared" si="9"/>
        <v>11</v>
      </c>
      <c r="Y20" s="135">
        <f t="shared" si="2"/>
        <v>398.79066093185656</v>
      </c>
      <c r="Z20" s="136"/>
      <c r="AA20" s="81">
        <f t="shared" si="3"/>
        <v>198.20000000000169</v>
      </c>
      <c r="AB20" s="81"/>
      <c r="AC20" s="13"/>
      <c r="AG20" s="44">
        <f t="shared" si="4"/>
        <v>512</v>
      </c>
      <c r="AH20" s="44">
        <f t="shared" si="5"/>
        <v>-399</v>
      </c>
      <c r="AI20" s="43">
        <f t="shared" si="11"/>
        <v>0</v>
      </c>
    </row>
    <row r="21" spans="2:35" x14ac:dyDescent="0.2">
      <c r="B21" s="35">
        <v>13</v>
      </c>
      <c r="C21" s="78">
        <f t="shared" si="7"/>
        <v>17434.247754219894</v>
      </c>
      <c r="D21" s="78"/>
      <c r="E21" s="69">
        <v>2012</v>
      </c>
      <c r="F21" s="26">
        <v>42429</v>
      </c>
      <c r="G21" s="30">
        <v>0.66666666666666663</v>
      </c>
      <c r="H21" s="30" t="s">
        <v>72</v>
      </c>
      <c r="I21" s="30" t="s">
        <v>93</v>
      </c>
      <c r="J21" s="35" t="s">
        <v>3</v>
      </c>
      <c r="K21" s="79">
        <v>1.3365</v>
      </c>
      <c r="L21" s="79"/>
      <c r="M21" s="69">
        <v>1.3486</v>
      </c>
      <c r="N21" s="36">
        <f t="shared" si="10"/>
        <v>-1.21E-2</v>
      </c>
      <c r="O21" s="45">
        <v>121</v>
      </c>
      <c r="P21" s="78">
        <f t="shared" si="1"/>
        <v>523.02743262659681</v>
      </c>
      <c r="Q21" s="78"/>
      <c r="R21" s="5">
        <f t="shared" si="8"/>
        <v>0.43225407655090642</v>
      </c>
      <c r="S21" s="69">
        <v>2012</v>
      </c>
      <c r="T21" s="26">
        <v>42437</v>
      </c>
      <c r="U21" s="30">
        <v>0.16666666666666666</v>
      </c>
      <c r="V21" s="79">
        <v>1.3163100000000001</v>
      </c>
      <c r="W21" s="79"/>
      <c r="X21" s="35">
        <f t="shared" si="9"/>
        <v>8</v>
      </c>
      <c r="Y21" s="135">
        <f t="shared" si="2"/>
        <v>872.72098055627703</v>
      </c>
      <c r="Z21" s="136"/>
      <c r="AA21" s="81">
        <f t="shared" si="3"/>
        <v>201.8999999999993</v>
      </c>
      <c r="AB21" s="81"/>
      <c r="AC21" s="13"/>
      <c r="AD21" s="31"/>
      <c r="AE21" s="31"/>
      <c r="AG21" s="44">
        <f t="shared" si="4"/>
        <v>524</v>
      </c>
      <c r="AH21" s="44">
        <f t="shared" si="5"/>
        <v>-873</v>
      </c>
      <c r="AI21" s="43">
        <f t="shared" si="11"/>
        <v>0</v>
      </c>
    </row>
    <row r="22" spans="2:35" x14ac:dyDescent="0.2">
      <c r="B22" s="35">
        <v>14</v>
      </c>
      <c r="C22" s="78">
        <f t="shared" si="7"/>
        <v>18306.968734776172</v>
      </c>
      <c r="D22" s="78"/>
      <c r="E22" s="69">
        <v>2012</v>
      </c>
      <c r="F22" s="26">
        <v>42445</v>
      </c>
      <c r="G22" s="30">
        <v>0.5</v>
      </c>
      <c r="H22" s="30" t="s">
        <v>72</v>
      </c>
      <c r="I22" s="30" t="s">
        <v>85</v>
      </c>
      <c r="J22" s="35" t="s">
        <v>4</v>
      </c>
      <c r="K22" s="79">
        <v>1.3119000000000001</v>
      </c>
      <c r="L22" s="79"/>
      <c r="M22" s="69">
        <v>1.3003199999999999</v>
      </c>
      <c r="N22" s="36">
        <f t="shared" si="10"/>
        <v>1.1580000000000146E-2</v>
      </c>
      <c r="O22" s="45">
        <v>116</v>
      </c>
      <c r="P22" s="78">
        <f t="shared" si="1"/>
        <v>549.20906204328514</v>
      </c>
      <c r="Q22" s="78"/>
      <c r="R22" s="5">
        <f t="shared" si="8"/>
        <v>0.47345608796834926</v>
      </c>
      <c r="S22" s="69">
        <v>2012</v>
      </c>
      <c r="T22" s="26">
        <v>42451</v>
      </c>
      <c r="U22" s="30">
        <v>0.33333333333333331</v>
      </c>
      <c r="V22" s="79">
        <v>1.3189500000000001</v>
      </c>
      <c r="W22" s="79"/>
      <c r="X22" s="35">
        <f t="shared" si="9"/>
        <v>6</v>
      </c>
      <c r="Y22" s="135">
        <f t="shared" si="2"/>
        <v>333.78654201768626</v>
      </c>
      <c r="Z22" s="136"/>
      <c r="AA22" s="81">
        <f t="shared" si="3"/>
        <v>70.5</v>
      </c>
      <c r="AB22" s="81"/>
      <c r="AC22" s="13"/>
      <c r="AE22" s="31"/>
      <c r="AG22" s="44">
        <f t="shared" si="4"/>
        <v>550</v>
      </c>
      <c r="AH22" s="44">
        <f t="shared" si="5"/>
        <v>-334</v>
      </c>
      <c r="AI22" s="43">
        <f t="shared" si="11"/>
        <v>0</v>
      </c>
    </row>
    <row r="23" spans="2:35" x14ac:dyDescent="0.2">
      <c r="B23" s="35">
        <v>15</v>
      </c>
      <c r="C23" s="78">
        <f t="shared" si="7"/>
        <v>18640.755276793858</v>
      </c>
      <c r="D23" s="78"/>
      <c r="E23" s="69">
        <v>2012</v>
      </c>
      <c r="F23" s="26">
        <v>42463</v>
      </c>
      <c r="G23" s="30">
        <v>0.83333333333333337</v>
      </c>
      <c r="H23" s="30" t="s">
        <v>72</v>
      </c>
      <c r="I23" s="30" t="s">
        <v>85</v>
      </c>
      <c r="J23" s="35" t="s">
        <v>3</v>
      </c>
      <c r="K23" s="79">
        <v>1.3250999999999999</v>
      </c>
      <c r="L23" s="79"/>
      <c r="M23" s="69">
        <v>1.3379399999999999</v>
      </c>
      <c r="N23" s="36">
        <f t="shared" si="10"/>
        <v>-1.2839999999999963E-2</v>
      </c>
      <c r="O23" s="45">
        <v>128</v>
      </c>
      <c r="P23" s="78">
        <f t="shared" si="1"/>
        <v>559.22265830381571</v>
      </c>
      <c r="Q23" s="78"/>
      <c r="R23" s="5">
        <f t="shared" si="8"/>
        <v>0.43689270179985606</v>
      </c>
      <c r="S23" s="69">
        <v>2012</v>
      </c>
      <c r="T23" s="26">
        <v>42469</v>
      </c>
      <c r="U23" s="30">
        <v>0.66666666666666663</v>
      </c>
      <c r="V23" s="79">
        <v>1.3111600000000001</v>
      </c>
      <c r="W23" s="79"/>
      <c r="X23" s="35">
        <f t="shared" si="9"/>
        <v>6</v>
      </c>
      <c r="Y23" s="135">
        <f t="shared" si="2"/>
        <v>609.02842630899249</v>
      </c>
      <c r="Z23" s="136"/>
      <c r="AA23" s="81">
        <f t="shared" si="3"/>
        <v>139.39999999999841</v>
      </c>
      <c r="AB23" s="81"/>
      <c r="AC23" s="13"/>
      <c r="AG23" s="44">
        <f t="shared" si="4"/>
        <v>560</v>
      </c>
      <c r="AH23" s="44">
        <f t="shared" si="5"/>
        <v>-610</v>
      </c>
      <c r="AI23" s="43">
        <f t="shared" si="11"/>
        <v>0</v>
      </c>
    </row>
    <row r="24" spans="2:35" x14ac:dyDescent="0.2">
      <c r="B24" s="35">
        <v>16</v>
      </c>
      <c r="C24" s="78">
        <f t="shared" si="7"/>
        <v>19249.78370310285</v>
      </c>
      <c r="D24" s="78"/>
      <c r="E24" s="69">
        <v>2012</v>
      </c>
      <c r="F24" s="26">
        <v>42491</v>
      </c>
      <c r="G24" s="30">
        <v>0.66666666666666663</v>
      </c>
      <c r="H24" s="30" t="s">
        <v>72</v>
      </c>
      <c r="I24" s="30" t="s">
        <v>96</v>
      </c>
      <c r="J24" s="35" t="s">
        <v>3</v>
      </c>
      <c r="K24" s="79">
        <v>1.3206599999999999</v>
      </c>
      <c r="L24" s="79"/>
      <c r="M24" s="69">
        <v>1.32822</v>
      </c>
      <c r="N24" s="36">
        <f t="shared" si="10"/>
        <v>-7.5600000000000112E-3</v>
      </c>
      <c r="O24" s="45">
        <v>76</v>
      </c>
      <c r="P24" s="78">
        <f t="shared" si="1"/>
        <v>577.49351109308543</v>
      </c>
      <c r="Q24" s="78"/>
      <c r="R24" s="5">
        <f t="shared" si="8"/>
        <v>0.75985988301721763</v>
      </c>
      <c r="S24" s="69">
        <v>2012</v>
      </c>
      <c r="T24" s="26">
        <v>42493</v>
      </c>
      <c r="U24" s="30">
        <v>0.66666666666666663</v>
      </c>
      <c r="V24" s="79">
        <v>1.3166100000000001</v>
      </c>
      <c r="W24" s="79"/>
      <c r="X24" s="35">
        <f t="shared" si="9"/>
        <v>2</v>
      </c>
      <c r="Y24" s="135">
        <f t="shared" si="2"/>
        <v>307.74325262196459</v>
      </c>
      <c r="Z24" s="136"/>
      <c r="AA24" s="81">
        <f t="shared" si="3"/>
        <v>40.49999999999887</v>
      </c>
      <c r="AB24" s="81"/>
      <c r="AC24" s="13"/>
      <c r="AD24" s="31"/>
      <c r="AE24" s="31"/>
      <c r="AG24" s="44">
        <f t="shared" si="4"/>
        <v>578</v>
      </c>
      <c r="AH24" s="44">
        <f t="shared" si="5"/>
        <v>-308</v>
      </c>
      <c r="AI24" s="43">
        <f t="shared" si="11"/>
        <v>0</v>
      </c>
    </row>
    <row r="25" spans="2:35" x14ac:dyDescent="0.2">
      <c r="B25" s="35">
        <v>17</v>
      </c>
      <c r="C25" s="78">
        <f t="shared" si="7"/>
        <v>19557.526955724814</v>
      </c>
      <c r="D25" s="78"/>
      <c r="E25" s="69">
        <v>2012</v>
      </c>
      <c r="F25" s="26">
        <v>42527</v>
      </c>
      <c r="G25" s="30">
        <v>0.66666666666666663</v>
      </c>
      <c r="H25" s="30" t="s">
        <v>72</v>
      </c>
      <c r="I25" s="30" t="s">
        <v>85</v>
      </c>
      <c r="J25" s="35" t="s">
        <v>4</v>
      </c>
      <c r="K25" s="79">
        <v>1.2540899999999999</v>
      </c>
      <c r="L25" s="79"/>
      <c r="M25" s="69">
        <v>1.24089</v>
      </c>
      <c r="N25" s="36">
        <f t="shared" si="10"/>
        <v>1.3199999999999878E-2</v>
      </c>
      <c r="O25" s="45">
        <v>132</v>
      </c>
      <c r="P25" s="78">
        <f t="shared" si="1"/>
        <v>586.7258086717444</v>
      </c>
      <c r="Q25" s="78"/>
      <c r="R25" s="5">
        <f t="shared" si="8"/>
        <v>0.44448924899374581</v>
      </c>
      <c r="S25" s="69">
        <v>2012</v>
      </c>
      <c r="T25" s="26">
        <v>42539</v>
      </c>
      <c r="U25" s="30">
        <v>0.5</v>
      </c>
      <c r="V25" s="79">
        <v>1.25908</v>
      </c>
      <c r="W25" s="79"/>
      <c r="X25" s="35">
        <f t="shared" si="9"/>
        <v>12</v>
      </c>
      <c r="Y25" s="135">
        <f t="shared" si="2"/>
        <v>221.80013524788137</v>
      </c>
      <c r="Z25" s="136"/>
      <c r="AA25" s="81">
        <f t="shared" si="3"/>
        <v>49.900000000000503</v>
      </c>
      <c r="AB25" s="81"/>
      <c r="AC25" s="13"/>
      <c r="AG25" s="44">
        <f t="shared" si="4"/>
        <v>587</v>
      </c>
      <c r="AH25" s="44">
        <f t="shared" si="5"/>
        <v>-222</v>
      </c>
      <c r="AI25" s="43">
        <f t="shared" si="11"/>
        <v>0</v>
      </c>
    </row>
    <row r="26" spans="2:35" x14ac:dyDescent="0.2">
      <c r="B26" s="35">
        <v>18</v>
      </c>
      <c r="C26" s="78">
        <f t="shared" si="7"/>
        <v>19779.327090972696</v>
      </c>
      <c r="D26" s="78"/>
      <c r="E26" s="69">
        <v>2012</v>
      </c>
      <c r="F26" s="26">
        <v>42577</v>
      </c>
      <c r="G26" s="30">
        <v>0.5</v>
      </c>
      <c r="H26" s="30" t="s">
        <v>72</v>
      </c>
      <c r="I26" s="30" t="s">
        <v>94</v>
      </c>
      <c r="J26" s="35" t="s">
        <v>4</v>
      </c>
      <c r="K26" s="79">
        <v>1.2170000000000001</v>
      </c>
      <c r="L26" s="79"/>
      <c r="M26" s="69">
        <v>1.2040999999999999</v>
      </c>
      <c r="N26" s="36">
        <f t="shared" si="10"/>
        <v>1.2900000000000134E-2</v>
      </c>
      <c r="O26" s="45">
        <v>129</v>
      </c>
      <c r="P26" s="78">
        <f t="shared" si="1"/>
        <v>593.37981272918091</v>
      </c>
      <c r="Q26" s="78"/>
      <c r="R26" s="5">
        <f t="shared" si="8"/>
        <v>0.45998435095285339</v>
      </c>
      <c r="S26" s="69">
        <v>2012</v>
      </c>
      <c r="T26" s="26">
        <v>42581</v>
      </c>
      <c r="U26" s="30">
        <v>0.5</v>
      </c>
      <c r="V26" s="79">
        <v>1.2241</v>
      </c>
      <c r="W26" s="79"/>
      <c r="X26" s="35">
        <f t="shared" si="9"/>
        <v>4</v>
      </c>
      <c r="Y26" s="135">
        <f t="shared" si="2"/>
        <v>326.58888917652058</v>
      </c>
      <c r="Z26" s="136"/>
      <c r="AA26" s="81">
        <f t="shared" si="3"/>
        <v>70.999999999998835</v>
      </c>
      <c r="AB26" s="81"/>
      <c r="AC26" s="13"/>
      <c r="AG26" s="44">
        <f t="shared" si="4"/>
        <v>594</v>
      </c>
      <c r="AH26" s="44">
        <f t="shared" si="5"/>
        <v>-327</v>
      </c>
      <c r="AI26" s="43">
        <f t="shared" si="11"/>
        <v>0</v>
      </c>
    </row>
    <row r="27" spans="2:35" x14ac:dyDescent="0.2">
      <c r="B27" s="35">
        <v>19</v>
      </c>
      <c r="C27" s="78">
        <f t="shared" si="7"/>
        <v>20105.915980149217</v>
      </c>
      <c r="D27" s="78"/>
      <c r="E27" s="69">
        <v>2012</v>
      </c>
      <c r="F27" s="26">
        <v>42645</v>
      </c>
      <c r="G27" s="30">
        <v>0.66666666666666663</v>
      </c>
      <c r="H27" s="30" t="s">
        <v>72</v>
      </c>
      <c r="I27" s="30" t="s">
        <v>95</v>
      </c>
      <c r="J27" s="35" t="s">
        <v>4</v>
      </c>
      <c r="K27" s="79">
        <v>1.2959000000000001</v>
      </c>
      <c r="L27" s="79"/>
      <c r="M27" s="69">
        <v>1.2803</v>
      </c>
      <c r="N27" s="36">
        <f t="shared" si="10"/>
        <v>1.5600000000000058E-2</v>
      </c>
      <c r="O27" s="45">
        <v>156</v>
      </c>
      <c r="P27" s="78">
        <f t="shared" si="1"/>
        <v>603.17747940447646</v>
      </c>
      <c r="Q27" s="78"/>
      <c r="R27" s="5">
        <f t="shared" si="8"/>
        <v>0.38665223038748492</v>
      </c>
      <c r="S27" s="69">
        <v>2012</v>
      </c>
      <c r="T27" s="26">
        <v>42651</v>
      </c>
      <c r="U27" s="30">
        <v>0.16666666666666666</v>
      </c>
      <c r="V27" s="79">
        <v>1.2992999999999999</v>
      </c>
      <c r="W27" s="79"/>
      <c r="X27" s="35">
        <f t="shared" si="9"/>
        <v>6</v>
      </c>
      <c r="Y27" s="135">
        <f t="shared" si="2"/>
        <v>131.46175833173896</v>
      </c>
      <c r="Z27" s="136"/>
      <c r="AA27" s="81">
        <f t="shared" si="3"/>
        <v>33.999999999998479</v>
      </c>
      <c r="AB27" s="81"/>
      <c r="AC27" s="13"/>
      <c r="AD27" s="31"/>
      <c r="AE27" s="31"/>
      <c r="AG27" s="44">
        <f t="shared" si="4"/>
        <v>604</v>
      </c>
      <c r="AH27" s="44">
        <f t="shared" si="5"/>
        <v>-132</v>
      </c>
      <c r="AI27" s="43">
        <f t="shared" si="11"/>
        <v>0</v>
      </c>
    </row>
    <row r="28" spans="2:35" x14ac:dyDescent="0.2">
      <c r="B28" s="35">
        <v>20</v>
      </c>
      <c r="C28" s="78">
        <f t="shared" si="7"/>
        <v>20237.377738480955</v>
      </c>
      <c r="D28" s="78"/>
      <c r="E28" s="69">
        <v>2012</v>
      </c>
      <c r="F28" s="26">
        <v>42673</v>
      </c>
      <c r="G28" s="30">
        <v>0.5</v>
      </c>
      <c r="H28" s="30" t="s">
        <v>72</v>
      </c>
      <c r="I28" s="30" t="s">
        <v>92</v>
      </c>
      <c r="J28" s="35" t="s">
        <v>4</v>
      </c>
      <c r="K28" s="79">
        <v>1.2955000000000001</v>
      </c>
      <c r="L28" s="79"/>
      <c r="M28" s="69">
        <v>1.2881</v>
      </c>
      <c r="N28" s="36">
        <f t="shared" si="10"/>
        <v>7.4000000000000732E-3</v>
      </c>
      <c r="O28" s="45">
        <v>74</v>
      </c>
      <c r="P28" s="78">
        <f t="shared" si="1"/>
        <v>607.12133215442861</v>
      </c>
      <c r="Q28" s="78"/>
      <c r="R28" s="5">
        <f t="shared" si="8"/>
        <v>0.82043423264111981</v>
      </c>
      <c r="S28" s="69">
        <v>2012</v>
      </c>
      <c r="T28" s="26">
        <v>42675</v>
      </c>
      <c r="U28" s="30">
        <v>0.33333333333333331</v>
      </c>
      <c r="V28" s="79">
        <v>1.2945</v>
      </c>
      <c r="W28" s="79"/>
      <c r="X28" s="35">
        <f t="shared" si="9"/>
        <v>2</v>
      </c>
      <c r="Y28" s="135">
        <f t="shared" si="2"/>
        <v>-82.043423264121159</v>
      </c>
      <c r="Z28" s="136"/>
      <c r="AA28" s="81">
        <f t="shared" si="3"/>
        <v>-10.000000000001119</v>
      </c>
      <c r="AB28" s="81"/>
      <c r="AC28" s="13"/>
      <c r="AG28" s="44">
        <f t="shared" si="4"/>
        <v>608</v>
      </c>
      <c r="AH28" s="44">
        <f t="shared" si="5"/>
        <v>83</v>
      </c>
      <c r="AI28" s="43">
        <f t="shared" si="11"/>
        <v>1</v>
      </c>
    </row>
    <row r="29" spans="2:35" x14ac:dyDescent="0.2">
      <c r="B29" s="35">
        <v>21</v>
      </c>
      <c r="C29" s="78">
        <f t="shared" si="7"/>
        <v>20155.334315216835</v>
      </c>
      <c r="D29" s="78"/>
      <c r="E29" s="69">
        <v>2012</v>
      </c>
      <c r="F29" s="26">
        <v>42689</v>
      </c>
      <c r="G29" s="30">
        <v>0.66666666666666663</v>
      </c>
      <c r="H29" s="30" t="s">
        <v>72</v>
      </c>
      <c r="I29" s="30" t="s">
        <v>95</v>
      </c>
      <c r="J29" s="35" t="s">
        <v>4</v>
      </c>
      <c r="K29" s="79">
        <v>1.2779</v>
      </c>
      <c r="L29" s="79"/>
      <c r="M29" s="69">
        <v>1.266</v>
      </c>
      <c r="N29" s="36">
        <f t="shared" si="10"/>
        <v>1.1900000000000022E-2</v>
      </c>
      <c r="O29" s="45">
        <v>119</v>
      </c>
      <c r="P29" s="78">
        <f t="shared" si="1"/>
        <v>604.66002945650496</v>
      </c>
      <c r="Q29" s="78"/>
      <c r="R29" s="5">
        <f t="shared" si="8"/>
        <v>0.50811767181218903</v>
      </c>
      <c r="S29" s="69">
        <v>2012</v>
      </c>
      <c r="T29" s="26">
        <v>42701</v>
      </c>
      <c r="U29" s="30">
        <v>0.5</v>
      </c>
      <c r="V29" s="79">
        <v>1.2943</v>
      </c>
      <c r="W29" s="79"/>
      <c r="X29" s="35">
        <f t="shared" si="9"/>
        <v>12</v>
      </c>
      <c r="Y29" s="135">
        <f t="shared" si="2"/>
        <v>833.31298177198846</v>
      </c>
      <c r="Z29" s="136"/>
      <c r="AA29" s="81">
        <f t="shared" si="3"/>
        <v>163.99999999999972</v>
      </c>
      <c r="AB29" s="81"/>
      <c r="AC29" s="13"/>
      <c r="AE29" s="31">
        <f>SUM(Y20:Z29)</f>
        <v>3953.1902037007858</v>
      </c>
      <c r="AF29" s="32">
        <f>AE29/C20</f>
        <v>0.23205659713459292</v>
      </c>
      <c r="AG29" s="44">
        <f t="shared" si="4"/>
        <v>605</v>
      </c>
      <c r="AH29" s="44">
        <f t="shared" si="5"/>
        <v>-834</v>
      </c>
      <c r="AI29" s="43">
        <f t="shared" si="11"/>
        <v>0</v>
      </c>
    </row>
    <row r="30" spans="2:35" x14ac:dyDescent="0.2">
      <c r="B30" s="35">
        <v>22</v>
      </c>
      <c r="C30" s="78">
        <f t="shared" si="7"/>
        <v>20988.647296988824</v>
      </c>
      <c r="D30" s="78"/>
      <c r="E30" s="69">
        <v>2013</v>
      </c>
      <c r="F30" s="26">
        <v>42372</v>
      </c>
      <c r="G30" s="30">
        <v>0.16666666666666666</v>
      </c>
      <c r="H30" s="30" t="s">
        <v>72</v>
      </c>
      <c r="I30" s="30" t="s">
        <v>85</v>
      </c>
      <c r="J30" s="35" t="s">
        <v>3</v>
      </c>
      <c r="K30" s="79">
        <v>1.3157000000000001</v>
      </c>
      <c r="L30" s="79"/>
      <c r="M30" s="69">
        <v>1.3292900000000001</v>
      </c>
      <c r="N30" s="36">
        <f t="shared" si="10"/>
        <v>-1.3589999999999991E-2</v>
      </c>
      <c r="O30" s="45">
        <v>136</v>
      </c>
      <c r="P30" s="78">
        <f t="shared" si="1"/>
        <v>629.65941890966474</v>
      </c>
      <c r="Q30" s="78"/>
      <c r="R30" s="5">
        <f t="shared" si="8"/>
        <v>0.46298486684534174</v>
      </c>
      <c r="S30" s="69">
        <v>2013</v>
      </c>
      <c r="T30" s="26">
        <v>42376</v>
      </c>
      <c r="U30" s="30">
        <v>0.83333333333333337</v>
      </c>
      <c r="V30" s="79">
        <v>1.31121</v>
      </c>
      <c r="W30" s="79"/>
      <c r="X30" s="35">
        <f t="shared" si="9"/>
        <v>4</v>
      </c>
      <c r="Y30" s="135">
        <f t="shared" si="2"/>
        <v>207.8802052135633</v>
      </c>
      <c r="Z30" s="136"/>
      <c r="AA30" s="81">
        <f t="shared" si="3"/>
        <v>44.90000000000105</v>
      </c>
      <c r="AB30" s="81"/>
      <c r="AC30" s="13"/>
      <c r="AG30" s="44">
        <f t="shared" si="4"/>
        <v>630</v>
      </c>
      <c r="AH30" s="44">
        <f t="shared" si="5"/>
        <v>-208</v>
      </c>
      <c r="AI30" s="43">
        <f t="shared" si="11"/>
        <v>0</v>
      </c>
    </row>
    <row r="31" spans="2:35" x14ac:dyDescent="0.2">
      <c r="B31" s="35">
        <v>23</v>
      </c>
      <c r="C31" s="78">
        <f t="shared" si="7"/>
        <v>21196.527502202385</v>
      </c>
      <c r="D31" s="78"/>
      <c r="E31" s="69">
        <v>2013</v>
      </c>
      <c r="F31" s="26">
        <v>42376</v>
      </c>
      <c r="G31" s="30">
        <v>0.66666666666666663</v>
      </c>
      <c r="H31" s="30" t="s">
        <v>72</v>
      </c>
      <c r="I31" s="30" t="s">
        <v>85</v>
      </c>
      <c r="J31" s="35" t="s">
        <v>4</v>
      </c>
      <c r="K31" s="79">
        <v>1.30884</v>
      </c>
      <c r="L31" s="79"/>
      <c r="M31" s="69">
        <v>1.29975</v>
      </c>
      <c r="N31" s="36">
        <f t="shared" si="10"/>
        <v>9.0900000000000425E-3</v>
      </c>
      <c r="O31" s="45">
        <v>91</v>
      </c>
      <c r="P31" s="78">
        <f t="shared" si="1"/>
        <v>635.89582506607155</v>
      </c>
      <c r="Q31" s="78"/>
      <c r="R31" s="5">
        <f t="shared" si="8"/>
        <v>0.69878662095172706</v>
      </c>
      <c r="S31" s="69">
        <v>2013</v>
      </c>
      <c r="T31" s="26">
        <v>42385</v>
      </c>
      <c r="U31" s="30">
        <v>0.33333333333333331</v>
      </c>
      <c r="V31" s="79">
        <v>1.32664</v>
      </c>
      <c r="W31" s="79"/>
      <c r="X31" s="35">
        <f t="shared" si="9"/>
        <v>9</v>
      </c>
      <c r="Y31" s="135">
        <f t="shared" si="2"/>
        <v>1243.8401852940769</v>
      </c>
      <c r="Z31" s="136"/>
      <c r="AA31" s="81">
        <f t="shared" si="3"/>
        <v>178.00000000000037</v>
      </c>
      <c r="AB31" s="81"/>
      <c r="AC31" s="13"/>
      <c r="AD31" s="31"/>
      <c r="AE31" s="31"/>
      <c r="AG31" s="44">
        <f t="shared" si="4"/>
        <v>636</v>
      </c>
      <c r="AH31" s="44">
        <f t="shared" si="5"/>
        <v>-1244</v>
      </c>
      <c r="AI31" s="43">
        <f t="shared" si="11"/>
        <v>0</v>
      </c>
    </row>
    <row r="32" spans="2:35" x14ac:dyDescent="0.2">
      <c r="B32" s="35">
        <v>24</v>
      </c>
      <c r="C32" s="78">
        <f t="shared" si="7"/>
        <v>22440.367687496462</v>
      </c>
      <c r="D32" s="78"/>
      <c r="E32" s="69">
        <v>2013</v>
      </c>
      <c r="F32" s="26">
        <v>42475</v>
      </c>
      <c r="G32" s="30">
        <v>0.83333333333333337</v>
      </c>
      <c r="H32" s="30" t="s">
        <v>72</v>
      </c>
      <c r="I32" s="30" t="s">
        <v>97</v>
      </c>
      <c r="J32" s="35" t="s">
        <v>3</v>
      </c>
      <c r="K32" s="79">
        <v>1.30366</v>
      </c>
      <c r="L32" s="79"/>
      <c r="M32" s="69">
        <v>1.31372</v>
      </c>
      <c r="N32" s="36">
        <f t="shared" si="10"/>
        <v>-1.0059999999999958E-2</v>
      </c>
      <c r="O32" s="45">
        <v>101</v>
      </c>
      <c r="P32" s="78">
        <f t="shared" si="1"/>
        <v>673.21103062489385</v>
      </c>
      <c r="Q32" s="78"/>
      <c r="R32" s="5">
        <f t="shared" si="8"/>
        <v>0.66654557487613264</v>
      </c>
      <c r="S32" s="69">
        <v>2013</v>
      </c>
      <c r="T32" s="26">
        <v>42476</v>
      </c>
      <c r="U32" s="30">
        <v>0.5</v>
      </c>
      <c r="V32" s="79">
        <v>1.31372</v>
      </c>
      <c r="W32" s="79"/>
      <c r="X32" s="35">
        <f t="shared" si="9"/>
        <v>1</v>
      </c>
      <c r="Y32" s="135">
        <f t="shared" si="2"/>
        <v>-670.54484832538662</v>
      </c>
      <c r="Z32" s="136"/>
      <c r="AA32" s="81">
        <f t="shared" si="3"/>
        <v>-100.59999999999958</v>
      </c>
      <c r="AB32" s="81"/>
      <c r="AC32" s="13"/>
      <c r="AG32" s="44">
        <f t="shared" si="4"/>
        <v>674</v>
      </c>
      <c r="AH32" s="44">
        <f t="shared" si="5"/>
        <v>671</v>
      </c>
      <c r="AI32" s="43">
        <f t="shared" si="11"/>
        <v>1</v>
      </c>
    </row>
    <row r="33" spans="2:35" x14ac:dyDescent="0.2">
      <c r="B33" s="35">
        <v>25</v>
      </c>
      <c r="C33" s="78">
        <f t="shared" si="7"/>
        <v>21769.822839171076</v>
      </c>
      <c r="D33" s="78"/>
      <c r="E33" s="69">
        <v>2013</v>
      </c>
      <c r="F33" s="26">
        <v>42511</v>
      </c>
      <c r="G33" s="30">
        <v>0.83333333333333337</v>
      </c>
      <c r="H33" s="30" t="s">
        <v>72</v>
      </c>
      <c r="I33" s="30" t="s">
        <v>97</v>
      </c>
      <c r="J33" s="35" t="s">
        <v>4</v>
      </c>
      <c r="K33" s="79">
        <v>1.2903500000000001</v>
      </c>
      <c r="L33" s="79"/>
      <c r="M33" s="69">
        <v>1.28413</v>
      </c>
      <c r="N33" s="36">
        <f t="shared" si="10"/>
        <v>6.2200000000001143E-3</v>
      </c>
      <c r="O33" s="45">
        <v>62</v>
      </c>
      <c r="P33" s="78">
        <f t="shared" si="1"/>
        <v>653.09468517513221</v>
      </c>
      <c r="Q33" s="78"/>
      <c r="R33" s="5">
        <f t="shared" si="8"/>
        <v>1.0533785244760199</v>
      </c>
      <c r="S33" s="69">
        <v>2013</v>
      </c>
      <c r="T33" s="26">
        <v>42512</v>
      </c>
      <c r="U33" s="30">
        <v>0.83333333333333337</v>
      </c>
      <c r="V33" s="79">
        <v>1.28413</v>
      </c>
      <c r="W33" s="79"/>
      <c r="X33" s="35">
        <f t="shared" si="9"/>
        <v>1</v>
      </c>
      <c r="Y33" s="135">
        <f t="shared" si="2"/>
        <v>-655.20144222409635</v>
      </c>
      <c r="Z33" s="136"/>
      <c r="AA33" s="81">
        <f t="shared" si="3"/>
        <v>-62.20000000000114</v>
      </c>
      <c r="AB33" s="81"/>
      <c r="AC33" s="13"/>
      <c r="AG33" s="44">
        <f t="shared" si="4"/>
        <v>654</v>
      </c>
      <c r="AH33" s="44">
        <f t="shared" si="5"/>
        <v>656</v>
      </c>
      <c r="AI33" s="43">
        <f t="shared" si="11"/>
        <v>2</v>
      </c>
    </row>
    <row r="34" spans="2:35" x14ac:dyDescent="0.2">
      <c r="B34" s="35">
        <v>26</v>
      </c>
      <c r="C34" s="78">
        <f t="shared" si="7"/>
        <v>21114.621396946979</v>
      </c>
      <c r="D34" s="78"/>
      <c r="E34" s="69">
        <v>2013</v>
      </c>
      <c r="F34" s="26">
        <v>42540</v>
      </c>
      <c r="G34" s="30">
        <v>0.83333333333333337</v>
      </c>
      <c r="H34" s="30" t="s">
        <v>72</v>
      </c>
      <c r="I34" s="30" t="s">
        <v>95</v>
      </c>
      <c r="J34" s="35" t="s">
        <v>3</v>
      </c>
      <c r="K34" s="79">
        <v>1.32786</v>
      </c>
      <c r="L34" s="79"/>
      <c r="M34" s="69">
        <v>1.3415600000000001</v>
      </c>
      <c r="N34" s="36">
        <f t="shared" si="10"/>
        <v>-1.3700000000000045E-2</v>
      </c>
      <c r="O34" s="45">
        <v>137</v>
      </c>
      <c r="P34" s="78">
        <f t="shared" si="1"/>
        <v>633.43864190840929</v>
      </c>
      <c r="Q34" s="78"/>
      <c r="R34" s="5">
        <f t="shared" si="8"/>
        <v>0.46236397219591918</v>
      </c>
      <c r="S34" s="69">
        <v>2013</v>
      </c>
      <c r="T34" s="26">
        <v>42561</v>
      </c>
      <c r="U34" s="30">
        <v>0.83333333333333337</v>
      </c>
      <c r="V34" s="79">
        <v>1.2898099999999999</v>
      </c>
      <c r="W34" s="79"/>
      <c r="X34" s="35">
        <f t="shared" si="9"/>
        <v>21</v>
      </c>
      <c r="Y34" s="135">
        <f t="shared" si="2"/>
        <v>1759.2949142054788</v>
      </c>
      <c r="Z34" s="136"/>
      <c r="AA34" s="81">
        <f t="shared" si="3"/>
        <v>380.50000000000136</v>
      </c>
      <c r="AB34" s="81"/>
      <c r="AC34" s="13"/>
      <c r="AD34" s="31"/>
      <c r="AE34" s="31"/>
      <c r="AG34" s="44">
        <f t="shared" si="4"/>
        <v>634</v>
      </c>
      <c r="AH34" s="44">
        <f t="shared" si="5"/>
        <v>-1760</v>
      </c>
      <c r="AI34" s="43">
        <f t="shared" si="11"/>
        <v>0</v>
      </c>
    </row>
    <row r="35" spans="2:35" x14ac:dyDescent="0.2">
      <c r="B35" s="35">
        <v>27</v>
      </c>
      <c r="C35" s="78">
        <f t="shared" si="7"/>
        <v>22873.916311152458</v>
      </c>
      <c r="D35" s="78"/>
      <c r="E35" s="69">
        <v>2013</v>
      </c>
      <c r="F35" s="26">
        <v>42611</v>
      </c>
      <c r="G35" s="30">
        <v>0.33333333333333331</v>
      </c>
      <c r="H35" s="30" t="s">
        <v>72</v>
      </c>
      <c r="I35" s="30" t="s">
        <v>98</v>
      </c>
      <c r="J35" s="35" t="s">
        <v>3</v>
      </c>
      <c r="K35" s="79">
        <v>1.3298000000000001</v>
      </c>
      <c r="L35" s="79"/>
      <c r="M35" s="69">
        <v>1.34097</v>
      </c>
      <c r="N35" s="36">
        <f t="shared" si="10"/>
        <v>-1.1169999999999902E-2</v>
      </c>
      <c r="O35" s="45">
        <v>112</v>
      </c>
      <c r="P35" s="78">
        <f t="shared" si="1"/>
        <v>686.21748933457366</v>
      </c>
      <c r="Q35" s="78"/>
      <c r="R35" s="5">
        <f t="shared" si="8"/>
        <v>0.6126941869058693</v>
      </c>
      <c r="S35" s="69">
        <v>2013</v>
      </c>
      <c r="T35" s="26">
        <v>42619</v>
      </c>
      <c r="U35" s="30">
        <v>0.5</v>
      </c>
      <c r="V35" s="79">
        <v>1.3138300000000001</v>
      </c>
      <c r="W35" s="79"/>
      <c r="X35" s="35">
        <f t="shared" si="9"/>
        <v>8</v>
      </c>
      <c r="Y35" s="135">
        <f t="shared" si="2"/>
        <v>978.47261648867573</v>
      </c>
      <c r="Z35" s="136"/>
      <c r="AA35" s="81">
        <f t="shared" si="3"/>
        <v>159.70000000000039</v>
      </c>
      <c r="AB35" s="81"/>
      <c r="AC35" s="13"/>
      <c r="AG35" s="44">
        <f t="shared" si="4"/>
        <v>687</v>
      </c>
      <c r="AH35" s="44">
        <f t="shared" si="5"/>
        <v>-979</v>
      </c>
      <c r="AI35" s="43">
        <f t="shared" si="11"/>
        <v>0</v>
      </c>
    </row>
    <row r="36" spans="2:35" x14ac:dyDescent="0.2">
      <c r="B36" s="35">
        <v>28</v>
      </c>
      <c r="C36" s="78">
        <f t="shared" si="7"/>
        <v>23852.388927641132</v>
      </c>
      <c r="D36" s="78"/>
      <c r="E36" s="69">
        <v>2013</v>
      </c>
      <c r="F36" s="26">
        <v>42622</v>
      </c>
      <c r="G36" s="30">
        <v>0.33333333333333331</v>
      </c>
      <c r="H36" s="30" t="s">
        <v>72</v>
      </c>
      <c r="I36" s="30" t="s">
        <v>99</v>
      </c>
      <c r="J36" s="35" t="s">
        <v>4</v>
      </c>
      <c r="K36" s="79">
        <v>1.3189</v>
      </c>
      <c r="L36" s="79"/>
      <c r="M36" s="69">
        <v>1.31047</v>
      </c>
      <c r="N36" s="36">
        <f t="shared" si="10"/>
        <v>8.4299999999999375E-3</v>
      </c>
      <c r="O36" s="45">
        <v>84</v>
      </c>
      <c r="P36" s="78">
        <f t="shared" si="1"/>
        <v>715.57166782923389</v>
      </c>
      <c r="Q36" s="78"/>
      <c r="R36" s="5">
        <f t="shared" si="8"/>
        <v>0.85187103313004031</v>
      </c>
      <c r="S36" s="69">
        <v>2013</v>
      </c>
      <c r="T36" s="26">
        <v>42626</v>
      </c>
      <c r="U36" s="30">
        <v>0.66666666666666663</v>
      </c>
      <c r="V36" s="79">
        <v>1.32643</v>
      </c>
      <c r="W36" s="79"/>
      <c r="X36" s="35">
        <f t="shared" si="9"/>
        <v>4</v>
      </c>
      <c r="Y36" s="135">
        <f t="shared" si="2"/>
        <v>641.45888794692348</v>
      </c>
      <c r="Z36" s="136"/>
      <c r="AA36" s="81">
        <f t="shared" si="3"/>
        <v>75.300000000000367</v>
      </c>
      <c r="AB36" s="81"/>
      <c r="AC36" s="13"/>
      <c r="AD36" s="31"/>
      <c r="AE36" s="31"/>
      <c r="AG36" s="44">
        <f t="shared" si="4"/>
        <v>716</v>
      </c>
      <c r="AH36" s="44">
        <f t="shared" si="5"/>
        <v>-642</v>
      </c>
      <c r="AI36" s="43">
        <f t="shared" si="11"/>
        <v>0</v>
      </c>
    </row>
    <row r="37" spans="2:35" x14ac:dyDescent="0.2">
      <c r="B37" s="35">
        <v>29</v>
      </c>
      <c r="C37" s="78">
        <f t="shared" si="7"/>
        <v>24493.847815588055</v>
      </c>
      <c r="D37" s="78"/>
      <c r="E37" s="69">
        <v>2013</v>
      </c>
      <c r="F37" s="26">
        <v>42674</v>
      </c>
      <c r="G37" s="30">
        <v>0</v>
      </c>
      <c r="H37" s="30" t="s">
        <v>72</v>
      </c>
      <c r="I37" s="30" t="s">
        <v>95</v>
      </c>
      <c r="J37" s="35" t="s">
        <v>3</v>
      </c>
      <c r="K37" s="79">
        <v>1.37036</v>
      </c>
      <c r="L37" s="79"/>
      <c r="M37" s="69">
        <v>1.38323</v>
      </c>
      <c r="N37" s="36">
        <f t="shared" si="10"/>
        <v>-1.2869999999999937E-2</v>
      </c>
      <c r="O37" s="45">
        <v>129</v>
      </c>
      <c r="P37" s="78">
        <f t="shared" si="1"/>
        <v>734.81543446764158</v>
      </c>
      <c r="Q37" s="78"/>
      <c r="R37" s="5">
        <f t="shared" si="8"/>
        <v>0.56962436780437331</v>
      </c>
      <c r="S37" s="69">
        <v>2013</v>
      </c>
      <c r="T37" s="26">
        <v>42685</v>
      </c>
      <c r="U37" s="30">
        <v>0.95833333333333337</v>
      </c>
      <c r="V37" s="79">
        <v>1.34659</v>
      </c>
      <c r="W37" s="79"/>
      <c r="X37" s="35">
        <f t="shared" si="9"/>
        <v>11</v>
      </c>
      <c r="Y37" s="135">
        <f t="shared" si="2"/>
        <v>1353.9971222709992</v>
      </c>
      <c r="Z37" s="136"/>
      <c r="AA37" s="81">
        <f t="shared" si="3"/>
        <v>237.7000000000007</v>
      </c>
      <c r="AB37" s="81"/>
      <c r="AC37" s="13" t="s">
        <v>100</v>
      </c>
      <c r="AG37" s="44">
        <f t="shared" si="4"/>
        <v>735</v>
      </c>
      <c r="AH37" s="44">
        <f t="shared" si="5"/>
        <v>-1354</v>
      </c>
      <c r="AI37" s="43">
        <f t="shared" si="11"/>
        <v>0</v>
      </c>
    </row>
    <row r="38" spans="2:35" x14ac:dyDescent="0.2">
      <c r="B38" s="35">
        <v>30</v>
      </c>
      <c r="C38" s="78">
        <f t="shared" si="7"/>
        <v>25847.844937859052</v>
      </c>
      <c r="D38" s="78"/>
      <c r="E38" s="69">
        <v>2013</v>
      </c>
      <c r="F38" s="26">
        <v>42723</v>
      </c>
      <c r="G38" s="30">
        <v>0.16666666666666666</v>
      </c>
      <c r="H38" s="30" t="s">
        <v>72</v>
      </c>
      <c r="I38" s="30" t="s">
        <v>98</v>
      </c>
      <c r="J38" s="35" t="s">
        <v>3</v>
      </c>
      <c r="K38" s="79">
        <v>1.371</v>
      </c>
      <c r="L38" s="79"/>
      <c r="M38" s="69">
        <v>1.38107</v>
      </c>
      <c r="N38" s="36">
        <f t="shared" si="10"/>
        <v>-1.0070000000000023E-2</v>
      </c>
      <c r="O38" s="45">
        <v>101</v>
      </c>
      <c r="P38" s="78">
        <f t="shared" si="1"/>
        <v>775.43534813577151</v>
      </c>
      <c r="Q38" s="78"/>
      <c r="R38" s="5">
        <f t="shared" si="8"/>
        <v>0.76775777043145699</v>
      </c>
      <c r="S38" s="69">
        <v>2013</v>
      </c>
      <c r="T38" s="26">
        <v>42725</v>
      </c>
      <c r="U38" s="30">
        <v>0</v>
      </c>
      <c r="V38" s="79">
        <v>1.36941</v>
      </c>
      <c r="W38" s="79"/>
      <c r="X38" s="35">
        <f t="shared" si="9"/>
        <v>2</v>
      </c>
      <c r="Y38" s="135">
        <f t="shared" si="2"/>
        <v>122.07348549860015</v>
      </c>
      <c r="Z38" s="136"/>
      <c r="AA38" s="81">
        <f t="shared" si="3"/>
        <v>15.899999999999803</v>
      </c>
      <c r="AB38" s="81"/>
      <c r="AC38" s="13" t="s">
        <v>101</v>
      </c>
      <c r="AE38" s="31">
        <f>SUM(Y30:Z38)</f>
        <v>4981.2711263688343</v>
      </c>
      <c r="AF38" s="32">
        <f>AE38/C30</f>
        <v>0.23733168964554863</v>
      </c>
      <c r="AG38" s="44">
        <f t="shared" si="4"/>
        <v>776</v>
      </c>
      <c r="AH38" s="44">
        <f t="shared" si="5"/>
        <v>-123</v>
      </c>
      <c r="AI38" s="43">
        <f t="shared" si="11"/>
        <v>0</v>
      </c>
    </row>
    <row r="39" spans="2:35" x14ac:dyDescent="0.2">
      <c r="B39" s="35">
        <v>31</v>
      </c>
      <c r="C39" s="78">
        <f t="shared" si="7"/>
        <v>25969.918423357653</v>
      </c>
      <c r="D39" s="78"/>
      <c r="E39" s="69">
        <v>2014</v>
      </c>
      <c r="F39" s="26">
        <v>42379</v>
      </c>
      <c r="G39" s="30">
        <v>0.83333333333333337</v>
      </c>
      <c r="H39" s="30" t="s">
        <v>72</v>
      </c>
      <c r="I39" s="30" t="s">
        <v>98</v>
      </c>
      <c r="J39" s="35" t="s">
        <v>4</v>
      </c>
      <c r="K39" s="79">
        <v>1.3633200000000001</v>
      </c>
      <c r="L39" s="79"/>
      <c r="M39" s="69">
        <v>1.35487</v>
      </c>
      <c r="N39" s="36">
        <f t="shared" si="10"/>
        <v>8.4500000000000686E-3</v>
      </c>
      <c r="O39" s="45">
        <v>85</v>
      </c>
      <c r="P39" s="78">
        <f t="shared" si="1"/>
        <v>779.09755270072958</v>
      </c>
      <c r="Q39" s="78"/>
      <c r="R39" s="5">
        <f t="shared" si="8"/>
        <v>0.91658535611850545</v>
      </c>
      <c r="S39" s="69">
        <v>2014</v>
      </c>
      <c r="T39" s="26">
        <v>42384</v>
      </c>
      <c r="U39" s="30">
        <v>0.33333333333333331</v>
      </c>
      <c r="V39" s="79">
        <v>1.3636699999999999</v>
      </c>
      <c r="W39" s="79"/>
      <c r="X39" s="35">
        <f t="shared" si="9"/>
        <v>5</v>
      </c>
      <c r="Y39" s="135">
        <f t="shared" si="2"/>
        <v>32.080487464133981</v>
      </c>
      <c r="Z39" s="136"/>
      <c r="AA39" s="81">
        <f t="shared" si="3"/>
        <v>3.4999999999985043</v>
      </c>
      <c r="AB39" s="81"/>
      <c r="AC39" s="13"/>
      <c r="AG39" s="44">
        <f t="shared" si="4"/>
        <v>780</v>
      </c>
      <c r="AH39" s="44">
        <f t="shared" si="5"/>
        <v>-33</v>
      </c>
      <c r="AI39" s="43">
        <f t="shared" si="11"/>
        <v>0</v>
      </c>
    </row>
    <row r="40" spans="2:35" x14ac:dyDescent="0.2">
      <c r="B40" s="35">
        <v>32</v>
      </c>
      <c r="C40" s="78">
        <f t="shared" si="7"/>
        <v>26001.998910821785</v>
      </c>
      <c r="D40" s="78"/>
      <c r="E40" s="77">
        <v>2014</v>
      </c>
      <c r="F40" s="26"/>
      <c r="G40" s="30"/>
      <c r="H40" s="30" t="s">
        <v>72</v>
      </c>
      <c r="I40" s="30"/>
      <c r="J40" s="35" t="s">
        <v>3</v>
      </c>
      <c r="K40" s="79"/>
      <c r="L40" s="79"/>
      <c r="M40" s="69"/>
      <c r="N40" s="36">
        <f t="shared" si="10"/>
        <v>0</v>
      </c>
      <c r="O40" s="45"/>
      <c r="P40" s="78" t="str">
        <f t="shared" si="1"/>
        <v/>
      </c>
      <c r="Q40" s="78"/>
      <c r="R40" s="5" t="str">
        <f t="shared" si="8"/>
        <v/>
      </c>
      <c r="S40" s="77">
        <v>2014</v>
      </c>
      <c r="T40" s="26"/>
      <c r="U40" s="30"/>
      <c r="V40" s="79"/>
      <c r="W40" s="79"/>
      <c r="X40" s="35">
        <f t="shared" si="9"/>
        <v>0</v>
      </c>
      <c r="Y40" s="80" t="str">
        <f t="shared" si="2"/>
        <v/>
      </c>
      <c r="Z40" s="80"/>
      <c r="AA40" s="81" t="str">
        <f t="shared" si="3"/>
        <v/>
      </c>
      <c r="AB40" s="81"/>
      <c r="AC40" s="13"/>
      <c r="AG40" s="44" t="e">
        <f t="shared" si="4"/>
        <v>#VALUE!</v>
      </c>
      <c r="AH40" s="44" t="e">
        <f t="shared" si="5"/>
        <v>#VALUE!</v>
      </c>
      <c r="AI40" s="43">
        <f t="shared" si="11"/>
        <v>0</v>
      </c>
    </row>
    <row r="41" spans="2:35" hidden="1" x14ac:dyDescent="0.2">
      <c r="B41" s="35">
        <v>33</v>
      </c>
      <c r="C41" s="78" t="str">
        <f t="shared" si="7"/>
        <v/>
      </c>
      <c r="D41" s="78"/>
      <c r="E41" s="77">
        <v>2014</v>
      </c>
      <c r="F41" s="26"/>
      <c r="G41" s="30"/>
      <c r="H41" s="30" t="s">
        <v>72</v>
      </c>
      <c r="I41" s="30"/>
      <c r="J41" s="35" t="s">
        <v>3</v>
      </c>
      <c r="K41" s="79"/>
      <c r="L41" s="79"/>
      <c r="M41" s="69"/>
      <c r="N41" s="36">
        <f t="shared" si="10"/>
        <v>0</v>
      </c>
      <c r="O41" s="45"/>
      <c r="P41" s="78" t="str">
        <f t="shared" si="1"/>
        <v/>
      </c>
      <c r="Q41" s="78"/>
      <c r="R41" s="5" t="str">
        <f t="shared" si="8"/>
        <v/>
      </c>
      <c r="S41" s="77">
        <v>2014</v>
      </c>
      <c r="T41" s="26"/>
      <c r="U41" s="30"/>
      <c r="V41" s="79"/>
      <c r="W41" s="79"/>
      <c r="X41" s="35">
        <f t="shared" si="9"/>
        <v>0</v>
      </c>
      <c r="Y41" s="135" t="str">
        <f t="shared" si="2"/>
        <v/>
      </c>
      <c r="Z41" s="136"/>
      <c r="AA41" s="81" t="str">
        <f t="shared" si="3"/>
        <v/>
      </c>
      <c r="AB41" s="81"/>
      <c r="AC41" s="13"/>
      <c r="AG41" s="44" t="e">
        <f t="shared" ref="AG41:AG72" si="12">ROUNDUP(P41,0)</f>
        <v>#VALUE!</v>
      </c>
      <c r="AH41" s="44" t="e">
        <f t="shared" ref="AH41:AH72" si="13">ROUNDUP(Y41,0)*(-1)</f>
        <v>#VALUE!</v>
      </c>
      <c r="AI41" s="43">
        <f t="shared" si="11"/>
        <v>0</v>
      </c>
    </row>
    <row r="42" spans="2:35" hidden="1" x14ac:dyDescent="0.2">
      <c r="B42" s="35">
        <v>34</v>
      </c>
      <c r="C42" s="78" t="str">
        <f t="shared" si="7"/>
        <v/>
      </c>
      <c r="D42" s="78"/>
      <c r="E42" s="77">
        <v>2014</v>
      </c>
      <c r="F42" s="26"/>
      <c r="G42" s="30"/>
      <c r="H42" s="30" t="s">
        <v>72</v>
      </c>
      <c r="I42" s="30"/>
      <c r="J42" s="35" t="s">
        <v>3</v>
      </c>
      <c r="K42" s="79"/>
      <c r="L42" s="79"/>
      <c r="M42" s="69"/>
      <c r="N42" s="36">
        <f t="shared" si="10"/>
        <v>0</v>
      </c>
      <c r="O42" s="45"/>
      <c r="P42" s="78" t="str">
        <f t="shared" si="1"/>
        <v/>
      </c>
      <c r="Q42" s="78"/>
      <c r="R42" s="5" t="str">
        <f t="shared" si="8"/>
        <v/>
      </c>
      <c r="S42" s="77">
        <v>2014</v>
      </c>
      <c r="T42" s="26"/>
      <c r="U42" s="30"/>
      <c r="V42" s="79"/>
      <c r="W42" s="79"/>
      <c r="X42" s="35">
        <f t="shared" si="9"/>
        <v>0</v>
      </c>
      <c r="Y42" s="135" t="str">
        <f t="shared" si="2"/>
        <v/>
      </c>
      <c r="Z42" s="136"/>
      <c r="AA42" s="81" t="str">
        <f t="shared" si="3"/>
        <v/>
      </c>
      <c r="AB42" s="81"/>
      <c r="AC42" s="13"/>
      <c r="AG42" s="44" t="e">
        <f t="shared" si="12"/>
        <v>#VALUE!</v>
      </c>
      <c r="AH42" s="44" t="e">
        <f t="shared" si="13"/>
        <v>#VALUE!</v>
      </c>
      <c r="AI42" s="43">
        <f t="shared" si="11"/>
        <v>0</v>
      </c>
    </row>
    <row r="43" spans="2:35" hidden="1" x14ac:dyDescent="0.2">
      <c r="B43" s="35">
        <v>35</v>
      </c>
      <c r="C43" s="78" t="str">
        <f t="shared" si="7"/>
        <v/>
      </c>
      <c r="D43" s="78"/>
      <c r="E43" s="77">
        <v>2014</v>
      </c>
      <c r="F43" s="26"/>
      <c r="G43" s="30"/>
      <c r="H43" s="30" t="s">
        <v>72</v>
      </c>
      <c r="I43" s="30"/>
      <c r="J43" s="35" t="s">
        <v>3</v>
      </c>
      <c r="K43" s="79"/>
      <c r="L43" s="79"/>
      <c r="M43" s="69"/>
      <c r="N43" s="36">
        <f t="shared" si="10"/>
        <v>0</v>
      </c>
      <c r="O43" s="45"/>
      <c r="P43" s="78" t="str">
        <f t="shared" si="1"/>
        <v/>
      </c>
      <c r="Q43" s="78"/>
      <c r="R43" s="5" t="str">
        <f t="shared" si="8"/>
        <v/>
      </c>
      <c r="S43" s="77">
        <v>2014</v>
      </c>
      <c r="T43" s="26"/>
      <c r="U43" s="30"/>
      <c r="V43" s="79"/>
      <c r="W43" s="79"/>
      <c r="X43" s="35">
        <f t="shared" si="9"/>
        <v>0</v>
      </c>
      <c r="Y43" s="135" t="str">
        <f t="shared" si="2"/>
        <v/>
      </c>
      <c r="Z43" s="136"/>
      <c r="AA43" s="81" t="str">
        <f t="shared" si="3"/>
        <v/>
      </c>
      <c r="AB43" s="81"/>
      <c r="AC43" s="13"/>
      <c r="AG43" s="44" t="e">
        <f t="shared" si="12"/>
        <v>#VALUE!</v>
      </c>
      <c r="AH43" s="44" t="e">
        <f t="shared" si="13"/>
        <v>#VALUE!</v>
      </c>
      <c r="AI43" s="43">
        <f t="shared" si="11"/>
        <v>0</v>
      </c>
    </row>
    <row r="44" spans="2:35" hidden="1" x14ac:dyDescent="0.2">
      <c r="B44" s="35">
        <v>36</v>
      </c>
      <c r="C44" s="78" t="str">
        <f t="shared" si="7"/>
        <v/>
      </c>
      <c r="D44" s="78"/>
      <c r="E44" s="69"/>
      <c r="F44" s="26"/>
      <c r="G44" s="30"/>
      <c r="H44" s="30"/>
      <c r="I44" s="30"/>
      <c r="J44" s="35" t="s">
        <v>3</v>
      </c>
      <c r="K44" s="79"/>
      <c r="L44" s="79"/>
      <c r="M44" s="69"/>
      <c r="N44" s="36">
        <f t="shared" si="10"/>
        <v>0</v>
      </c>
      <c r="O44" s="45"/>
      <c r="P44" s="78" t="str">
        <f t="shared" si="1"/>
        <v/>
      </c>
      <c r="Q44" s="78"/>
      <c r="R44" s="5" t="str">
        <f t="shared" si="8"/>
        <v/>
      </c>
      <c r="S44" s="69"/>
      <c r="T44" s="26"/>
      <c r="U44" s="30"/>
      <c r="V44" s="79"/>
      <c r="W44" s="79"/>
      <c r="X44" s="35">
        <f t="shared" si="9"/>
        <v>0</v>
      </c>
      <c r="Y44" s="135" t="str">
        <f t="shared" si="2"/>
        <v/>
      </c>
      <c r="Z44" s="136"/>
      <c r="AA44" s="81" t="str">
        <f t="shared" si="3"/>
        <v/>
      </c>
      <c r="AB44" s="81"/>
      <c r="AC44" s="13"/>
      <c r="AG44" s="44" t="e">
        <f t="shared" si="12"/>
        <v>#VALUE!</v>
      </c>
      <c r="AH44" s="44" t="e">
        <f t="shared" si="13"/>
        <v>#VALUE!</v>
      </c>
      <c r="AI44" s="43">
        <f t="shared" si="11"/>
        <v>0</v>
      </c>
    </row>
    <row r="45" spans="2:35" hidden="1" x14ac:dyDescent="0.2">
      <c r="B45" s="35">
        <v>37</v>
      </c>
      <c r="C45" s="78" t="str">
        <f t="shared" si="7"/>
        <v/>
      </c>
      <c r="D45" s="78"/>
      <c r="E45" s="69"/>
      <c r="F45" s="26"/>
      <c r="G45" s="30"/>
      <c r="H45" s="30"/>
      <c r="I45" s="30"/>
      <c r="J45" s="35" t="s">
        <v>3</v>
      </c>
      <c r="K45" s="79"/>
      <c r="L45" s="79"/>
      <c r="M45" s="69"/>
      <c r="N45" s="36">
        <f t="shared" si="10"/>
        <v>0</v>
      </c>
      <c r="O45" s="45"/>
      <c r="P45" s="78" t="str">
        <f t="shared" si="1"/>
        <v/>
      </c>
      <c r="Q45" s="78"/>
      <c r="R45" s="5" t="str">
        <f t="shared" si="8"/>
        <v/>
      </c>
      <c r="S45" s="69"/>
      <c r="T45" s="26"/>
      <c r="U45" s="30"/>
      <c r="V45" s="79"/>
      <c r="W45" s="79"/>
      <c r="X45" s="35">
        <f t="shared" si="9"/>
        <v>0</v>
      </c>
      <c r="Y45" s="135" t="str">
        <f t="shared" si="2"/>
        <v/>
      </c>
      <c r="Z45" s="136"/>
      <c r="AA45" s="81" t="str">
        <f t="shared" si="3"/>
        <v/>
      </c>
      <c r="AB45" s="81"/>
      <c r="AC45" s="13"/>
      <c r="AG45" s="44" t="e">
        <f t="shared" si="12"/>
        <v>#VALUE!</v>
      </c>
      <c r="AH45" s="44" t="e">
        <f t="shared" si="13"/>
        <v>#VALUE!</v>
      </c>
      <c r="AI45" s="43">
        <f t="shared" si="11"/>
        <v>0</v>
      </c>
    </row>
    <row r="46" spans="2:35" hidden="1" x14ac:dyDescent="0.2">
      <c r="B46" s="35">
        <v>38</v>
      </c>
      <c r="C46" s="78" t="str">
        <f t="shared" si="7"/>
        <v/>
      </c>
      <c r="D46" s="78"/>
      <c r="E46" s="69"/>
      <c r="F46" s="26"/>
      <c r="G46" s="30"/>
      <c r="H46" s="30"/>
      <c r="I46" s="30"/>
      <c r="J46" s="35" t="s">
        <v>3</v>
      </c>
      <c r="K46" s="79"/>
      <c r="L46" s="79"/>
      <c r="M46" s="69"/>
      <c r="N46" s="36">
        <f t="shared" si="10"/>
        <v>0</v>
      </c>
      <c r="O46" s="45"/>
      <c r="P46" s="78" t="str">
        <f t="shared" si="1"/>
        <v/>
      </c>
      <c r="Q46" s="78"/>
      <c r="R46" s="5" t="str">
        <f t="shared" si="8"/>
        <v/>
      </c>
      <c r="S46" s="69"/>
      <c r="T46" s="26"/>
      <c r="U46" s="30"/>
      <c r="V46" s="79"/>
      <c r="W46" s="79"/>
      <c r="X46" s="35">
        <f t="shared" si="9"/>
        <v>0</v>
      </c>
      <c r="Y46" s="135" t="str">
        <f t="shared" si="2"/>
        <v/>
      </c>
      <c r="Z46" s="136"/>
      <c r="AA46" s="81" t="str">
        <f t="shared" si="3"/>
        <v/>
      </c>
      <c r="AB46" s="81"/>
      <c r="AC46" s="13"/>
      <c r="AD46" s="31"/>
      <c r="AE46" s="31"/>
      <c r="AG46" s="44" t="e">
        <f t="shared" si="12"/>
        <v>#VALUE!</v>
      </c>
      <c r="AH46" s="44" t="e">
        <f t="shared" si="13"/>
        <v>#VALUE!</v>
      </c>
      <c r="AI46" s="43">
        <f t="shared" si="11"/>
        <v>0</v>
      </c>
    </row>
    <row r="47" spans="2:35" hidden="1" x14ac:dyDescent="0.2">
      <c r="B47" s="35">
        <v>39</v>
      </c>
      <c r="C47" s="78" t="str">
        <f t="shared" si="7"/>
        <v/>
      </c>
      <c r="D47" s="78"/>
      <c r="E47" s="69"/>
      <c r="F47" s="26"/>
      <c r="G47" s="30"/>
      <c r="H47" s="30"/>
      <c r="I47" s="30"/>
      <c r="J47" s="35" t="s">
        <v>3</v>
      </c>
      <c r="K47" s="79"/>
      <c r="L47" s="79"/>
      <c r="M47" s="69"/>
      <c r="N47" s="36">
        <f t="shared" si="10"/>
        <v>0</v>
      </c>
      <c r="O47" s="45"/>
      <c r="P47" s="78" t="str">
        <f t="shared" si="1"/>
        <v/>
      </c>
      <c r="Q47" s="78"/>
      <c r="R47" s="5" t="str">
        <f t="shared" si="8"/>
        <v/>
      </c>
      <c r="S47" s="69"/>
      <c r="T47" s="26"/>
      <c r="U47" s="30"/>
      <c r="V47" s="79"/>
      <c r="W47" s="79"/>
      <c r="X47" s="35">
        <f t="shared" si="9"/>
        <v>0</v>
      </c>
      <c r="Y47" s="135" t="str">
        <f t="shared" si="2"/>
        <v/>
      </c>
      <c r="Z47" s="136"/>
      <c r="AA47" s="81" t="str">
        <f t="shared" si="3"/>
        <v/>
      </c>
      <c r="AB47" s="81"/>
      <c r="AC47" s="13"/>
      <c r="AG47" s="44" t="e">
        <f t="shared" si="12"/>
        <v>#VALUE!</v>
      </c>
      <c r="AH47" s="44" t="e">
        <f t="shared" si="13"/>
        <v>#VALUE!</v>
      </c>
      <c r="AI47" s="43">
        <f t="shared" si="11"/>
        <v>0</v>
      </c>
    </row>
    <row r="48" spans="2:35" hidden="1" x14ac:dyDescent="0.2">
      <c r="B48" s="35">
        <v>40</v>
      </c>
      <c r="C48" s="78" t="str">
        <f t="shared" si="7"/>
        <v/>
      </c>
      <c r="D48" s="78"/>
      <c r="E48" s="69"/>
      <c r="F48" s="26"/>
      <c r="G48" s="30"/>
      <c r="H48" s="30"/>
      <c r="I48" s="30"/>
      <c r="J48" s="35" t="s">
        <v>3</v>
      </c>
      <c r="K48" s="79"/>
      <c r="L48" s="79"/>
      <c r="M48" s="69"/>
      <c r="N48" s="36">
        <f t="shared" si="10"/>
        <v>0</v>
      </c>
      <c r="O48" s="45"/>
      <c r="P48" s="78" t="str">
        <f t="shared" si="1"/>
        <v/>
      </c>
      <c r="Q48" s="78"/>
      <c r="R48" s="5" t="str">
        <f t="shared" si="8"/>
        <v/>
      </c>
      <c r="S48" s="69"/>
      <c r="T48" s="26"/>
      <c r="U48" s="30"/>
      <c r="V48" s="79"/>
      <c r="W48" s="79"/>
      <c r="X48" s="35">
        <f t="shared" si="9"/>
        <v>0</v>
      </c>
      <c r="Y48" s="135" t="str">
        <f t="shared" si="2"/>
        <v/>
      </c>
      <c r="Z48" s="136"/>
      <c r="AA48" s="81" t="str">
        <f t="shared" si="3"/>
        <v/>
      </c>
      <c r="AB48" s="81"/>
      <c r="AC48" s="13"/>
      <c r="AG48" s="44" t="e">
        <f t="shared" si="12"/>
        <v>#VALUE!</v>
      </c>
      <c r="AH48" s="44" t="e">
        <f t="shared" si="13"/>
        <v>#VALUE!</v>
      </c>
      <c r="AI48" s="43">
        <f t="shared" si="11"/>
        <v>0</v>
      </c>
    </row>
    <row r="49" spans="2:35" hidden="1" x14ac:dyDescent="0.2">
      <c r="B49" s="35">
        <v>41</v>
      </c>
      <c r="C49" s="78" t="str">
        <f t="shared" si="7"/>
        <v/>
      </c>
      <c r="D49" s="78"/>
      <c r="E49" s="69"/>
      <c r="F49" s="26"/>
      <c r="G49" s="30"/>
      <c r="H49" s="30"/>
      <c r="I49" s="30"/>
      <c r="J49" s="35" t="s">
        <v>3</v>
      </c>
      <c r="K49" s="79"/>
      <c r="L49" s="79"/>
      <c r="M49" s="69"/>
      <c r="N49" s="36">
        <f t="shared" si="10"/>
        <v>0</v>
      </c>
      <c r="O49" s="45"/>
      <c r="P49" s="78" t="str">
        <f t="shared" si="1"/>
        <v/>
      </c>
      <c r="Q49" s="78"/>
      <c r="R49" s="5" t="str">
        <f t="shared" si="8"/>
        <v/>
      </c>
      <c r="S49" s="69"/>
      <c r="T49" s="26"/>
      <c r="U49" s="30"/>
      <c r="V49" s="79"/>
      <c r="W49" s="79"/>
      <c r="X49" s="35">
        <f t="shared" si="9"/>
        <v>0</v>
      </c>
      <c r="Y49" s="135" t="str">
        <f t="shared" si="2"/>
        <v/>
      </c>
      <c r="Z49" s="136"/>
      <c r="AA49" s="81" t="str">
        <f t="shared" si="3"/>
        <v/>
      </c>
      <c r="AB49" s="81"/>
      <c r="AC49" s="13"/>
      <c r="AG49" s="44" t="e">
        <f t="shared" si="12"/>
        <v>#VALUE!</v>
      </c>
      <c r="AH49" s="44" t="e">
        <f t="shared" si="13"/>
        <v>#VALUE!</v>
      </c>
      <c r="AI49" s="43">
        <f t="shared" si="11"/>
        <v>0</v>
      </c>
    </row>
    <row r="50" spans="2:35" hidden="1" x14ac:dyDescent="0.2">
      <c r="B50" s="35">
        <v>42</v>
      </c>
      <c r="C50" s="78" t="str">
        <f t="shared" si="7"/>
        <v/>
      </c>
      <c r="D50" s="78"/>
      <c r="E50" s="69"/>
      <c r="F50" s="26"/>
      <c r="G50" s="30"/>
      <c r="H50" s="30"/>
      <c r="I50" s="30"/>
      <c r="J50" s="35" t="s">
        <v>3</v>
      </c>
      <c r="K50" s="79"/>
      <c r="L50" s="79"/>
      <c r="M50" s="69"/>
      <c r="N50" s="36">
        <f t="shared" si="10"/>
        <v>0</v>
      </c>
      <c r="O50" s="45"/>
      <c r="P50" s="78" t="str">
        <f t="shared" si="1"/>
        <v/>
      </c>
      <c r="Q50" s="78"/>
      <c r="R50" s="5" t="str">
        <f t="shared" si="8"/>
        <v/>
      </c>
      <c r="S50" s="69"/>
      <c r="T50" s="26"/>
      <c r="U50" s="30"/>
      <c r="V50" s="79"/>
      <c r="W50" s="79"/>
      <c r="X50" s="35">
        <f t="shared" si="9"/>
        <v>0</v>
      </c>
      <c r="Y50" s="135" t="str">
        <f t="shared" si="2"/>
        <v/>
      </c>
      <c r="Z50" s="136"/>
      <c r="AA50" s="81" t="str">
        <f t="shared" si="3"/>
        <v/>
      </c>
      <c r="AB50" s="81"/>
      <c r="AC50" s="13"/>
      <c r="AG50" s="44" t="e">
        <f t="shared" si="12"/>
        <v>#VALUE!</v>
      </c>
      <c r="AH50" s="44" t="e">
        <f t="shared" si="13"/>
        <v>#VALUE!</v>
      </c>
      <c r="AI50" s="43">
        <f t="shared" si="11"/>
        <v>0</v>
      </c>
    </row>
    <row r="51" spans="2:35" hidden="1" x14ac:dyDescent="0.2">
      <c r="B51" s="35">
        <v>43</v>
      </c>
      <c r="C51" s="78" t="str">
        <f t="shared" si="7"/>
        <v/>
      </c>
      <c r="D51" s="78"/>
      <c r="E51" s="69"/>
      <c r="F51" s="26"/>
      <c r="G51" s="30"/>
      <c r="H51" s="30"/>
      <c r="I51" s="30"/>
      <c r="J51" s="35" t="s">
        <v>3</v>
      </c>
      <c r="K51" s="79"/>
      <c r="L51" s="79"/>
      <c r="M51" s="69"/>
      <c r="N51" s="36">
        <f t="shared" si="10"/>
        <v>0</v>
      </c>
      <c r="O51" s="45"/>
      <c r="P51" s="78" t="str">
        <f t="shared" si="1"/>
        <v/>
      </c>
      <c r="Q51" s="78"/>
      <c r="R51" s="5" t="str">
        <f t="shared" si="8"/>
        <v/>
      </c>
      <c r="S51" s="69"/>
      <c r="T51" s="26"/>
      <c r="U51" s="30"/>
      <c r="V51" s="79"/>
      <c r="W51" s="79"/>
      <c r="X51" s="35">
        <f t="shared" si="9"/>
        <v>0</v>
      </c>
      <c r="Y51" s="135" t="str">
        <f t="shared" si="2"/>
        <v/>
      </c>
      <c r="Z51" s="136"/>
      <c r="AA51" s="81" t="str">
        <f t="shared" si="3"/>
        <v/>
      </c>
      <c r="AB51" s="81"/>
      <c r="AC51" s="13"/>
      <c r="AD51" s="31"/>
      <c r="AE51" s="31"/>
      <c r="AG51" s="44" t="e">
        <f t="shared" si="12"/>
        <v>#VALUE!</v>
      </c>
      <c r="AH51" s="44" t="e">
        <f t="shared" si="13"/>
        <v>#VALUE!</v>
      </c>
      <c r="AI51" s="43">
        <f t="shared" si="11"/>
        <v>0</v>
      </c>
    </row>
    <row r="52" spans="2:35" hidden="1" x14ac:dyDescent="0.2">
      <c r="B52" s="35">
        <v>44</v>
      </c>
      <c r="C52" s="78" t="str">
        <f>IF(Y51="","",C51+Y51)</f>
        <v/>
      </c>
      <c r="D52" s="78"/>
      <c r="E52" s="69"/>
      <c r="F52" s="26"/>
      <c r="G52" s="30"/>
      <c r="H52" s="30"/>
      <c r="I52" s="30"/>
      <c r="J52" s="35" t="s">
        <v>3</v>
      </c>
      <c r="K52" s="79"/>
      <c r="L52" s="79"/>
      <c r="M52" s="69"/>
      <c r="N52" s="36">
        <f t="shared" si="10"/>
        <v>0</v>
      </c>
      <c r="O52" s="45"/>
      <c r="P52" s="78" t="str">
        <f t="shared" si="1"/>
        <v/>
      </c>
      <c r="Q52" s="78"/>
      <c r="R52" s="5" t="str">
        <f t="shared" si="8"/>
        <v/>
      </c>
      <c r="S52" s="69"/>
      <c r="T52" s="26"/>
      <c r="U52" s="30"/>
      <c r="V52" s="79"/>
      <c r="W52" s="79"/>
      <c r="X52" s="35">
        <f t="shared" si="9"/>
        <v>0</v>
      </c>
      <c r="Y52" s="135" t="str">
        <f t="shared" si="2"/>
        <v/>
      </c>
      <c r="Z52" s="136"/>
      <c r="AA52" s="81" t="str">
        <f t="shared" si="3"/>
        <v/>
      </c>
      <c r="AB52" s="81"/>
      <c r="AC52" s="13"/>
      <c r="AG52" s="44" t="e">
        <f t="shared" si="12"/>
        <v>#VALUE!</v>
      </c>
      <c r="AH52" s="44" t="e">
        <f t="shared" si="13"/>
        <v>#VALUE!</v>
      </c>
      <c r="AI52" s="43">
        <f t="shared" si="11"/>
        <v>0</v>
      </c>
    </row>
    <row r="53" spans="2:35" hidden="1" x14ac:dyDescent="0.2">
      <c r="B53" s="35">
        <v>45</v>
      </c>
      <c r="C53" s="78" t="str">
        <f t="shared" si="7"/>
        <v/>
      </c>
      <c r="D53" s="78"/>
      <c r="E53" s="69"/>
      <c r="F53" s="26"/>
      <c r="G53" s="30"/>
      <c r="H53" s="30"/>
      <c r="I53" s="30"/>
      <c r="J53" s="35" t="s">
        <v>3</v>
      </c>
      <c r="K53" s="79"/>
      <c r="L53" s="79"/>
      <c r="M53" s="69"/>
      <c r="N53" s="36">
        <f t="shared" si="10"/>
        <v>0</v>
      </c>
      <c r="O53" s="45"/>
      <c r="P53" s="78" t="str">
        <f t="shared" si="1"/>
        <v/>
      </c>
      <c r="Q53" s="78"/>
      <c r="R53" s="5" t="str">
        <f t="shared" si="8"/>
        <v/>
      </c>
      <c r="S53" s="69"/>
      <c r="T53" s="26"/>
      <c r="U53" s="30"/>
      <c r="V53" s="79"/>
      <c r="W53" s="79"/>
      <c r="X53" s="35">
        <f t="shared" si="9"/>
        <v>0</v>
      </c>
      <c r="Y53" s="135" t="str">
        <f t="shared" si="2"/>
        <v/>
      </c>
      <c r="Z53" s="136"/>
      <c r="AA53" s="81" t="str">
        <f t="shared" si="3"/>
        <v/>
      </c>
      <c r="AB53" s="81"/>
      <c r="AC53" s="13"/>
      <c r="AG53" s="44" t="e">
        <f t="shared" si="12"/>
        <v>#VALUE!</v>
      </c>
      <c r="AH53" s="44" t="e">
        <f t="shared" si="13"/>
        <v>#VALUE!</v>
      </c>
      <c r="AI53" s="43">
        <f t="shared" si="11"/>
        <v>0</v>
      </c>
    </row>
    <row r="54" spans="2:35" hidden="1" x14ac:dyDescent="0.2">
      <c r="B54" s="35">
        <v>46</v>
      </c>
      <c r="C54" s="78" t="str">
        <f t="shared" si="7"/>
        <v/>
      </c>
      <c r="D54" s="78"/>
      <c r="E54" s="69"/>
      <c r="F54" s="26"/>
      <c r="G54" s="30"/>
      <c r="H54" s="30"/>
      <c r="I54" s="30"/>
      <c r="J54" s="35" t="s">
        <v>3</v>
      </c>
      <c r="K54" s="79"/>
      <c r="L54" s="79"/>
      <c r="M54" s="69"/>
      <c r="N54" s="36">
        <f t="shared" si="10"/>
        <v>0</v>
      </c>
      <c r="O54" s="45"/>
      <c r="P54" s="78" t="str">
        <f t="shared" si="1"/>
        <v/>
      </c>
      <c r="Q54" s="78"/>
      <c r="R54" s="5" t="str">
        <f t="shared" si="8"/>
        <v/>
      </c>
      <c r="S54" s="69"/>
      <c r="T54" s="26"/>
      <c r="U54" s="30"/>
      <c r="V54" s="79"/>
      <c r="W54" s="79"/>
      <c r="X54" s="35">
        <f t="shared" si="9"/>
        <v>0</v>
      </c>
      <c r="Y54" s="135" t="str">
        <f t="shared" si="2"/>
        <v/>
      </c>
      <c r="Z54" s="136"/>
      <c r="AA54" s="81" t="str">
        <f t="shared" si="3"/>
        <v/>
      </c>
      <c r="AB54" s="81"/>
      <c r="AC54" s="13"/>
      <c r="AD54" s="31"/>
      <c r="AE54" s="31"/>
      <c r="AG54" s="44" t="e">
        <f t="shared" si="12"/>
        <v>#VALUE!</v>
      </c>
      <c r="AH54" s="44" t="e">
        <f t="shared" si="13"/>
        <v>#VALUE!</v>
      </c>
      <c r="AI54" s="43">
        <f t="shared" si="11"/>
        <v>0</v>
      </c>
    </row>
    <row r="55" spans="2:35" hidden="1" x14ac:dyDescent="0.2">
      <c r="B55" s="35">
        <v>47</v>
      </c>
      <c r="C55" s="78" t="str">
        <f t="shared" si="7"/>
        <v/>
      </c>
      <c r="D55" s="78"/>
      <c r="E55" s="69"/>
      <c r="F55" s="26"/>
      <c r="G55" s="30"/>
      <c r="H55" s="30"/>
      <c r="I55" s="30"/>
      <c r="J55" s="35" t="s">
        <v>3</v>
      </c>
      <c r="K55" s="79"/>
      <c r="L55" s="79"/>
      <c r="M55" s="69"/>
      <c r="N55" s="36">
        <f t="shared" si="10"/>
        <v>0</v>
      </c>
      <c r="O55" s="45"/>
      <c r="P55" s="78" t="str">
        <f t="shared" si="1"/>
        <v/>
      </c>
      <c r="Q55" s="78"/>
      <c r="R55" s="5" t="str">
        <f t="shared" si="8"/>
        <v/>
      </c>
      <c r="S55" s="69"/>
      <c r="T55" s="26"/>
      <c r="U55" s="30"/>
      <c r="V55" s="79"/>
      <c r="W55" s="79"/>
      <c r="X55" s="35">
        <f t="shared" si="9"/>
        <v>0</v>
      </c>
      <c r="Y55" s="135" t="str">
        <f t="shared" si="2"/>
        <v/>
      </c>
      <c r="Z55" s="136"/>
      <c r="AA55" s="81" t="str">
        <f t="shared" si="3"/>
        <v/>
      </c>
      <c r="AB55" s="81"/>
      <c r="AC55" s="13"/>
      <c r="AG55" s="44" t="e">
        <f t="shared" si="12"/>
        <v>#VALUE!</v>
      </c>
      <c r="AH55" s="44" t="e">
        <f t="shared" si="13"/>
        <v>#VALUE!</v>
      </c>
      <c r="AI55" s="43">
        <f t="shared" si="11"/>
        <v>0</v>
      </c>
    </row>
    <row r="56" spans="2:35" hidden="1" x14ac:dyDescent="0.2">
      <c r="B56" s="35">
        <v>48</v>
      </c>
      <c r="C56" s="78" t="str">
        <f t="shared" si="7"/>
        <v/>
      </c>
      <c r="D56" s="78"/>
      <c r="E56" s="69"/>
      <c r="F56" s="26"/>
      <c r="G56" s="30"/>
      <c r="H56" s="30"/>
      <c r="I56" s="30"/>
      <c r="J56" s="35" t="s">
        <v>3</v>
      </c>
      <c r="K56" s="79"/>
      <c r="L56" s="79"/>
      <c r="M56" s="69"/>
      <c r="N56" s="36">
        <f t="shared" si="10"/>
        <v>0</v>
      </c>
      <c r="O56" s="45"/>
      <c r="P56" s="78" t="str">
        <f t="shared" si="1"/>
        <v/>
      </c>
      <c r="Q56" s="78"/>
      <c r="R56" s="5" t="str">
        <f t="shared" si="8"/>
        <v/>
      </c>
      <c r="S56" s="69"/>
      <c r="T56" s="26"/>
      <c r="U56" s="30"/>
      <c r="V56" s="79"/>
      <c r="W56" s="79"/>
      <c r="X56" s="35">
        <f t="shared" si="9"/>
        <v>0</v>
      </c>
      <c r="Y56" s="135" t="str">
        <f t="shared" si="2"/>
        <v/>
      </c>
      <c r="Z56" s="136"/>
      <c r="AA56" s="81" t="str">
        <f t="shared" si="3"/>
        <v/>
      </c>
      <c r="AB56" s="81"/>
      <c r="AC56" s="13"/>
      <c r="AD56" s="31"/>
      <c r="AE56" s="31"/>
      <c r="AG56" s="44" t="e">
        <f t="shared" si="12"/>
        <v>#VALUE!</v>
      </c>
      <c r="AH56" s="44" t="e">
        <f t="shared" si="13"/>
        <v>#VALUE!</v>
      </c>
      <c r="AI56" s="43">
        <f t="shared" si="11"/>
        <v>0</v>
      </c>
    </row>
    <row r="57" spans="2:35" hidden="1" x14ac:dyDescent="0.2">
      <c r="B57" s="35">
        <v>49</v>
      </c>
      <c r="C57" s="78" t="str">
        <f t="shared" si="7"/>
        <v/>
      </c>
      <c r="D57" s="78"/>
      <c r="E57" s="69"/>
      <c r="F57" s="26"/>
      <c r="G57" s="30"/>
      <c r="H57" s="30"/>
      <c r="I57" s="30"/>
      <c r="J57" s="35" t="s">
        <v>3</v>
      </c>
      <c r="K57" s="79"/>
      <c r="L57" s="79"/>
      <c r="M57" s="69"/>
      <c r="N57" s="36">
        <f t="shared" si="10"/>
        <v>0</v>
      </c>
      <c r="O57" s="45"/>
      <c r="P57" s="78" t="str">
        <f t="shared" si="1"/>
        <v/>
      </c>
      <c r="Q57" s="78"/>
      <c r="R57" s="5" t="str">
        <f t="shared" si="8"/>
        <v/>
      </c>
      <c r="S57" s="69"/>
      <c r="T57" s="26"/>
      <c r="U57" s="30"/>
      <c r="V57" s="79"/>
      <c r="W57" s="79"/>
      <c r="X57" s="35">
        <f t="shared" si="9"/>
        <v>0</v>
      </c>
      <c r="Y57" s="135" t="str">
        <f t="shared" si="2"/>
        <v/>
      </c>
      <c r="Z57" s="136"/>
      <c r="AA57" s="81" t="str">
        <f t="shared" si="3"/>
        <v/>
      </c>
      <c r="AB57" s="81"/>
      <c r="AC57" s="13"/>
      <c r="AG57" s="44" t="e">
        <f t="shared" si="12"/>
        <v>#VALUE!</v>
      </c>
      <c r="AH57" s="44" t="e">
        <f t="shared" si="13"/>
        <v>#VALUE!</v>
      </c>
      <c r="AI57" s="43">
        <f t="shared" si="11"/>
        <v>0</v>
      </c>
    </row>
    <row r="58" spans="2:35" hidden="1" x14ac:dyDescent="0.2">
      <c r="B58" s="35">
        <v>50</v>
      </c>
      <c r="C58" s="78" t="str">
        <f t="shared" si="7"/>
        <v/>
      </c>
      <c r="D58" s="78"/>
      <c r="E58" s="69"/>
      <c r="F58" s="26"/>
      <c r="G58" s="30"/>
      <c r="H58" s="30"/>
      <c r="I58" s="30"/>
      <c r="J58" s="35" t="s">
        <v>3</v>
      </c>
      <c r="K58" s="79"/>
      <c r="L58" s="79"/>
      <c r="M58" s="69"/>
      <c r="N58" s="36">
        <f t="shared" si="10"/>
        <v>0</v>
      </c>
      <c r="O58" s="45"/>
      <c r="P58" s="78" t="str">
        <f t="shared" si="1"/>
        <v/>
      </c>
      <c r="Q58" s="78"/>
      <c r="R58" s="5" t="str">
        <f t="shared" si="8"/>
        <v/>
      </c>
      <c r="S58" s="69"/>
      <c r="T58" s="26"/>
      <c r="U58" s="30"/>
      <c r="V58" s="79"/>
      <c r="W58" s="79"/>
      <c r="X58" s="35">
        <f t="shared" si="9"/>
        <v>0</v>
      </c>
      <c r="Y58" s="135" t="str">
        <f t="shared" si="2"/>
        <v/>
      </c>
      <c r="Z58" s="136"/>
      <c r="AA58" s="81" t="str">
        <f t="shared" si="3"/>
        <v/>
      </c>
      <c r="AB58" s="81"/>
      <c r="AC58" s="13"/>
      <c r="AG58" s="44" t="e">
        <f t="shared" si="12"/>
        <v>#VALUE!</v>
      </c>
      <c r="AH58" s="44" t="e">
        <f t="shared" si="13"/>
        <v>#VALUE!</v>
      </c>
      <c r="AI58" s="43">
        <f t="shared" si="11"/>
        <v>0</v>
      </c>
    </row>
    <row r="59" spans="2:35" hidden="1" x14ac:dyDescent="0.2">
      <c r="B59" s="35">
        <v>51</v>
      </c>
      <c r="C59" s="78" t="str">
        <f t="shared" si="7"/>
        <v/>
      </c>
      <c r="D59" s="78"/>
      <c r="E59" s="69"/>
      <c r="F59" s="26"/>
      <c r="G59" s="30"/>
      <c r="H59" s="30"/>
      <c r="I59" s="30"/>
      <c r="J59" s="35" t="s">
        <v>3</v>
      </c>
      <c r="K59" s="79"/>
      <c r="L59" s="79"/>
      <c r="M59" s="69"/>
      <c r="N59" s="36">
        <f t="shared" si="10"/>
        <v>0</v>
      </c>
      <c r="O59" s="45"/>
      <c r="P59" s="78" t="str">
        <f t="shared" si="1"/>
        <v/>
      </c>
      <c r="Q59" s="78"/>
      <c r="R59" s="5" t="str">
        <f t="shared" si="8"/>
        <v/>
      </c>
      <c r="S59" s="69"/>
      <c r="T59" s="26"/>
      <c r="U59" s="30"/>
      <c r="V59" s="79"/>
      <c r="W59" s="79"/>
      <c r="X59" s="35">
        <f t="shared" si="9"/>
        <v>0</v>
      </c>
      <c r="Y59" s="135" t="str">
        <f t="shared" si="2"/>
        <v/>
      </c>
      <c r="Z59" s="136"/>
      <c r="AA59" s="81" t="str">
        <f t="shared" si="3"/>
        <v/>
      </c>
      <c r="AB59" s="81"/>
      <c r="AC59" s="13"/>
      <c r="AG59" s="44" t="e">
        <f t="shared" si="12"/>
        <v>#VALUE!</v>
      </c>
      <c r="AH59" s="44" t="e">
        <f t="shared" si="13"/>
        <v>#VALUE!</v>
      </c>
      <c r="AI59" s="43">
        <f t="shared" si="11"/>
        <v>0</v>
      </c>
    </row>
    <row r="60" spans="2:35" hidden="1" x14ac:dyDescent="0.2">
      <c r="B60" s="35">
        <v>52</v>
      </c>
      <c r="C60" s="78" t="str">
        <f t="shared" si="7"/>
        <v/>
      </c>
      <c r="D60" s="78"/>
      <c r="E60" s="69"/>
      <c r="F60" s="26"/>
      <c r="G60" s="30"/>
      <c r="H60" s="30"/>
      <c r="I60" s="30"/>
      <c r="J60" s="35" t="s">
        <v>3</v>
      </c>
      <c r="K60" s="79"/>
      <c r="L60" s="79"/>
      <c r="M60" s="69"/>
      <c r="N60" s="36">
        <f t="shared" si="10"/>
        <v>0</v>
      </c>
      <c r="O60" s="45"/>
      <c r="P60" s="78" t="str">
        <f t="shared" si="1"/>
        <v/>
      </c>
      <c r="Q60" s="78"/>
      <c r="R60" s="5" t="str">
        <f t="shared" si="8"/>
        <v/>
      </c>
      <c r="S60" s="69"/>
      <c r="T60" s="26"/>
      <c r="U60" s="30"/>
      <c r="V60" s="79"/>
      <c r="W60" s="79"/>
      <c r="X60" s="35">
        <f t="shared" si="9"/>
        <v>0</v>
      </c>
      <c r="Y60" s="135" t="str">
        <f t="shared" si="2"/>
        <v/>
      </c>
      <c r="Z60" s="136"/>
      <c r="AA60" s="81" t="str">
        <f t="shared" si="3"/>
        <v/>
      </c>
      <c r="AB60" s="81"/>
      <c r="AC60" s="13"/>
      <c r="AD60" s="31"/>
      <c r="AE60" s="31"/>
      <c r="AG60" s="44" t="e">
        <f t="shared" si="12"/>
        <v>#VALUE!</v>
      </c>
      <c r="AH60" s="44" t="e">
        <f t="shared" si="13"/>
        <v>#VALUE!</v>
      </c>
      <c r="AI60" s="43">
        <f t="shared" si="11"/>
        <v>0</v>
      </c>
    </row>
    <row r="61" spans="2:35" hidden="1" x14ac:dyDescent="0.2">
      <c r="B61" s="35">
        <v>53</v>
      </c>
      <c r="C61" s="78" t="str">
        <f t="shared" si="7"/>
        <v/>
      </c>
      <c r="D61" s="78"/>
      <c r="E61" s="69"/>
      <c r="F61" s="26"/>
      <c r="G61" s="30"/>
      <c r="H61" s="30"/>
      <c r="I61" s="30"/>
      <c r="J61" s="35" t="s">
        <v>3</v>
      </c>
      <c r="K61" s="79"/>
      <c r="L61" s="79"/>
      <c r="M61" s="69"/>
      <c r="N61" s="36">
        <f t="shared" si="10"/>
        <v>0</v>
      </c>
      <c r="O61" s="45"/>
      <c r="P61" s="78" t="str">
        <f t="shared" si="1"/>
        <v/>
      </c>
      <c r="Q61" s="78"/>
      <c r="R61" s="5" t="str">
        <f t="shared" si="8"/>
        <v/>
      </c>
      <c r="S61" s="69"/>
      <c r="T61" s="26"/>
      <c r="U61" s="30"/>
      <c r="V61" s="79"/>
      <c r="W61" s="79"/>
      <c r="X61" s="35">
        <f t="shared" si="9"/>
        <v>0</v>
      </c>
      <c r="Y61" s="135" t="str">
        <f t="shared" si="2"/>
        <v/>
      </c>
      <c r="Z61" s="136"/>
      <c r="AA61" s="81" t="str">
        <f t="shared" si="3"/>
        <v/>
      </c>
      <c r="AB61" s="81"/>
      <c r="AC61" s="13"/>
      <c r="AG61" s="44" t="e">
        <f t="shared" si="12"/>
        <v>#VALUE!</v>
      </c>
      <c r="AH61" s="44" t="e">
        <f t="shared" si="13"/>
        <v>#VALUE!</v>
      </c>
      <c r="AI61" s="43">
        <f t="shared" si="11"/>
        <v>0</v>
      </c>
    </row>
    <row r="62" spans="2:35" hidden="1" x14ac:dyDescent="0.2">
      <c r="B62" s="35">
        <v>54</v>
      </c>
      <c r="C62" s="78" t="str">
        <f t="shared" si="7"/>
        <v/>
      </c>
      <c r="D62" s="78"/>
      <c r="E62" s="69"/>
      <c r="F62" s="26"/>
      <c r="G62" s="30"/>
      <c r="H62" s="30"/>
      <c r="I62" s="30"/>
      <c r="J62" s="35" t="s">
        <v>3</v>
      </c>
      <c r="K62" s="79"/>
      <c r="L62" s="79"/>
      <c r="M62" s="69"/>
      <c r="N62" s="36">
        <f t="shared" si="10"/>
        <v>0</v>
      </c>
      <c r="O62" s="45"/>
      <c r="P62" s="78" t="str">
        <f t="shared" si="1"/>
        <v/>
      </c>
      <c r="Q62" s="78"/>
      <c r="R62" s="5" t="str">
        <f t="shared" si="8"/>
        <v/>
      </c>
      <c r="S62" s="69"/>
      <c r="T62" s="26"/>
      <c r="U62" s="30"/>
      <c r="V62" s="79"/>
      <c r="W62" s="79"/>
      <c r="X62" s="35">
        <f t="shared" si="9"/>
        <v>0</v>
      </c>
      <c r="Y62" s="135" t="str">
        <f t="shared" si="2"/>
        <v/>
      </c>
      <c r="Z62" s="136"/>
      <c r="AA62" s="81" t="str">
        <f t="shared" si="3"/>
        <v/>
      </c>
      <c r="AB62" s="81"/>
      <c r="AC62" s="13"/>
      <c r="AG62" s="44" t="e">
        <f t="shared" si="12"/>
        <v>#VALUE!</v>
      </c>
      <c r="AH62" s="44" t="e">
        <f t="shared" si="13"/>
        <v>#VALUE!</v>
      </c>
      <c r="AI62" s="43">
        <f t="shared" si="11"/>
        <v>0</v>
      </c>
    </row>
    <row r="63" spans="2:35" hidden="1" x14ac:dyDescent="0.2">
      <c r="B63" s="35">
        <v>55</v>
      </c>
      <c r="C63" s="78" t="str">
        <f t="shared" si="7"/>
        <v/>
      </c>
      <c r="D63" s="78"/>
      <c r="E63" s="69"/>
      <c r="F63" s="26"/>
      <c r="G63" s="30"/>
      <c r="H63" s="30"/>
      <c r="I63" s="30"/>
      <c r="J63" s="35" t="s">
        <v>3</v>
      </c>
      <c r="K63" s="79"/>
      <c r="L63" s="79"/>
      <c r="M63" s="69"/>
      <c r="N63" s="36">
        <f t="shared" si="10"/>
        <v>0</v>
      </c>
      <c r="O63" s="45"/>
      <c r="P63" s="78" t="str">
        <f t="shared" si="1"/>
        <v/>
      </c>
      <c r="Q63" s="78"/>
      <c r="R63" s="5" t="str">
        <f t="shared" si="8"/>
        <v/>
      </c>
      <c r="S63" s="69"/>
      <c r="T63" s="26"/>
      <c r="U63" s="30"/>
      <c r="V63" s="79"/>
      <c r="W63" s="79"/>
      <c r="X63" s="35">
        <f t="shared" si="9"/>
        <v>0</v>
      </c>
      <c r="Y63" s="135" t="str">
        <f t="shared" si="2"/>
        <v/>
      </c>
      <c r="Z63" s="136"/>
      <c r="AA63" s="81" t="str">
        <f t="shared" si="3"/>
        <v/>
      </c>
      <c r="AB63" s="81"/>
      <c r="AC63" s="13"/>
      <c r="AD63" s="31"/>
      <c r="AE63" s="31"/>
      <c r="AG63" s="44" t="e">
        <f t="shared" si="12"/>
        <v>#VALUE!</v>
      </c>
      <c r="AH63" s="44" t="e">
        <f t="shared" si="13"/>
        <v>#VALUE!</v>
      </c>
      <c r="AI63" s="43">
        <f t="shared" si="11"/>
        <v>0</v>
      </c>
    </row>
    <row r="64" spans="2:35" hidden="1" x14ac:dyDescent="0.2">
      <c r="B64" s="35">
        <v>56</v>
      </c>
      <c r="C64" s="78" t="str">
        <f t="shared" si="7"/>
        <v/>
      </c>
      <c r="D64" s="78"/>
      <c r="E64" s="69"/>
      <c r="F64" s="26"/>
      <c r="G64" s="30"/>
      <c r="H64" s="30"/>
      <c r="I64" s="30"/>
      <c r="J64" s="35" t="s">
        <v>3</v>
      </c>
      <c r="K64" s="79"/>
      <c r="L64" s="79"/>
      <c r="M64" s="69"/>
      <c r="N64" s="36">
        <f t="shared" si="10"/>
        <v>0</v>
      </c>
      <c r="O64" s="45"/>
      <c r="P64" s="78" t="str">
        <f t="shared" si="1"/>
        <v/>
      </c>
      <c r="Q64" s="78"/>
      <c r="R64" s="5" t="str">
        <f t="shared" si="8"/>
        <v/>
      </c>
      <c r="S64" s="69"/>
      <c r="T64" s="26"/>
      <c r="U64" s="30"/>
      <c r="V64" s="79"/>
      <c r="W64" s="79"/>
      <c r="X64" s="35">
        <f t="shared" si="9"/>
        <v>0</v>
      </c>
      <c r="Y64" s="135" t="str">
        <f t="shared" si="2"/>
        <v/>
      </c>
      <c r="Z64" s="136"/>
      <c r="AA64" s="81" t="str">
        <f t="shared" si="3"/>
        <v/>
      </c>
      <c r="AB64" s="81"/>
      <c r="AC64" s="13"/>
      <c r="AE64" s="48"/>
      <c r="AF64" s="49"/>
      <c r="AG64" s="44" t="e">
        <f t="shared" si="12"/>
        <v>#VALUE!</v>
      </c>
      <c r="AH64" s="44" t="e">
        <f t="shared" si="13"/>
        <v>#VALUE!</v>
      </c>
      <c r="AI64" s="43">
        <f t="shared" si="11"/>
        <v>0</v>
      </c>
    </row>
    <row r="65" spans="2:35" hidden="1" x14ac:dyDescent="0.2">
      <c r="B65" s="35">
        <v>57</v>
      </c>
      <c r="C65" s="78" t="str">
        <f t="shared" si="7"/>
        <v/>
      </c>
      <c r="D65" s="78"/>
      <c r="E65" s="69"/>
      <c r="F65" s="26"/>
      <c r="G65" s="30"/>
      <c r="H65" s="30"/>
      <c r="I65" s="30"/>
      <c r="J65" s="35" t="s">
        <v>3</v>
      </c>
      <c r="K65" s="79"/>
      <c r="L65" s="79"/>
      <c r="M65" s="69"/>
      <c r="N65" s="36">
        <f t="shared" si="10"/>
        <v>0</v>
      </c>
      <c r="O65" s="45"/>
      <c r="P65" s="78" t="str">
        <f t="shared" si="1"/>
        <v/>
      </c>
      <c r="Q65" s="78"/>
      <c r="R65" s="5" t="str">
        <f t="shared" si="8"/>
        <v/>
      </c>
      <c r="S65" s="69"/>
      <c r="T65" s="26"/>
      <c r="U65" s="30"/>
      <c r="V65" s="79"/>
      <c r="W65" s="79"/>
      <c r="X65" s="35">
        <f t="shared" si="9"/>
        <v>0</v>
      </c>
      <c r="Y65" s="135" t="str">
        <f t="shared" si="2"/>
        <v/>
      </c>
      <c r="Z65" s="136"/>
      <c r="AA65" s="81" t="str">
        <f t="shared" si="3"/>
        <v/>
      </c>
      <c r="AB65" s="81"/>
      <c r="AC65" s="13"/>
      <c r="AG65" s="44" t="e">
        <f t="shared" si="12"/>
        <v>#VALUE!</v>
      </c>
      <c r="AH65" s="44" t="e">
        <f t="shared" si="13"/>
        <v>#VALUE!</v>
      </c>
      <c r="AI65" s="43">
        <f t="shared" si="11"/>
        <v>0</v>
      </c>
    </row>
    <row r="66" spans="2:35" hidden="1" x14ac:dyDescent="0.2">
      <c r="B66" s="35">
        <v>58</v>
      </c>
      <c r="C66" s="78" t="str">
        <f t="shared" si="7"/>
        <v/>
      </c>
      <c r="D66" s="78"/>
      <c r="E66" s="69"/>
      <c r="F66" s="26"/>
      <c r="G66" s="30"/>
      <c r="H66" s="30"/>
      <c r="I66" s="30"/>
      <c r="J66" s="35" t="s">
        <v>3</v>
      </c>
      <c r="K66" s="79"/>
      <c r="L66" s="79"/>
      <c r="M66" s="69"/>
      <c r="N66" s="36">
        <f t="shared" si="10"/>
        <v>0</v>
      </c>
      <c r="O66" s="45"/>
      <c r="P66" s="78" t="str">
        <f t="shared" si="1"/>
        <v/>
      </c>
      <c r="Q66" s="78"/>
      <c r="R66" s="5" t="str">
        <f t="shared" si="8"/>
        <v/>
      </c>
      <c r="S66" s="69"/>
      <c r="T66" s="26"/>
      <c r="U66" s="30"/>
      <c r="V66" s="79"/>
      <c r="W66" s="79"/>
      <c r="X66" s="35">
        <f t="shared" si="9"/>
        <v>0</v>
      </c>
      <c r="Y66" s="135" t="str">
        <f t="shared" si="2"/>
        <v/>
      </c>
      <c r="Z66" s="136"/>
      <c r="AA66" s="81" t="str">
        <f t="shared" si="3"/>
        <v/>
      </c>
      <c r="AB66" s="81"/>
      <c r="AC66" s="13"/>
      <c r="AG66" s="44" t="e">
        <f t="shared" si="12"/>
        <v>#VALUE!</v>
      </c>
      <c r="AH66" s="44" t="e">
        <f t="shared" si="13"/>
        <v>#VALUE!</v>
      </c>
      <c r="AI66" s="43">
        <f t="shared" si="11"/>
        <v>0</v>
      </c>
    </row>
    <row r="67" spans="2:35" hidden="1" x14ac:dyDescent="0.2">
      <c r="B67" s="35">
        <v>59</v>
      </c>
      <c r="C67" s="78" t="str">
        <f t="shared" si="7"/>
        <v/>
      </c>
      <c r="D67" s="78"/>
      <c r="E67" s="69"/>
      <c r="F67" s="26"/>
      <c r="G67" s="30"/>
      <c r="H67" s="30"/>
      <c r="I67" s="30"/>
      <c r="J67" s="35" t="s">
        <v>3</v>
      </c>
      <c r="K67" s="79"/>
      <c r="L67" s="79"/>
      <c r="M67" s="69"/>
      <c r="N67" s="36">
        <f t="shared" si="10"/>
        <v>0</v>
      </c>
      <c r="O67" s="45"/>
      <c r="P67" s="78" t="str">
        <f t="shared" si="1"/>
        <v/>
      </c>
      <c r="Q67" s="78"/>
      <c r="R67" s="5" t="str">
        <f t="shared" si="8"/>
        <v/>
      </c>
      <c r="S67" s="69"/>
      <c r="T67" s="26"/>
      <c r="U67" s="30"/>
      <c r="V67" s="79"/>
      <c r="W67" s="79"/>
      <c r="X67" s="35">
        <f t="shared" si="9"/>
        <v>0</v>
      </c>
      <c r="Y67" s="135" t="str">
        <f t="shared" si="2"/>
        <v/>
      </c>
      <c r="Z67" s="136"/>
      <c r="AA67" s="81" t="str">
        <f t="shared" si="3"/>
        <v/>
      </c>
      <c r="AB67" s="81"/>
      <c r="AC67" s="13"/>
      <c r="AG67" s="44" t="e">
        <f t="shared" si="12"/>
        <v>#VALUE!</v>
      </c>
      <c r="AH67" s="44" t="e">
        <f t="shared" si="13"/>
        <v>#VALUE!</v>
      </c>
      <c r="AI67" s="43">
        <f t="shared" si="11"/>
        <v>0</v>
      </c>
    </row>
    <row r="68" spans="2:35" hidden="1" x14ac:dyDescent="0.2">
      <c r="B68" s="35">
        <v>60</v>
      </c>
      <c r="C68" s="78" t="str">
        <f t="shared" si="7"/>
        <v/>
      </c>
      <c r="D68" s="78"/>
      <c r="E68" s="69"/>
      <c r="F68" s="26"/>
      <c r="G68" s="30"/>
      <c r="H68" s="30"/>
      <c r="I68" s="30"/>
      <c r="J68" s="35" t="s">
        <v>3</v>
      </c>
      <c r="K68" s="79"/>
      <c r="L68" s="79"/>
      <c r="M68" s="69"/>
      <c r="N68" s="36">
        <f t="shared" si="10"/>
        <v>0</v>
      </c>
      <c r="O68" s="45"/>
      <c r="P68" s="78" t="str">
        <f t="shared" si="1"/>
        <v/>
      </c>
      <c r="Q68" s="78"/>
      <c r="R68" s="5" t="str">
        <f t="shared" si="8"/>
        <v/>
      </c>
      <c r="S68" s="69"/>
      <c r="T68" s="26"/>
      <c r="U68" s="30"/>
      <c r="V68" s="79"/>
      <c r="W68" s="79"/>
      <c r="X68" s="35">
        <f t="shared" si="9"/>
        <v>0</v>
      </c>
      <c r="Y68" s="135" t="str">
        <f t="shared" si="2"/>
        <v/>
      </c>
      <c r="Z68" s="136"/>
      <c r="AA68" s="81" t="str">
        <f t="shared" si="3"/>
        <v/>
      </c>
      <c r="AB68" s="81"/>
      <c r="AC68" s="13"/>
      <c r="AG68" s="44" t="e">
        <f t="shared" si="12"/>
        <v>#VALUE!</v>
      </c>
      <c r="AH68" s="44" t="e">
        <f t="shared" si="13"/>
        <v>#VALUE!</v>
      </c>
      <c r="AI68" s="43">
        <f t="shared" si="11"/>
        <v>0</v>
      </c>
    </row>
    <row r="69" spans="2:35" hidden="1" x14ac:dyDescent="0.2">
      <c r="B69" s="35">
        <v>61</v>
      </c>
      <c r="C69" s="78" t="str">
        <f t="shared" si="7"/>
        <v/>
      </c>
      <c r="D69" s="78"/>
      <c r="E69" s="69"/>
      <c r="F69" s="26"/>
      <c r="G69" s="30"/>
      <c r="H69" s="30"/>
      <c r="I69" s="30"/>
      <c r="J69" s="35" t="s">
        <v>3</v>
      </c>
      <c r="K69" s="79"/>
      <c r="L69" s="79"/>
      <c r="M69" s="69"/>
      <c r="N69" s="36">
        <f t="shared" si="10"/>
        <v>0</v>
      </c>
      <c r="O69" s="45"/>
      <c r="P69" s="78" t="str">
        <f t="shared" si="1"/>
        <v/>
      </c>
      <c r="Q69" s="78"/>
      <c r="R69" s="5" t="str">
        <f t="shared" si="8"/>
        <v/>
      </c>
      <c r="S69" s="69"/>
      <c r="T69" s="26"/>
      <c r="U69" s="30"/>
      <c r="V69" s="79"/>
      <c r="W69" s="79"/>
      <c r="X69" s="35">
        <f t="shared" si="9"/>
        <v>0</v>
      </c>
      <c r="Y69" s="135" t="str">
        <f t="shared" si="2"/>
        <v/>
      </c>
      <c r="Z69" s="136"/>
      <c r="AA69" s="81" t="str">
        <f t="shared" si="3"/>
        <v/>
      </c>
      <c r="AB69" s="81"/>
      <c r="AC69" s="13"/>
      <c r="AG69" s="44" t="e">
        <f t="shared" si="12"/>
        <v>#VALUE!</v>
      </c>
      <c r="AH69" s="44" t="e">
        <f t="shared" si="13"/>
        <v>#VALUE!</v>
      </c>
      <c r="AI69" s="43">
        <f t="shared" si="11"/>
        <v>0</v>
      </c>
    </row>
    <row r="70" spans="2:35" hidden="1" x14ac:dyDescent="0.2">
      <c r="B70" s="35">
        <v>62</v>
      </c>
      <c r="C70" s="78" t="str">
        <f t="shared" si="7"/>
        <v/>
      </c>
      <c r="D70" s="78"/>
      <c r="E70" s="69"/>
      <c r="F70" s="26"/>
      <c r="G70" s="30"/>
      <c r="H70" s="30"/>
      <c r="I70" s="30"/>
      <c r="J70" s="35" t="s">
        <v>3</v>
      </c>
      <c r="K70" s="79"/>
      <c r="L70" s="79"/>
      <c r="M70" s="69"/>
      <c r="N70" s="36">
        <f t="shared" si="10"/>
        <v>0</v>
      </c>
      <c r="O70" s="45"/>
      <c r="P70" s="78" t="str">
        <f t="shared" si="1"/>
        <v/>
      </c>
      <c r="Q70" s="78"/>
      <c r="R70" s="5" t="str">
        <f t="shared" si="8"/>
        <v/>
      </c>
      <c r="S70" s="69"/>
      <c r="T70" s="26"/>
      <c r="U70" s="30"/>
      <c r="V70" s="79"/>
      <c r="W70" s="79"/>
      <c r="X70" s="35">
        <f t="shared" si="9"/>
        <v>0</v>
      </c>
      <c r="Y70" s="135" t="str">
        <f t="shared" si="2"/>
        <v/>
      </c>
      <c r="Z70" s="136"/>
      <c r="AA70" s="81" t="str">
        <f t="shared" si="3"/>
        <v/>
      </c>
      <c r="AB70" s="81"/>
      <c r="AC70" s="13"/>
      <c r="AD70" s="31"/>
      <c r="AE70" s="31"/>
      <c r="AG70" s="44" t="e">
        <f t="shared" si="12"/>
        <v>#VALUE!</v>
      </c>
      <c r="AH70" s="44" t="e">
        <f t="shared" si="13"/>
        <v>#VALUE!</v>
      </c>
      <c r="AI70" s="43">
        <f t="shared" si="11"/>
        <v>0</v>
      </c>
    </row>
    <row r="71" spans="2:35" hidden="1" x14ac:dyDescent="0.2">
      <c r="B71" s="35">
        <v>63</v>
      </c>
      <c r="C71" s="78" t="str">
        <f t="shared" si="7"/>
        <v/>
      </c>
      <c r="D71" s="78"/>
      <c r="E71" s="69"/>
      <c r="F71" s="26"/>
      <c r="G71" s="30"/>
      <c r="H71" s="30"/>
      <c r="I71" s="30"/>
      <c r="J71" s="35" t="s">
        <v>3</v>
      </c>
      <c r="K71" s="79"/>
      <c r="L71" s="79"/>
      <c r="M71" s="69"/>
      <c r="N71" s="36">
        <f t="shared" si="10"/>
        <v>0</v>
      </c>
      <c r="O71" s="45"/>
      <c r="P71" s="78" t="str">
        <f t="shared" si="1"/>
        <v/>
      </c>
      <c r="Q71" s="78"/>
      <c r="R71" s="5" t="str">
        <f t="shared" si="8"/>
        <v/>
      </c>
      <c r="S71" s="69"/>
      <c r="T71" s="26"/>
      <c r="U71" s="30"/>
      <c r="V71" s="79"/>
      <c r="W71" s="79"/>
      <c r="X71" s="35">
        <f t="shared" si="9"/>
        <v>0</v>
      </c>
      <c r="Y71" s="135" t="str">
        <f t="shared" si="2"/>
        <v/>
      </c>
      <c r="Z71" s="136"/>
      <c r="AA71" s="81" t="str">
        <f t="shared" si="3"/>
        <v/>
      </c>
      <c r="AB71" s="81"/>
      <c r="AC71" s="13"/>
      <c r="AG71" s="44" t="e">
        <f t="shared" si="12"/>
        <v>#VALUE!</v>
      </c>
      <c r="AH71" s="44" t="e">
        <f t="shared" si="13"/>
        <v>#VALUE!</v>
      </c>
      <c r="AI71" s="43">
        <f t="shared" si="11"/>
        <v>0</v>
      </c>
    </row>
    <row r="72" spans="2:35" hidden="1" x14ac:dyDescent="0.2">
      <c r="B72" s="35">
        <v>64</v>
      </c>
      <c r="C72" s="78" t="str">
        <f t="shared" si="7"/>
        <v/>
      </c>
      <c r="D72" s="78"/>
      <c r="E72" s="69"/>
      <c r="F72" s="26"/>
      <c r="G72" s="30"/>
      <c r="H72" s="30"/>
      <c r="I72" s="30"/>
      <c r="J72" s="35" t="s">
        <v>3</v>
      </c>
      <c r="K72" s="79"/>
      <c r="L72" s="79"/>
      <c r="M72" s="69"/>
      <c r="N72" s="36">
        <f t="shared" si="10"/>
        <v>0</v>
      </c>
      <c r="O72" s="45"/>
      <c r="P72" s="78" t="str">
        <f t="shared" si="1"/>
        <v/>
      </c>
      <c r="Q72" s="78"/>
      <c r="R72" s="5" t="str">
        <f t="shared" si="8"/>
        <v/>
      </c>
      <c r="S72" s="69"/>
      <c r="T72" s="26"/>
      <c r="U72" s="30"/>
      <c r="V72" s="79"/>
      <c r="W72" s="79"/>
      <c r="X72" s="35">
        <f t="shared" si="9"/>
        <v>0</v>
      </c>
      <c r="Y72" s="135" t="str">
        <f t="shared" si="2"/>
        <v/>
      </c>
      <c r="Z72" s="136"/>
      <c r="AA72" s="81" t="str">
        <f t="shared" si="3"/>
        <v/>
      </c>
      <c r="AB72" s="81"/>
      <c r="AC72" s="13"/>
      <c r="AG72" s="44" t="e">
        <f t="shared" si="12"/>
        <v>#VALUE!</v>
      </c>
      <c r="AH72" s="44" t="e">
        <f t="shared" si="13"/>
        <v>#VALUE!</v>
      </c>
      <c r="AI72" s="43">
        <f t="shared" si="11"/>
        <v>0</v>
      </c>
    </row>
    <row r="73" spans="2:35" hidden="1" x14ac:dyDescent="0.2">
      <c r="B73" s="35">
        <v>65</v>
      </c>
      <c r="C73" s="78" t="str">
        <f t="shared" si="7"/>
        <v/>
      </c>
      <c r="D73" s="78"/>
      <c r="E73" s="69"/>
      <c r="F73" s="26"/>
      <c r="G73" s="30"/>
      <c r="H73" s="30"/>
      <c r="I73" s="30"/>
      <c r="J73" s="35" t="s">
        <v>3</v>
      </c>
      <c r="K73" s="79"/>
      <c r="L73" s="79"/>
      <c r="M73" s="69"/>
      <c r="N73" s="36">
        <f t="shared" si="10"/>
        <v>0</v>
      </c>
      <c r="O73" s="45"/>
      <c r="P73" s="78" t="str">
        <f t="shared" ref="P73:P108" si="14">IF(F73="","",C73*$Q$7)</f>
        <v/>
      </c>
      <c r="Q73" s="78"/>
      <c r="R73" s="5" t="str">
        <f t="shared" si="8"/>
        <v/>
      </c>
      <c r="S73" s="69"/>
      <c r="T73" s="26"/>
      <c r="U73" s="30"/>
      <c r="V73" s="79"/>
      <c r="W73" s="79"/>
      <c r="X73" s="35">
        <f t="shared" si="9"/>
        <v>0</v>
      </c>
      <c r="Y73" s="135" t="str">
        <f t="shared" ref="Y73:Y108" si="15">IF(T73="","",(IF(J73="売",K73-V73,V73-K73))*R73*100000)</f>
        <v/>
      </c>
      <c r="Z73" s="136"/>
      <c r="AA73" s="81" t="str">
        <f t="shared" ref="AA73:AA108" si="16">IF(T73="","",IF(J73="買",(V73-K73)*10000,(K73-V73)*10000))</f>
        <v/>
      </c>
      <c r="AB73" s="81"/>
      <c r="AC73" s="13"/>
      <c r="AG73" s="44" t="e">
        <f t="shared" ref="AG73:AG108" si="17">ROUNDUP(P73,0)</f>
        <v>#VALUE!</v>
      </c>
      <c r="AH73" s="44" t="e">
        <f t="shared" ref="AH73:AH108" si="18">ROUNDUP(Y73,0)*(-1)</f>
        <v>#VALUE!</v>
      </c>
      <c r="AI73" s="43">
        <f t="shared" si="11"/>
        <v>0</v>
      </c>
    </row>
    <row r="74" spans="2:35" hidden="1" x14ac:dyDescent="0.2">
      <c r="B74" s="35">
        <v>66</v>
      </c>
      <c r="C74" s="78" t="str">
        <f t="shared" ref="C74:C109" si="19">IF(Y73="","",C73+Y73)</f>
        <v/>
      </c>
      <c r="D74" s="78"/>
      <c r="E74" s="69"/>
      <c r="F74" s="26"/>
      <c r="G74" s="30"/>
      <c r="H74" s="30"/>
      <c r="I74" s="30"/>
      <c r="J74" s="35" t="s">
        <v>3</v>
      </c>
      <c r="K74" s="79"/>
      <c r="L74" s="79"/>
      <c r="M74" s="69"/>
      <c r="N74" s="36">
        <f t="shared" si="10"/>
        <v>0</v>
      </c>
      <c r="O74" s="45"/>
      <c r="P74" s="78" t="str">
        <f t="shared" si="14"/>
        <v/>
      </c>
      <c r="Q74" s="78"/>
      <c r="R74" s="5" t="str">
        <f t="shared" ref="R74:R108" si="20">IF(O74="","",(P74/O74)*0.1)</f>
        <v/>
      </c>
      <c r="S74" s="69"/>
      <c r="T74" s="26"/>
      <c r="U74" s="30"/>
      <c r="V74" s="79"/>
      <c r="W74" s="79"/>
      <c r="X74" s="35">
        <f t="shared" si="9"/>
        <v>0</v>
      </c>
      <c r="Y74" s="135" t="str">
        <f t="shared" si="15"/>
        <v/>
      </c>
      <c r="Z74" s="136"/>
      <c r="AA74" s="81" t="str">
        <f t="shared" si="16"/>
        <v/>
      </c>
      <c r="AB74" s="81"/>
      <c r="AC74" s="13"/>
      <c r="AG74" s="44" t="e">
        <f t="shared" si="17"/>
        <v>#VALUE!</v>
      </c>
      <c r="AH74" s="44" t="e">
        <f t="shared" si="18"/>
        <v>#VALUE!</v>
      </c>
      <c r="AI74" s="43">
        <f t="shared" si="11"/>
        <v>0</v>
      </c>
    </row>
    <row r="75" spans="2:35" hidden="1" x14ac:dyDescent="0.2">
      <c r="B75" s="35">
        <v>67</v>
      </c>
      <c r="C75" s="78" t="str">
        <f t="shared" si="19"/>
        <v/>
      </c>
      <c r="D75" s="78"/>
      <c r="E75" s="69"/>
      <c r="F75" s="26"/>
      <c r="G75" s="30"/>
      <c r="H75" s="30"/>
      <c r="I75" s="30"/>
      <c r="J75" s="35" t="s">
        <v>3</v>
      </c>
      <c r="K75" s="79"/>
      <c r="L75" s="79"/>
      <c r="M75" s="69"/>
      <c r="N75" s="36">
        <f t="shared" si="10"/>
        <v>0</v>
      </c>
      <c r="O75" s="45"/>
      <c r="P75" s="78" t="str">
        <f t="shared" si="14"/>
        <v/>
      </c>
      <c r="Q75" s="78"/>
      <c r="R75" s="5" t="str">
        <f t="shared" si="20"/>
        <v/>
      </c>
      <c r="S75" s="69"/>
      <c r="T75" s="26"/>
      <c r="U75" s="30"/>
      <c r="V75" s="79"/>
      <c r="W75" s="79"/>
      <c r="X75" s="35">
        <f t="shared" ref="X75:X108" si="21">IF((T75-F75)&gt;=0,T75-F75,($X$2-F75)+(T75-$Y$2))</f>
        <v>0</v>
      </c>
      <c r="Y75" s="135" t="str">
        <f t="shared" si="15"/>
        <v/>
      </c>
      <c r="Z75" s="136"/>
      <c r="AA75" s="81" t="str">
        <f t="shared" si="16"/>
        <v/>
      </c>
      <c r="AB75" s="81"/>
      <c r="AC75" s="13"/>
      <c r="AG75" s="44" t="e">
        <f t="shared" si="17"/>
        <v>#VALUE!</v>
      </c>
      <c r="AH75" s="44" t="e">
        <f t="shared" si="18"/>
        <v>#VALUE!</v>
      </c>
      <c r="AI75" s="43">
        <f t="shared" si="11"/>
        <v>0</v>
      </c>
    </row>
    <row r="76" spans="2:35" hidden="1" x14ac:dyDescent="0.2">
      <c r="B76" s="35">
        <v>68</v>
      </c>
      <c r="C76" s="78" t="str">
        <f t="shared" si="19"/>
        <v/>
      </c>
      <c r="D76" s="78"/>
      <c r="E76" s="69"/>
      <c r="F76" s="26"/>
      <c r="G76" s="30"/>
      <c r="H76" s="30"/>
      <c r="I76" s="30"/>
      <c r="J76" s="35" t="s">
        <v>3</v>
      </c>
      <c r="K76" s="79"/>
      <c r="L76" s="79"/>
      <c r="M76" s="69"/>
      <c r="N76" s="36">
        <f t="shared" si="10"/>
        <v>0</v>
      </c>
      <c r="O76" s="45"/>
      <c r="P76" s="78" t="str">
        <f t="shared" si="14"/>
        <v/>
      </c>
      <c r="Q76" s="78"/>
      <c r="R76" s="5" t="str">
        <f t="shared" si="20"/>
        <v/>
      </c>
      <c r="S76" s="69"/>
      <c r="T76" s="26"/>
      <c r="U76" s="30"/>
      <c r="V76" s="79"/>
      <c r="W76" s="79"/>
      <c r="X76" s="35">
        <f t="shared" si="21"/>
        <v>0</v>
      </c>
      <c r="Y76" s="135" t="str">
        <f t="shared" si="15"/>
        <v/>
      </c>
      <c r="Z76" s="136"/>
      <c r="AA76" s="81" t="str">
        <f t="shared" si="16"/>
        <v/>
      </c>
      <c r="AB76" s="81"/>
      <c r="AC76" s="13"/>
      <c r="AG76" s="44" t="e">
        <f t="shared" si="17"/>
        <v>#VALUE!</v>
      </c>
      <c r="AH76" s="44" t="e">
        <f t="shared" si="18"/>
        <v>#VALUE!</v>
      </c>
      <c r="AI76" s="43">
        <f t="shared" si="11"/>
        <v>0</v>
      </c>
    </row>
    <row r="77" spans="2:35" hidden="1" x14ac:dyDescent="0.2">
      <c r="B77" s="35">
        <v>69</v>
      </c>
      <c r="C77" s="78" t="str">
        <f t="shared" si="19"/>
        <v/>
      </c>
      <c r="D77" s="78"/>
      <c r="E77" s="69"/>
      <c r="F77" s="26"/>
      <c r="G77" s="30"/>
      <c r="H77" s="30"/>
      <c r="I77" s="30"/>
      <c r="J77" s="35" t="s">
        <v>3</v>
      </c>
      <c r="K77" s="79"/>
      <c r="L77" s="79"/>
      <c r="M77" s="69"/>
      <c r="N77" s="36">
        <f t="shared" si="10"/>
        <v>0</v>
      </c>
      <c r="O77" s="45"/>
      <c r="P77" s="78" t="str">
        <f t="shared" si="14"/>
        <v/>
      </c>
      <c r="Q77" s="78"/>
      <c r="R77" s="5" t="str">
        <f t="shared" si="20"/>
        <v/>
      </c>
      <c r="S77" s="69"/>
      <c r="T77" s="26"/>
      <c r="U77" s="30"/>
      <c r="V77" s="79"/>
      <c r="W77" s="79"/>
      <c r="X77" s="35">
        <f t="shared" si="21"/>
        <v>0</v>
      </c>
      <c r="Y77" s="135" t="str">
        <f t="shared" si="15"/>
        <v/>
      </c>
      <c r="Z77" s="136"/>
      <c r="AA77" s="81" t="str">
        <f t="shared" si="16"/>
        <v/>
      </c>
      <c r="AB77" s="81"/>
      <c r="AC77" s="13"/>
      <c r="AG77" s="44" t="e">
        <f t="shared" si="17"/>
        <v>#VALUE!</v>
      </c>
      <c r="AH77" s="44" t="e">
        <f t="shared" si="18"/>
        <v>#VALUE!</v>
      </c>
      <c r="AI77" s="43">
        <f t="shared" si="11"/>
        <v>0</v>
      </c>
    </row>
    <row r="78" spans="2:35" hidden="1" x14ac:dyDescent="0.2">
      <c r="B78" s="35">
        <v>70</v>
      </c>
      <c r="C78" s="78" t="str">
        <f t="shared" si="19"/>
        <v/>
      </c>
      <c r="D78" s="78"/>
      <c r="E78" s="69"/>
      <c r="F78" s="26"/>
      <c r="G78" s="30"/>
      <c r="H78" s="30"/>
      <c r="I78" s="30"/>
      <c r="J78" s="35" t="s">
        <v>3</v>
      </c>
      <c r="K78" s="79"/>
      <c r="L78" s="79"/>
      <c r="M78" s="69"/>
      <c r="N78" s="36">
        <f t="shared" si="10"/>
        <v>0</v>
      </c>
      <c r="O78" s="45"/>
      <c r="P78" s="78" t="str">
        <f t="shared" si="14"/>
        <v/>
      </c>
      <c r="Q78" s="78"/>
      <c r="R78" s="5" t="str">
        <f t="shared" si="20"/>
        <v/>
      </c>
      <c r="S78" s="69"/>
      <c r="T78" s="26"/>
      <c r="U78" s="30"/>
      <c r="V78" s="79"/>
      <c r="W78" s="79"/>
      <c r="X78" s="35">
        <f t="shared" si="21"/>
        <v>0</v>
      </c>
      <c r="Y78" s="135" t="str">
        <f t="shared" si="15"/>
        <v/>
      </c>
      <c r="Z78" s="136"/>
      <c r="AA78" s="81" t="str">
        <f t="shared" si="16"/>
        <v/>
      </c>
      <c r="AB78" s="81"/>
      <c r="AC78" s="13"/>
      <c r="AG78" s="44" t="e">
        <f t="shared" si="17"/>
        <v>#VALUE!</v>
      </c>
      <c r="AH78" s="44" t="e">
        <f t="shared" si="18"/>
        <v>#VALUE!</v>
      </c>
      <c r="AI78" s="43">
        <f t="shared" si="11"/>
        <v>0</v>
      </c>
    </row>
    <row r="79" spans="2:35" hidden="1" x14ac:dyDescent="0.2">
      <c r="B79" s="35">
        <v>71</v>
      </c>
      <c r="C79" s="78" t="str">
        <f t="shared" si="19"/>
        <v/>
      </c>
      <c r="D79" s="78"/>
      <c r="E79" s="69"/>
      <c r="F79" s="26"/>
      <c r="G79" s="30"/>
      <c r="H79" s="30"/>
      <c r="I79" s="30"/>
      <c r="J79" s="35" t="s">
        <v>3</v>
      </c>
      <c r="K79" s="79"/>
      <c r="L79" s="79"/>
      <c r="M79" s="69"/>
      <c r="N79" s="36">
        <f t="shared" ref="N79:N108" si="22">K79-M79</f>
        <v>0</v>
      </c>
      <c r="O79" s="45"/>
      <c r="P79" s="78" t="str">
        <f t="shared" si="14"/>
        <v/>
      </c>
      <c r="Q79" s="78"/>
      <c r="R79" s="5" t="str">
        <f t="shared" si="20"/>
        <v/>
      </c>
      <c r="S79" s="69"/>
      <c r="T79" s="26"/>
      <c r="U79" s="30"/>
      <c r="V79" s="79"/>
      <c r="W79" s="79"/>
      <c r="X79" s="35">
        <f t="shared" si="21"/>
        <v>0</v>
      </c>
      <c r="Y79" s="135" t="str">
        <f t="shared" si="15"/>
        <v/>
      </c>
      <c r="Z79" s="136"/>
      <c r="AA79" s="81" t="str">
        <f t="shared" si="16"/>
        <v/>
      </c>
      <c r="AB79" s="81"/>
      <c r="AC79" s="13"/>
      <c r="AD79" s="31"/>
      <c r="AE79" s="31"/>
      <c r="AG79" s="44" t="e">
        <f t="shared" si="17"/>
        <v>#VALUE!</v>
      </c>
      <c r="AH79" s="44" t="e">
        <f t="shared" si="18"/>
        <v>#VALUE!</v>
      </c>
      <c r="AI79" s="43">
        <f t="shared" si="11"/>
        <v>0</v>
      </c>
    </row>
    <row r="80" spans="2:35" hidden="1" x14ac:dyDescent="0.2">
      <c r="B80" s="35">
        <v>72</v>
      </c>
      <c r="C80" s="78" t="str">
        <f t="shared" si="19"/>
        <v/>
      </c>
      <c r="D80" s="78"/>
      <c r="E80" s="69"/>
      <c r="F80" s="26"/>
      <c r="G80" s="30"/>
      <c r="H80" s="30"/>
      <c r="I80" s="30"/>
      <c r="J80" s="35" t="s">
        <v>3</v>
      </c>
      <c r="K80" s="79"/>
      <c r="L80" s="79"/>
      <c r="M80" s="69"/>
      <c r="N80" s="36">
        <f t="shared" si="22"/>
        <v>0</v>
      </c>
      <c r="O80" s="45"/>
      <c r="P80" s="78" t="str">
        <f t="shared" si="14"/>
        <v/>
      </c>
      <c r="Q80" s="78"/>
      <c r="R80" s="5" t="str">
        <f t="shared" si="20"/>
        <v/>
      </c>
      <c r="S80" s="69"/>
      <c r="T80" s="26"/>
      <c r="U80" s="30"/>
      <c r="V80" s="79"/>
      <c r="W80" s="79"/>
      <c r="X80" s="35">
        <f t="shared" si="21"/>
        <v>0</v>
      </c>
      <c r="Y80" s="135" t="str">
        <f t="shared" si="15"/>
        <v/>
      </c>
      <c r="Z80" s="136"/>
      <c r="AA80" s="81" t="str">
        <f t="shared" si="16"/>
        <v/>
      </c>
      <c r="AB80" s="81"/>
      <c r="AC80" s="13"/>
      <c r="AG80" s="44" t="e">
        <f t="shared" si="17"/>
        <v>#VALUE!</v>
      </c>
      <c r="AH80" s="44" t="e">
        <f t="shared" si="18"/>
        <v>#VALUE!</v>
      </c>
      <c r="AI80" s="43">
        <f t="shared" si="11"/>
        <v>0</v>
      </c>
    </row>
    <row r="81" spans="2:35" hidden="1" x14ac:dyDescent="0.2">
      <c r="B81" s="35">
        <v>73</v>
      </c>
      <c r="C81" s="78" t="str">
        <f t="shared" si="19"/>
        <v/>
      </c>
      <c r="D81" s="78"/>
      <c r="E81" s="69"/>
      <c r="F81" s="26"/>
      <c r="G81" s="30"/>
      <c r="H81" s="30"/>
      <c r="I81" s="30"/>
      <c r="J81" s="35" t="s">
        <v>3</v>
      </c>
      <c r="K81" s="79"/>
      <c r="L81" s="79"/>
      <c r="M81" s="69"/>
      <c r="N81" s="36">
        <f t="shared" si="22"/>
        <v>0</v>
      </c>
      <c r="O81" s="45"/>
      <c r="P81" s="78" t="str">
        <f t="shared" si="14"/>
        <v/>
      </c>
      <c r="Q81" s="78"/>
      <c r="R81" s="5" t="str">
        <f t="shared" si="20"/>
        <v/>
      </c>
      <c r="S81" s="69"/>
      <c r="T81" s="26"/>
      <c r="U81" s="30"/>
      <c r="V81" s="79"/>
      <c r="W81" s="79"/>
      <c r="X81" s="35">
        <f t="shared" si="21"/>
        <v>0</v>
      </c>
      <c r="Y81" s="135" t="str">
        <f t="shared" si="15"/>
        <v/>
      </c>
      <c r="Z81" s="136"/>
      <c r="AA81" s="81" t="str">
        <f t="shared" si="16"/>
        <v/>
      </c>
      <c r="AB81" s="81"/>
      <c r="AC81" s="13"/>
      <c r="AG81" s="44" t="e">
        <f t="shared" si="17"/>
        <v>#VALUE!</v>
      </c>
      <c r="AH81" s="44" t="e">
        <f t="shared" si="18"/>
        <v>#VALUE!</v>
      </c>
      <c r="AI81" s="43">
        <f t="shared" si="11"/>
        <v>0</v>
      </c>
    </row>
    <row r="82" spans="2:35" hidden="1" x14ac:dyDescent="0.2">
      <c r="B82" s="35">
        <v>74</v>
      </c>
      <c r="C82" s="78" t="str">
        <f t="shared" si="19"/>
        <v/>
      </c>
      <c r="D82" s="78"/>
      <c r="E82" s="69"/>
      <c r="F82" s="26"/>
      <c r="G82" s="30"/>
      <c r="H82" s="30"/>
      <c r="I82" s="30"/>
      <c r="J82" s="35" t="s">
        <v>3</v>
      </c>
      <c r="K82" s="79"/>
      <c r="L82" s="79"/>
      <c r="M82" s="69"/>
      <c r="N82" s="36">
        <f t="shared" si="22"/>
        <v>0</v>
      </c>
      <c r="O82" s="45"/>
      <c r="P82" s="78" t="str">
        <f t="shared" si="14"/>
        <v/>
      </c>
      <c r="Q82" s="78"/>
      <c r="R82" s="5" t="str">
        <f t="shared" si="20"/>
        <v/>
      </c>
      <c r="S82" s="69"/>
      <c r="T82" s="26"/>
      <c r="U82" s="30"/>
      <c r="V82" s="79"/>
      <c r="W82" s="79"/>
      <c r="X82" s="35">
        <f t="shared" si="21"/>
        <v>0</v>
      </c>
      <c r="Y82" s="135" t="str">
        <f t="shared" si="15"/>
        <v/>
      </c>
      <c r="Z82" s="136"/>
      <c r="AA82" s="81" t="str">
        <f t="shared" si="16"/>
        <v/>
      </c>
      <c r="AB82" s="81"/>
      <c r="AC82" s="13"/>
      <c r="AG82" s="44" t="e">
        <f t="shared" si="17"/>
        <v>#VALUE!</v>
      </c>
      <c r="AH82" s="44" t="e">
        <f t="shared" si="18"/>
        <v>#VALUE!</v>
      </c>
      <c r="AI82" s="43">
        <f t="shared" si="11"/>
        <v>0</v>
      </c>
    </row>
    <row r="83" spans="2:35" hidden="1" x14ac:dyDescent="0.2">
      <c r="B83" s="35">
        <v>75</v>
      </c>
      <c r="C83" s="78" t="str">
        <f t="shared" si="19"/>
        <v/>
      </c>
      <c r="D83" s="78"/>
      <c r="E83" s="69"/>
      <c r="F83" s="26"/>
      <c r="G83" s="30"/>
      <c r="H83" s="30"/>
      <c r="I83" s="30"/>
      <c r="J83" s="35" t="s">
        <v>3</v>
      </c>
      <c r="K83" s="79"/>
      <c r="L83" s="79"/>
      <c r="M83" s="69"/>
      <c r="N83" s="36">
        <f t="shared" si="22"/>
        <v>0</v>
      </c>
      <c r="O83" s="45"/>
      <c r="P83" s="78" t="str">
        <f t="shared" si="14"/>
        <v/>
      </c>
      <c r="Q83" s="78"/>
      <c r="R83" s="5" t="str">
        <f t="shared" si="20"/>
        <v/>
      </c>
      <c r="S83" s="69"/>
      <c r="T83" s="26"/>
      <c r="U83" s="30"/>
      <c r="V83" s="79"/>
      <c r="W83" s="79"/>
      <c r="X83" s="35">
        <f t="shared" si="21"/>
        <v>0</v>
      </c>
      <c r="Y83" s="135" t="str">
        <f t="shared" si="15"/>
        <v/>
      </c>
      <c r="Z83" s="136"/>
      <c r="AA83" s="81" t="str">
        <f t="shared" si="16"/>
        <v/>
      </c>
      <c r="AB83" s="81"/>
      <c r="AC83" s="13"/>
      <c r="AG83" s="44" t="e">
        <f t="shared" si="17"/>
        <v>#VALUE!</v>
      </c>
      <c r="AH83" s="44" t="e">
        <f t="shared" si="18"/>
        <v>#VALUE!</v>
      </c>
      <c r="AI83" s="43">
        <f t="shared" ref="AI83:AI108" si="23">IF(Y83&gt;0,0,IF(AG83&gt;=(AH83-1),1,2))</f>
        <v>0</v>
      </c>
    </row>
    <row r="84" spans="2:35" hidden="1" x14ac:dyDescent="0.2">
      <c r="B84" s="35">
        <v>76</v>
      </c>
      <c r="C84" s="78" t="str">
        <f t="shared" si="19"/>
        <v/>
      </c>
      <c r="D84" s="78"/>
      <c r="E84" s="69"/>
      <c r="F84" s="26"/>
      <c r="G84" s="30"/>
      <c r="H84" s="30"/>
      <c r="I84" s="30"/>
      <c r="J84" s="35" t="s">
        <v>3</v>
      </c>
      <c r="K84" s="79"/>
      <c r="L84" s="79"/>
      <c r="M84" s="69"/>
      <c r="N84" s="36">
        <f t="shared" si="22"/>
        <v>0</v>
      </c>
      <c r="O84" s="45"/>
      <c r="P84" s="78" t="str">
        <f t="shared" si="14"/>
        <v/>
      </c>
      <c r="Q84" s="78"/>
      <c r="R84" s="5" t="str">
        <f t="shared" si="20"/>
        <v/>
      </c>
      <c r="S84" s="69"/>
      <c r="T84" s="26"/>
      <c r="U84" s="30"/>
      <c r="V84" s="79"/>
      <c r="W84" s="79"/>
      <c r="X84" s="35">
        <f t="shared" si="21"/>
        <v>0</v>
      </c>
      <c r="Y84" s="135" t="str">
        <f t="shared" si="15"/>
        <v/>
      </c>
      <c r="Z84" s="136"/>
      <c r="AA84" s="81" t="str">
        <f t="shared" si="16"/>
        <v/>
      </c>
      <c r="AB84" s="81"/>
      <c r="AC84" s="13"/>
      <c r="AG84" s="44" t="e">
        <f t="shared" si="17"/>
        <v>#VALUE!</v>
      </c>
      <c r="AH84" s="44" t="e">
        <f t="shared" si="18"/>
        <v>#VALUE!</v>
      </c>
      <c r="AI84" s="43">
        <f t="shared" si="23"/>
        <v>0</v>
      </c>
    </row>
    <row r="85" spans="2:35" hidden="1" x14ac:dyDescent="0.2">
      <c r="B85" s="35">
        <v>77</v>
      </c>
      <c r="C85" s="78" t="str">
        <f t="shared" si="19"/>
        <v/>
      </c>
      <c r="D85" s="78"/>
      <c r="E85" s="69"/>
      <c r="F85" s="26"/>
      <c r="G85" s="30"/>
      <c r="H85" s="30"/>
      <c r="I85" s="30"/>
      <c r="J85" s="35" t="s">
        <v>3</v>
      </c>
      <c r="K85" s="79"/>
      <c r="L85" s="79"/>
      <c r="M85" s="69"/>
      <c r="N85" s="36">
        <f t="shared" si="22"/>
        <v>0</v>
      </c>
      <c r="O85" s="45"/>
      <c r="P85" s="78" t="str">
        <f t="shared" si="14"/>
        <v/>
      </c>
      <c r="Q85" s="78"/>
      <c r="R85" s="5" t="str">
        <f t="shared" si="20"/>
        <v/>
      </c>
      <c r="S85" s="69"/>
      <c r="T85" s="26"/>
      <c r="U85" s="30"/>
      <c r="V85" s="79"/>
      <c r="W85" s="79"/>
      <c r="X85" s="35">
        <f t="shared" si="21"/>
        <v>0</v>
      </c>
      <c r="Y85" s="135" t="str">
        <f t="shared" si="15"/>
        <v/>
      </c>
      <c r="Z85" s="136"/>
      <c r="AA85" s="81" t="str">
        <f t="shared" si="16"/>
        <v/>
      </c>
      <c r="AB85" s="81"/>
      <c r="AC85" s="13"/>
      <c r="AD85" s="31"/>
      <c r="AE85" s="31"/>
      <c r="AG85" s="44" t="e">
        <f t="shared" si="17"/>
        <v>#VALUE!</v>
      </c>
      <c r="AH85" s="44" t="e">
        <f t="shared" si="18"/>
        <v>#VALUE!</v>
      </c>
      <c r="AI85" s="43">
        <f t="shared" si="23"/>
        <v>0</v>
      </c>
    </row>
    <row r="86" spans="2:35" hidden="1" x14ac:dyDescent="0.2">
      <c r="B86" s="35">
        <v>78</v>
      </c>
      <c r="C86" s="78" t="str">
        <f t="shared" si="19"/>
        <v/>
      </c>
      <c r="D86" s="78"/>
      <c r="E86" s="69"/>
      <c r="F86" s="26"/>
      <c r="G86" s="30"/>
      <c r="H86" s="30"/>
      <c r="I86" s="30"/>
      <c r="J86" s="35" t="s">
        <v>3</v>
      </c>
      <c r="K86" s="79"/>
      <c r="L86" s="79"/>
      <c r="M86" s="69"/>
      <c r="N86" s="36">
        <f t="shared" si="22"/>
        <v>0</v>
      </c>
      <c r="O86" s="45"/>
      <c r="P86" s="78" t="str">
        <f t="shared" si="14"/>
        <v/>
      </c>
      <c r="Q86" s="78"/>
      <c r="R86" s="5" t="str">
        <f>IF(O86="","",(P86/O86)*0.1)</f>
        <v/>
      </c>
      <c r="S86" s="69"/>
      <c r="T86" s="26"/>
      <c r="U86" s="30"/>
      <c r="V86" s="79"/>
      <c r="W86" s="79"/>
      <c r="X86" s="35">
        <f t="shared" si="21"/>
        <v>0</v>
      </c>
      <c r="Y86" s="135" t="str">
        <f t="shared" si="15"/>
        <v/>
      </c>
      <c r="Z86" s="136"/>
      <c r="AA86" s="81" t="str">
        <f t="shared" si="16"/>
        <v/>
      </c>
      <c r="AB86" s="81"/>
      <c r="AC86" s="13"/>
      <c r="AG86" s="44" t="e">
        <f t="shared" si="17"/>
        <v>#VALUE!</v>
      </c>
      <c r="AH86" s="44" t="e">
        <f t="shared" si="18"/>
        <v>#VALUE!</v>
      </c>
      <c r="AI86" s="43">
        <f t="shared" si="23"/>
        <v>0</v>
      </c>
    </row>
    <row r="87" spans="2:35" hidden="1" x14ac:dyDescent="0.2">
      <c r="B87" s="35">
        <v>79</v>
      </c>
      <c r="C87" s="78" t="str">
        <f t="shared" si="19"/>
        <v/>
      </c>
      <c r="D87" s="78"/>
      <c r="E87" s="69"/>
      <c r="F87" s="26"/>
      <c r="G87" s="30"/>
      <c r="H87" s="30"/>
      <c r="I87" s="30"/>
      <c r="J87" s="35" t="s">
        <v>3</v>
      </c>
      <c r="K87" s="79"/>
      <c r="L87" s="79"/>
      <c r="M87" s="69"/>
      <c r="N87" s="36">
        <f t="shared" si="22"/>
        <v>0</v>
      </c>
      <c r="O87" s="45"/>
      <c r="P87" s="78" t="str">
        <f t="shared" si="14"/>
        <v/>
      </c>
      <c r="Q87" s="78"/>
      <c r="R87" s="5" t="str">
        <f t="shared" si="20"/>
        <v/>
      </c>
      <c r="S87" s="69"/>
      <c r="T87" s="26"/>
      <c r="U87" s="30"/>
      <c r="V87" s="79"/>
      <c r="W87" s="79"/>
      <c r="X87" s="35">
        <f t="shared" si="21"/>
        <v>0</v>
      </c>
      <c r="Y87" s="135" t="str">
        <f t="shared" si="15"/>
        <v/>
      </c>
      <c r="Z87" s="136"/>
      <c r="AA87" s="81" t="str">
        <f t="shared" si="16"/>
        <v/>
      </c>
      <c r="AB87" s="81"/>
      <c r="AC87" s="13"/>
      <c r="AG87" s="44" t="e">
        <f t="shared" si="17"/>
        <v>#VALUE!</v>
      </c>
      <c r="AH87" s="44" t="e">
        <f t="shared" si="18"/>
        <v>#VALUE!</v>
      </c>
      <c r="AI87" s="43">
        <f t="shared" si="23"/>
        <v>0</v>
      </c>
    </row>
    <row r="88" spans="2:35" hidden="1" x14ac:dyDescent="0.2">
      <c r="B88" s="35">
        <v>80</v>
      </c>
      <c r="C88" s="78" t="str">
        <f t="shared" si="19"/>
        <v/>
      </c>
      <c r="D88" s="78"/>
      <c r="E88" s="69"/>
      <c r="F88" s="26"/>
      <c r="G88" s="30"/>
      <c r="H88" s="30"/>
      <c r="I88" s="30"/>
      <c r="J88" s="35" t="s">
        <v>3</v>
      </c>
      <c r="K88" s="79"/>
      <c r="L88" s="79"/>
      <c r="M88" s="69"/>
      <c r="N88" s="36">
        <f t="shared" si="22"/>
        <v>0</v>
      </c>
      <c r="O88" s="45"/>
      <c r="P88" s="78" t="str">
        <f t="shared" si="14"/>
        <v/>
      </c>
      <c r="Q88" s="78"/>
      <c r="R88" s="5" t="str">
        <f t="shared" si="20"/>
        <v/>
      </c>
      <c r="S88" s="69"/>
      <c r="T88" s="26"/>
      <c r="U88" s="30"/>
      <c r="V88" s="79"/>
      <c r="W88" s="79"/>
      <c r="X88" s="35">
        <f t="shared" si="21"/>
        <v>0</v>
      </c>
      <c r="Y88" s="135" t="str">
        <f t="shared" si="15"/>
        <v/>
      </c>
      <c r="Z88" s="136"/>
      <c r="AA88" s="81" t="str">
        <f t="shared" si="16"/>
        <v/>
      </c>
      <c r="AB88" s="81"/>
      <c r="AC88" s="13"/>
      <c r="AD88" s="31"/>
      <c r="AE88" s="31"/>
      <c r="AG88" s="44" t="e">
        <f t="shared" si="17"/>
        <v>#VALUE!</v>
      </c>
      <c r="AH88" s="44" t="e">
        <f t="shared" si="18"/>
        <v>#VALUE!</v>
      </c>
      <c r="AI88" s="43">
        <f t="shared" si="23"/>
        <v>0</v>
      </c>
    </row>
    <row r="89" spans="2:35" hidden="1" x14ac:dyDescent="0.2">
      <c r="B89" s="35">
        <v>81</v>
      </c>
      <c r="C89" s="78" t="str">
        <f t="shared" si="19"/>
        <v/>
      </c>
      <c r="D89" s="78"/>
      <c r="E89" s="69"/>
      <c r="F89" s="26"/>
      <c r="G89" s="30"/>
      <c r="H89" s="30"/>
      <c r="I89" s="30"/>
      <c r="J89" s="35" t="s">
        <v>3</v>
      </c>
      <c r="K89" s="79"/>
      <c r="L89" s="79"/>
      <c r="M89" s="69"/>
      <c r="N89" s="36">
        <f t="shared" si="22"/>
        <v>0</v>
      </c>
      <c r="O89" s="45"/>
      <c r="P89" s="78" t="str">
        <f t="shared" si="14"/>
        <v/>
      </c>
      <c r="Q89" s="78"/>
      <c r="R89" s="5" t="str">
        <f t="shared" si="20"/>
        <v/>
      </c>
      <c r="S89" s="69"/>
      <c r="T89" s="26"/>
      <c r="U89" s="30"/>
      <c r="V89" s="79"/>
      <c r="W89" s="79"/>
      <c r="X89" s="35">
        <f t="shared" si="21"/>
        <v>0</v>
      </c>
      <c r="Y89" s="135" t="str">
        <f t="shared" si="15"/>
        <v/>
      </c>
      <c r="Z89" s="136"/>
      <c r="AA89" s="81" t="str">
        <f t="shared" si="16"/>
        <v/>
      </c>
      <c r="AB89" s="81"/>
      <c r="AC89" s="13"/>
      <c r="AG89" s="44" t="e">
        <f t="shared" si="17"/>
        <v>#VALUE!</v>
      </c>
      <c r="AH89" s="44" t="e">
        <f t="shared" si="18"/>
        <v>#VALUE!</v>
      </c>
      <c r="AI89" s="43">
        <f t="shared" si="23"/>
        <v>0</v>
      </c>
    </row>
    <row r="90" spans="2:35" hidden="1" x14ac:dyDescent="0.2">
      <c r="B90" s="35">
        <v>82</v>
      </c>
      <c r="C90" s="78" t="str">
        <f t="shared" si="19"/>
        <v/>
      </c>
      <c r="D90" s="78"/>
      <c r="E90" s="69"/>
      <c r="F90" s="26"/>
      <c r="G90" s="30"/>
      <c r="H90" s="30"/>
      <c r="I90" s="30"/>
      <c r="J90" s="35" t="s">
        <v>3</v>
      </c>
      <c r="K90" s="79"/>
      <c r="L90" s="79"/>
      <c r="M90" s="69"/>
      <c r="N90" s="36">
        <f t="shared" si="22"/>
        <v>0</v>
      </c>
      <c r="O90" s="45"/>
      <c r="P90" s="78" t="str">
        <f t="shared" si="14"/>
        <v/>
      </c>
      <c r="Q90" s="78"/>
      <c r="R90" s="5" t="str">
        <f t="shared" si="20"/>
        <v/>
      </c>
      <c r="S90" s="69"/>
      <c r="T90" s="26"/>
      <c r="U90" s="30"/>
      <c r="V90" s="79"/>
      <c r="W90" s="79"/>
      <c r="X90" s="35">
        <f t="shared" si="21"/>
        <v>0</v>
      </c>
      <c r="Y90" s="135" t="str">
        <f t="shared" si="15"/>
        <v/>
      </c>
      <c r="Z90" s="136"/>
      <c r="AA90" s="81" t="str">
        <f t="shared" si="16"/>
        <v/>
      </c>
      <c r="AB90" s="81"/>
      <c r="AC90" s="13"/>
      <c r="AG90" s="44" t="e">
        <f t="shared" si="17"/>
        <v>#VALUE!</v>
      </c>
      <c r="AH90" s="44" t="e">
        <f t="shared" si="18"/>
        <v>#VALUE!</v>
      </c>
      <c r="AI90" s="43">
        <f t="shared" si="23"/>
        <v>0</v>
      </c>
    </row>
    <row r="91" spans="2:35" hidden="1" x14ac:dyDescent="0.2">
      <c r="B91" s="35">
        <v>83</v>
      </c>
      <c r="C91" s="78" t="str">
        <f t="shared" si="19"/>
        <v/>
      </c>
      <c r="D91" s="78"/>
      <c r="E91" s="69"/>
      <c r="F91" s="26"/>
      <c r="G91" s="30"/>
      <c r="H91" s="30"/>
      <c r="I91" s="30"/>
      <c r="J91" s="35" t="s">
        <v>3</v>
      </c>
      <c r="K91" s="79"/>
      <c r="L91" s="79"/>
      <c r="M91" s="69"/>
      <c r="N91" s="36">
        <f t="shared" si="22"/>
        <v>0</v>
      </c>
      <c r="O91" s="45"/>
      <c r="P91" s="78" t="str">
        <f t="shared" si="14"/>
        <v/>
      </c>
      <c r="Q91" s="78"/>
      <c r="R91" s="5" t="str">
        <f t="shared" si="20"/>
        <v/>
      </c>
      <c r="S91" s="69"/>
      <c r="T91" s="26"/>
      <c r="U91" s="30"/>
      <c r="V91" s="79"/>
      <c r="W91" s="79"/>
      <c r="X91" s="35">
        <f t="shared" si="21"/>
        <v>0</v>
      </c>
      <c r="Y91" s="135" t="str">
        <f t="shared" si="15"/>
        <v/>
      </c>
      <c r="Z91" s="136"/>
      <c r="AA91" s="81" t="str">
        <f t="shared" si="16"/>
        <v/>
      </c>
      <c r="AB91" s="81"/>
      <c r="AC91" s="13"/>
      <c r="AG91" s="44" t="e">
        <f t="shared" si="17"/>
        <v>#VALUE!</v>
      </c>
      <c r="AH91" s="44" t="e">
        <f t="shared" si="18"/>
        <v>#VALUE!</v>
      </c>
      <c r="AI91" s="43">
        <f t="shared" si="23"/>
        <v>0</v>
      </c>
    </row>
    <row r="92" spans="2:35" hidden="1" x14ac:dyDescent="0.2">
      <c r="B92" s="35">
        <v>84</v>
      </c>
      <c r="C92" s="78" t="str">
        <f t="shared" si="19"/>
        <v/>
      </c>
      <c r="D92" s="78"/>
      <c r="E92" s="69"/>
      <c r="F92" s="26"/>
      <c r="G92" s="30"/>
      <c r="H92" s="30"/>
      <c r="I92" s="30"/>
      <c r="J92" s="35" t="s">
        <v>3</v>
      </c>
      <c r="K92" s="79"/>
      <c r="L92" s="79"/>
      <c r="M92" s="69"/>
      <c r="N92" s="36">
        <f t="shared" si="22"/>
        <v>0</v>
      </c>
      <c r="O92" s="45"/>
      <c r="P92" s="78" t="str">
        <f t="shared" si="14"/>
        <v/>
      </c>
      <c r="Q92" s="78"/>
      <c r="R92" s="5" t="str">
        <f t="shared" si="20"/>
        <v/>
      </c>
      <c r="S92" s="69"/>
      <c r="T92" s="26"/>
      <c r="U92" s="30"/>
      <c r="V92" s="79"/>
      <c r="W92" s="79"/>
      <c r="X92" s="35">
        <f t="shared" si="21"/>
        <v>0</v>
      </c>
      <c r="Y92" s="135" t="str">
        <f t="shared" si="15"/>
        <v/>
      </c>
      <c r="Z92" s="136"/>
      <c r="AA92" s="81" t="str">
        <f t="shared" si="16"/>
        <v/>
      </c>
      <c r="AB92" s="81"/>
      <c r="AC92" s="13"/>
      <c r="AG92" s="44" t="e">
        <f t="shared" si="17"/>
        <v>#VALUE!</v>
      </c>
      <c r="AH92" s="44" t="e">
        <f t="shared" si="18"/>
        <v>#VALUE!</v>
      </c>
      <c r="AI92" s="43">
        <f t="shared" si="23"/>
        <v>0</v>
      </c>
    </row>
    <row r="93" spans="2:35" hidden="1" x14ac:dyDescent="0.2">
      <c r="B93" s="35">
        <v>85</v>
      </c>
      <c r="C93" s="78" t="str">
        <f t="shared" si="19"/>
        <v/>
      </c>
      <c r="D93" s="78"/>
      <c r="E93" s="69"/>
      <c r="F93" s="26"/>
      <c r="G93" s="30"/>
      <c r="H93" s="30"/>
      <c r="I93" s="30"/>
      <c r="J93" s="35" t="s">
        <v>3</v>
      </c>
      <c r="K93" s="79"/>
      <c r="L93" s="79"/>
      <c r="M93" s="69"/>
      <c r="N93" s="36">
        <f t="shared" si="22"/>
        <v>0</v>
      </c>
      <c r="O93" s="45"/>
      <c r="P93" s="78" t="str">
        <f t="shared" si="14"/>
        <v/>
      </c>
      <c r="Q93" s="78"/>
      <c r="R93" s="5" t="str">
        <f t="shared" si="20"/>
        <v/>
      </c>
      <c r="S93" s="69"/>
      <c r="T93" s="26"/>
      <c r="U93" s="30"/>
      <c r="V93" s="79"/>
      <c r="W93" s="79"/>
      <c r="X93" s="35">
        <f t="shared" si="21"/>
        <v>0</v>
      </c>
      <c r="Y93" s="135" t="str">
        <f t="shared" si="15"/>
        <v/>
      </c>
      <c r="Z93" s="136"/>
      <c r="AA93" s="81" t="str">
        <f t="shared" si="16"/>
        <v/>
      </c>
      <c r="AB93" s="81"/>
      <c r="AC93" s="13"/>
      <c r="AD93" s="31"/>
      <c r="AE93" s="31"/>
      <c r="AG93" s="44" t="e">
        <f t="shared" si="17"/>
        <v>#VALUE!</v>
      </c>
      <c r="AH93" s="44" t="e">
        <f t="shared" si="18"/>
        <v>#VALUE!</v>
      </c>
      <c r="AI93" s="43">
        <f t="shared" si="23"/>
        <v>0</v>
      </c>
    </row>
    <row r="94" spans="2:35" hidden="1" x14ac:dyDescent="0.2">
      <c r="B94" s="35">
        <v>86</v>
      </c>
      <c r="C94" s="78" t="str">
        <f t="shared" si="19"/>
        <v/>
      </c>
      <c r="D94" s="78"/>
      <c r="E94" s="69"/>
      <c r="F94" s="26"/>
      <c r="G94" s="30"/>
      <c r="H94" s="30"/>
      <c r="I94" s="30"/>
      <c r="J94" s="35" t="s">
        <v>3</v>
      </c>
      <c r="K94" s="79"/>
      <c r="L94" s="79"/>
      <c r="M94" s="69"/>
      <c r="N94" s="36">
        <f t="shared" si="22"/>
        <v>0</v>
      </c>
      <c r="O94" s="45"/>
      <c r="P94" s="78" t="str">
        <f t="shared" si="14"/>
        <v/>
      </c>
      <c r="Q94" s="78"/>
      <c r="R94" s="5" t="str">
        <f t="shared" si="20"/>
        <v/>
      </c>
      <c r="S94" s="69"/>
      <c r="T94" s="26"/>
      <c r="U94" s="30"/>
      <c r="V94" s="79"/>
      <c r="W94" s="79"/>
      <c r="X94" s="35">
        <f t="shared" si="21"/>
        <v>0</v>
      </c>
      <c r="Y94" s="135" t="str">
        <f t="shared" si="15"/>
        <v/>
      </c>
      <c r="Z94" s="136"/>
      <c r="AA94" s="81" t="str">
        <f t="shared" si="16"/>
        <v/>
      </c>
      <c r="AB94" s="81"/>
      <c r="AC94" s="13"/>
      <c r="AG94" s="44" t="e">
        <f t="shared" si="17"/>
        <v>#VALUE!</v>
      </c>
      <c r="AH94" s="44" t="e">
        <f t="shared" si="18"/>
        <v>#VALUE!</v>
      </c>
      <c r="AI94" s="43">
        <f t="shared" si="23"/>
        <v>0</v>
      </c>
    </row>
    <row r="95" spans="2:35" hidden="1" x14ac:dyDescent="0.2">
      <c r="B95" s="35">
        <v>87</v>
      </c>
      <c r="C95" s="78" t="str">
        <f t="shared" si="19"/>
        <v/>
      </c>
      <c r="D95" s="78"/>
      <c r="E95" s="69"/>
      <c r="F95" s="26"/>
      <c r="G95" s="30"/>
      <c r="H95" s="30"/>
      <c r="I95" s="30"/>
      <c r="J95" s="35" t="s">
        <v>3</v>
      </c>
      <c r="K95" s="79"/>
      <c r="L95" s="79"/>
      <c r="M95" s="69"/>
      <c r="N95" s="36">
        <f t="shared" si="22"/>
        <v>0</v>
      </c>
      <c r="O95" s="45"/>
      <c r="P95" s="78" t="str">
        <f t="shared" si="14"/>
        <v/>
      </c>
      <c r="Q95" s="78"/>
      <c r="R95" s="5" t="str">
        <f t="shared" si="20"/>
        <v/>
      </c>
      <c r="S95" s="69"/>
      <c r="T95" s="26"/>
      <c r="U95" s="30"/>
      <c r="V95" s="79"/>
      <c r="W95" s="79"/>
      <c r="X95" s="35">
        <f t="shared" si="21"/>
        <v>0</v>
      </c>
      <c r="Y95" s="135" t="str">
        <f t="shared" si="15"/>
        <v/>
      </c>
      <c r="Z95" s="136"/>
      <c r="AA95" s="81" t="str">
        <f t="shared" si="16"/>
        <v/>
      </c>
      <c r="AB95" s="81"/>
      <c r="AC95" s="13"/>
      <c r="AG95" s="44" t="e">
        <f t="shared" si="17"/>
        <v>#VALUE!</v>
      </c>
      <c r="AH95" s="44" t="e">
        <f t="shared" si="18"/>
        <v>#VALUE!</v>
      </c>
      <c r="AI95" s="43">
        <f t="shared" si="23"/>
        <v>0</v>
      </c>
    </row>
    <row r="96" spans="2:35" hidden="1" x14ac:dyDescent="0.2">
      <c r="B96" s="35">
        <v>88</v>
      </c>
      <c r="C96" s="78" t="str">
        <f t="shared" si="19"/>
        <v/>
      </c>
      <c r="D96" s="78"/>
      <c r="E96" s="69"/>
      <c r="F96" s="26"/>
      <c r="G96" s="30"/>
      <c r="H96" s="30"/>
      <c r="I96" s="30"/>
      <c r="J96" s="35" t="s">
        <v>3</v>
      </c>
      <c r="K96" s="79"/>
      <c r="L96" s="79"/>
      <c r="M96" s="69"/>
      <c r="N96" s="36">
        <f t="shared" si="22"/>
        <v>0</v>
      </c>
      <c r="O96" s="45"/>
      <c r="P96" s="78" t="str">
        <f t="shared" si="14"/>
        <v/>
      </c>
      <c r="Q96" s="78"/>
      <c r="R96" s="5" t="str">
        <f t="shared" si="20"/>
        <v/>
      </c>
      <c r="S96" s="69"/>
      <c r="T96" s="26"/>
      <c r="U96" s="30"/>
      <c r="V96" s="79"/>
      <c r="W96" s="79"/>
      <c r="X96" s="35">
        <f t="shared" si="21"/>
        <v>0</v>
      </c>
      <c r="Y96" s="135" t="str">
        <f t="shared" si="15"/>
        <v/>
      </c>
      <c r="Z96" s="136"/>
      <c r="AA96" s="81" t="str">
        <f t="shared" si="16"/>
        <v/>
      </c>
      <c r="AB96" s="81"/>
      <c r="AC96" s="13"/>
      <c r="AD96" s="31"/>
      <c r="AE96" s="31"/>
      <c r="AG96" s="44" t="e">
        <f t="shared" si="17"/>
        <v>#VALUE!</v>
      </c>
      <c r="AH96" s="44" t="e">
        <f t="shared" si="18"/>
        <v>#VALUE!</v>
      </c>
      <c r="AI96" s="43">
        <f t="shared" si="23"/>
        <v>0</v>
      </c>
    </row>
    <row r="97" spans="2:35" hidden="1" x14ac:dyDescent="0.2">
      <c r="B97" s="35">
        <v>89</v>
      </c>
      <c r="C97" s="78" t="str">
        <f t="shared" si="19"/>
        <v/>
      </c>
      <c r="D97" s="78"/>
      <c r="E97" s="69"/>
      <c r="F97" s="26"/>
      <c r="G97" s="30"/>
      <c r="H97" s="30"/>
      <c r="I97" s="30"/>
      <c r="J97" s="35" t="s">
        <v>3</v>
      </c>
      <c r="K97" s="79"/>
      <c r="L97" s="79"/>
      <c r="M97" s="69"/>
      <c r="N97" s="36">
        <f t="shared" si="22"/>
        <v>0</v>
      </c>
      <c r="O97" s="45"/>
      <c r="P97" s="78" t="str">
        <f t="shared" si="14"/>
        <v/>
      </c>
      <c r="Q97" s="78"/>
      <c r="R97" s="5" t="str">
        <f t="shared" si="20"/>
        <v/>
      </c>
      <c r="S97" s="69"/>
      <c r="T97" s="26"/>
      <c r="U97" s="30"/>
      <c r="V97" s="79"/>
      <c r="W97" s="79"/>
      <c r="X97" s="35">
        <f t="shared" si="21"/>
        <v>0</v>
      </c>
      <c r="Y97" s="135" t="str">
        <f t="shared" si="15"/>
        <v/>
      </c>
      <c r="Z97" s="136"/>
      <c r="AA97" s="81" t="str">
        <f t="shared" si="16"/>
        <v/>
      </c>
      <c r="AB97" s="81"/>
      <c r="AC97" s="13"/>
      <c r="AG97" s="44" t="e">
        <f t="shared" si="17"/>
        <v>#VALUE!</v>
      </c>
      <c r="AH97" s="44" t="e">
        <f t="shared" si="18"/>
        <v>#VALUE!</v>
      </c>
      <c r="AI97" s="43">
        <f t="shared" si="23"/>
        <v>0</v>
      </c>
    </row>
    <row r="98" spans="2:35" hidden="1" x14ac:dyDescent="0.2">
      <c r="B98" s="35">
        <v>90</v>
      </c>
      <c r="C98" s="78" t="str">
        <f t="shared" si="19"/>
        <v/>
      </c>
      <c r="D98" s="78"/>
      <c r="E98" s="69"/>
      <c r="F98" s="26"/>
      <c r="G98" s="30"/>
      <c r="H98" s="30"/>
      <c r="I98" s="30"/>
      <c r="J98" s="35" t="s">
        <v>3</v>
      </c>
      <c r="K98" s="79"/>
      <c r="L98" s="79"/>
      <c r="M98" s="69"/>
      <c r="N98" s="36">
        <f t="shared" si="22"/>
        <v>0</v>
      </c>
      <c r="O98" s="45"/>
      <c r="P98" s="78" t="str">
        <f t="shared" si="14"/>
        <v/>
      </c>
      <c r="Q98" s="78"/>
      <c r="R98" s="5" t="str">
        <f t="shared" si="20"/>
        <v/>
      </c>
      <c r="S98" s="69"/>
      <c r="T98" s="26"/>
      <c r="U98" s="30"/>
      <c r="V98" s="79"/>
      <c r="W98" s="79"/>
      <c r="X98" s="35">
        <f t="shared" si="21"/>
        <v>0</v>
      </c>
      <c r="Y98" s="135" t="str">
        <f t="shared" si="15"/>
        <v/>
      </c>
      <c r="Z98" s="136"/>
      <c r="AA98" s="81" t="str">
        <f t="shared" si="16"/>
        <v/>
      </c>
      <c r="AB98" s="81"/>
      <c r="AC98" s="13"/>
      <c r="AD98" s="31"/>
      <c r="AE98" s="31"/>
      <c r="AG98" s="44" t="e">
        <f t="shared" si="17"/>
        <v>#VALUE!</v>
      </c>
      <c r="AH98" s="44" t="e">
        <f t="shared" si="18"/>
        <v>#VALUE!</v>
      </c>
      <c r="AI98" s="43">
        <f t="shared" si="23"/>
        <v>0</v>
      </c>
    </row>
    <row r="99" spans="2:35" hidden="1" x14ac:dyDescent="0.2">
      <c r="B99" s="35">
        <v>91</v>
      </c>
      <c r="C99" s="78" t="str">
        <f t="shared" si="19"/>
        <v/>
      </c>
      <c r="D99" s="78"/>
      <c r="E99" s="69"/>
      <c r="F99" s="26"/>
      <c r="G99" s="30"/>
      <c r="H99" s="30"/>
      <c r="I99" s="30"/>
      <c r="J99" s="35" t="s">
        <v>3</v>
      </c>
      <c r="K99" s="79"/>
      <c r="L99" s="79"/>
      <c r="M99" s="69"/>
      <c r="N99" s="36">
        <f t="shared" si="22"/>
        <v>0</v>
      </c>
      <c r="O99" s="45"/>
      <c r="P99" s="78" t="str">
        <f t="shared" si="14"/>
        <v/>
      </c>
      <c r="Q99" s="78"/>
      <c r="R99" s="5" t="str">
        <f t="shared" si="20"/>
        <v/>
      </c>
      <c r="S99" s="69"/>
      <c r="T99" s="26"/>
      <c r="U99" s="30"/>
      <c r="V99" s="79"/>
      <c r="W99" s="79"/>
      <c r="X99" s="35">
        <f t="shared" si="21"/>
        <v>0</v>
      </c>
      <c r="Y99" s="135" t="str">
        <f t="shared" si="15"/>
        <v/>
      </c>
      <c r="Z99" s="136"/>
      <c r="AA99" s="81" t="str">
        <f t="shared" si="16"/>
        <v/>
      </c>
      <c r="AB99" s="81"/>
      <c r="AC99" s="13"/>
      <c r="AG99" s="44" t="e">
        <f t="shared" si="17"/>
        <v>#VALUE!</v>
      </c>
      <c r="AH99" s="44" t="e">
        <f t="shared" si="18"/>
        <v>#VALUE!</v>
      </c>
      <c r="AI99" s="43">
        <f t="shared" si="23"/>
        <v>0</v>
      </c>
    </row>
    <row r="100" spans="2:35" hidden="1" x14ac:dyDescent="0.2">
      <c r="B100" s="35">
        <v>92</v>
      </c>
      <c r="C100" s="78" t="str">
        <f t="shared" si="19"/>
        <v/>
      </c>
      <c r="D100" s="78"/>
      <c r="E100" s="69"/>
      <c r="F100" s="26"/>
      <c r="G100" s="30"/>
      <c r="H100" s="30"/>
      <c r="I100" s="30"/>
      <c r="J100" s="35" t="s">
        <v>3</v>
      </c>
      <c r="K100" s="79"/>
      <c r="L100" s="79"/>
      <c r="M100" s="69"/>
      <c r="N100" s="36">
        <f t="shared" si="22"/>
        <v>0</v>
      </c>
      <c r="O100" s="45"/>
      <c r="P100" s="78" t="str">
        <f t="shared" si="14"/>
        <v/>
      </c>
      <c r="Q100" s="78"/>
      <c r="R100" s="5" t="str">
        <f t="shared" si="20"/>
        <v/>
      </c>
      <c r="S100" s="69"/>
      <c r="T100" s="26"/>
      <c r="U100" s="30"/>
      <c r="V100" s="79"/>
      <c r="W100" s="79"/>
      <c r="X100" s="35">
        <f t="shared" si="21"/>
        <v>0</v>
      </c>
      <c r="Y100" s="135" t="str">
        <f t="shared" si="15"/>
        <v/>
      </c>
      <c r="Z100" s="136"/>
      <c r="AA100" s="81" t="str">
        <f t="shared" si="16"/>
        <v/>
      </c>
      <c r="AB100" s="81"/>
      <c r="AC100" s="13"/>
      <c r="AG100" s="44" t="e">
        <f t="shared" si="17"/>
        <v>#VALUE!</v>
      </c>
      <c r="AH100" s="44" t="e">
        <f t="shared" si="18"/>
        <v>#VALUE!</v>
      </c>
      <c r="AI100" s="43">
        <f t="shared" si="23"/>
        <v>0</v>
      </c>
    </row>
    <row r="101" spans="2:35" hidden="1" x14ac:dyDescent="0.2">
      <c r="B101" s="35">
        <v>93</v>
      </c>
      <c r="C101" s="78" t="str">
        <f t="shared" si="19"/>
        <v/>
      </c>
      <c r="D101" s="78"/>
      <c r="E101" s="69"/>
      <c r="F101" s="26"/>
      <c r="G101" s="30"/>
      <c r="H101" s="30"/>
      <c r="I101" s="30"/>
      <c r="J101" s="35" t="s">
        <v>3</v>
      </c>
      <c r="K101" s="79"/>
      <c r="L101" s="79"/>
      <c r="M101" s="69"/>
      <c r="N101" s="36">
        <f t="shared" si="22"/>
        <v>0</v>
      </c>
      <c r="O101" s="45"/>
      <c r="P101" s="78" t="str">
        <f t="shared" si="14"/>
        <v/>
      </c>
      <c r="Q101" s="78"/>
      <c r="R101" s="5" t="str">
        <f t="shared" si="20"/>
        <v/>
      </c>
      <c r="S101" s="69"/>
      <c r="T101" s="26"/>
      <c r="U101" s="30"/>
      <c r="V101" s="79"/>
      <c r="W101" s="79"/>
      <c r="X101" s="35">
        <f t="shared" si="21"/>
        <v>0</v>
      </c>
      <c r="Y101" s="135" t="str">
        <f t="shared" si="15"/>
        <v/>
      </c>
      <c r="Z101" s="136"/>
      <c r="AA101" s="81" t="str">
        <f t="shared" si="16"/>
        <v/>
      </c>
      <c r="AB101" s="81"/>
      <c r="AC101" s="13"/>
      <c r="AG101" s="44" t="e">
        <f t="shared" si="17"/>
        <v>#VALUE!</v>
      </c>
      <c r="AH101" s="44" t="e">
        <f t="shared" si="18"/>
        <v>#VALUE!</v>
      </c>
      <c r="AI101" s="43">
        <f t="shared" si="23"/>
        <v>0</v>
      </c>
    </row>
    <row r="102" spans="2:35" hidden="1" x14ac:dyDescent="0.2">
      <c r="B102" s="35">
        <v>94</v>
      </c>
      <c r="C102" s="78" t="str">
        <f t="shared" si="19"/>
        <v/>
      </c>
      <c r="D102" s="78"/>
      <c r="E102" s="69"/>
      <c r="F102" s="26"/>
      <c r="G102" s="30"/>
      <c r="H102" s="30"/>
      <c r="I102" s="30"/>
      <c r="J102" s="35" t="s">
        <v>3</v>
      </c>
      <c r="K102" s="79"/>
      <c r="L102" s="79"/>
      <c r="M102" s="69"/>
      <c r="N102" s="36">
        <f t="shared" si="22"/>
        <v>0</v>
      </c>
      <c r="O102" s="45"/>
      <c r="P102" s="78" t="str">
        <f t="shared" si="14"/>
        <v/>
      </c>
      <c r="Q102" s="78"/>
      <c r="R102" s="5" t="str">
        <f t="shared" si="20"/>
        <v/>
      </c>
      <c r="S102" s="69"/>
      <c r="T102" s="26"/>
      <c r="U102" s="30"/>
      <c r="V102" s="79"/>
      <c r="W102" s="79"/>
      <c r="X102" s="35">
        <f t="shared" si="21"/>
        <v>0</v>
      </c>
      <c r="Y102" s="135" t="str">
        <f t="shared" si="15"/>
        <v/>
      </c>
      <c r="Z102" s="136"/>
      <c r="AA102" s="81" t="str">
        <f t="shared" si="16"/>
        <v/>
      </c>
      <c r="AB102" s="81"/>
      <c r="AC102" s="13"/>
      <c r="AG102" s="44" t="e">
        <f t="shared" si="17"/>
        <v>#VALUE!</v>
      </c>
      <c r="AH102" s="44" t="e">
        <f t="shared" si="18"/>
        <v>#VALUE!</v>
      </c>
      <c r="AI102" s="43">
        <f t="shared" si="23"/>
        <v>0</v>
      </c>
    </row>
    <row r="103" spans="2:35" hidden="1" x14ac:dyDescent="0.2">
      <c r="B103" s="35">
        <v>95</v>
      </c>
      <c r="C103" s="78" t="str">
        <f t="shared" si="19"/>
        <v/>
      </c>
      <c r="D103" s="78"/>
      <c r="E103" s="69"/>
      <c r="F103" s="26"/>
      <c r="G103" s="30"/>
      <c r="H103" s="30"/>
      <c r="I103" s="30"/>
      <c r="J103" s="35" t="s">
        <v>3</v>
      </c>
      <c r="K103" s="79"/>
      <c r="L103" s="79"/>
      <c r="M103" s="69"/>
      <c r="N103" s="36">
        <f t="shared" si="22"/>
        <v>0</v>
      </c>
      <c r="O103" s="45"/>
      <c r="P103" s="78" t="str">
        <f t="shared" si="14"/>
        <v/>
      </c>
      <c r="Q103" s="78"/>
      <c r="R103" s="5" t="str">
        <f t="shared" si="20"/>
        <v/>
      </c>
      <c r="S103" s="69"/>
      <c r="T103" s="26"/>
      <c r="U103" s="30"/>
      <c r="V103" s="79"/>
      <c r="W103" s="79"/>
      <c r="X103" s="35">
        <f t="shared" si="21"/>
        <v>0</v>
      </c>
      <c r="Y103" s="135" t="str">
        <f t="shared" si="15"/>
        <v/>
      </c>
      <c r="Z103" s="136"/>
      <c r="AA103" s="81" t="str">
        <f t="shared" si="16"/>
        <v/>
      </c>
      <c r="AB103" s="81"/>
      <c r="AC103" s="13"/>
      <c r="AD103" s="31"/>
      <c r="AE103" s="31"/>
      <c r="AG103" s="44" t="e">
        <f t="shared" si="17"/>
        <v>#VALUE!</v>
      </c>
      <c r="AH103" s="44" t="e">
        <f t="shared" si="18"/>
        <v>#VALUE!</v>
      </c>
      <c r="AI103" s="43">
        <f t="shared" si="23"/>
        <v>0</v>
      </c>
    </row>
    <row r="104" spans="2:35" hidden="1" x14ac:dyDescent="0.2">
      <c r="B104" s="35">
        <v>96</v>
      </c>
      <c r="C104" s="78" t="str">
        <f t="shared" si="19"/>
        <v/>
      </c>
      <c r="D104" s="78"/>
      <c r="E104" s="69"/>
      <c r="F104" s="26"/>
      <c r="G104" s="30"/>
      <c r="H104" s="30"/>
      <c r="I104" s="30"/>
      <c r="J104" s="35" t="s">
        <v>3</v>
      </c>
      <c r="K104" s="79"/>
      <c r="L104" s="79"/>
      <c r="M104" s="69"/>
      <c r="N104" s="36">
        <f t="shared" si="22"/>
        <v>0</v>
      </c>
      <c r="O104" s="45"/>
      <c r="P104" s="78" t="str">
        <f t="shared" si="14"/>
        <v/>
      </c>
      <c r="Q104" s="78"/>
      <c r="R104" s="5" t="str">
        <f t="shared" si="20"/>
        <v/>
      </c>
      <c r="S104" s="69"/>
      <c r="T104" s="26"/>
      <c r="U104" s="30"/>
      <c r="V104" s="79"/>
      <c r="W104" s="79"/>
      <c r="X104" s="35">
        <f t="shared" si="21"/>
        <v>0</v>
      </c>
      <c r="Y104" s="135" t="str">
        <f t="shared" si="15"/>
        <v/>
      </c>
      <c r="Z104" s="136"/>
      <c r="AA104" s="81" t="str">
        <f t="shared" si="16"/>
        <v/>
      </c>
      <c r="AB104" s="81"/>
      <c r="AC104" s="13"/>
      <c r="AD104" s="31"/>
      <c r="AE104" s="31"/>
      <c r="AG104" s="44" t="e">
        <f t="shared" si="17"/>
        <v>#VALUE!</v>
      </c>
      <c r="AH104" s="44" t="e">
        <f t="shared" si="18"/>
        <v>#VALUE!</v>
      </c>
      <c r="AI104" s="43">
        <f t="shared" si="23"/>
        <v>0</v>
      </c>
    </row>
    <row r="105" spans="2:35" hidden="1" x14ac:dyDescent="0.2">
      <c r="B105" s="35">
        <v>97</v>
      </c>
      <c r="C105" s="78" t="str">
        <f t="shared" si="19"/>
        <v/>
      </c>
      <c r="D105" s="78"/>
      <c r="E105" s="69"/>
      <c r="F105" s="26"/>
      <c r="G105" s="30"/>
      <c r="H105" s="30"/>
      <c r="I105" s="30"/>
      <c r="J105" s="35" t="s">
        <v>3</v>
      </c>
      <c r="K105" s="79"/>
      <c r="L105" s="79"/>
      <c r="M105" s="69"/>
      <c r="N105" s="36">
        <f t="shared" si="22"/>
        <v>0</v>
      </c>
      <c r="O105" s="45"/>
      <c r="P105" s="78" t="str">
        <f t="shared" si="14"/>
        <v/>
      </c>
      <c r="Q105" s="78"/>
      <c r="R105" s="5" t="str">
        <f t="shared" si="20"/>
        <v/>
      </c>
      <c r="S105" s="69"/>
      <c r="T105" s="26"/>
      <c r="U105" s="30"/>
      <c r="V105" s="79"/>
      <c r="W105" s="79"/>
      <c r="X105" s="35">
        <f t="shared" si="21"/>
        <v>0</v>
      </c>
      <c r="Y105" s="135" t="str">
        <f t="shared" si="15"/>
        <v/>
      </c>
      <c r="Z105" s="136"/>
      <c r="AA105" s="81" t="str">
        <f t="shared" si="16"/>
        <v/>
      </c>
      <c r="AB105" s="81"/>
      <c r="AC105" s="13"/>
      <c r="AG105" s="44" t="e">
        <f t="shared" si="17"/>
        <v>#VALUE!</v>
      </c>
      <c r="AH105" s="44" t="e">
        <f t="shared" si="18"/>
        <v>#VALUE!</v>
      </c>
      <c r="AI105" s="43">
        <f t="shared" si="23"/>
        <v>0</v>
      </c>
    </row>
    <row r="106" spans="2:35" hidden="1" x14ac:dyDescent="0.2">
      <c r="B106" s="35">
        <v>98</v>
      </c>
      <c r="C106" s="78" t="str">
        <f t="shared" si="19"/>
        <v/>
      </c>
      <c r="D106" s="78"/>
      <c r="E106" s="69"/>
      <c r="F106" s="26"/>
      <c r="G106" s="30"/>
      <c r="H106" s="30"/>
      <c r="I106" s="30"/>
      <c r="J106" s="35" t="s">
        <v>3</v>
      </c>
      <c r="K106" s="79"/>
      <c r="L106" s="79"/>
      <c r="M106" s="69"/>
      <c r="N106" s="36">
        <f t="shared" si="22"/>
        <v>0</v>
      </c>
      <c r="O106" s="45"/>
      <c r="P106" s="78" t="str">
        <f t="shared" si="14"/>
        <v/>
      </c>
      <c r="Q106" s="78"/>
      <c r="R106" s="5" t="str">
        <f t="shared" si="20"/>
        <v/>
      </c>
      <c r="S106" s="69"/>
      <c r="T106" s="26"/>
      <c r="U106" s="30"/>
      <c r="V106" s="79"/>
      <c r="W106" s="79"/>
      <c r="X106" s="35">
        <f t="shared" si="21"/>
        <v>0</v>
      </c>
      <c r="Y106" s="135" t="str">
        <f t="shared" si="15"/>
        <v/>
      </c>
      <c r="Z106" s="136"/>
      <c r="AA106" s="81" t="str">
        <f t="shared" si="16"/>
        <v/>
      </c>
      <c r="AB106" s="81"/>
      <c r="AC106" s="13"/>
      <c r="AG106" s="44" t="e">
        <f t="shared" si="17"/>
        <v>#VALUE!</v>
      </c>
      <c r="AH106" s="44" t="e">
        <f t="shared" si="18"/>
        <v>#VALUE!</v>
      </c>
      <c r="AI106" s="43">
        <f t="shared" si="23"/>
        <v>0</v>
      </c>
    </row>
    <row r="107" spans="2:35" hidden="1" x14ac:dyDescent="0.2">
      <c r="B107" s="35">
        <v>99</v>
      </c>
      <c r="C107" s="78" t="str">
        <f t="shared" si="19"/>
        <v/>
      </c>
      <c r="D107" s="78"/>
      <c r="E107" s="69"/>
      <c r="F107" s="26"/>
      <c r="G107" s="30"/>
      <c r="H107" s="30"/>
      <c r="I107" s="30"/>
      <c r="J107" s="35" t="s">
        <v>3</v>
      </c>
      <c r="K107" s="79"/>
      <c r="L107" s="79"/>
      <c r="M107" s="69"/>
      <c r="N107" s="36">
        <f t="shared" si="22"/>
        <v>0</v>
      </c>
      <c r="O107" s="45"/>
      <c r="P107" s="78" t="str">
        <f t="shared" si="14"/>
        <v/>
      </c>
      <c r="Q107" s="78"/>
      <c r="R107" s="5" t="str">
        <f t="shared" si="20"/>
        <v/>
      </c>
      <c r="S107" s="69"/>
      <c r="T107" s="26"/>
      <c r="U107" s="30"/>
      <c r="V107" s="79"/>
      <c r="W107" s="79"/>
      <c r="X107" s="35">
        <f t="shared" si="21"/>
        <v>0</v>
      </c>
      <c r="Y107" s="135" t="str">
        <f t="shared" si="15"/>
        <v/>
      </c>
      <c r="Z107" s="136"/>
      <c r="AA107" s="81" t="str">
        <f t="shared" si="16"/>
        <v/>
      </c>
      <c r="AB107" s="81"/>
      <c r="AC107" s="13"/>
      <c r="AG107" s="44" t="e">
        <f t="shared" si="17"/>
        <v>#VALUE!</v>
      </c>
      <c r="AH107" s="44" t="e">
        <f t="shared" si="18"/>
        <v>#VALUE!</v>
      </c>
      <c r="AI107" s="43">
        <f t="shared" si="23"/>
        <v>0</v>
      </c>
    </row>
    <row r="108" spans="2:35" hidden="1" x14ac:dyDescent="0.2">
      <c r="B108" s="35">
        <v>100</v>
      </c>
      <c r="C108" s="78" t="str">
        <f t="shared" si="19"/>
        <v/>
      </c>
      <c r="D108" s="78"/>
      <c r="E108" s="69"/>
      <c r="F108" s="26"/>
      <c r="G108" s="30"/>
      <c r="H108" s="30"/>
      <c r="I108" s="30"/>
      <c r="J108" s="35" t="s">
        <v>3</v>
      </c>
      <c r="K108" s="79"/>
      <c r="L108" s="79"/>
      <c r="M108" s="69"/>
      <c r="N108" s="36">
        <f t="shared" si="22"/>
        <v>0</v>
      </c>
      <c r="O108" s="45"/>
      <c r="P108" s="78" t="str">
        <f t="shared" si="14"/>
        <v/>
      </c>
      <c r="Q108" s="78"/>
      <c r="R108" s="5" t="str">
        <f t="shared" si="20"/>
        <v/>
      </c>
      <c r="S108" s="69"/>
      <c r="T108" s="26"/>
      <c r="U108" s="30"/>
      <c r="V108" s="79"/>
      <c r="W108" s="79"/>
      <c r="X108" s="35">
        <f t="shared" si="21"/>
        <v>0</v>
      </c>
      <c r="Y108" s="135" t="str">
        <f t="shared" si="15"/>
        <v/>
      </c>
      <c r="Z108" s="136"/>
      <c r="AA108" s="81" t="str">
        <f t="shared" si="16"/>
        <v/>
      </c>
      <c r="AB108" s="81"/>
      <c r="AC108" s="13"/>
      <c r="AD108" s="31"/>
      <c r="AE108" s="31"/>
      <c r="AG108" s="44" t="e">
        <f t="shared" si="17"/>
        <v>#VALUE!</v>
      </c>
      <c r="AH108" s="44" t="e">
        <f t="shared" si="18"/>
        <v>#VALUE!</v>
      </c>
      <c r="AI108" s="43">
        <f t="shared" si="23"/>
        <v>0</v>
      </c>
    </row>
    <row r="109" spans="2:35" hidden="1" x14ac:dyDescent="0.2">
      <c r="B109" s="35" t="s">
        <v>61</v>
      </c>
      <c r="C109" s="78" t="str">
        <f t="shared" si="19"/>
        <v/>
      </c>
      <c r="D109" s="78"/>
      <c r="E109" s="1"/>
      <c r="F109" s="1"/>
      <c r="G109" s="1"/>
      <c r="H109" s="1"/>
      <c r="I109" s="1"/>
      <c r="J109" s="1"/>
      <c r="K109" s="1"/>
      <c r="L109" s="1"/>
      <c r="M109" s="1"/>
      <c r="N109" s="59"/>
      <c r="O109" s="1"/>
      <c r="P109" s="1"/>
      <c r="Q109" s="1"/>
      <c r="R109" s="1"/>
      <c r="S109" s="1"/>
      <c r="T109" s="1"/>
      <c r="U109" s="1"/>
      <c r="V109" s="1"/>
      <c r="W109" s="1"/>
      <c r="X109" s="41"/>
      <c r="Y109" s="1"/>
      <c r="AE109" s="46">
        <f>SUM(Y9:Z108)</f>
        <v>16001.998910821791</v>
      </c>
      <c r="AF109" s="47">
        <f>AE109/C9</f>
        <v>1.6001998910821791</v>
      </c>
    </row>
  </sheetData>
  <mergeCells count="640">
    <mergeCell ref="S2:U2"/>
    <mergeCell ref="V2:W2"/>
    <mergeCell ref="B3:C3"/>
    <mergeCell ref="D3:L3"/>
    <mergeCell ref="O3:P3"/>
    <mergeCell ref="Q3:W3"/>
    <mergeCell ref="B2:C2"/>
    <mergeCell ref="D2:E2"/>
    <mergeCell ref="F2:J2"/>
    <mergeCell ref="K2:L2"/>
    <mergeCell ref="O2:P2"/>
    <mergeCell ref="Q2:R2"/>
    <mergeCell ref="S4:U4"/>
    <mergeCell ref="V4:W4"/>
    <mergeCell ref="F5:I5"/>
    <mergeCell ref="O5:P5"/>
    <mergeCell ref="Q5:R5"/>
    <mergeCell ref="S5:U5"/>
    <mergeCell ref="V5:W5"/>
    <mergeCell ref="B4:C4"/>
    <mergeCell ref="D4:E4"/>
    <mergeCell ref="F4:J4"/>
    <mergeCell ref="K4:L4"/>
    <mergeCell ref="O4:P4"/>
    <mergeCell ref="Q4:R4"/>
    <mergeCell ref="S7:W7"/>
    <mergeCell ref="X7:X8"/>
    <mergeCell ref="Y7:AB7"/>
    <mergeCell ref="K8:L8"/>
    <mergeCell ref="P8:Q8"/>
    <mergeCell ref="V8:W8"/>
    <mergeCell ref="Y8:Z8"/>
    <mergeCell ref="AA8:AB8"/>
    <mergeCell ref="B7:B8"/>
    <mergeCell ref="C7:D8"/>
    <mergeCell ref="E7:L7"/>
    <mergeCell ref="M7:N8"/>
    <mergeCell ref="O7:P7"/>
    <mergeCell ref="R7:R8"/>
    <mergeCell ref="C10:D10"/>
    <mergeCell ref="K10:L10"/>
    <mergeCell ref="P10:Q10"/>
    <mergeCell ref="V10:W10"/>
    <mergeCell ref="Y10:Z10"/>
    <mergeCell ref="AA10:AB10"/>
    <mergeCell ref="C9:D9"/>
    <mergeCell ref="K9:L9"/>
    <mergeCell ref="P9:Q9"/>
    <mergeCell ref="V9:W9"/>
    <mergeCell ref="Y9:Z9"/>
    <mergeCell ref="AA9:AB9"/>
    <mergeCell ref="C12:D12"/>
    <mergeCell ref="K12:L12"/>
    <mergeCell ref="P12:Q12"/>
    <mergeCell ref="V12:W12"/>
    <mergeCell ref="Y12:Z12"/>
    <mergeCell ref="AA12:AB12"/>
    <mergeCell ref="C11:D11"/>
    <mergeCell ref="K11:L11"/>
    <mergeCell ref="P11:Q11"/>
    <mergeCell ref="V11:W11"/>
    <mergeCell ref="Y11:Z11"/>
    <mergeCell ref="AA11:AB11"/>
    <mergeCell ref="C14:D14"/>
    <mergeCell ref="K14:L14"/>
    <mergeCell ref="P14:Q14"/>
    <mergeCell ref="V14:W14"/>
    <mergeCell ref="Y14:Z14"/>
    <mergeCell ref="AA14:AB14"/>
    <mergeCell ref="C13:D13"/>
    <mergeCell ref="K13:L13"/>
    <mergeCell ref="P13:Q13"/>
    <mergeCell ref="V13:W13"/>
    <mergeCell ref="Y13:Z13"/>
    <mergeCell ref="AA13:AB13"/>
    <mergeCell ref="C16:D16"/>
    <mergeCell ref="K16:L16"/>
    <mergeCell ref="P16:Q16"/>
    <mergeCell ref="V16:W16"/>
    <mergeCell ref="Y16:Z16"/>
    <mergeCell ref="AA16:AB16"/>
    <mergeCell ref="C15:D15"/>
    <mergeCell ref="K15:L15"/>
    <mergeCell ref="P15:Q15"/>
    <mergeCell ref="V15:W15"/>
    <mergeCell ref="Y15:Z15"/>
    <mergeCell ref="AA15:AB15"/>
    <mergeCell ref="C18:D18"/>
    <mergeCell ref="K18:L18"/>
    <mergeCell ref="P18:Q18"/>
    <mergeCell ref="V18:W18"/>
    <mergeCell ref="Y18:Z18"/>
    <mergeCell ref="AA18:AB18"/>
    <mergeCell ref="C17:D17"/>
    <mergeCell ref="K17:L17"/>
    <mergeCell ref="P17:Q17"/>
    <mergeCell ref="V17:W17"/>
    <mergeCell ref="Y17:Z17"/>
    <mergeCell ref="AA17:AB17"/>
    <mergeCell ref="C20:D20"/>
    <mergeCell ref="K20:L20"/>
    <mergeCell ref="P20:Q20"/>
    <mergeCell ref="V20:W20"/>
    <mergeCell ref="Y20:Z20"/>
    <mergeCell ref="AA20:AB20"/>
    <mergeCell ref="C19:D19"/>
    <mergeCell ref="K19:L19"/>
    <mergeCell ref="P19:Q19"/>
    <mergeCell ref="V19:W19"/>
    <mergeCell ref="Y19:Z19"/>
    <mergeCell ref="AA19:AB19"/>
    <mergeCell ref="C22:D22"/>
    <mergeCell ref="K22:L22"/>
    <mergeCell ref="P22:Q22"/>
    <mergeCell ref="V22:W22"/>
    <mergeCell ref="Y22:Z22"/>
    <mergeCell ref="AA22:AB22"/>
    <mergeCell ref="C21:D21"/>
    <mergeCell ref="K21:L21"/>
    <mergeCell ref="P21:Q21"/>
    <mergeCell ref="V21:W21"/>
    <mergeCell ref="Y21:Z21"/>
    <mergeCell ref="AA21:AB21"/>
    <mergeCell ref="C24:D24"/>
    <mergeCell ref="K24:L24"/>
    <mergeCell ref="P24:Q24"/>
    <mergeCell ref="V24:W24"/>
    <mergeCell ref="Y24:Z24"/>
    <mergeCell ref="AA24:AB24"/>
    <mergeCell ref="C23:D23"/>
    <mergeCell ref="K23:L23"/>
    <mergeCell ref="P23:Q23"/>
    <mergeCell ref="V23:W23"/>
    <mergeCell ref="Y23:Z23"/>
    <mergeCell ref="AA23:AB23"/>
    <mergeCell ref="C26:D26"/>
    <mergeCell ref="K26:L26"/>
    <mergeCell ref="P26:Q26"/>
    <mergeCell ref="V26:W26"/>
    <mergeCell ref="Y26:Z26"/>
    <mergeCell ref="AA26:AB26"/>
    <mergeCell ref="C25:D25"/>
    <mergeCell ref="K25:L25"/>
    <mergeCell ref="P25:Q25"/>
    <mergeCell ref="V25:W25"/>
    <mergeCell ref="Y25:Z25"/>
    <mergeCell ref="AA25:AB25"/>
    <mergeCell ref="C28:D28"/>
    <mergeCell ref="K28:L28"/>
    <mergeCell ref="P28:Q28"/>
    <mergeCell ref="V28:W28"/>
    <mergeCell ref="Y28:Z28"/>
    <mergeCell ref="AA28:AB28"/>
    <mergeCell ref="C27:D27"/>
    <mergeCell ref="K27:L27"/>
    <mergeCell ref="P27:Q27"/>
    <mergeCell ref="V27:W27"/>
    <mergeCell ref="Y27:Z27"/>
    <mergeCell ref="AA27:AB27"/>
    <mergeCell ref="C30:D30"/>
    <mergeCell ref="K30:L30"/>
    <mergeCell ref="P30:Q30"/>
    <mergeCell ref="V30:W30"/>
    <mergeCell ref="Y30:Z30"/>
    <mergeCell ref="AA30:AB30"/>
    <mergeCell ref="C29:D29"/>
    <mergeCell ref="K29:L29"/>
    <mergeCell ref="P29:Q29"/>
    <mergeCell ref="V29:W29"/>
    <mergeCell ref="Y29:Z29"/>
    <mergeCell ref="AA29:AB29"/>
    <mergeCell ref="C32:D32"/>
    <mergeCell ref="K32:L32"/>
    <mergeCell ref="P32:Q32"/>
    <mergeCell ref="V32:W32"/>
    <mergeCell ref="Y32:Z32"/>
    <mergeCell ref="AA32:AB32"/>
    <mergeCell ref="C31:D31"/>
    <mergeCell ref="K31:L31"/>
    <mergeCell ref="P31:Q31"/>
    <mergeCell ref="V31:W31"/>
    <mergeCell ref="Y31:Z31"/>
    <mergeCell ref="AA31:AB31"/>
    <mergeCell ref="C34:D34"/>
    <mergeCell ref="K34:L34"/>
    <mergeCell ref="P34:Q34"/>
    <mergeCell ref="V34:W34"/>
    <mergeCell ref="Y34:Z34"/>
    <mergeCell ref="AA34:AB34"/>
    <mergeCell ref="C33:D33"/>
    <mergeCell ref="K33:L33"/>
    <mergeCell ref="P33:Q33"/>
    <mergeCell ref="V33:W33"/>
    <mergeCell ref="Y33:Z33"/>
    <mergeCell ref="AA33:AB33"/>
    <mergeCell ref="C36:D36"/>
    <mergeCell ref="K36:L36"/>
    <mergeCell ref="P36:Q36"/>
    <mergeCell ref="V36:W36"/>
    <mergeCell ref="Y36:Z36"/>
    <mergeCell ref="AA36:AB36"/>
    <mergeCell ref="C35:D35"/>
    <mergeCell ref="K35:L35"/>
    <mergeCell ref="P35:Q35"/>
    <mergeCell ref="V35:W35"/>
    <mergeCell ref="Y35:Z35"/>
    <mergeCell ref="AA35:AB35"/>
    <mergeCell ref="C38:D38"/>
    <mergeCell ref="K38:L38"/>
    <mergeCell ref="P38:Q38"/>
    <mergeCell ref="V38:W38"/>
    <mergeCell ref="Y38:Z38"/>
    <mergeCell ref="AA38:AB38"/>
    <mergeCell ref="C37:D37"/>
    <mergeCell ref="K37:L37"/>
    <mergeCell ref="P37:Q37"/>
    <mergeCell ref="V37:W37"/>
    <mergeCell ref="Y37:Z37"/>
    <mergeCell ref="AA37:AB37"/>
    <mergeCell ref="C40:D40"/>
    <mergeCell ref="K40:L40"/>
    <mergeCell ref="P40:Q40"/>
    <mergeCell ref="V40:W40"/>
    <mergeCell ref="Y40:Z40"/>
    <mergeCell ref="AA40:AB40"/>
    <mergeCell ref="C39:D39"/>
    <mergeCell ref="K39:L39"/>
    <mergeCell ref="P39:Q39"/>
    <mergeCell ref="V39:W39"/>
    <mergeCell ref="Y39:Z39"/>
    <mergeCell ref="AA39:AB39"/>
    <mergeCell ref="C42:D42"/>
    <mergeCell ref="K42:L42"/>
    <mergeCell ref="P42:Q42"/>
    <mergeCell ref="V42:W42"/>
    <mergeCell ref="Y42:Z42"/>
    <mergeCell ref="AA42:AB42"/>
    <mergeCell ref="C41:D41"/>
    <mergeCell ref="K41:L41"/>
    <mergeCell ref="P41:Q41"/>
    <mergeCell ref="V41:W41"/>
    <mergeCell ref="Y41:Z41"/>
    <mergeCell ref="AA41:AB41"/>
    <mergeCell ref="C44:D44"/>
    <mergeCell ref="K44:L44"/>
    <mergeCell ref="P44:Q44"/>
    <mergeCell ref="V44:W44"/>
    <mergeCell ref="Y44:Z44"/>
    <mergeCell ref="AA44:AB44"/>
    <mergeCell ref="C43:D43"/>
    <mergeCell ref="K43:L43"/>
    <mergeCell ref="P43:Q43"/>
    <mergeCell ref="V43:W43"/>
    <mergeCell ref="Y43:Z43"/>
    <mergeCell ref="AA43:AB43"/>
    <mergeCell ref="C46:D46"/>
    <mergeCell ref="K46:L46"/>
    <mergeCell ref="P46:Q46"/>
    <mergeCell ref="V46:W46"/>
    <mergeCell ref="Y46:Z46"/>
    <mergeCell ref="AA46:AB46"/>
    <mergeCell ref="C45:D45"/>
    <mergeCell ref="K45:L45"/>
    <mergeCell ref="P45:Q45"/>
    <mergeCell ref="V45:W45"/>
    <mergeCell ref="Y45:Z45"/>
    <mergeCell ref="AA45:AB45"/>
    <mergeCell ref="C48:D48"/>
    <mergeCell ref="K48:L48"/>
    <mergeCell ref="P48:Q48"/>
    <mergeCell ref="V48:W48"/>
    <mergeCell ref="Y48:Z48"/>
    <mergeCell ref="AA48:AB48"/>
    <mergeCell ref="C47:D47"/>
    <mergeCell ref="K47:L47"/>
    <mergeCell ref="P47:Q47"/>
    <mergeCell ref="V47:W47"/>
    <mergeCell ref="Y47:Z47"/>
    <mergeCell ref="AA47:AB47"/>
    <mergeCell ref="C50:D50"/>
    <mergeCell ref="K50:L50"/>
    <mergeCell ref="P50:Q50"/>
    <mergeCell ref="V50:W50"/>
    <mergeCell ref="Y50:Z50"/>
    <mergeCell ref="AA50:AB50"/>
    <mergeCell ref="C49:D49"/>
    <mergeCell ref="K49:L49"/>
    <mergeCell ref="P49:Q49"/>
    <mergeCell ref="V49:W49"/>
    <mergeCell ref="Y49:Z49"/>
    <mergeCell ref="AA49:AB49"/>
    <mergeCell ref="C52:D52"/>
    <mergeCell ref="K52:L52"/>
    <mergeCell ref="P52:Q52"/>
    <mergeCell ref="V52:W52"/>
    <mergeCell ref="Y52:Z52"/>
    <mergeCell ref="AA52:AB52"/>
    <mergeCell ref="C51:D51"/>
    <mergeCell ref="K51:L51"/>
    <mergeCell ref="P51:Q51"/>
    <mergeCell ref="V51:W51"/>
    <mergeCell ref="Y51:Z51"/>
    <mergeCell ref="AA51:AB51"/>
    <mergeCell ref="C54:D54"/>
    <mergeCell ref="K54:L54"/>
    <mergeCell ref="P54:Q54"/>
    <mergeCell ref="V54:W54"/>
    <mergeCell ref="Y54:Z54"/>
    <mergeCell ref="AA54:AB54"/>
    <mergeCell ref="C53:D53"/>
    <mergeCell ref="K53:L53"/>
    <mergeCell ref="P53:Q53"/>
    <mergeCell ref="V53:W53"/>
    <mergeCell ref="Y53:Z53"/>
    <mergeCell ref="AA53:AB53"/>
    <mergeCell ref="C56:D56"/>
    <mergeCell ref="K56:L56"/>
    <mergeCell ref="P56:Q56"/>
    <mergeCell ref="V56:W56"/>
    <mergeCell ref="Y56:Z56"/>
    <mergeCell ref="AA56:AB56"/>
    <mergeCell ref="C55:D55"/>
    <mergeCell ref="K55:L55"/>
    <mergeCell ref="P55:Q55"/>
    <mergeCell ref="V55:W55"/>
    <mergeCell ref="Y55:Z55"/>
    <mergeCell ref="AA55:AB55"/>
    <mergeCell ref="C58:D58"/>
    <mergeCell ref="K58:L58"/>
    <mergeCell ref="P58:Q58"/>
    <mergeCell ref="V58:W58"/>
    <mergeCell ref="Y58:Z58"/>
    <mergeCell ref="AA58:AB58"/>
    <mergeCell ref="C57:D57"/>
    <mergeCell ref="K57:L57"/>
    <mergeCell ref="P57:Q57"/>
    <mergeCell ref="V57:W57"/>
    <mergeCell ref="Y57:Z57"/>
    <mergeCell ref="AA57:AB57"/>
    <mergeCell ref="C60:D60"/>
    <mergeCell ref="K60:L60"/>
    <mergeCell ref="P60:Q60"/>
    <mergeCell ref="V60:W60"/>
    <mergeCell ref="Y60:Z60"/>
    <mergeCell ref="AA60:AB60"/>
    <mergeCell ref="C59:D59"/>
    <mergeCell ref="K59:L59"/>
    <mergeCell ref="P59:Q59"/>
    <mergeCell ref="V59:W59"/>
    <mergeCell ref="Y59:Z59"/>
    <mergeCell ref="AA59:AB59"/>
    <mergeCell ref="C62:D62"/>
    <mergeCell ref="K62:L62"/>
    <mergeCell ref="P62:Q62"/>
    <mergeCell ref="V62:W62"/>
    <mergeCell ref="Y62:Z62"/>
    <mergeCell ref="AA62:AB62"/>
    <mergeCell ref="C61:D61"/>
    <mergeCell ref="K61:L61"/>
    <mergeCell ref="P61:Q61"/>
    <mergeCell ref="V61:W61"/>
    <mergeCell ref="Y61:Z61"/>
    <mergeCell ref="AA61:AB61"/>
    <mergeCell ref="C64:D64"/>
    <mergeCell ref="K64:L64"/>
    <mergeCell ref="P64:Q64"/>
    <mergeCell ref="V64:W64"/>
    <mergeCell ref="Y64:Z64"/>
    <mergeCell ref="AA64:AB64"/>
    <mergeCell ref="C63:D63"/>
    <mergeCell ref="K63:L63"/>
    <mergeCell ref="P63:Q63"/>
    <mergeCell ref="V63:W63"/>
    <mergeCell ref="Y63:Z63"/>
    <mergeCell ref="AA63:AB63"/>
    <mergeCell ref="C66:D66"/>
    <mergeCell ref="K66:L66"/>
    <mergeCell ref="P66:Q66"/>
    <mergeCell ref="V66:W66"/>
    <mergeCell ref="Y66:Z66"/>
    <mergeCell ref="AA66:AB66"/>
    <mergeCell ref="C65:D65"/>
    <mergeCell ref="K65:L65"/>
    <mergeCell ref="P65:Q65"/>
    <mergeCell ref="V65:W65"/>
    <mergeCell ref="Y65:Z65"/>
    <mergeCell ref="AA65:AB65"/>
    <mergeCell ref="C68:D68"/>
    <mergeCell ref="K68:L68"/>
    <mergeCell ref="P68:Q68"/>
    <mergeCell ref="V68:W68"/>
    <mergeCell ref="Y68:Z68"/>
    <mergeCell ref="AA68:AB68"/>
    <mergeCell ref="C67:D67"/>
    <mergeCell ref="K67:L67"/>
    <mergeCell ref="P67:Q67"/>
    <mergeCell ref="V67:W67"/>
    <mergeCell ref="Y67:Z67"/>
    <mergeCell ref="AA67:AB67"/>
    <mergeCell ref="C70:D70"/>
    <mergeCell ref="K70:L70"/>
    <mergeCell ref="P70:Q70"/>
    <mergeCell ref="V70:W70"/>
    <mergeCell ref="Y70:Z70"/>
    <mergeCell ref="AA70:AB70"/>
    <mergeCell ref="C69:D69"/>
    <mergeCell ref="K69:L69"/>
    <mergeCell ref="P69:Q69"/>
    <mergeCell ref="V69:W69"/>
    <mergeCell ref="Y69:Z69"/>
    <mergeCell ref="AA69:AB69"/>
    <mergeCell ref="C72:D72"/>
    <mergeCell ref="K72:L72"/>
    <mergeCell ref="P72:Q72"/>
    <mergeCell ref="V72:W72"/>
    <mergeCell ref="Y72:Z72"/>
    <mergeCell ref="AA72:AB72"/>
    <mergeCell ref="C71:D71"/>
    <mergeCell ref="K71:L71"/>
    <mergeCell ref="P71:Q71"/>
    <mergeCell ref="V71:W71"/>
    <mergeCell ref="Y71:Z71"/>
    <mergeCell ref="AA71:AB71"/>
    <mergeCell ref="C74:D74"/>
    <mergeCell ref="K74:L74"/>
    <mergeCell ref="P74:Q74"/>
    <mergeCell ref="V74:W74"/>
    <mergeCell ref="Y74:Z74"/>
    <mergeCell ref="AA74:AB74"/>
    <mergeCell ref="C73:D73"/>
    <mergeCell ref="K73:L73"/>
    <mergeCell ref="P73:Q73"/>
    <mergeCell ref="V73:W73"/>
    <mergeCell ref="Y73:Z73"/>
    <mergeCell ref="AA73:AB73"/>
    <mergeCell ref="C76:D76"/>
    <mergeCell ref="K76:L76"/>
    <mergeCell ref="P76:Q76"/>
    <mergeCell ref="V76:W76"/>
    <mergeCell ref="Y76:Z76"/>
    <mergeCell ref="AA76:AB76"/>
    <mergeCell ref="C75:D75"/>
    <mergeCell ref="K75:L75"/>
    <mergeCell ref="P75:Q75"/>
    <mergeCell ref="V75:W75"/>
    <mergeCell ref="Y75:Z75"/>
    <mergeCell ref="AA75:AB75"/>
    <mergeCell ref="C78:D78"/>
    <mergeCell ref="K78:L78"/>
    <mergeCell ref="P78:Q78"/>
    <mergeCell ref="V78:W78"/>
    <mergeCell ref="Y78:Z78"/>
    <mergeCell ref="AA78:AB78"/>
    <mergeCell ref="C77:D77"/>
    <mergeCell ref="K77:L77"/>
    <mergeCell ref="P77:Q77"/>
    <mergeCell ref="V77:W77"/>
    <mergeCell ref="Y77:Z77"/>
    <mergeCell ref="AA77:AB77"/>
    <mergeCell ref="C80:D80"/>
    <mergeCell ref="K80:L80"/>
    <mergeCell ref="P80:Q80"/>
    <mergeCell ref="V80:W80"/>
    <mergeCell ref="Y80:Z80"/>
    <mergeCell ref="AA80:AB80"/>
    <mergeCell ref="C79:D79"/>
    <mergeCell ref="K79:L79"/>
    <mergeCell ref="P79:Q79"/>
    <mergeCell ref="V79:W79"/>
    <mergeCell ref="Y79:Z79"/>
    <mergeCell ref="AA79:AB79"/>
    <mergeCell ref="C82:D82"/>
    <mergeCell ref="K82:L82"/>
    <mergeCell ref="P82:Q82"/>
    <mergeCell ref="V82:W82"/>
    <mergeCell ref="Y82:Z82"/>
    <mergeCell ref="AA82:AB82"/>
    <mergeCell ref="C81:D81"/>
    <mergeCell ref="K81:L81"/>
    <mergeCell ref="P81:Q81"/>
    <mergeCell ref="V81:W81"/>
    <mergeCell ref="Y81:Z81"/>
    <mergeCell ref="AA81:AB81"/>
    <mergeCell ref="C84:D84"/>
    <mergeCell ref="K84:L84"/>
    <mergeCell ref="P84:Q84"/>
    <mergeCell ref="V84:W84"/>
    <mergeCell ref="Y84:Z84"/>
    <mergeCell ref="AA84:AB84"/>
    <mergeCell ref="C83:D83"/>
    <mergeCell ref="K83:L83"/>
    <mergeCell ref="P83:Q83"/>
    <mergeCell ref="V83:W83"/>
    <mergeCell ref="Y83:Z83"/>
    <mergeCell ref="AA83:AB83"/>
    <mergeCell ref="C86:D86"/>
    <mergeCell ref="K86:L86"/>
    <mergeCell ref="P86:Q86"/>
    <mergeCell ref="V86:W86"/>
    <mergeCell ref="Y86:Z86"/>
    <mergeCell ref="AA86:AB86"/>
    <mergeCell ref="C85:D85"/>
    <mergeCell ref="K85:L85"/>
    <mergeCell ref="P85:Q85"/>
    <mergeCell ref="V85:W85"/>
    <mergeCell ref="Y85:Z85"/>
    <mergeCell ref="AA85:AB85"/>
    <mergeCell ref="C88:D88"/>
    <mergeCell ref="K88:L88"/>
    <mergeCell ref="P88:Q88"/>
    <mergeCell ref="V88:W88"/>
    <mergeCell ref="Y88:Z88"/>
    <mergeCell ref="AA88:AB88"/>
    <mergeCell ref="C87:D87"/>
    <mergeCell ref="K87:L87"/>
    <mergeCell ref="P87:Q87"/>
    <mergeCell ref="V87:W87"/>
    <mergeCell ref="Y87:Z87"/>
    <mergeCell ref="AA87:AB87"/>
    <mergeCell ref="C90:D90"/>
    <mergeCell ref="K90:L90"/>
    <mergeCell ref="P90:Q90"/>
    <mergeCell ref="V90:W90"/>
    <mergeCell ref="Y90:Z90"/>
    <mergeCell ref="AA90:AB90"/>
    <mergeCell ref="C89:D89"/>
    <mergeCell ref="K89:L89"/>
    <mergeCell ref="P89:Q89"/>
    <mergeCell ref="V89:W89"/>
    <mergeCell ref="Y89:Z89"/>
    <mergeCell ref="AA89:AB89"/>
    <mergeCell ref="C92:D92"/>
    <mergeCell ref="K92:L92"/>
    <mergeCell ref="P92:Q92"/>
    <mergeCell ref="V92:W92"/>
    <mergeCell ref="Y92:Z92"/>
    <mergeCell ref="AA92:AB92"/>
    <mergeCell ref="C91:D91"/>
    <mergeCell ref="K91:L91"/>
    <mergeCell ref="P91:Q91"/>
    <mergeCell ref="V91:W91"/>
    <mergeCell ref="Y91:Z91"/>
    <mergeCell ref="AA91:AB91"/>
    <mergeCell ref="C94:D94"/>
    <mergeCell ref="K94:L94"/>
    <mergeCell ref="P94:Q94"/>
    <mergeCell ref="V94:W94"/>
    <mergeCell ref="Y94:Z94"/>
    <mergeCell ref="AA94:AB94"/>
    <mergeCell ref="C93:D93"/>
    <mergeCell ref="K93:L93"/>
    <mergeCell ref="P93:Q93"/>
    <mergeCell ref="V93:W93"/>
    <mergeCell ref="Y93:Z93"/>
    <mergeCell ref="AA93:AB93"/>
    <mergeCell ref="C96:D96"/>
    <mergeCell ref="K96:L96"/>
    <mergeCell ref="P96:Q96"/>
    <mergeCell ref="V96:W96"/>
    <mergeCell ref="Y96:Z96"/>
    <mergeCell ref="AA96:AB96"/>
    <mergeCell ref="C95:D95"/>
    <mergeCell ref="K95:L95"/>
    <mergeCell ref="P95:Q95"/>
    <mergeCell ref="V95:W95"/>
    <mergeCell ref="Y95:Z95"/>
    <mergeCell ref="AA95:AB95"/>
    <mergeCell ref="C98:D98"/>
    <mergeCell ref="K98:L98"/>
    <mergeCell ref="P98:Q98"/>
    <mergeCell ref="V98:W98"/>
    <mergeCell ref="Y98:Z98"/>
    <mergeCell ref="AA98:AB98"/>
    <mergeCell ref="C97:D97"/>
    <mergeCell ref="K97:L97"/>
    <mergeCell ref="P97:Q97"/>
    <mergeCell ref="V97:W97"/>
    <mergeCell ref="Y97:Z97"/>
    <mergeCell ref="AA97:AB97"/>
    <mergeCell ref="C100:D100"/>
    <mergeCell ref="K100:L100"/>
    <mergeCell ref="P100:Q100"/>
    <mergeCell ref="V100:W100"/>
    <mergeCell ref="Y100:Z100"/>
    <mergeCell ref="AA100:AB100"/>
    <mergeCell ref="C99:D99"/>
    <mergeCell ref="K99:L99"/>
    <mergeCell ref="P99:Q99"/>
    <mergeCell ref="V99:W99"/>
    <mergeCell ref="Y99:Z99"/>
    <mergeCell ref="AA99:AB99"/>
    <mergeCell ref="C102:D102"/>
    <mergeCell ref="K102:L102"/>
    <mergeCell ref="P102:Q102"/>
    <mergeCell ref="V102:W102"/>
    <mergeCell ref="Y102:Z102"/>
    <mergeCell ref="AA102:AB102"/>
    <mergeCell ref="C101:D101"/>
    <mergeCell ref="K101:L101"/>
    <mergeCell ref="P101:Q101"/>
    <mergeCell ref="V101:W101"/>
    <mergeCell ref="Y101:Z101"/>
    <mergeCell ref="AA101:AB101"/>
    <mergeCell ref="C104:D104"/>
    <mergeCell ref="K104:L104"/>
    <mergeCell ref="P104:Q104"/>
    <mergeCell ref="V104:W104"/>
    <mergeCell ref="Y104:Z104"/>
    <mergeCell ref="AA104:AB104"/>
    <mergeCell ref="C103:D103"/>
    <mergeCell ref="K103:L103"/>
    <mergeCell ref="P103:Q103"/>
    <mergeCell ref="V103:W103"/>
    <mergeCell ref="Y103:Z103"/>
    <mergeCell ref="AA103:AB103"/>
    <mergeCell ref="C106:D106"/>
    <mergeCell ref="K106:L106"/>
    <mergeCell ref="P106:Q106"/>
    <mergeCell ref="V106:W106"/>
    <mergeCell ref="Y106:Z106"/>
    <mergeCell ref="AA106:AB106"/>
    <mergeCell ref="C105:D105"/>
    <mergeCell ref="K105:L105"/>
    <mergeCell ref="P105:Q105"/>
    <mergeCell ref="V105:W105"/>
    <mergeCell ref="Y105:Z105"/>
    <mergeCell ref="AA105:AB105"/>
    <mergeCell ref="C109:D109"/>
    <mergeCell ref="C108:D108"/>
    <mergeCell ref="K108:L108"/>
    <mergeCell ref="P108:Q108"/>
    <mergeCell ref="V108:W108"/>
    <mergeCell ref="Y108:Z108"/>
    <mergeCell ref="AA108:AB108"/>
    <mergeCell ref="C107:D107"/>
    <mergeCell ref="K107:L107"/>
    <mergeCell ref="P107:Q107"/>
    <mergeCell ref="V107:W107"/>
    <mergeCell ref="Y107:Z107"/>
    <mergeCell ref="AA107:AB107"/>
  </mergeCells>
  <phoneticPr fontId="2"/>
  <conditionalFormatting sqref="J9:J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J9:J108">
      <formula1>"買,売"</formula1>
    </dataValidation>
  </dataValidations>
  <pageMargins left="0.7" right="0.7" top="0.75" bottom="0.75" header="0.3" footer="0.3"/>
  <pageSetup paperSize="9" scale="63" orientation="landscape" horizontalDpi="4294967293" r:id="rId1"/>
  <rowBreaks count="1" manualBreakCount="1">
    <brk id="52" max="29" man="1"/>
  </rowBreaks>
  <colBreaks count="1" manualBreakCount="1">
    <brk id="28" max="10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11"/>
  <sheetViews>
    <sheetView view="pageBreakPreview" zoomScale="85" zoomScaleNormal="100" zoomScaleSheetLayoutView="85" workbookViewId="0">
      <selection activeCell="C1" sqref="C1"/>
    </sheetView>
  </sheetViews>
  <sheetFormatPr defaultRowHeight="14.4" x14ac:dyDescent="0.2"/>
  <cols>
    <col min="1" max="1" width="1.44140625" style="24" customWidth="1"/>
    <col min="2" max="2" width="6.44140625" customWidth="1"/>
    <col min="3" max="3" width="128.44140625" customWidth="1"/>
  </cols>
  <sheetData>
    <row r="2" spans="2:2" x14ac:dyDescent="0.2">
      <c r="B2" s="25" t="s">
        <v>60</v>
      </c>
    </row>
    <row r="3" spans="2:2" ht="408.6" customHeight="1" x14ac:dyDescent="0.2">
      <c r="B3" t="s">
        <v>73</v>
      </c>
    </row>
    <row r="4" spans="2:2" ht="408.6" customHeight="1" x14ac:dyDescent="0.2">
      <c r="B4" t="s">
        <v>74</v>
      </c>
    </row>
    <row r="5" spans="2:2" ht="409.2" customHeight="1" x14ac:dyDescent="0.2">
      <c r="B5" t="s">
        <v>75</v>
      </c>
    </row>
    <row r="6" spans="2:2" ht="399.6" customHeight="1" x14ac:dyDescent="0.2">
      <c r="B6" t="s">
        <v>76</v>
      </c>
    </row>
    <row r="7" spans="2:2" x14ac:dyDescent="0.2">
      <c r="B7" t="s">
        <v>77</v>
      </c>
    </row>
    <row r="8" spans="2:2" x14ac:dyDescent="0.2">
      <c r="B8" t="s">
        <v>78</v>
      </c>
    </row>
    <row r="9" spans="2:2" x14ac:dyDescent="0.2">
      <c r="B9" t="s">
        <v>79</v>
      </c>
    </row>
    <row r="10" spans="2:2" x14ac:dyDescent="0.2">
      <c r="B10" t="s">
        <v>80</v>
      </c>
    </row>
    <row r="11" spans="2:2" x14ac:dyDescent="0.2">
      <c r="B11" t="s">
        <v>81</v>
      </c>
    </row>
  </sheetData>
  <phoneticPr fontId="2"/>
  <pageMargins left="0.7" right="0.7" top="0.75" bottom="0.75" header="0.3" footer="0.3"/>
  <pageSetup paperSize="9" scale="98" fitToHeight="0" orientation="landscape" horizontalDpi="4294967293" r:id="rId1"/>
  <colBreaks count="1" manualBreakCount="1">
    <brk id="3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15" zoomScaleNormal="115" zoomScaleSheetLayoutView="100" workbookViewId="0">
      <selection activeCell="L22" sqref="L22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25" t="s">
        <v>105</v>
      </c>
      <c r="B2" s="126"/>
      <c r="C2" s="126"/>
      <c r="D2" s="126"/>
      <c r="E2" s="126"/>
      <c r="F2" s="126"/>
      <c r="G2" s="126"/>
      <c r="H2" s="126"/>
      <c r="I2" s="126"/>
      <c r="J2" s="126"/>
    </row>
    <row r="3" spans="1:10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0" x14ac:dyDescent="0.2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</row>
    <row r="6" spans="1:10" x14ac:dyDescent="0.2">
      <c r="A6" s="126"/>
      <c r="B6" s="126"/>
      <c r="C6" s="126"/>
      <c r="D6" s="126"/>
      <c r="E6" s="126"/>
      <c r="F6" s="126"/>
      <c r="G6" s="126"/>
      <c r="H6" s="126"/>
      <c r="I6" s="126"/>
      <c r="J6" s="126"/>
    </row>
    <row r="7" spans="1:10" x14ac:dyDescent="0.2">
      <c r="A7" s="126"/>
      <c r="B7" s="126"/>
      <c r="C7" s="126"/>
      <c r="D7" s="126"/>
      <c r="E7" s="126"/>
      <c r="F7" s="126"/>
      <c r="G7" s="126"/>
      <c r="H7" s="126"/>
      <c r="I7" s="126"/>
      <c r="J7" s="126"/>
    </row>
    <row r="8" spans="1:10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</row>
    <row r="9" spans="1:10" ht="16.5" customHeight="1" x14ac:dyDescent="0.2">
      <c r="A9" s="126"/>
      <c r="B9" s="126"/>
      <c r="C9" s="126"/>
      <c r="D9" s="126"/>
      <c r="E9" s="126"/>
      <c r="F9" s="126"/>
      <c r="G9" s="126"/>
      <c r="H9" s="126"/>
      <c r="I9" s="126"/>
      <c r="J9" s="126"/>
    </row>
    <row r="11" spans="1:10" x14ac:dyDescent="0.2">
      <c r="A11" t="s">
        <v>1</v>
      </c>
    </row>
    <row r="12" spans="1:10" x14ac:dyDescent="0.2">
      <c r="A12" s="127" t="s">
        <v>106</v>
      </c>
      <c r="B12" s="128"/>
      <c r="C12" s="128"/>
      <c r="D12" s="128"/>
      <c r="E12" s="128"/>
      <c r="F12" s="128"/>
      <c r="G12" s="128"/>
      <c r="H12" s="128"/>
      <c r="I12" s="128"/>
      <c r="J12" s="128"/>
    </row>
    <row r="13" spans="1:10" x14ac:dyDescent="0.2">
      <c r="A13" s="128"/>
      <c r="B13" s="128"/>
      <c r="C13" s="128"/>
      <c r="D13" s="128"/>
      <c r="E13" s="128"/>
      <c r="F13" s="128"/>
      <c r="G13" s="128"/>
      <c r="H13" s="128"/>
      <c r="I13" s="128"/>
      <c r="J13" s="128"/>
    </row>
    <row r="14" spans="1:10" x14ac:dyDescent="0.2">
      <c r="A14" s="128"/>
      <c r="B14" s="128"/>
      <c r="C14" s="128"/>
      <c r="D14" s="128"/>
      <c r="E14" s="128"/>
      <c r="F14" s="128"/>
      <c r="G14" s="128"/>
      <c r="H14" s="128"/>
      <c r="I14" s="128"/>
      <c r="J14" s="128"/>
    </row>
    <row r="15" spans="1:10" x14ac:dyDescent="0.2">
      <c r="A15" s="128"/>
      <c r="B15" s="128"/>
      <c r="C15" s="128"/>
      <c r="D15" s="128"/>
      <c r="E15" s="128"/>
      <c r="F15" s="128"/>
      <c r="G15" s="128"/>
      <c r="H15" s="128"/>
      <c r="I15" s="128"/>
      <c r="J15" s="128"/>
    </row>
    <row r="16" spans="1:10" x14ac:dyDescent="0.2">
      <c r="A16" s="128"/>
      <c r="B16" s="128"/>
      <c r="C16" s="128"/>
      <c r="D16" s="128"/>
      <c r="E16" s="128"/>
      <c r="F16" s="128"/>
      <c r="G16" s="128"/>
      <c r="H16" s="128"/>
      <c r="I16" s="128"/>
      <c r="J16" s="128"/>
    </row>
    <row r="17" spans="1:10" x14ac:dyDescent="0.2">
      <c r="A17" s="128"/>
      <c r="B17" s="128"/>
      <c r="C17" s="128"/>
      <c r="D17" s="128"/>
      <c r="E17" s="128"/>
      <c r="F17" s="128"/>
      <c r="G17" s="128"/>
      <c r="H17" s="128"/>
      <c r="I17" s="128"/>
      <c r="J17" s="128"/>
    </row>
    <row r="18" spans="1:10" x14ac:dyDescent="0.2">
      <c r="A18" s="128"/>
      <c r="B18" s="128"/>
      <c r="C18" s="128"/>
      <c r="D18" s="128"/>
      <c r="E18" s="128"/>
      <c r="F18" s="128"/>
      <c r="G18" s="128"/>
      <c r="H18" s="128"/>
      <c r="I18" s="128"/>
      <c r="J18" s="128"/>
    </row>
    <row r="19" spans="1:10" x14ac:dyDescent="0.2">
      <c r="A19" s="128"/>
      <c r="B19" s="128"/>
      <c r="C19" s="128"/>
      <c r="D19" s="128"/>
      <c r="E19" s="128"/>
      <c r="F19" s="128"/>
      <c r="G19" s="128"/>
      <c r="H19" s="128"/>
      <c r="I19" s="128"/>
      <c r="J19" s="128"/>
    </row>
    <row r="21" spans="1:10" x14ac:dyDescent="0.2">
      <c r="A21" t="s">
        <v>2</v>
      </c>
    </row>
    <row r="22" spans="1:10" x14ac:dyDescent="0.2">
      <c r="A22" s="129" t="s">
        <v>103</v>
      </c>
      <c r="B22" s="129"/>
      <c r="C22" s="129"/>
      <c r="D22" s="129"/>
      <c r="E22" s="129"/>
      <c r="F22" s="129"/>
      <c r="G22" s="129"/>
      <c r="H22" s="129"/>
      <c r="I22" s="129"/>
      <c r="J22" s="129"/>
    </row>
    <row r="23" spans="1:10" x14ac:dyDescent="0.2">
      <c r="A23" s="129"/>
      <c r="B23" s="129"/>
      <c r="C23" s="129"/>
      <c r="D23" s="129"/>
      <c r="E23" s="129"/>
      <c r="F23" s="129"/>
      <c r="G23" s="129"/>
      <c r="H23" s="129"/>
      <c r="I23" s="129"/>
      <c r="J23" s="129"/>
    </row>
    <row r="24" spans="1:10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</row>
    <row r="25" spans="1:10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</row>
    <row r="26" spans="1:10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</row>
    <row r="27" spans="1:10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</row>
    <row r="28" spans="1:10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</row>
    <row r="29" spans="1:10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D21" sqref="D21"/>
    </sheetView>
  </sheetViews>
  <sheetFormatPr defaultColWidth="8.88671875" defaultRowHeight="16.2" x14ac:dyDescent="0.2"/>
  <cols>
    <col min="1" max="1" width="3.109375" style="17" customWidth="1"/>
    <col min="2" max="2" width="26.77734375" style="14" bestFit="1" customWidth="1"/>
    <col min="3" max="3" width="15.77734375" style="16" customWidth="1"/>
    <col min="4" max="4" width="13" style="16" customWidth="1"/>
    <col min="5" max="5" width="15.88671875" style="22" customWidth="1"/>
    <col min="6" max="6" width="15.88671875" style="16" customWidth="1"/>
    <col min="7" max="7" width="15.88671875" style="22" customWidth="1"/>
    <col min="8" max="8" width="15.88671875" style="16" customWidth="1"/>
    <col min="9" max="9" width="15.88671875" style="22" customWidth="1"/>
    <col min="10" max="16384" width="8.88671875" style="17"/>
  </cols>
  <sheetData>
    <row r="2" spans="2:9" x14ac:dyDescent="0.2">
      <c r="B2" s="15" t="s">
        <v>34</v>
      </c>
      <c r="C2" s="17"/>
    </row>
    <row r="3" spans="2:9" x14ac:dyDescent="0.2">
      <c r="E3" s="22" t="s">
        <v>50</v>
      </c>
    </row>
    <row r="4" spans="2:9" x14ac:dyDescent="0.2">
      <c r="B4" s="20" t="s">
        <v>37</v>
      </c>
      <c r="C4" s="20" t="s">
        <v>35</v>
      </c>
      <c r="D4" s="20" t="s">
        <v>39</v>
      </c>
      <c r="E4" s="21" t="s">
        <v>36</v>
      </c>
      <c r="F4" s="20" t="s">
        <v>40</v>
      </c>
      <c r="G4" s="21" t="s">
        <v>36</v>
      </c>
      <c r="H4" s="20" t="s">
        <v>41</v>
      </c>
      <c r="I4" s="21" t="s">
        <v>36</v>
      </c>
    </row>
    <row r="5" spans="2:9" ht="32.4" x14ac:dyDescent="0.2">
      <c r="B5" s="29" t="s">
        <v>46</v>
      </c>
      <c r="C5" s="19" t="s">
        <v>42</v>
      </c>
      <c r="D5" s="19">
        <v>16</v>
      </c>
      <c r="E5" s="23">
        <v>42534</v>
      </c>
      <c r="F5" s="19">
        <v>100</v>
      </c>
      <c r="G5" s="23">
        <v>42544</v>
      </c>
      <c r="H5" s="19">
        <v>83</v>
      </c>
      <c r="I5" s="23">
        <v>42547</v>
      </c>
    </row>
    <row r="6" spans="2:9" ht="32.4" x14ac:dyDescent="0.2">
      <c r="B6" s="29" t="s">
        <v>54</v>
      </c>
      <c r="C6" s="19" t="s">
        <v>55</v>
      </c>
      <c r="D6" s="19"/>
      <c r="E6" s="23"/>
      <c r="F6" s="19">
        <v>100</v>
      </c>
      <c r="G6" s="23">
        <v>42554</v>
      </c>
      <c r="H6" s="19"/>
      <c r="I6" s="23"/>
    </row>
    <row r="7" spans="2:9" x14ac:dyDescent="0.2">
      <c r="B7" s="18" t="s">
        <v>70</v>
      </c>
      <c r="C7" s="19" t="s">
        <v>55</v>
      </c>
      <c r="D7" s="19"/>
      <c r="E7" s="23"/>
      <c r="F7" s="19">
        <v>14</v>
      </c>
      <c r="G7" s="23">
        <v>42569</v>
      </c>
      <c r="H7" s="19"/>
      <c r="I7" s="23"/>
    </row>
    <row r="8" spans="2:9" x14ac:dyDescent="0.2">
      <c r="B8" s="18" t="s">
        <v>102</v>
      </c>
      <c r="C8" s="19" t="s">
        <v>55</v>
      </c>
      <c r="D8" s="19"/>
      <c r="E8" s="23"/>
      <c r="F8" s="19">
        <v>31</v>
      </c>
      <c r="G8" s="23">
        <v>42581</v>
      </c>
      <c r="H8" s="19"/>
      <c r="I8" s="23"/>
    </row>
    <row r="9" spans="2:9" x14ac:dyDescent="0.2">
      <c r="B9" s="18" t="s">
        <v>38</v>
      </c>
      <c r="C9" s="19"/>
      <c r="D9" s="19"/>
      <c r="E9" s="23"/>
      <c r="F9" s="19"/>
      <c r="G9" s="23"/>
      <c r="H9" s="19"/>
      <c r="I9" s="23"/>
    </row>
    <row r="10" spans="2:9" x14ac:dyDescent="0.2">
      <c r="B10" s="18" t="s">
        <v>38</v>
      </c>
      <c r="C10" s="19"/>
      <c r="D10" s="19"/>
      <c r="E10" s="23"/>
      <c r="F10" s="19"/>
      <c r="G10" s="23"/>
      <c r="H10" s="19"/>
      <c r="I10" s="23"/>
    </row>
    <row r="11" spans="2:9" x14ac:dyDescent="0.2">
      <c r="B11" s="18" t="s">
        <v>38</v>
      </c>
      <c r="C11" s="19"/>
      <c r="D11" s="19"/>
      <c r="E11" s="23"/>
      <c r="F11" s="19"/>
      <c r="G11" s="23"/>
      <c r="H11" s="19"/>
      <c r="I11" s="23"/>
    </row>
    <row r="12" spans="2:9" x14ac:dyDescent="0.2">
      <c r="B12" s="18" t="s">
        <v>38</v>
      </c>
      <c r="C12" s="19"/>
      <c r="D12" s="19"/>
      <c r="E12" s="23"/>
      <c r="F12" s="19"/>
      <c r="G12" s="23"/>
      <c r="H12" s="19"/>
      <c r="I12" s="2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109"/>
  <sheetViews>
    <sheetView view="pageBreakPreview" zoomScale="85" zoomScaleNormal="100" zoomScaleSheetLayoutView="85" workbookViewId="0">
      <pane ySplit="8" topLeftCell="A9" activePane="bottomLeft" state="frozen"/>
      <selection pane="bottomLeft" activeCell="AL15" sqref="AL15"/>
    </sheetView>
  </sheetViews>
  <sheetFormatPr defaultRowHeight="13.2" x14ac:dyDescent="0.2"/>
  <cols>
    <col min="1" max="1" width="2.88671875" customWidth="1"/>
    <col min="2" max="8" width="6.6640625" customWidth="1"/>
    <col min="9" max="9" width="11.33203125" bestFit="1" customWidth="1"/>
    <col min="10" max="12" width="6.6640625" customWidth="1"/>
    <col min="13" max="13" width="9" customWidth="1"/>
    <col min="14" max="14" width="8.88671875" style="60" customWidth="1"/>
    <col min="15" max="15" width="9.44140625" bestFit="1" customWidth="1"/>
    <col min="16" max="23" width="6.6640625" customWidth="1"/>
    <col min="24" max="24" width="6.44140625" style="42" bestFit="1" customWidth="1"/>
    <col min="25" max="25" width="4" customWidth="1"/>
    <col min="26" max="26" width="3.44140625" customWidth="1"/>
    <col min="27" max="27" width="4.109375" customWidth="1"/>
    <col min="28" max="28" width="2.88671875" customWidth="1"/>
    <col min="29" max="29" width="10.88671875" style="13" hidden="1" customWidth="1"/>
    <col min="30" max="30" width="0" hidden="1" customWidth="1"/>
    <col min="31" max="31" width="9.88671875" style="1" bestFit="1" customWidth="1"/>
    <col min="32" max="32" width="9.88671875" style="1" customWidth="1"/>
    <col min="33" max="33" width="9.33203125" style="32" customWidth="1"/>
    <col min="35" max="35" width="10.33203125" bestFit="1" customWidth="1"/>
  </cols>
  <sheetData>
    <row r="2" spans="2:36" x14ac:dyDescent="0.2">
      <c r="B2" s="114" t="s">
        <v>5</v>
      </c>
      <c r="C2" s="114"/>
      <c r="D2" s="124" t="s">
        <v>55</v>
      </c>
      <c r="E2" s="124"/>
      <c r="F2" s="114" t="s">
        <v>6</v>
      </c>
      <c r="G2" s="114"/>
      <c r="H2" s="114"/>
      <c r="I2" s="114"/>
      <c r="J2" s="114"/>
      <c r="K2" s="124" t="s">
        <v>47</v>
      </c>
      <c r="L2" s="124"/>
      <c r="M2" s="61"/>
      <c r="N2" s="62"/>
      <c r="O2" s="114" t="s">
        <v>7</v>
      </c>
      <c r="P2" s="114"/>
      <c r="Q2" s="119">
        <f>C9</f>
        <v>10000</v>
      </c>
      <c r="R2" s="117"/>
      <c r="S2" s="108" t="s">
        <v>8</v>
      </c>
      <c r="T2" s="109"/>
      <c r="U2" s="110"/>
      <c r="V2" s="120" t="e">
        <f>C108+Y108</f>
        <v>#VALUE!</v>
      </c>
      <c r="W2" s="121"/>
      <c r="X2" s="38">
        <v>42735</v>
      </c>
      <c r="Y2" s="38">
        <v>42370</v>
      </c>
      <c r="Z2" s="1"/>
      <c r="AA2" s="1"/>
    </row>
    <row r="3" spans="2:36" ht="70.2" customHeight="1" x14ac:dyDescent="0.2">
      <c r="B3" s="114" t="s">
        <v>9</v>
      </c>
      <c r="C3" s="114"/>
      <c r="D3" s="122" t="s">
        <v>69</v>
      </c>
      <c r="E3" s="122"/>
      <c r="F3" s="122"/>
      <c r="G3" s="122"/>
      <c r="H3" s="122"/>
      <c r="I3" s="122"/>
      <c r="J3" s="122"/>
      <c r="K3" s="122"/>
      <c r="L3" s="122"/>
      <c r="M3" s="63"/>
      <c r="N3" s="64"/>
      <c r="O3" s="114" t="s">
        <v>10</v>
      </c>
      <c r="P3" s="114"/>
      <c r="Q3" s="122" t="s">
        <v>63</v>
      </c>
      <c r="R3" s="123"/>
      <c r="S3" s="123"/>
      <c r="T3" s="123"/>
      <c r="U3" s="123"/>
      <c r="V3" s="123"/>
      <c r="W3" s="123"/>
      <c r="X3" s="37"/>
      <c r="Y3" s="1"/>
      <c r="Z3" s="1"/>
    </row>
    <row r="4" spans="2:36" x14ac:dyDescent="0.2">
      <c r="B4" s="114" t="s">
        <v>11</v>
      </c>
      <c r="C4" s="114"/>
      <c r="D4" s="111">
        <f>SUM($Y$9:$Y$108)</f>
        <v>2270.9302325581452</v>
      </c>
      <c r="E4" s="111"/>
      <c r="F4" s="114" t="s">
        <v>12</v>
      </c>
      <c r="G4" s="114"/>
      <c r="H4" s="114"/>
      <c r="I4" s="114"/>
      <c r="J4" s="114"/>
      <c r="K4" s="116">
        <f>SUM($AA$9:$AB$108)</f>
        <v>651.00000000000159</v>
      </c>
      <c r="L4" s="117"/>
      <c r="M4" s="65"/>
      <c r="N4" s="66"/>
      <c r="O4" s="118" t="s">
        <v>13</v>
      </c>
      <c r="P4" s="118"/>
      <c r="Q4" s="119">
        <f>MAX($C$9:$D$990)-C9</f>
        <v>2270.9302325581448</v>
      </c>
      <c r="R4" s="119"/>
      <c r="S4" s="108" t="s">
        <v>14</v>
      </c>
      <c r="T4" s="109"/>
      <c r="U4" s="110"/>
      <c r="V4" s="111">
        <f>MIN($C$9:$D$990)-C9</f>
        <v>0</v>
      </c>
      <c r="W4" s="111"/>
      <c r="X4" s="39"/>
      <c r="Y4" s="1"/>
      <c r="Z4" s="1"/>
      <c r="AA4" s="1"/>
      <c r="AJ4" t="s">
        <v>65</v>
      </c>
    </row>
    <row r="5" spans="2:36" x14ac:dyDescent="0.2">
      <c r="B5" s="55" t="s">
        <v>15</v>
      </c>
      <c r="C5" s="51">
        <f>COUNTIF($Y$9:$Y$990,"&gt;0")</f>
        <v>1</v>
      </c>
      <c r="D5" s="50" t="s">
        <v>16</v>
      </c>
      <c r="E5" s="10">
        <f>COUNTIF($Y$9:$Y$990,"&lt;0")</f>
        <v>0</v>
      </c>
      <c r="F5" s="108" t="s">
        <v>17</v>
      </c>
      <c r="G5" s="112"/>
      <c r="H5" s="112"/>
      <c r="I5" s="110"/>
      <c r="J5" s="51">
        <f>COUNTIF($Y$9:$Y$990,"=0")</f>
        <v>0</v>
      </c>
      <c r="K5" s="50" t="s">
        <v>18</v>
      </c>
      <c r="L5" s="2">
        <f>C5/SUM(C5,E5,J5)</f>
        <v>1</v>
      </c>
      <c r="M5" s="67"/>
      <c r="N5" s="68"/>
      <c r="O5" s="113" t="s">
        <v>19</v>
      </c>
      <c r="P5" s="114"/>
      <c r="Q5" s="115">
        <v>6</v>
      </c>
      <c r="R5" s="110"/>
      <c r="S5" s="108" t="s">
        <v>20</v>
      </c>
      <c r="T5" s="112"/>
      <c r="U5" s="110"/>
      <c r="V5" s="115">
        <v>8</v>
      </c>
      <c r="W5" s="110"/>
      <c r="X5" s="40"/>
      <c r="Y5" s="1"/>
      <c r="Z5" s="1"/>
      <c r="AA5" s="1"/>
      <c r="AJ5" t="s">
        <v>66</v>
      </c>
    </row>
    <row r="6" spans="2:36" x14ac:dyDescent="0.2">
      <c r="B6" s="6"/>
      <c r="C6" s="34"/>
      <c r="D6" s="9"/>
      <c r="E6" s="7"/>
      <c r="F6" s="6"/>
      <c r="G6" s="6"/>
      <c r="H6" s="6"/>
      <c r="I6" s="6"/>
      <c r="J6" s="7"/>
      <c r="K6" s="6"/>
      <c r="L6" s="11"/>
      <c r="M6" s="11"/>
      <c r="N6" s="58"/>
      <c r="O6" s="6"/>
      <c r="P6" s="6"/>
      <c r="Q6" s="7"/>
      <c r="R6" s="7"/>
      <c r="S6" s="8"/>
      <c r="T6" s="8"/>
      <c r="U6" s="8"/>
      <c r="V6" s="56"/>
      <c r="W6" s="52"/>
      <c r="X6" s="40"/>
      <c r="Y6" s="1"/>
      <c r="Z6" s="1"/>
      <c r="AA6" s="1"/>
      <c r="AJ6" t="s">
        <v>68</v>
      </c>
    </row>
    <row r="7" spans="2:36" x14ac:dyDescent="0.2">
      <c r="B7" s="94" t="s">
        <v>21</v>
      </c>
      <c r="C7" s="96" t="s">
        <v>22</v>
      </c>
      <c r="D7" s="97"/>
      <c r="E7" s="100" t="s">
        <v>23</v>
      </c>
      <c r="F7" s="101"/>
      <c r="G7" s="101"/>
      <c r="H7" s="101"/>
      <c r="I7" s="101"/>
      <c r="J7" s="101"/>
      <c r="K7" s="101"/>
      <c r="L7" s="90"/>
      <c r="M7" s="102" t="s">
        <v>67</v>
      </c>
      <c r="N7" s="103"/>
      <c r="O7" s="91" t="s">
        <v>49</v>
      </c>
      <c r="P7" s="106"/>
      <c r="Q7" s="53">
        <v>0.03</v>
      </c>
      <c r="R7" s="107" t="s">
        <v>24</v>
      </c>
      <c r="S7" s="83" t="s">
        <v>25</v>
      </c>
      <c r="T7" s="84"/>
      <c r="U7" s="84"/>
      <c r="V7" s="84"/>
      <c r="W7" s="85"/>
      <c r="X7" s="86" t="s">
        <v>57</v>
      </c>
      <c r="Y7" s="88" t="s">
        <v>26</v>
      </c>
      <c r="Z7" s="88"/>
      <c r="AA7" s="88"/>
      <c r="AB7" s="130"/>
      <c r="AC7" s="27" t="s">
        <v>43</v>
      </c>
      <c r="AD7" s="28"/>
      <c r="AE7" s="13" t="s">
        <v>53</v>
      </c>
      <c r="AF7" s="13" t="s">
        <v>51</v>
      </c>
      <c r="AG7" s="33" t="s">
        <v>52</v>
      </c>
      <c r="AJ7" t="s">
        <v>58</v>
      </c>
    </row>
    <row r="8" spans="2:36" x14ac:dyDescent="0.2">
      <c r="B8" s="95"/>
      <c r="C8" s="98"/>
      <c r="D8" s="99"/>
      <c r="E8" s="12" t="s">
        <v>27</v>
      </c>
      <c r="F8" s="12" t="s">
        <v>28</v>
      </c>
      <c r="G8" s="12" t="s">
        <v>48</v>
      </c>
      <c r="H8" s="12" t="s">
        <v>56</v>
      </c>
      <c r="I8" s="12" t="s">
        <v>62</v>
      </c>
      <c r="J8" s="12" t="s">
        <v>29</v>
      </c>
      <c r="K8" s="89" t="s">
        <v>30</v>
      </c>
      <c r="L8" s="90"/>
      <c r="M8" s="104"/>
      <c r="N8" s="105"/>
      <c r="O8" s="3" t="s">
        <v>31</v>
      </c>
      <c r="P8" s="91" t="s">
        <v>32</v>
      </c>
      <c r="Q8" s="92"/>
      <c r="R8" s="107"/>
      <c r="S8" s="4" t="s">
        <v>27</v>
      </c>
      <c r="T8" s="4" t="s">
        <v>28</v>
      </c>
      <c r="U8" s="54" t="s">
        <v>48</v>
      </c>
      <c r="V8" s="93" t="s">
        <v>30</v>
      </c>
      <c r="W8" s="85"/>
      <c r="X8" s="87"/>
      <c r="Y8" s="88" t="s">
        <v>33</v>
      </c>
      <c r="Z8" s="88"/>
      <c r="AA8" s="88" t="s">
        <v>31</v>
      </c>
      <c r="AB8" s="130"/>
      <c r="AC8" s="13" t="s">
        <v>44</v>
      </c>
      <c r="AD8" s="13" t="s">
        <v>45</v>
      </c>
      <c r="AJ8" t="s">
        <v>59</v>
      </c>
    </row>
    <row r="9" spans="2:36" x14ac:dyDescent="0.2">
      <c r="B9" s="35">
        <v>1</v>
      </c>
      <c r="C9" s="82">
        <v>10000</v>
      </c>
      <c r="D9" s="82"/>
      <c r="E9" s="57">
        <v>2011</v>
      </c>
      <c r="F9" s="26">
        <v>42380</v>
      </c>
      <c r="G9" s="30">
        <v>0.66666666666666663</v>
      </c>
      <c r="H9" s="30" t="s">
        <v>38</v>
      </c>
      <c r="I9" s="30" t="s">
        <v>64</v>
      </c>
      <c r="J9" s="35" t="s">
        <v>4</v>
      </c>
      <c r="K9" s="79">
        <v>1.2990999999999999</v>
      </c>
      <c r="L9" s="79"/>
      <c r="M9" s="57">
        <v>1.2905</v>
      </c>
      <c r="N9" s="36">
        <f t="shared" ref="N9:N13" si="0">K9-M9</f>
        <v>8.599999999999941E-3</v>
      </c>
      <c r="O9" s="45">
        <v>86</v>
      </c>
      <c r="P9" s="78">
        <f t="shared" ref="P9:P72" si="1">IF(F9="","",C9*$Q$7)</f>
        <v>300</v>
      </c>
      <c r="Q9" s="78"/>
      <c r="R9" s="5">
        <f>IF(O9="","",(P9/O9)*0.1)</f>
        <v>0.34883720930232559</v>
      </c>
      <c r="S9" s="57">
        <v>2011</v>
      </c>
      <c r="T9" s="26">
        <v>42397</v>
      </c>
      <c r="U9" s="30">
        <v>0.66666666666666663</v>
      </c>
      <c r="V9" s="79">
        <v>1.3642000000000001</v>
      </c>
      <c r="W9" s="79"/>
      <c r="X9" s="35">
        <f>IF((T9-F9)&gt;=0,T9-F9,($X$2-F9)+(T9-$Y$2))</f>
        <v>17</v>
      </c>
      <c r="Y9" s="80">
        <f t="shared" ref="Y9:Y72" si="2">IF(T9="","",(IF(J9="売",K9-V9,V9-K9))*R9*100000)</f>
        <v>2270.9302325581452</v>
      </c>
      <c r="Z9" s="80"/>
      <c r="AA9" s="81">
        <f t="shared" ref="AA9:AA72" si="3">IF(T9="","",IF(J9="買",(V9-K9)*10000,(K9-V9)*10000))</f>
        <v>651.00000000000159</v>
      </c>
      <c r="AB9" s="81"/>
      <c r="AC9" s="13">
        <v>0</v>
      </c>
      <c r="AD9" s="13">
        <v>1</v>
      </c>
      <c r="AH9" s="44">
        <f>ROUNDUP(P9,0)</f>
        <v>300</v>
      </c>
      <c r="AI9" s="44">
        <f>ROUNDUP(Y9,0)*(-1)</f>
        <v>-2271</v>
      </c>
      <c r="AJ9" s="43">
        <f>IF(Y9&gt;0,0,IF(AH9&gt;=(AI9-1),1,2))</f>
        <v>0</v>
      </c>
    </row>
    <row r="10" spans="2:36" x14ac:dyDescent="0.2">
      <c r="B10" s="35">
        <v>2</v>
      </c>
      <c r="C10" s="78">
        <f t="shared" ref="C10:C73" si="4">IF(Y9="","",C9+Y9)</f>
        <v>12270.930232558145</v>
      </c>
      <c r="D10" s="78"/>
      <c r="E10" s="57">
        <v>2011</v>
      </c>
      <c r="F10" s="26"/>
      <c r="G10" s="30"/>
      <c r="H10" s="30"/>
      <c r="I10" s="30"/>
      <c r="J10" s="35" t="s">
        <v>4</v>
      </c>
      <c r="K10" s="79"/>
      <c r="L10" s="79"/>
      <c r="M10" s="57"/>
      <c r="N10" s="36">
        <f t="shared" si="0"/>
        <v>0</v>
      </c>
      <c r="O10" s="45"/>
      <c r="P10" s="78" t="str">
        <f t="shared" si="1"/>
        <v/>
      </c>
      <c r="Q10" s="78"/>
      <c r="R10" s="5" t="str">
        <f t="shared" ref="R10:R73" si="5">IF(O10="","",(P10/O10)*0.1)</f>
        <v/>
      </c>
      <c r="S10" s="57">
        <v>2011</v>
      </c>
      <c r="T10" s="26"/>
      <c r="U10" s="30"/>
      <c r="V10" s="79"/>
      <c r="W10" s="79"/>
      <c r="X10" s="35">
        <f>IF((T10-F10)&gt;=0,T10-F10,($X$2-F10)+(T10-$Y$2))</f>
        <v>0</v>
      </c>
      <c r="Y10" s="80" t="str">
        <f t="shared" si="2"/>
        <v/>
      </c>
      <c r="Z10" s="80"/>
      <c r="AA10" s="81" t="str">
        <f t="shared" si="3"/>
        <v/>
      </c>
      <c r="AB10" s="81"/>
      <c r="AC10" s="13">
        <v>1</v>
      </c>
      <c r="AD10" s="13">
        <v>1</v>
      </c>
      <c r="AE10" s="31"/>
      <c r="AF10" s="31"/>
      <c r="AH10" s="44" t="e">
        <f>ROUNDUP(P10,0)</f>
        <v>#VALUE!</v>
      </c>
      <c r="AI10" s="44" t="e">
        <f>ROUNDUP(Y10,0)*(-1)</f>
        <v>#VALUE!</v>
      </c>
      <c r="AJ10" s="43">
        <f t="shared" ref="AJ10:AJ73" si="6">IF(Y10&gt;0,0,IF(AH10&gt;=(AI10-1),1,2))</f>
        <v>0</v>
      </c>
    </row>
    <row r="11" spans="2:36" x14ac:dyDescent="0.2">
      <c r="B11" s="35">
        <v>3</v>
      </c>
      <c r="C11" s="78" t="str">
        <f t="shared" si="4"/>
        <v/>
      </c>
      <c r="D11" s="78"/>
      <c r="E11" s="57">
        <v>2011</v>
      </c>
      <c r="F11" s="26"/>
      <c r="G11" s="30"/>
      <c r="H11" s="30"/>
      <c r="I11" s="30"/>
      <c r="J11" s="35" t="s">
        <v>4</v>
      </c>
      <c r="K11" s="79"/>
      <c r="L11" s="79"/>
      <c r="M11" s="57"/>
      <c r="N11" s="36">
        <f t="shared" si="0"/>
        <v>0</v>
      </c>
      <c r="O11" s="45"/>
      <c r="P11" s="78" t="str">
        <f t="shared" si="1"/>
        <v/>
      </c>
      <c r="Q11" s="78"/>
      <c r="R11" s="5" t="str">
        <f t="shared" si="5"/>
        <v/>
      </c>
      <c r="S11" s="57">
        <v>2011</v>
      </c>
      <c r="T11" s="26"/>
      <c r="U11" s="30"/>
      <c r="V11" s="79"/>
      <c r="W11" s="79"/>
      <c r="X11" s="35">
        <f t="shared" ref="X11:X74" si="7">IF((T11-F11)&gt;=0,T11-F11,($X$2-F11)+(T11-$Y$2))</f>
        <v>0</v>
      </c>
      <c r="Y11" s="80" t="str">
        <f t="shared" si="2"/>
        <v/>
      </c>
      <c r="Z11" s="80"/>
      <c r="AA11" s="81" t="str">
        <f t="shared" si="3"/>
        <v/>
      </c>
      <c r="AB11" s="81"/>
      <c r="AC11" s="13">
        <v>0</v>
      </c>
      <c r="AD11" s="13">
        <v>1</v>
      </c>
      <c r="AH11" s="44" t="e">
        <f t="shared" ref="AH11:AH74" si="8">ROUNDUP(P11,0)</f>
        <v>#VALUE!</v>
      </c>
      <c r="AI11" s="44" t="e">
        <f t="shared" ref="AI11:AI74" si="9">ROUNDUP(Y11,0)*(-1)</f>
        <v>#VALUE!</v>
      </c>
      <c r="AJ11" s="43">
        <f t="shared" si="6"/>
        <v>0</v>
      </c>
    </row>
    <row r="12" spans="2:36" x14ac:dyDescent="0.2">
      <c r="B12" s="35">
        <v>4</v>
      </c>
      <c r="C12" s="78" t="str">
        <f t="shared" si="4"/>
        <v/>
      </c>
      <c r="D12" s="78"/>
      <c r="E12" s="57">
        <v>2011</v>
      </c>
      <c r="F12" s="26"/>
      <c r="G12" s="30"/>
      <c r="H12" s="30"/>
      <c r="I12" s="30"/>
      <c r="J12" s="35" t="s">
        <v>3</v>
      </c>
      <c r="K12" s="79"/>
      <c r="L12" s="79"/>
      <c r="M12" s="57"/>
      <c r="N12" s="36">
        <f t="shared" si="0"/>
        <v>0</v>
      </c>
      <c r="O12" s="45"/>
      <c r="P12" s="78" t="str">
        <f t="shared" si="1"/>
        <v/>
      </c>
      <c r="Q12" s="78"/>
      <c r="R12" s="5" t="str">
        <f t="shared" si="5"/>
        <v/>
      </c>
      <c r="S12" s="57">
        <v>2011</v>
      </c>
      <c r="T12" s="26"/>
      <c r="U12" s="30"/>
      <c r="V12" s="79"/>
      <c r="W12" s="79"/>
      <c r="X12" s="35">
        <f t="shared" si="7"/>
        <v>0</v>
      </c>
      <c r="Y12" s="80" t="str">
        <f t="shared" si="2"/>
        <v/>
      </c>
      <c r="Z12" s="80"/>
      <c r="AA12" s="81" t="str">
        <f t="shared" si="3"/>
        <v/>
      </c>
      <c r="AB12" s="81"/>
      <c r="AC12" s="13">
        <v>1</v>
      </c>
      <c r="AD12" s="13">
        <v>1</v>
      </c>
      <c r="AH12" s="44" t="e">
        <f t="shared" si="8"/>
        <v>#VALUE!</v>
      </c>
      <c r="AI12" s="44" t="e">
        <f t="shared" si="9"/>
        <v>#VALUE!</v>
      </c>
      <c r="AJ12" s="43">
        <f t="shared" si="6"/>
        <v>0</v>
      </c>
    </row>
    <row r="13" spans="2:36" x14ac:dyDescent="0.2">
      <c r="B13" s="35">
        <v>5</v>
      </c>
      <c r="C13" s="78" t="str">
        <f t="shared" si="4"/>
        <v/>
      </c>
      <c r="D13" s="78"/>
      <c r="E13" s="57">
        <v>2011</v>
      </c>
      <c r="F13" s="26"/>
      <c r="G13" s="30"/>
      <c r="H13" s="30"/>
      <c r="I13" s="30"/>
      <c r="J13" s="35" t="s">
        <v>3</v>
      </c>
      <c r="K13" s="79"/>
      <c r="L13" s="79"/>
      <c r="M13" s="57"/>
      <c r="N13" s="36">
        <f t="shared" si="0"/>
        <v>0</v>
      </c>
      <c r="O13" s="45"/>
      <c r="P13" s="78" t="str">
        <f t="shared" si="1"/>
        <v/>
      </c>
      <c r="Q13" s="78"/>
      <c r="R13" s="5" t="str">
        <f t="shared" si="5"/>
        <v/>
      </c>
      <c r="S13" s="57">
        <v>2011</v>
      </c>
      <c r="T13" s="26"/>
      <c r="U13" s="30"/>
      <c r="V13" s="79"/>
      <c r="W13" s="79"/>
      <c r="X13" s="35">
        <f t="shared" si="7"/>
        <v>0</v>
      </c>
      <c r="Y13" s="80" t="str">
        <f t="shared" si="2"/>
        <v/>
      </c>
      <c r="Z13" s="80"/>
      <c r="AA13" s="81" t="str">
        <f t="shared" si="3"/>
        <v/>
      </c>
      <c r="AB13" s="81"/>
      <c r="AC13" s="13">
        <v>0</v>
      </c>
      <c r="AD13" s="13">
        <v>1</v>
      </c>
      <c r="AH13" s="44" t="e">
        <f t="shared" si="8"/>
        <v>#VALUE!</v>
      </c>
      <c r="AI13" s="44" t="e">
        <f t="shared" si="9"/>
        <v>#VALUE!</v>
      </c>
      <c r="AJ13" s="43">
        <f t="shared" si="6"/>
        <v>0</v>
      </c>
    </row>
    <row r="14" spans="2:36" x14ac:dyDescent="0.2">
      <c r="B14" s="35">
        <v>6</v>
      </c>
      <c r="C14" s="78" t="str">
        <f t="shared" si="4"/>
        <v/>
      </c>
      <c r="D14" s="78"/>
      <c r="E14" s="57">
        <v>2011</v>
      </c>
      <c r="F14" s="26"/>
      <c r="G14" s="30"/>
      <c r="H14" s="30"/>
      <c r="I14" s="30"/>
      <c r="J14" s="35" t="s">
        <v>3</v>
      </c>
      <c r="K14" s="79"/>
      <c r="L14" s="79"/>
      <c r="M14" s="57"/>
      <c r="N14" s="36">
        <f>K14-M14</f>
        <v>0</v>
      </c>
      <c r="O14" s="45"/>
      <c r="P14" s="78" t="str">
        <f t="shared" si="1"/>
        <v/>
      </c>
      <c r="Q14" s="78"/>
      <c r="R14" s="5" t="str">
        <f t="shared" si="5"/>
        <v/>
      </c>
      <c r="S14" s="57">
        <v>2011</v>
      </c>
      <c r="T14" s="26"/>
      <c r="U14" s="30"/>
      <c r="V14" s="79"/>
      <c r="W14" s="79"/>
      <c r="X14" s="35">
        <f t="shared" si="7"/>
        <v>0</v>
      </c>
      <c r="Y14" s="80" t="str">
        <f t="shared" si="2"/>
        <v/>
      </c>
      <c r="Z14" s="80"/>
      <c r="AA14" s="81" t="str">
        <f t="shared" si="3"/>
        <v/>
      </c>
      <c r="AB14" s="81"/>
      <c r="AC14" s="13">
        <v>0.1</v>
      </c>
      <c r="AD14" s="13">
        <v>0</v>
      </c>
      <c r="AH14" s="44" t="e">
        <f t="shared" si="8"/>
        <v>#VALUE!</v>
      </c>
      <c r="AI14" s="44" t="e">
        <f t="shared" si="9"/>
        <v>#VALUE!</v>
      </c>
      <c r="AJ14" s="43">
        <f t="shared" si="6"/>
        <v>0</v>
      </c>
    </row>
    <row r="15" spans="2:36" x14ac:dyDescent="0.2">
      <c r="B15" s="35">
        <v>7</v>
      </c>
      <c r="C15" s="78" t="str">
        <f t="shared" si="4"/>
        <v/>
      </c>
      <c r="D15" s="78"/>
      <c r="E15" s="57">
        <v>2011</v>
      </c>
      <c r="F15" s="26"/>
      <c r="G15" s="30"/>
      <c r="H15" s="30"/>
      <c r="I15" s="30"/>
      <c r="J15" s="35" t="s">
        <v>3</v>
      </c>
      <c r="K15" s="79"/>
      <c r="L15" s="79"/>
      <c r="M15" s="57"/>
      <c r="N15" s="36">
        <f t="shared" ref="N15:N78" si="10">K15-M15</f>
        <v>0</v>
      </c>
      <c r="O15" s="45"/>
      <c r="P15" s="78" t="str">
        <f t="shared" si="1"/>
        <v/>
      </c>
      <c r="Q15" s="78"/>
      <c r="R15" s="5" t="str">
        <f t="shared" si="5"/>
        <v/>
      </c>
      <c r="S15" s="57">
        <v>2011</v>
      </c>
      <c r="T15" s="26"/>
      <c r="U15" s="30"/>
      <c r="V15" s="79"/>
      <c r="W15" s="79"/>
      <c r="X15" s="35">
        <f t="shared" si="7"/>
        <v>0</v>
      </c>
      <c r="Y15" s="80" t="str">
        <f t="shared" si="2"/>
        <v/>
      </c>
      <c r="Z15" s="80"/>
      <c r="AA15" s="81" t="str">
        <f t="shared" si="3"/>
        <v/>
      </c>
      <c r="AB15" s="81"/>
      <c r="AC15" s="13">
        <v>0.1</v>
      </c>
      <c r="AD15" s="13">
        <v>0</v>
      </c>
      <c r="AE15" s="31"/>
      <c r="AF15" s="31">
        <f>SUM(Y9:Z15)</f>
        <v>2270.9302325581452</v>
      </c>
      <c r="AG15" s="32">
        <f>AF15/C9</f>
        <v>0.22709302325581451</v>
      </c>
      <c r="AH15" s="44" t="e">
        <f t="shared" si="8"/>
        <v>#VALUE!</v>
      </c>
      <c r="AI15" s="44" t="e">
        <f t="shared" si="9"/>
        <v>#VALUE!</v>
      </c>
      <c r="AJ15" s="43">
        <f t="shared" si="6"/>
        <v>0</v>
      </c>
    </row>
    <row r="16" spans="2:36" x14ac:dyDescent="0.2">
      <c r="B16" s="35">
        <v>8</v>
      </c>
      <c r="C16" s="78" t="str">
        <f t="shared" si="4"/>
        <v/>
      </c>
      <c r="D16" s="78"/>
      <c r="E16" s="57">
        <v>2011</v>
      </c>
      <c r="F16" s="26"/>
      <c r="G16" s="30"/>
      <c r="H16" s="30"/>
      <c r="I16" s="30"/>
      <c r="J16" s="35" t="s">
        <v>4</v>
      </c>
      <c r="K16" s="79"/>
      <c r="L16" s="79"/>
      <c r="M16" s="57"/>
      <c r="N16" s="36">
        <f t="shared" si="10"/>
        <v>0</v>
      </c>
      <c r="O16" s="45"/>
      <c r="P16" s="78" t="str">
        <f t="shared" si="1"/>
        <v/>
      </c>
      <c r="Q16" s="78"/>
      <c r="R16" s="5" t="str">
        <f t="shared" si="5"/>
        <v/>
      </c>
      <c r="S16" s="57">
        <v>2011</v>
      </c>
      <c r="T16" s="26"/>
      <c r="U16" s="30"/>
      <c r="V16" s="79"/>
      <c r="W16" s="79"/>
      <c r="X16" s="35">
        <f t="shared" si="7"/>
        <v>0</v>
      </c>
      <c r="Y16" s="80" t="str">
        <f t="shared" si="2"/>
        <v/>
      </c>
      <c r="Z16" s="80"/>
      <c r="AA16" s="81" t="str">
        <f t="shared" si="3"/>
        <v/>
      </c>
      <c r="AB16" s="81"/>
      <c r="AC16" s="13">
        <v>1</v>
      </c>
      <c r="AD16" s="13">
        <v>1</v>
      </c>
      <c r="AE16" s="31"/>
      <c r="AF16" s="31"/>
      <c r="AH16" s="44" t="e">
        <f t="shared" si="8"/>
        <v>#VALUE!</v>
      </c>
      <c r="AI16" s="44" t="e">
        <f t="shared" si="9"/>
        <v>#VALUE!</v>
      </c>
      <c r="AJ16" s="43">
        <f t="shared" si="6"/>
        <v>0</v>
      </c>
    </row>
    <row r="17" spans="2:36" x14ac:dyDescent="0.2">
      <c r="B17" s="35">
        <v>9</v>
      </c>
      <c r="C17" s="78" t="str">
        <f t="shared" si="4"/>
        <v/>
      </c>
      <c r="D17" s="78"/>
      <c r="E17" s="57">
        <v>2011</v>
      </c>
      <c r="F17" s="26"/>
      <c r="G17" s="30"/>
      <c r="H17" s="30"/>
      <c r="I17" s="30"/>
      <c r="J17" s="35" t="s">
        <v>3</v>
      </c>
      <c r="K17" s="79"/>
      <c r="L17" s="79"/>
      <c r="M17" s="57"/>
      <c r="N17" s="36">
        <f t="shared" si="10"/>
        <v>0</v>
      </c>
      <c r="O17" s="45"/>
      <c r="P17" s="78" t="str">
        <f t="shared" si="1"/>
        <v/>
      </c>
      <c r="Q17" s="78"/>
      <c r="R17" s="5" t="str">
        <f t="shared" si="5"/>
        <v/>
      </c>
      <c r="S17" s="57">
        <v>2011</v>
      </c>
      <c r="T17" s="26"/>
      <c r="U17" s="30"/>
      <c r="V17" s="79"/>
      <c r="W17" s="79"/>
      <c r="X17" s="35">
        <f t="shared" si="7"/>
        <v>0</v>
      </c>
      <c r="Y17" s="80" t="str">
        <f t="shared" si="2"/>
        <v/>
      </c>
      <c r="Z17" s="80"/>
      <c r="AA17" s="81" t="str">
        <f t="shared" si="3"/>
        <v/>
      </c>
      <c r="AB17" s="81"/>
      <c r="AC17" s="13">
        <v>0.1</v>
      </c>
      <c r="AD17" s="13">
        <v>0</v>
      </c>
      <c r="AH17" s="44" t="e">
        <f t="shared" si="8"/>
        <v>#VALUE!</v>
      </c>
      <c r="AI17" s="44" t="e">
        <f t="shared" si="9"/>
        <v>#VALUE!</v>
      </c>
      <c r="AJ17" s="43">
        <f t="shared" si="6"/>
        <v>0</v>
      </c>
    </row>
    <row r="18" spans="2:36" x14ac:dyDescent="0.2">
      <c r="B18" s="35">
        <v>10</v>
      </c>
      <c r="C18" s="78" t="str">
        <f t="shared" si="4"/>
        <v/>
      </c>
      <c r="D18" s="78"/>
      <c r="E18" s="57">
        <v>2011</v>
      </c>
      <c r="F18" s="26"/>
      <c r="G18" s="30"/>
      <c r="H18" s="30"/>
      <c r="I18" s="30"/>
      <c r="J18" s="35" t="s">
        <v>4</v>
      </c>
      <c r="K18" s="79"/>
      <c r="L18" s="79"/>
      <c r="M18" s="57"/>
      <c r="N18" s="36">
        <f t="shared" si="10"/>
        <v>0</v>
      </c>
      <c r="O18" s="45"/>
      <c r="P18" s="78" t="str">
        <f t="shared" si="1"/>
        <v/>
      </c>
      <c r="Q18" s="78"/>
      <c r="R18" s="5" t="str">
        <f t="shared" si="5"/>
        <v/>
      </c>
      <c r="S18" s="57">
        <v>2011</v>
      </c>
      <c r="T18" s="26"/>
      <c r="U18" s="30"/>
      <c r="V18" s="79"/>
      <c r="W18" s="79"/>
      <c r="X18" s="35">
        <f t="shared" si="7"/>
        <v>0</v>
      </c>
      <c r="Y18" s="80" t="str">
        <f t="shared" si="2"/>
        <v/>
      </c>
      <c r="Z18" s="80"/>
      <c r="AA18" s="81" t="str">
        <f t="shared" si="3"/>
        <v/>
      </c>
      <c r="AB18" s="81"/>
      <c r="AC18" s="13">
        <v>1</v>
      </c>
      <c r="AD18" s="13">
        <v>1</v>
      </c>
      <c r="AF18" s="31">
        <f>SUM(Y16:Z18)</f>
        <v>0</v>
      </c>
      <c r="AG18" s="32" t="e">
        <f>AF18/C16</f>
        <v>#VALUE!</v>
      </c>
      <c r="AH18" s="44" t="e">
        <f t="shared" si="8"/>
        <v>#VALUE!</v>
      </c>
      <c r="AI18" s="44" t="e">
        <f t="shared" si="9"/>
        <v>#VALUE!</v>
      </c>
      <c r="AJ18" s="43">
        <f t="shared" si="6"/>
        <v>0</v>
      </c>
    </row>
    <row r="19" spans="2:36" x14ac:dyDescent="0.2">
      <c r="B19" s="35">
        <v>11</v>
      </c>
      <c r="C19" s="78" t="str">
        <f t="shared" si="4"/>
        <v/>
      </c>
      <c r="D19" s="78"/>
      <c r="E19" s="57">
        <v>2011</v>
      </c>
      <c r="F19" s="26"/>
      <c r="G19" s="30"/>
      <c r="H19" s="30"/>
      <c r="I19" s="30"/>
      <c r="J19" s="35" t="s">
        <v>4</v>
      </c>
      <c r="K19" s="79"/>
      <c r="L19" s="79"/>
      <c r="M19" s="57"/>
      <c r="N19" s="36">
        <f t="shared" si="10"/>
        <v>0</v>
      </c>
      <c r="O19" s="45"/>
      <c r="P19" s="78" t="str">
        <f t="shared" si="1"/>
        <v/>
      </c>
      <c r="Q19" s="78"/>
      <c r="R19" s="5" t="str">
        <f t="shared" si="5"/>
        <v/>
      </c>
      <c r="S19" s="57">
        <v>2011</v>
      </c>
      <c r="T19" s="26"/>
      <c r="U19" s="30"/>
      <c r="V19" s="79"/>
      <c r="W19" s="79"/>
      <c r="X19" s="35">
        <f t="shared" si="7"/>
        <v>0</v>
      </c>
      <c r="Y19" s="80" t="str">
        <f t="shared" si="2"/>
        <v/>
      </c>
      <c r="Z19" s="80"/>
      <c r="AA19" s="81" t="str">
        <f t="shared" si="3"/>
        <v/>
      </c>
      <c r="AB19" s="81"/>
      <c r="AD19" s="13"/>
      <c r="AE19" s="31"/>
      <c r="AF19" s="31"/>
      <c r="AH19" s="44" t="e">
        <f t="shared" si="8"/>
        <v>#VALUE!</v>
      </c>
      <c r="AI19" s="44" t="e">
        <f t="shared" si="9"/>
        <v>#VALUE!</v>
      </c>
      <c r="AJ19" s="43">
        <f t="shared" si="6"/>
        <v>0</v>
      </c>
    </row>
    <row r="20" spans="2:36" x14ac:dyDescent="0.2">
      <c r="B20" s="35">
        <v>12</v>
      </c>
      <c r="C20" s="78" t="str">
        <f t="shared" si="4"/>
        <v/>
      </c>
      <c r="D20" s="78"/>
      <c r="E20" s="57">
        <v>2011</v>
      </c>
      <c r="F20" s="26"/>
      <c r="G20" s="30"/>
      <c r="H20" s="30"/>
      <c r="I20" s="30"/>
      <c r="J20" s="35" t="s">
        <v>3</v>
      </c>
      <c r="K20" s="79"/>
      <c r="L20" s="79"/>
      <c r="M20" s="57"/>
      <c r="N20" s="36">
        <f t="shared" si="10"/>
        <v>0</v>
      </c>
      <c r="O20" s="45"/>
      <c r="P20" s="78" t="str">
        <f t="shared" si="1"/>
        <v/>
      </c>
      <c r="Q20" s="78"/>
      <c r="R20" s="5" t="str">
        <f t="shared" si="5"/>
        <v/>
      </c>
      <c r="S20" s="57">
        <v>2011</v>
      </c>
      <c r="T20" s="26"/>
      <c r="U20" s="30"/>
      <c r="V20" s="79"/>
      <c r="W20" s="79"/>
      <c r="X20" s="35">
        <f t="shared" si="7"/>
        <v>0</v>
      </c>
      <c r="Y20" s="80" t="str">
        <f t="shared" si="2"/>
        <v/>
      </c>
      <c r="Z20" s="80"/>
      <c r="AA20" s="81" t="str">
        <f t="shared" si="3"/>
        <v/>
      </c>
      <c r="AB20" s="81"/>
      <c r="AD20" s="13"/>
      <c r="AH20" s="44" t="e">
        <f t="shared" si="8"/>
        <v>#VALUE!</v>
      </c>
      <c r="AI20" s="44" t="e">
        <f t="shared" si="9"/>
        <v>#VALUE!</v>
      </c>
      <c r="AJ20" s="43">
        <f t="shared" si="6"/>
        <v>0</v>
      </c>
    </row>
    <row r="21" spans="2:36" x14ac:dyDescent="0.2">
      <c r="B21" s="35">
        <v>13</v>
      </c>
      <c r="C21" s="78" t="str">
        <f t="shared" si="4"/>
        <v/>
      </c>
      <c r="D21" s="78"/>
      <c r="E21" s="57">
        <v>2011</v>
      </c>
      <c r="F21" s="26"/>
      <c r="G21" s="30"/>
      <c r="H21" s="30"/>
      <c r="I21" s="30"/>
      <c r="J21" s="35" t="s">
        <v>4</v>
      </c>
      <c r="K21" s="79"/>
      <c r="L21" s="79"/>
      <c r="M21" s="57"/>
      <c r="N21" s="36">
        <f t="shared" si="10"/>
        <v>0</v>
      </c>
      <c r="O21" s="45"/>
      <c r="P21" s="78" t="str">
        <f t="shared" si="1"/>
        <v/>
      </c>
      <c r="Q21" s="78"/>
      <c r="R21" s="5" t="str">
        <f t="shared" si="5"/>
        <v/>
      </c>
      <c r="S21" s="57">
        <v>2011</v>
      </c>
      <c r="T21" s="26"/>
      <c r="U21" s="30"/>
      <c r="V21" s="79"/>
      <c r="W21" s="79"/>
      <c r="X21" s="35">
        <f t="shared" si="7"/>
        <v>0</v>
      </c>
      <c r="Y21" s="80" t="str">
        <f t="shared" si="2"/>
        <v/>
      </c>
      <c r="Z21" s="80"/>
      <c r="AA21" s="81" t="str">
        <f t="shared" si="3"/>
        <v/>
      </c>
      <c r="AB21" s="81"/>
      <c r="AD21" s="13"/>
      <c r="AE21" s="31"/>
      <c r="AF21" s="31"/>
      <c r="AH21" s="44" t="e">
        <f t="shared" si="8"/>
        <v>#VALUE!</v>
      </c>
      <c r="AI21" s="44" t="e">
        <f t="shared" si="9"/>
        <v>#VALUE!</v>
      </c>
      <c r="AJ21" s="43">
        <f t="shared" si="6"/>
        <v>0</v>
      </c>
    </row>
    <row r="22" spans="2:36" x14ac:dyDescent="0.2">
      <c r="B22" s="35">
        <v>14</v>
      </c>
      <c r="C22" s="78" t="str">
        <f t="shared" si="4"/>
        <v/>
      </c>
      <c r="D22" s="78"/>
      <c r="E22" s="57">
        <v>2011</v>
      </c>
      <c r="F22" s="26"/>
      <c r="G22" s="30"/>
      <c r="H22" s="30"/>
      <c r="I22" s="30"/>
      <c r="J22" s="35" t="s">
        <v>4</v>
      </c>
      <c r="K22" s="79"/>
      <c r="L22" s="79"/>
      <c r="M22" s="57"/>
      <c r="N22" s="36">
        <f t="shared" si="10"/>
        <v>0</v>
      </c>
      <c r="O22" s="45"/>
      <c r="P22" s="78" t="str">
        <f t="shared" si="1"/>
        <v/>
      </c>
      <c r="Q22" s="78"/>
      <c r="R22" s="5" t="str">
        <f t="shared" si="5"/>
        <v/>
      </c>
      <c r="S22" s="57">
        <v>2011</v>
      </c>
      <c r="T22" s="26"/>
      <c r="U22" s="30"/>
      <c r="V22" s="79"/>
      <c r="W22" s="79"/>
      <c r="X22" s="35">
        <f t="shared" si="7"/>
        <v>0</v>
      </c>
      <c r="Y22" s="80" t="str">
        <f t="shared" si="2"/>
        <v/>
      </c>
      <c r="Z22" s="80"/>
      <c r="AA22" s="81" t="str">
        <f t="shared" si="3"/>
        <v/>
      </c>
      <c r="AB22" s="81"/>
      <c r="AD22" s="13"/>
      <c r="AF22" s="31">
        <f>SUM(Y19:Z22)</f>
        <v>0</v>
      </c>
      <c r="AG22" s="32" t="e">
        <f>AF22/C19</f>
        <v>#VALUE!</v>
      </c>
      <c r="AH22" s="44" t="e">
        <f t="shared" si="8"/>
        <v>#VALUE!</v>
      </c>
      <c r="AI22" s="44" t="e">
        <f t="shared" si="9"/>
        <v>#VALUE!</v>
      </c>
      <c r="AJ22" s="43">
        <f t="shared" si="6"/>
        <v>0</v>
      </c>
    </row>
    <row r="23" spans="2:36" x14ac:dyDescent="0.2">
      <c r="B23" s="35">
        <v>15</v>
      </c>
      <c r="C23" s="78" t="str">
        <f t="shared" si="4"/>
        <v/>
      </c>
      <c r="D23" s="78"/>
      <c r="E23" s="57">
        <v>2011</v>
      </c>
      <c r="F23" s="26"/>
      <c r="G23" s="30"/>
      <c r="H23" s="30"/>
      <c r="I23" s="30"/>
      <c r="J23" s="35" t="s">
        <v>3</v>
      </c>
      <c r="K23" s="79"/>
      <c r="L23" s="79"/>
      <c r="M23" s="57"/>
      <c r="N23" s="36">
        <f t="shared" si="10"/>
        <v>0</v>
      </c>
      <c r="O23" s="45"/>
      <c r="P23" s="78" t="str">
        <f t="shared" si="1"/>
        <v/>
      </c>
      <c r="Q23" s="78"/>
      <c r="R23" s="5" t="str">
        <f t="shared" si="5"/>
        <v/>
      </c>
      <c r="S23" s="57">
        <v>2011</v>
      </c>
      <c r="T23" s="26"/>
      <c r="U23" s="30"/>
      <c r="V23" s="79"/>
      <c r="W23" s="79"/>
      <c r="X23" s="35">
        <f t="shared" si="7"/>
        <v>0</v>
      </c>
      <c r="Y23" s="80" t="str">
        <f t="shared" si="2"/>
        <v/>
      </c>
      <c r="Z23" s="80"/>
      <c r="AA23" s="81" t="str">
        <f t="shared" si="3"/>
        <v/>
      </c>
      <c r="AB23" s="81"/>
      <c r="AD23" s="13"/>
      <c r="AH23" s="44" t="e">
        <f t="shared" si="8"/>
        <v>#VALUE!</v>
      </c>
      <c r="AI23" s="44" t="e">
        <f t="shared" si="9"/>
        <v>#VALUE!</v>
      </c>
      <c r="AJ23" s="43">
        <f t="shared" si="6"/>
        <v>0</v>
      </c>
    </row>
    <row r="24" spans="2:36" x14ac:dyDescent="0.2">
      <c r="B24" s="35">
        <v>16</v>
      </c>
      <c r="C24" s="78" t="str">
        <f t="shared" si="4"/>
        <v/>
      </c>
      <c r="D24" s="78"/>
      <c r="E24" s="57">
        <v>2011</v>
      </c>
      <c r="F24" s="26"/>
      <c r="G24" s="30"/>
      <c r="H24" s="30"/>
      <c r="I24" s="30"/>
      <c r="J24" s="35" t="s">
        <v>3</v>
      </c>
      <c r="K24" s="79"/>
      <c r="L24" s="79"/>
      <c r="M24" s="57"/>
      <c r="N24" s="36">
        <f t="shared" si="10"/>
        <v>0</v>
      </c>
      <c r="O24" s="45"/>
      <c r="P24" s="78" t="str">
        <f t="shared" si="1"/>
        <v/>
      </c>
      <c r="Q24" s="78"/>
      <c r="R24" s="5" t="str">
        <f t="shared" si="5"/>
        <v/>
      </c>
      <c r="S24" s="57">
        <v>2011</v>
      </c>
      <c r="T24" s="26"/>
      <c r="U24" s="30"/>
      <c r="V24" s="79"/>
      <c r="W24" s="79"/>
      <c r="X24" s="35">
        <f t="shared" si="7"/>
        <v>0</v>
      </c>
      <c r="Y24" s="80" t="str">
        <f t="shared" si="2"/>
        <v/>
      </c>
      <c r="Z24" s="80"/>
      <c r="AA24" s="81" t="str">
        <f t="shared" si="3"/>
        <v/>
      </c>
      <c r="AB24" s="81"/>
      <c r="AD24" s="13"/>
      <c r="AE24" s="31"/>
      <c r="AF24" s="31"/>
      <c r="AH24" s="44" t="e">
        <f t="shared" si="8"/>
        <v>#VALUE!</v>
      </c>
      <c r="AI24" s="44" t="e">
        <f t="shared" si="9"/>
        <v>#VALUE!</v>
      </c>
      <c r="AJ24" s="43">
        <f t="shared" si="6"/>
        <v>0</v>
      </c>
    </row>
    <row r="25" spans="2:36" x14ac:dyDescent="0.2">
      <c r="B25" s="35">
        <v>17</v>
      </c>
      <c r="C25" s="78" t="str">
        <f t="shared" si="4"/>
        <v/>
      </c>
      <c r="D25" s="78"/>
      <c r="E25" s="57">
        <v>2011</v>
      </c>
      <c r="F25" s="26"/>
      <c r="G25" s="30"/>
      <c r="H25" s="30"/>
      <c r="I25" s="30"/>
      <c r="J25" s="35" t="s">
        <v>3</v>
      </c>
      <c r="K25" s="79"/>
      <c r="L25" s="79"/>
      <c r="M25" s="57"/>
      <c r="N25" s="36">
        <f t="shared" si="10"/>
        <v>0</v>
      </c>
      <c r="O25" s="45"/>
      <c r="P25" s="78" t="str">
        <f t="shared" si="1"/>
        <v/>
      </c>
      <c r="Q25" s="78"/>
      <c r="R25" s="5" t="str">
        <f t="shared" si="5"/>
        <v/>
      </c>
      <c r="S25" s="57">
        <v>2011</v>
      </c>
      <c r="T25" s="26"/>
      <c r="U25" s="30"/>
      <c r="V25" s="79"/>
      <c r="W25" s="79"/>
      <c r="X25" s="35">
        <f t="shared" si="7"/>
        <v>0</v>
      </c>
      <c r="Y25" s="80" t="str">
        <f t="shared" si="2"/>
        <v/>
      </c>
      <c r="Z25" s="80"/>
      <c r="AA25" s="81" t="str">
        <f t="shared" si="3"/>
        <v/>
      </c>
      <c r="AB25" s="81"/>
      <c r="AD25" s="13"/>
      <c r="AH25" s="44" t="e">
        <f t="shared" si="8"/>
        <v>#VALUE!</v>
      </c>
      <c r="AI25" s="44" t="e">
        <f t="shared" si="9"/>
        <v>#VALUE!</v>
      </c>
      <c r="AJ25" s="43">
        <f t="shared" si="6"/>
        <v>0</v>
      </c>
    </row>
    <row r="26" spans="2:36" x14ac:dyDescent="0.2">
      <c r="B26" s="35">
        <v>18</v>
      </c>
      <c r="C26" s="78" t="str">
        <f t="shared" si="4"/>
        <v/>
      </c>
      <c r="D26" s="78"/>
      <c r="E26" s="57">
        <v>2011</v>
      </c>
      <c r="F26" s="26"/>
      <c r="G26" s="30"/>
      <c r="H26" s="30"/>
      <c r="I26" s="30"/>
      <c r="J26" s="35" t="s">
        <v>3</v>
      </c>
      <c r="K26" s="79"/>
      <c r="L26" s="79"/>
      <c r="M26" s="57"/>
      <c r="N26" s="36">
        <f t="shared" si="10"/>
        <v>0</v>
      </c>
      <c r="O26" s="45"/>
      <c r="P26" s="78" t="str">
        <f t="shared" si="1"/>
        <v/>
      </c>
      <c r="Q26" s="78"/>
      <c r="R26" s="5" t="str">
        <f t="shared" si="5"/>
        <v/>
      </c>
      <c r="S26" s="57">
        <v>2011</v>
      </c>
      <c r="T26" s="26"/>
      <c r="U26" s="30"/>
      <c r="V26" s="79"/>
      <c r="W26" s="79"/>
      <c r="X26" s="35">
        <f t="shared" si="7"/>
        <v>0</v>
      </c>
      <c r="Y26" s="80" t="str">
        <f t="shared" si="2"/>
        <v/>
      </c>
      <c r="Z26" s="80"/>
      <c r="AA26" s="81" t="str">
        <f t="shared" si="3"/>
        <v/>
      </c>
      <c r="AB26" s="81"/>
      <c r="AD26" s="13"/>
      <c r="AH26" s="44" t="e">
        <f t="shared" si="8"/>
        <v>#VALUE!</v>
      </c>
      <c r="AI26" s="44" t="e">
        <f t="shared" si="9"/>
        <v>#VALUE!</v>
      </c>
      <c r="AJ26" s="43">
        <f t="shared" si="6"/>
        <v>0</v>
      </c>
    </row>
    <row r="27" spans="2:36" x14ac:dyDescent="0.2">
      <c r="B27" s="35">
        <v>19</v>
      </c>
      <c r="C27" s="78" t="str">
        <f t="shared" si="4"/>
        <v/>
      </c>
      <c r="D27" s="78"/>
      <c r="E27" s="57">
        <v>2011</v>
      </c>
      <c r="F27" s="26"/>
      <c r="G27" s="30"/>
      <c r="H27" s="30"/>
      <c r="I27" s="30"/>
      <c r="J27" s="35" t="s">
        <v>3</v>
      </c>
      <c r="K27" s="79"/>
      <c r="L27" s="79"/>
      <c r="M27" s="57"/>
      <c r="N27" s="36">
        <f t="shared" si="10"/>
        <v>0</v>
      </c>
      <c r="O27" s="45"/>
      <c r="P27" s="78" t="str">
        <f t="shared" si="1"/>
        <v/>
      </c>
      <c r="Q27" s="78"/>
      <c r="R27" s="5" t="str">
        <f t="shared" si="5"/>
        <v/>
      </c>
      <c r="S27" s="57">
        <v>2011</v>
      </c>
      <c r="T27" s="26"/>
      <c r="U27" s="30"/>
      <c r="V27" s="79"/>
      <c r="W27" s="79"/>
      <c r="X27" s="35">
        <f t="shared" si="7"/>
        <v>0</v>
      </c>
      <c r="Y27" s="80" t="str">
        <f t="shared" si="2"/>
        <v/>
      </c>
      <c r="Z27" s="80"/>
      <c r="AA27" s="81" t="str">
        <f t="shared" si="3"/>
        <v/>
      </c>
      <c r="AB27" s="81"/>
      <c r="AD27" s="13"/>
      <c r="AE27" s="31"/>
      <c r="AF27" s="31"/>
      <c r="AH27" s="44" t="e">
        <f t="shared" si="8"/>
        <v>#VALUE!</v>
      </c>
      <c r="AI27" s="44" t="e">
        <f t="shared" si="9"/>
        <v>#VALUE!</v>
      </c>
      <c r="AJ27" s="43">
        <f t="shared" si="6"/>
        <v>0</v>
      </c>
    </row>
    <row r="28" spans="2:36" x14ac:dyDescent="0.2">
      <c r="B28" s="35">
        <v>20</v>
      </c>
      <c r="C28" s="78" t="str">
        <f t="shared" si="4"/>
        <v/>
      </c>
      <c r="D28" s="78"/>
      <c r="E28" s="57">
        <v>2011</v>
      </c>
      <c r="F28" s="26"/>
      <c r="G28" s="30"/>
      <c r="H28" s="30"/>
      <c r="I28" s="30"/>
      <c r="J28" s="35" t="s">
        <v>3</v>
      </c>
      <c r="K28" s="79"/>
      <c r="L28" s="79"/>
      <c r="M28" s="57"/>
      <c r="N28" s="36">
        <f t="shared" si="10"/>
        <v>0</v>
      </c>
      <c r="O28" s="45"/>
      <c r="P28" s="78" t="str">
        <f t="shared" si="1"/>
        <v/>
      </c>
      <c r="Q28" s="78"/>
      <c r="R28" s="5" t="str">
        <f t="shared" si="5"/>
        <v/>
      </c>
      <c r="S28" s="57">
        <v>2011</v>
      </c>
      <c r="T28" s="26"/>
      <c r="U28" s="30"/>
      <c r="V28" s="79"/>
      <c r="W28" s="79"/>
      <c r="X28" s="35">
        <f t="shared" si="7"/>
        <v>0</v>
      </c>
      <c r="Y28" s="80" t="str">
        <f t="shared" si="2"/>
        <v/>
      </c>
      <c r="Z28" s="80"/>
      <c r="AA28" s="81" t="str">
        <f t="shared" si="3"/>
        <v/>
      </c>
      <c r="AB28" s="81"/>
      <c r="AD28" s="13"/>
      <c r="AH28" s="44" t="e">
        <f t="shared" si="8"/>
        <v>#VALUE!</v>
      </c>
      <c r="AI28" s="44" t="e">
        <f t="shared" si="9"/>
        <v>#VALUE!</v>
      </c>
      <c r="AJ28" s="43">
        <f t="shared" si="6"/>
        <v>0</v>
      </c>
    </row>
    <row r="29" spans="2:36" x14ac:dyDescent="0.2">
      <c r="B29" s="35">
        <v>21</v>
      </c>
      <c r="C29" s="78" t="str">
        <f t="shared" si="4"/>
        <v/>
      </c>
      <c r="D29" s="78"/>
      <c r="E29" s="57">
        <v>2011</v>
      </c>
      <c r="F29" s="26"/>
      <c r="G29" s="30"/>
      <c r="H29" s="30"/>
      <c r="I29" s="30"/>
      <c r="J29" s="35" t="s">
        <v>3</v>
      </c>
      <c r="K29" s="79"/>
      <c r="L29" s="79"/>
      <c r="M29" s="57"/>
      <c r="N29" s="36">
        <f t="shared" si="10"/>
        <v>0</v>
      </c>
      <c r="O29" s="45"/>
      <c r="P29" s="78" t="str">
        <f t="shared" si="1"/>
        <v/>
      </c>
      <c r="Q29" s="78"/>
      <c r="R29" s="5" t="str">
        <f t="shared" si="5"/>
        <v/>
      </c>
      <c r="S29" s="57">
        <v>2011</v>
      </c>
      <c r="T29" s="26"/>
      <c r="U29" s="30"/>
      <c r="V29" s="79"/>
      <c r="W29" s="79"/>
      <c r="X29" s="35">
        <f t="shared" si="7"/>
        <v>0</v>
      </c>
      <c r="Y29" s="80" t="str">
        <f t="shared" si="2"/>
        <v/>
      </c>
      <c r="Z29" s="80"/>
      <c r="AA29" s="81" t="str">
        <f t="shared" si="3"/>
        <v/>
      </c>
      <c r="AB29" s="81"/>
      <c r="AD29" s="13"/>
      <c r="AH29" s="44" t="e">
        <f t="shared" si="8"/>
        <v>#VALUE!</v>
      </c>
      <c r="AI29" s="44" t="e">
        <f t="shared" si="9"/>
        <v>#VALUE!</v>
      </c>
      <c r="AJ29" s="43">
        <f t="shared" si="6"/>
        <v>0</v>
      </c>
    </row>
    <row r="30" spans="2:36" x14ac:dyDescent="0.2">
      <c r="B30" s="35">
        <v>22</v>
      </c>
      <c r="C30" s="78" t="str">
        <f t="shared" si="4"/>
        <v/>
      </c>
      <c r="D30" s="78"/>
      <c r="E30" s="57">
        <v>2011</v>
      </c>
      <c r="F30" s="26"/>
      <c r="G30" s="30"/>
      <c r="H30" s="30"/>
      <c r="I30" s="30"/>
      <c r="J30" s="35" t="s">
        <v>3</v>
      </c>
      <c r="K30" s="79"/>
      <c r="L30" s="79"/>
      <c r="M30" s="57"/>
      <c r="N30" s="36">
        <f t="shared" si="10"/>
        <v>0</v>
      </c>
      <c r="O30" s="45"/>
      <c r="P30" s="78" t="str">
        <f t="shared" si="1"/>
        <v/>
      </c>
      <c r="Q30" s="78"/>
      <c r="R30" s="5" t="str">
        <f t="shared" si="5"/>
        <v/>
      </c>
      <c r="S30" s="57">
        <v>2011</v>
      </c>
      <c r="T30" s="26"/>
      <c r="U30" s="30"/>
      <c r="V30" s="79"/>
      <c r="W30" s="79"/>
      <c r="X30" s="35">
        <f t="shared" si="7"/>
        <v>0</v>
      </c>
      <c r="Y30" s="80" t="str">
        <f t="shared" si="2"/>
        <v/>
      </c>
      <c r="Z30" s="80"/>
      <c r="AA30" s="81" t="str">
        <f t="shared" si="3"/>
        <v/>
      </c>
      <c r="AB30" s="81"/>
      <c r="AD30" s="13"/>
      <c r="AH30" s="44" t="e">
        <f t="shared" si="8"/>
        <v>#VALUE!</v>
      </c>
      <c r="AI30" s="44" t="e">
        <f t="shared" si="9"/>
        <v>#VALUE!</v>
      </c>
      <c r="AJ30" s="43">
        <f t="shared" si="6"/>
        <v>0</v>
      </c>
    </row>
    <row r="31" spans="2:36" x14ac:dyDescent="0.2">
      <c r="B31" s="35">
        <v>23</v>
      </c>
      <c r="C31" s="78" t="str">
        <f t="shared" si="4"/>
        <v/>
      </c>
      <c r="D31" s="78"/>
      <c r="E31" s="57">
        <v>2011</v>
      </c>
      <c r="F31" s="26"/>
      <c r="G31" s="30"/>
      <c r="H31" s="30"/>
      <c r="I31" s="30"/>
      <c r="J31" s="35" t="s">
        <v>3</v>
      </c>
      <c r="K31" s="79"/>
      <c r="L31" s="79"/>
      <c r="M31" s="57"/>
      <c r="N31" s="36">
        <f t="shared" si="10"/>
        <v>0</v>
      </c>
      <c r="O31" s="45"/>
      <c r="P31" s="78" t="str">
        <f t="shared" si="1"/>
        <v/>
      </c>
      <c r="Q31" s="78"/>
      <c r="R31" s="5" t="str">
        <f t="shared" si="5"/>
        <v/>
      </c>
      <c r="S31" s="57">
        <v>2011</v>
      </c>
      <c r="T31" s="26"/>
      <c r="U31" s="30"/>
      <c r="V31" s="79"/>
      <c r="W31" s="79"/>
      <c r="X31" s="35">
        <f t="shared" si="7"/>
        <v>0</v>
      </c>
      <c r="Y31" s="80" t="str">
        <f t="shared" si="2"/>
        <v/>
      </c>
      <c r="Z31" s="80"/>
      <c r="AA31" s="81" t="str">
        <f t="shared" si="3"/>
        <v/>
      </c>
      <c r="AB31" s="81"/>
      <c r="AD31" s="13"/>
      <c r="AE31" s="31"/>
      <c r="AF31" s="31"/>
      <c r="AH31" s="44" t="e">
        <f t="shared" si="8"/>
        <v>#VALUE!</v>
      </c>
      <c r="AI31" s="44" t="e">
        <f t="shared" si="9"/>
        <v>#VALUE!</v>
      </c>
      <c r="AJ31" s="43">
        <f t="shared" si="6"/>
        <v>0</v>
      </c>
    </row>
    <row r="32" spans="2:36" x14ac:dyDescent="0.2">
      <c r="B32" s="35">
        <v>24</v>
      </c>
      <c r="C32" s="78" t="str">
        <f t="shared" si="4"/>
        <v/>
      </c>
      <c r="D32" s="78"/>
      <c r="E32" s="57">
        <v>2011</v>
      </c>
      <c r="F32" s="26"/>
      <c r="G32" s="30"/>
      <c r="H32" s="30"/>
      <c r="I32" s="30"/>
      <c r="J32" s="35" t="s">
        <v>3</v>
      </c>
      <c r="K32" s="79"/>
      <c r="L32" s="79"/>
      <c r="M32" s="57"/>
      <c r="N32" s="36">
        <f t="shared" si="10"/>
        <v>0</v>
      </c>
      <c r="O32" s="45"/>
      <c r="P32" s="78" t="str">
        <f t="shared" si="1"/>
        <v/>
      </c>
      <c r="Q32" s="78"/>
      <c r="R32" s="5" t="str">
        <f t="shared" si="5"/>
        <v/>
      </c>
      <c r="S32" s="57">
        <v>2011</v>
      </c>
      <c r="T32" s="26"/>
      <c r="U32" s="30"/>
      <c r="V32" s="79"/>
      <c r="W32" s="79"/>
      <c r="X32" s="35">
        <f t="shared" si="7"/>
        <v>0</v>
      </c>
      <c r="Y32" s="80" t="str">
        <f t="shared" si="2"/>
        <v/>
      </c>
      <c r="Z32" s="80"/>
      <c r="AA32" s="81" t="str">
        <f t="shared" si="3"/>
        <v/>
      </c>
      <c r="AB32" s="81"/>
      <c r="AD32" s="13"/>
      <c r="AH32" s="44" t="e">
        <f t="shared" si="8"/>
        <v>#VALUE!</v>
      </c>
      <c r="AI32" s="44" t="e">
        <f t="shared" si="9"/>
        <v>#VALUE!</v>
      </c>
      <c r="AJ32" s="43">
        <f t="shared" si="6"/>
        <v>0</v>
      </c>
    </row>
    <row r="33" spans="2:36" x14ac:dyDescent="0.2">
      <c r="B33" s="35">
        <v>25</v>
      </c>
      <c r="C33" s="78" t="str">
        <f t="shared" si="4"/>
        <v/>
      </c>
      <c r="D33" s="78"/>
      <c r="E33" s="57">
        <v>2011</v>
      </c>
      <c r="F33" s="26"/>
      <c r="G33" s="30"/>
      <c r="H33" s="30"/>
      <c r="I33" s="30"/>
      <c r="J33" s="35" t="s">
        <v>3</v>
      </c>
      <c r="K33" s="79"/>
      <c r="L33" s="79"/>
      <c r="M33" s="57"/>
      <c r="N33" s="36">
        <f t="shared" si="10"/>
        <v>0</v>
      </c>
      <c r="O33" s="45"/>
      <c r="P33" s="78" t="str">
        <f t="shared" si="1"/>
        <v/>
      </c>
      <c r="Q33" s="78"/>
      <c r="R33" s="5" t="str">
        <f t="shared" si="5"/>
        <v/>
      </c>
      <c r="S33" s="57">
        <v>2011</v>
      </c>
      <c r="T33" s="26"/>
      <c r="U33" s="30"/>
      <c r="V33" s="79"/>
      <c r="W33" s="79"/>
      <c r="X33" s="35">
        <f t="shared" si="7"/>
        <v>0</v>
      </c>
      <c r="Y33" s="80" t="str">
        <f t="shared" si="2"/>
        <v/>
      </c>
      <c r="Z33" s="80"/>
      <c r="AA33" s="81" t="str">
        <f t="shared" si="3"/>
        <v/>
      </c>
      <c r="AB33" s="81"/>
      <c r="AD33" s="13"/>
      <c r="AH33" s="44" t="e">
        <f t="shared" si="8"/>
        <v>#VALUE!</v>
      </c>
      <c r="AI33" s="44" t="e">
        <f t="shared" si="9"/>
        <v>#VALUE!</v>
      </c>
      <c r="AJ33" s="43">
        <f t="shared" si="6"/>
        <v>0</v>
      </c>
    </row>
    <row r="34" spans="2:36" x14ac:dyDescent="0.2">
      <c r="B34" s="35">
        <v>26</v>
      </c>
      <c r="C34" s="78" t="str">
        <f t="shared" si="4"/>
        <v/>
      </c>
      <c r="D34" s="78"/>
      <c r="E34" s="57">
        <v>2011</v>
      </c>
      <c r="F34" s="26"/>
      <c r="G34" s="30"/>
      <c r="H34" s="30"/>
      <c r="I34" s="30"/>
      <c r="J34" s="35" t="s">
        <v>3</v>
      </c>
      <c r="K34" s="79"/>
      <c r="L34" s="79"/>
      <c r="M34" s="57"/>
      <c r="N34" s="36">
        <f t="shared" si="10"/>
        <v>0</v>
      </c>
      <c r="O34" s="45"/>
      <c r="P34" s="78" t="str">
        <f t="shared" si="1"/>
        <v/>
      </c>
      <c r="Q34" s="78"/>
      <c r="R34" s="5" t="str">
        <f t="shared" si="5"/>
        <v/>
      </c>
      <c r="S34" s="57">
        <v>2011</v>
      </c>
      <c r="T34" s="26"/>
      <c r="U34" s="30"/>
      <c r="V34" s="79"/>
      <c r="W34" s="79"/>
      <c r="X34" s="35">
        <f t="shared" si="7"/>
        <v>0</v>
      </c>
      <c r="Y34" s="80" t="str">
        <f t="shared" si="2"/>
        <v/>
      </c>
      <c r="Z34" s="80"/>
      <c r="AA34" s="81" t="str">
        <f t="shared" si="3"/>
        <v/>
      </c>
      <c r="AB34" s="81"/>
      <c r="AD34" s="13"/>
      <c r="AE34" s="31"/>
      <c r="AF34" s="31"/>
      <c r="AH34" s="44" t="e">
        <f t="shared" si="8"/>
        <v>#VALUE!</v>
      </c>
      <c r="AI34" s="44" t="e">
        <f t="shared" si="9"/>
        <v>#VALUE!</v>
      </c>
      <c r="AJ34" s="43">
        <f t="shared" si="6"/>
        <v>0</v>
      </c>
    </row>
    <row r="35" spans="2:36" x14ac:dyDescent="0.2">
      <c r="B35" s="35">
        <v>27</v>
      </c>
      <c r="C35" s="78" t="str">
        <f t="shared" si="4"/>
        <v/>
      </c>
      <c r="D35" s="78"/>
      <c r="E35" s="57">
        <v>2011</v>
      </c>
      <c r="F35" s="26"/>
      <c r="G35" s="30"/>
      <c r="H35" s="30"/>
      <c r="I35" s="30"/>
      <c r="J35" s="35" t="s">
        <v>3</v>
      </c>
      <c r="K35" s="79"/>
      <c r="L35" s="79"/>
      <c r="M35" s="57"/>
      <c r="N35" s="36">
        <f t="shared" si="10"/>
        <v>0</v>
      </c>
      <c r="O35" s="45"/>
      <c r="P35" s="78" t="str">
        <f t="shared" si="1"/>
        <v/>
      </c>
      <c r="Q35" s="78"/>
      <c r="R35" s="5" t="str">
        <f t="shared" si="5"/>
        <v/>
      </c>
      <c r="S35" s="57">
        <v>2011</v>
      </c>
      <c r="T35" s="26"/>
      <c r="U35" s="30"/>
      <c r="V35" s="79"/>
      <c r="W35" s="79"/>
      <c r="X35" s="35">
        <f t="shared" si="7"/>
        <v>0</v>
      </c>
      <c r="Y35" s="80" t="str">
        <f t="shared" si="2"/>
        <v/>
      </c>
      <c r="Z35" s="80"/>
      <c r="AA35" s="81" t="str">
        <f t="shared" si="3"/>
        <v/>
      </c>
      <c r="AB35" s="81"/>
      <c r="AD35" s="13"/>
      <c r="AH35" s="44" t="e">
        <f t="shared" si="8"/>
        <v>#VALUE!</v>
      </c>
      <c r="AI35" s="44" t="e">
        <f t="shared" si="9"/>
        <v>#VALUE!</v>
      </c>
      <c r="AJ35" s="43">
        <f t="shared" si="6"/>
        <v>0</v>
      </c>
    </row>
    <row r="36" spans="2:36" x14ac:dyDescent="0.2">
      <c r="B36" s="35">
        <v>28</v>
      </c>
      <c r="C36" s="78" t="str">
        <f t="shared" si="4"/>
        <v/>
      </c>
      <c r="D36" s="78"/>
      <c r="E36" s="57">
        <v>2011</v>
      </c>
      <c r="F36" s="26"/>
      <c r="G36" s="30"/>
      <c r="H36" s="30"/>
      <c r="I36" s="30"/>
      <c r="J36" s="35" t="s">
        <v>3</v>
      </c>
      <c r="K36" s="79"/>
      <c r="L36" s="79"/>
      <c r="M36" s="57"/>
      <c r="N36" s="36">
        <f t="shared" si="10"/>
        <v>0</v>
      </c>
      <c r="O36" s="45"/>
      <c r="P36" s="78" t="str">
        <f t="shared" si="1"/>
        <v/>
      </c>
      <c r="Q36" s="78"/>
      <c r="R36" s="5" t="str">
        <f t="shared" si="5"/>
        <v/>
      </c>
      <c r="S36" s="57">
        <v>2011</v>
      </c>
      <c r="T36" s="26"/>
      <c r="U36" s="30"/>
      <c r="V36" s="79"/>
      <c r="W36" s="79"/>
      <c r="X36" s="35">
        <f t="shared" si="7"/>
        <v>0</v>
      </c>
      <c r="Y36" s="80" t="str">
        <f t="shared" si="2"/>
        <v/>
      </c>
      <c r="Z36" s="80"/>
      <c r="AA36" s="81" t="str">
        <f t="shared" si="3"/>
        <v/>
      </c>
      <c r="AB36" s="81"/>
      <c r="AD36" s="13"/>
      <c r="AE36" s="31"/>
      <c r="AF36" s="31"/>
      <c r="AH36" s="44" t="e">
        <f t="shared" si="8"/>
        <v>#VALUE!</v>
      </c>
      <c r="AI36" s="44" t="e">
        <f t="shared" si="9"/>
        <v>#VALUE!</v>
      </c>
      <c r="AJ36" s="43">
        <f t="shared" si="6"/>
        <v>0</v>
      </c>
    </row>
    <row r="37" spans="2:36" x14ac:dyDescent="0.2">
      <c r="B37" s="35">
        <v>29</v>
      </c>
      <c r="C37" s="78" t="str">
        <f t="shared" si="4"/>
        <v/>
      </c>
      <c r="D37" s="78"/>
      <c r="E37" s="57">
        <v>2011</v>
      </c>
      <c r="F37" s="26"/>
      <c r="G37" s="30"/>
      <c r="H37" s="30"/>
      <c r="I37" s="30"/>
      <c r="J37" s="35" t="s">
        <v>3</v>
      </c>
      <c r="K37" s="79"/>
      <c r="L37" s="79"/>
      <c r="M37" s="57"/>
      <c r="N37" s="36">
        <f t="shared" si="10"/>
        <v>0</v>
      </c>
      <c r="O37" s="45"/>
      <c r="P37" s="78" t="str">
        <f t="shared" si="1"/>
        <v/>
      </c>
      <c r="Q37" s="78"/>
      <c r="R37" s="5" t="str">
        <f t="shared" si="5"/>
        <v/>
      </c>
      <c r="S37" s="57">
        <v>2011</v>
      </c>
      <c r="T37" s="26"/>
      <c r="U37" s="30"/>
      <c r="V37" s="79"/>
      <c r="W37" s="79"/>
      <c r="X37" s="35">
        <f t="shared" si="7"/>
        <v>0</v>
      </c>
      <c r="Y37" s="80" t="str">
        <f t="shared" si="2"/>
        <v/>
      </c>
      <c r="Z37" s="80"/>
      <c r="AA37" s="81" t="str">
        <f t="shared" si="3"/>
        <v/>
      </c>
      <c r="AB37" s="81"/>
      <c r="AD37" s="13"/>
      <c r="AH37" s="44" t="e">
        <f t="shared" si="8"/>
        <v>#VALUE!</v>
      </c>
      <c r="AI37" s="44" t="e">
        <f t="shared" si="9"/>
        <v>#VALUE!</v>
      </c>
      <c r="AJ37" s="43">
        <f t="shared" si="6"/>
        <v>0</v>
      </c>
    </row>
    <row r="38" spans="2:36" x14ac:dyDescent="0.2">
      <c r="B38" s="35">
        <v>30</v>
      </c>
      <c r="C38" s="78" t="str">
        <f t="shared" si="4"/>
        <v/>
      </c>
      <c r="D38" s="78"/>
      <c r="E38" s="57">
        <v>2011</v>
      </c>
      <c r="F38" s="26"/>
      <c r="G38" s="30"/>
      <c r="H38" s="30"/>
      <c r="I38" s="30"/>
      <c r="J38" s="35" t="s">
        <v>3</v>
      </c>
      <c r="K38" s="79"/>
      <c r="L38" s="79"/>
      <c r="M38" s="57"/>
      <c r="N38" s="36">
        <f t="shared" si="10"/>
        <v>0</v>
      </c>
      <c r="O38" s="45"/>
      <c r="P38" s="78" t="str">
        <f t="shared" si="1"/>
        <v/>
      </c>
      <c r="Q38" s="78"/>
      <c r="R38" s="5" t="str">
        <f t="shared" si="5"/>
        <v/>
      </c>
      <c r="S38" s="57">
        <v>2011</v>
      </c>
      <c r="T38" s="26"/>
      <c r="U38" s="30"/>
      <c r="V38" s="79"/>
      <c r="W38" s="79"/>
      <c r="X38" s="35">
        <f t="shared" si="7"/>
        <v>0</v>
      </c>
      <c r="Y38" s="80" t="str">
        <f t="shared" si="2"/>
        <v/>
      </c>
      <c r="Z38" s="80"/>
      <c r="AA38" s="81" t="str">
        <f t="shared" si="3"/>
        <v/>
      </c>
      <c r="AB38" s="81"/>
      <c r="AD38" s="13"/>
      <c r="AH38" s="44" t="e">
        <f t="shared" si="8"/>
        <v>#VALUE!</v>
      </c>
      <c r="AI38" s="44" t="e">
        <f t="shared" si="9"/>
        <v>#VALUE!</v>
      </c>
      <c r="AJ38" s="43">
        <f t="shared" si="6"/>
        <v>0</v>
      </c>
    </row>
    <row r="39" spans="2:36" x14ac:dyDescent="0.2">
      <c r="B39" s="35">
        <v>31</v>
      </c>
      <c r="C39" s="78" t="str">
        <f t="shared" si="4"/>
        <v/>
      </c>
      <c r="D39" s="78"/>
      <c r="E39" s="57">
        <v>2011</v>
      </c>
      <c r="F39" s="26"/>
      <c r="G39" s="30"/>
      <c r="H39" s="30"/>
      <c r="I39" s="30"/>
      <c r="J39" s="35" t="s">
        <v>3</v>
      </c>
      <c r="K39" s="79"/>
      <c r="L39" s="79"/>
      <c r="M39" s="57"/>
      <c r="N39" s="36">
        <f t="shared" si="10"/>
        <v>0</v>
      </c>
      <c r="O39" s="45"/>
      <c r="P39" s="78" t="str">
        <f t="shared" si="1"/>
        <v/>
      </c>
      <c r="Q39" s="78"/>
      <c r="R39" s="5" t="str">
        <f t="shared" si="5"/>
        <v/>
      </c>
      <c r="S39" s="57">
        <v>2011</v>
      </c>
      <c r="T39" s="26"/>
      <c r="U39" s="30"/>
      <c r="V39" s="79"/>
      <c r="W39" s="79"/>
      <c r="X39" s="35">
        <f t="shared" si="7"/>
        <v>0</v>
      </c>
      <c r="Y39" s="80" t="str">
        <f t="shared" si="2"/>
        <v/>
      </c>
      <c r="Z39" s="80"/>
      <c r="AA39" s="81" t="str">
        <f t="shared" si="3"/>
        <v/>
      </c>
      <c r="AB39" s="81"/>
      <c r="AD39" s="13"/>
      <c r="AH39" s="44" t="e">
        <f t="shared" si="8"/>
        <v>#VALUE!</v>
      </c>
      <c r="AI39" s="44" t="e">
        <f t="shared" si="9"/>
        <v>#VALUE!</v>
      </c>
      <c r="AJ39" s="43">
        <f t="shared" si="6"/>
        <v>0</v>
      </c>
    </row>
    <row r="40" spans="2:36" x14ac:dyDescent="0.2">
      <c r="B40" s="35">
        <v>32</v>
      </c>
      <c r="C40" s="78" t="str">
        <f t="shared" si="4"/>
        <v/>
      </c>
      <c r="D40" s="78"/>
      <c r="E40" s="57">
        <v>2011</v>
      </c>
      <c r="F40" s="26"/>
      <c r="G40" s="30"/>
      <c r="H40" s="30"/>
      <c r="I40" s="30"/>
      <c r="J40" s="35" t="s">
        <v>3</v>
      </c>
      <c r="K40" s="79"/>
      <c r="L40" s="79"/>
      <c r="M40" s="57"/>
      <c r="N40" s="36">
        <f t="shared" si="10"/>
        <v>0</v>
      </c>
      <c r="O40" s="45"/>
      <c r="P40" s="78" t="str">
        <f t="shared" si="1"/>
        <v/>
      </c>
      <c r="Q40" s="78"/>
      <c r="R40" s="5" t="str">
        <f t="shared" si="5"/>
        <v/>
      </c>
      <c r="S40" s="57">
        <v>2011</v>
      </c>
      <c r="T40" s="26"/>
      <c r="U40" s="30"/>
      <c r="V40" s="79"/>
      <c r="W40" s="79"/>
      <c r="X40" s="35">
        <f t="shared" si="7"/>
        <v>0</v>
      </c>
      <c r="Y40" s="80" t="str">
        <f t="shared" si="2"/>
        <v/>
      </c>
      <c r="Z40" s="80"/>
      <c r="AA40" s="81" t="str">
        <f t="shared" si="3"/>
        <v/>
      </c>
      <c r="AB40" s="81"/>
      <c r="AD40" s="13"/>
      <c r="AH40" s="44" t="e">
        <f t="shared" si="8"/>
        <v>#VALUE!</v>
      </c>
      <c r="AI40" s="44" t="e">
        <f t="shared" si="9"/>
        <v>#VALUE!</v>
      </c>
      <c r="AJ40" s="43">
        <f t="shared" si="6"/>
        <v>0</v>
      </c>
    </row>
    <row r="41" spans="2:36" x14ac:dyDescent="0.2">
      <c r="B41" s="35">
        <v>33</v>
      </c>
      <c r="C41" s="78" t="str">
        <f t="shared" si="4"/>
        <v/>
      </c>
      <c r="D41" s="78"/>
      <c r="E41" s="57">
        <v>2011</v>
      </c>
      <c r="F41" s="26"/>
      <c r="G41" s="30"/>
      <c r="H41" s="30"/>
      <c r="I41" s="30"/>
      <c r="J41" s="35" t="s">
        <v>3</v>
      </c>
      <c r="K41" s="79"/>
      <c r="L41" s="79"/>
      <c r="M41" s="57"/>
      <c r="N41" s="36">
        <f t="shared" si="10"/>
        <v>0</v>
      </c>
      <c r="O41" s="45"/>
      <c r="P41" s="78" t="str">
        <f t="shared" si="1"/>
        <v/>
      </c>
      <c r="Q41" s="78"/>
      <c r="R41" s="5" t="str">
        <f t="shared" si="5"/>
        <v/>
      </c>
      <c r="S41" s="57">
        <v>2011</v>
      </c>
      <c r="T41" s="26"/>
      <c r="U41" s="30"/>
      <c r="V41" s="79"/>
      <c r="W41" s="79"/>
      <c r="X41" s="35">
        <f t="shared" si="7"/>
        <v>0</v>
      </c>
      <c r="Y41" s="80" t="str">
        <f t="shared" si="2"/>
        <v/>
      </c>
      <c r="Z41" s="80"/>
      <c r="AA41" s="81" t="str">
        <f t="shared" si="3"/>
        <v/>
      </c>
      <c r="AB41" s="81"/>
      <c r="AD41" s="13"/>
      <c r="AH41" s="44" t="e">
        <f t="shared" si="8"/>
        <v>#VALUE!</v>
      </c>
      <c r="AI41" s="44" t="e">
        <f t="shared" si="9"/>
        <v>#VALUE!</v>
      </c>
      <c r="AJ41" s="43">
        <f t="shared" si="6"/>
        <v>0</v>
      </c>
    </row>
    <row r="42" spans="2:36" x14ac:dyDescent="0.2">
      <c r="B42" s="35">
        <v>34</v>
      </c>
      <c r="C42" s="78" t="str">
        <f t="shared" si="4"/>
        <v/>
      </c>
      <c r="D42" s="78"/>
      <c r="E42" s="57">
        <v>2011</v>
      </c>
      <c r="F42" s="26"/>
      <c r="G42" s="30"/>
      <c r="H42" s="30"/>
      <c r="I42" s="30"/>
      <c r="J42" s="35" t="s">
        <v>3</v>
      </c>
      <c r="K42" s="79"/>
      <c r="L42" s="79"/>
      <c r="M42" s="57"/>
      <c r="N42" s="36">
        <f t="shared" si="10"/>
        <v>0</v>
      </c>
      <c r="O42" s="45"/>
      <c r="P42" s="78" t="str">
        <f t="shared" si="1"/>
        <v/>
      </c>
      <c r="Q42" s="78"/>
      <c r="R42" s="5" t="str">
        <f t="shared" si="5"/>
        <v/>
      </c>
      <c r="S42" s="57">
        <v>2011</v>
      </c>
      <c r="T42" s="26"/>
      <c r="U42" s="30"/>
      <c r="V42" s="79"/>
      <c r="W42" s="79"/>
      <c r="X42" s="35">
        <f t="shared" si="7"/>
        <v>0</v>
      </c>
      <c r="Y42" s="80" t="str">
        <f t="shared" si="2"/>
        <v/>
      </c>
      <c r="Z42" s="80"/>
      <c r="AA42" s="81" t="str">
        <f t="shared" si="3"/>
        <v/>
      </c>
      <c r="AB42" s="81"/>
      <c r="AD42" s="13"/>
      <c r="AH42" s="44" t="e">
        <f t="shared" si="8"/>
        <v>#VALUE!</v>
      </c>
      <c r="AI42" s="44" t="e">
        <f t="shared" si="9"/>
        <v>#VALUE!</v>
      </c>
      <c r="AJ42" s="43">
        <f t="shared" si="6"/>
        <v>0</v>
      </c>
    </row>
    <row r="43" spans="2:36" x14ac:dyDescent="0.2">
      <c r="B43" s="35">
        <v>35</v>
      </c>
      <c r="C43" s="78" t="str">
        <f t="shared" si="4"/>
        <v/>
      </c>
      <c r="D43" s="78"/>
      <c r="E43" s="57"/>
      <c r="F43" s="26"/>
      <c r="G43" s="30"/>
      <c r="H43" s="30"/>
      <c r="I43" s="30"/>
      <c r="J43" s="35" t="s">
        <v>3</v>
      </c>
      <c r="K43" s="79"/>
      <c r="L43" s="79"/>
      <c r="M43" s="57"/>
      <c r="N43" s="36">
        <f t="shared" si="10"/>
        <v>0</v>
      </c>
      <c r="O43" s="45"/>
      <c r="P43" s="78" t="str">
        <f t="shared" si="1"/>
        <v/>
      </c>
      <c r="Q43" s="78"/>
      <c r="R43" s="5" t="str">
        <f t="shared" si="5"/>
        <v/>
      </c>
      <c r="S43" s="57"/>
      <c r="T43" s="26"/>
      <c r="U43" s="30"/>
      <c r="V43" s="79"/>
      <c r="W43" s="79"/>
      <c r="X43" s="35">
        <f t="shared" si="7"/>
        <v>0</v>
      </c>
      <c r="Y43" s="80" t="str">
        <f t="shared" si="2"/>
        <v/>
      </c>
      <c r="Z43" s="80"/>
      <c r="AA43" s="81" t="str">
        <f t="shared" si="3"/>
        <v/>
      </c>
      <c r="AB43" s="81"/>
      <c r="AD43" s="13"/>
      <c r="AH43" s="44" t="e">
        <f t="shared" si="8"/>
        <v>#VALUE!</v>
      </c>
      <c r="AI43" s="44" t="e">
        <f t="shared" si="9"/>
        <v>#VALUE!</v>
      </c>
      <c r="AJ43" s="43">
        <f t="shared" si="6"/>
        <v>0</v>
      </c>
    </row>
    <row r="44" spans="2:36" x14ac:dyDescent="0.2">
      <c r="B44" s="35">
        <v>36</v>
      </c>
      <c r="C44" s="78" t="str">
        <f t="shared" si="4"/>
        <v/>
      </c>
      <c r="D44" s="78"/>
      <c r="E44" s="57"/>
      <c r="F44" s="26"/>
      <c r="G44" s="30"/>
      <c r="H44" s="30"/>
      <c r="I44" s="30"/>
      <c r="J44" s="35" t="s">
        <v>3</v>
      </c>
      <c r="K44" s="79"/>
      <c r="L44" s="79"/>
      <c r="M44" s="57"/>
      <c r="N44" s="36">
        <f t="shared" si="10"/>
        <v>0</v>
      </c>
      <c r="O44" s="45"/>
      <c r="P44" s="78" t="str">
        <f t="shared" si="1"/>
        <v/>
      </c>
      <c r="Q44" s="78"/>
      <c r="R44" s="5" t="str">
        <f t="shared" si="5"/>
        <v/>
      </c>
      <c r="S44" s="57"/>
      <c r="T44" s="26"/>
      <c r="U44" s="30"/>
      <c r="V44" s="79"/>
      <c r="W44" s="79"/>
      <c r="X44" s="35">
        <f t="shared" si="7"/>
        <v>0</v>
      </c>
      <c r="Y44" s="80" t="str">
        <f t="shared" si="2"/>
        <v/>
      </c>
      <c r="Z44" s="80"/>
      <c r="AA44" s="81" t="str">
        <f t="shared" si="3"/>
        <v/>
      </c>
      <c r="AB44" s="81"/>
      <c r="AD44" s="13"/>
      <c r="AH44" s="44" t="e">
        <f t="shared" si="8"/>
        <v>#VALUE!</v>
      </c>
      <c r="AI44" s="44" t="e">
        <f t="shared" si="9"/>
        <v>#VALUE!</v>
      </c>
      <c r="AJ44" s="43">
        <f t="shared" si="6"/>
        <v>0</v>
      </c>
    </row>
    <row r="45" spans="2:36" x14ac:dyDescent="0.2">
      <c r="B45" s="35">
        <v>37</v>
      </c>
      <c r="C45" s="78" t="str">
        <f t="shared" si="4"/>
        <v/>
      </c>
      <c r="D45" s="78"/>
      <c r="E45" s="57"/>
      <c r="F45" s="26"/>
      <c r="G45" s="30"/>
      <c r="H45" s="30"/>
      <c r="I45" s="30"/>
      <c r="J45" s="35" t="s">
        <v>3</v>
      </c>
      <c r="K45" s="79"/>
      <c r="L45" s="79"/>
      <c r="M45" s="57"/>
      <c r="N45" s="36">
        <f t="shared" si="10"/>
        <v>0</v>
      </c>
      <c r="O45" s="45"/>
      <c r="P45" s="78" t="str">
        <f t="shared" si="1"/>
        <v/>
      </c>
      <c r="Q45" s="78"/>
      <c r="R45" s="5" t="str">
        <f t="shared" si="5"/>
        <v/>
      </c>
      <c r="S45" s="57"/>
      <c r="T45" s="26"/>
      <c r="U45" s="30"/>
      <c r="V45" s="79"/>
      <c r="W45" s="79"/>
      <c r="X45" s="35">
        <f t="shared" si="7"/>
        <v>0</v>
      </c>
      <c r="Y45" s="80" t="str">
        <f t="shared" si="2"/>
        <v/>
      </c>
      <c r="Z45" s="80"/>
      <c r="AA45" s="81" t="str">
        <f t="shared" si="3"/>
        <v/>
      </c>
      <c r="AB45" s="81"/>
      <c r="AD45" s="13"/>
      <c r="AH45" s="44" t="e">
        <f t="shared" si="8"/>
        <v>#VALUE!</v>
      </c>
      <c r="AI45" s="44" t="e">
        <f t="shared" si="9"/>
        <v>#VALUE!</v>
      </c>
      <c r="AJ45" s="43">
        <f t="shared" si="6"/>
        <v>0</v>
      </c>
    </row>
    <row r="46" spans="2:36" x14ac:dyDescent="0.2">
      <c r="B46" s="35">
        <v>38</v>
      </c>
      <c r="C46" s="78" t="str">
        <f t="shared" si="4"/>
        <v/>
      </c>
      <c r="D46" s="78"/>
      <c r="E46" s="57"/>
      <c r="F46" s="26"/>
      <c r="G46" s="30"/>
      <c r="H46" s="30"/>
      <c r="I46" s="30"/>
      <c r="J46" s="35" t="s">
        <v>3</v>
      </c>
      <c r="K46" s="79"/>
      <c r="L46" s="79"/>
      <c r="M46" s="57"/>
      <c r="N46" s="36">
        <f t="shared" si="10"/>
        <v>0</v>
      </c>
      <c r="O46" s="45"/>
      <c r="P46" s="78" t="str">
        <f t="shared" si="1"/>
        <v/>
      </c>
      <c r="Q46" s="78"/>
      <c r="R46" s="5" t="str">
        <f t="shared" si="5"/>
        <v/>
      </c>
      <c r="S46" s="57"/>
      <c r="T46" s="26"/>
      <c r="U46" s="30"/>
      <c r="V46" s="79"/>
      <c r="W46" s="79"/>
      <c r="X46" s="35">
        <f t="shared" si="7"/>
        <v>0</v>
      </c>
      <c r="Y46" s="80" t="str">
        <f t="shared" si="2"/>
        <v/>
      </c>
      <c r="Z46" s="80"/>
      <c r="AA46" s="81" t="str">
        <f t="shared" si="3"/>
        <v/>
      </c>
      <c r="AB46" s="81"/>
      <c r="AD46" s="13"/>
      <c r="AE46" s="31"/>
      <c r="AF46" s="31"/>
      <c r="AH46" s="44" t="e">
        <f t="shared" si="8"/>
        <v>#VALUE!</v>
      </c>
      <c r="AI46" s="44" t="e">
        <f t="shared" si="9"/>
        <v>#VALUE!</v>
      </c>
      <c r="AJ46" s="43">
        <f t="shared" si="6"/>
        <v>0</v>
      </c>
    </row>
    <row r="47" spans="2:36" x14ac:dyDescent="0.2">
      <c r="B47" s="35">
        <v>39</v>
      </c>
      <c r="C47" s="78" t="str">
        <f t="shared" si="4"/>
        <v/>
      </c>
      <c r="D47" s="78"/>
      <c r="E47" s="57"/>
      <c r="F47" s="26"/>
      <c r="G47" s="30"/>
      <c r="H47" s="30"/>
      <c r="I47" s="30"/>
      <c r="J47" s="35" t="s">
        <v>3</v>
      </c>
      <c r="K47" s="79"/>
      <c r="L47" s="79"/>
      <c r="M47" s="57"/>
      <c r="N47" s="36">
        <f t="shared" si="10"/>
        <v>0</v>
      </c>
      <c r="O47" s="45"/>
      <c r="P47" s="78" t="str">
        <f t="shared" si="1"/>
        <v/>
      </c>
      <c r="Q47" s="78"/>
      <c r="R47" s="5" t="str">
        <f t="shared" si="5"/>
        <v/>
      </c>
      <c r="S47" s="57"/>
      <c r="T47" s="26"/>
      <c r="U47" s="30"/>
      <c r="V47" s="79"/>
      <c r="W47" s="79"/>
      <c r="X47" s="35">
        <f t="shared" si="7"/>
        <v>0</v>
      </c>
      <c r="Y47" s="80" t="str">
        <f t="shared" si="2"/>
        <v/>
      </c>
      <c r="Z47" s="80"/>
      <c r="AA47" s="81" t="str">
        <f t="shared" si="3"/>
        <v/>
      </c>
      <c r="AB47" s="81"/>
      <c r="AD47" s="13"/>
      <c r="AH47" s="44" t="e">
        <f t="shared" si="8"/>
        <v>#VALUE!</v>
      </c>
      <c r="AI47" s="44" t="e">
        <f t="shared" si="9"/>
        <v>#VALUE!</v>
      </c>
      <c r="AJ47" s="43">
        <f t="shared" si="6"/>
        <v>0</v>
      </c>
    </row>
    <row r="48" spans="2:36" x14ac:dyDescent="0.2">
      <c r="B48" s="35">
        <v>40</v>
      </c>
      <c r="C48" s="78" t="str">
        <f t="shared" si="4"/>
        <v/>
      </c>
      <c r="D48" s="78"/>
      <c r="E48" s="57"/>
      <c r="F48" s="26"/>
      <c r="G48" s="30"/>
      <c r="H48" s="30"/>
      <c r="I48" s="30"/>
      <c r="J48" s="35" t="s">
        <v>3</v>
      </c>
      <c r="K48" s="79"/>
      <c r="L48" s="79"/>
      <c r="M48" s="57"/>
      <c r="N48" s="36">
        <f t="shared" si="10"/>
        <v>0</v>
      </c>
      <c r="O48" s="45"/>
      <c r="P48" s="78" t="str">
        <f t="shared" si="1"/>
        <v/>
      </c>
      <c r="Q48" s="78"/>
      <c r="R48" s="5" t="str">
        <f t="shared" si="5"/>
        <v/>
      </c>
      <c r="S48" s="57"/>
      <c r="T48" s="26"/>
      <c r="U48" s="30"/>
      <c r="V48" s="79"/>
      <c r="W48" s="79"/>
      <c r="X48" s="35">
        <f t="shared" si="7"/>
        <v>0</v>
      </c>
      <c r="Y48" s="80" t="str">
        <f t="shared" si="2"/>
        <v/>
      </c>
      <c r="Z48" s="80"/>
      <c r="AA48" s="81" t="str">
        <f t="shared" si="3"/>
        <v/>
      </c>
      <c r="AB48" s="81"/>
      <c r="AD48" s="13"/>
      <c r="AH48" s="44" t="e">
        <f t="shared" si="8"/>
        <v>#VALUE!</v>
      </c>
      <c r="AI48" s="44" t="e">
        <f t="shared" si="9"/>
        <v>#VALUE!</v>
      </c>
      <c r="AJ48" s="43">
        <f t="shared" si="6"/>
        <v>0</v>
      </c>
    </row>
    <row r="49" spans="2:36" x14ac:dyDescent="0.2">
      <c r="B49" s="35">
        <v>41</v>
      </c>
      <c r="C49" s="78" t="str">
        <f t="shared" si="4"/>
        <v/>
      </c>
      <c r="D49" s="78"/>
      <c r="E49" s="57"/>
      <c r="F49" s="26"/>
      <c r="G49" s="30"/>
      <c r="H49" s="30"/>
      <c r="I49" s="30"/>
      <c r="J49" s="35" t="s">
        <v>3</v>
      </c>
      <c r="K49" s="79"/>
      <c r="L49" s="79"/>
      <c r="M49" s="57"/>
      <c r="N49" s="36">
        <f t="shared" si="10"/>
        <v>0</v>
      </c>
      <c r="O49" s="45"/>
      <c r="P49" s="78" t="str">
        <f t="shared" si="1"/>
        <v/>
      </c>
      <c r="Q49" s="78"/>
      <c r="R49" s="5" t="str">
        <f t="shared" si="5"/>
        <v/>
      </c>
      <c r="S49" s="57"/>
      <c r="T49" s="26"/>
      <c r="U49" s="30"/>
      <c r="V49" s="79"/>
      <c r="W49" s="79"/>
      <c r="X49" s="35">
        <f t="shared" si="7"/>
        <v>0</v>
      </c>
      <c r="Y49" s="80" t="str">
        <f t="shared" si="2"/>
        <v/>
      </c>
      <c r="Z49" s="80"/>
      <c r="AA49" s="81" t="str">
        <f t="shared" si="3"/>
        <v/>
      </c>
      <c r="AB49" s="81"/>
      <c r="AD49" s="13"/>
      <c r="AH49" s="44" t="e">
        <f t="shared" si="8"/>
        <v>#VALUE!</v>
      </c>
      <c r="AI49" s="44" t="e">
        <f t="shared" si="9"/>
        <v>#VALUE!</v>
      </c>
      <c r="AJ49" s="43">
        <f t="shared" si="6"/>
        <v>0</v>
      </c>
    </row>
    <row r="50" spans="2:36" x14ac:dyDescent="0.2">
      <c r="B50" s="35">
        <v>42</v>
      </c>
      <c r="C50" s="78" t="str">
        <f t="shared" si="4"/>
        <v/>
      </c>
      <c r="D50" s="78"/>
      <c r="E50" s="57"/>
      <c r="F50" s="26"/>
      <c r="G50" s="30"/>
      <c r="H50" s="30"/>
      <c r="I50" s="30"/>
      <c r="J50" s="35" t="s">
        <v>3</v>
      </c>
      <c r="K50" s="79"/>
      <c r="L50" s="79"/>
      <c r="M50" s="57"/>
      <c r="N50" s="36">
        <f t="shared" si="10"/>
        <v>0</v>
      </c>
      <c r="O50" s="45"/>
      <c r="P50" s="78" t="str">
        <f t="shared" si="1"/>
        <v/>
      </c>
      <c r="Q50" s="78"/>
      <c r="R50" s="5" t="str">
        <f t="shared" si="5"/>
        <v/>
      </c>
      <c r="S50" s="57"/>
      <c r="T50" s="26"/>
      <c r="U50" s="30"/>
      <c r="V50" s="79"/>
      <c r="W50" s="79"/>
      <c r="X50" s="35">
        <f t="shared" si="7"/>
        <v>0</v>
      </c>
      <c r="Y50" s="80" t="str">
        <f t="shared" si="2"/>
        <v/>
      </c>
      <c r="Z50" s="80"/>
      <c r="AA50" s="81" t="str">
        <f t="shared" si="3"/>
        <v/>
      </c>
      <c r="AB50" s="81"/>
      <c r="AD50" s="13"/>
      <c r="AH50" s="44" t="e">
        <f t="shared" si="8"/>
        <v>#VALUE!</v>
      </c>
      <c r="AI50" s="44" t="e">
        <f t="shared" si="9"/>
        <v>#VALUE!</v>
      </c>
      <c r="AJ50" s="43">
        <f t="shared" si="6"/>
        <v>0</v>
      </c>
    </row>
    <row r="51" spans="2:36" x14ac:dyDescent="0.2">
      <c r="B51" s="35">
        <v>43</v>
      </c>
      <c r="C51" s="78" t="str">
        <f t="shared" si="4"/>
        <v/>
      </c>
      <c r="D51" s="78"/>
      <c r="E51" s="57"/>
      <c r="F51" s="26"/>
      <c r="G51" s="30"/>
      <c r="H51" s="30"/>
      <c r="I51" s="30"/>
      <c r="J51" s="35" t="s">
        <v>3</v>
      </c>
      <c r="K51" s="79"/>
      <c r="L51" s="79"/>
      <c r="M51" s="57"/>
      <c r="N51" s="36">
        <f t="shared" si="10"/>
        <v>0</v>
      </c>
      <c r="O51" s="45"/>
      <c r="P51" s="78" t="str">
        <f t="shared" si="1"/>
        <v/>
      </c>
      <c r="Q51" s="78"/>
      <c r="R51" s="5" t="str">
        <f t="shared" si="5"/>
        <v/>
      </c>
      <c r="S51" s="57"/>
      <c r="T51" s="26"/>
      <c r="U51" s="30"/>
      <c r="V51" s="79"/>
      <c r="W51" s="79"/>
      <c r="X51" s="35">
        <f t="shared" si="7"/>
        <v>0</v>
      </c>
      <c r="Y51" s="80" t="str">
        <f t="shared" si="2"/>
        <v/>
      </c>
      <c r="Z51" s="80"/>
      <c r="AA51" s="81" t="str">
        <f t="shared" si="3"/>
        <v/>
      </c>
      <c r="AB51" s="81"/>
      <c r="AD51" s="13"/>
      <c r="AE51" s="31"/>
      <c r="AF51" s="31"/>
      <c r="AH51" s="44" t="e">
        <f t="shared" si="8"/>
        <v>#VALUE!</v>
      </c>
      <c r="AI51" s="44" t="e">
        <f t="shared" si="9"/>
        <v>#VALUE!</v>
      </c>
      <c r="AJ51" s="43">
        <f t="shared" si="6"/>
        <v>0</v>
      </c>
    </row>
    <row r="52" spans="2:36" x14ac:dyDescent="0.2">
      <c r="B52" s="35">
        <v>44</v>
      </c>
      <c r="C52" s="78" t="str">
        <f>IF(Y51="","",C51+Y51)</f>
        <v/>
      </c>
      <c r="D52" s="78"/>
      <c r="E52" s="57"/>
      <c r="F52" s="26"/>
      <c r="G52" s="30"/>
      <c r="H52" s="30"/>
      <c r="I52" s="30"/>
      <c r="J52" s="35" t="s">
        <v>3</v>
      </c>
      <c r="K52" s="79"/>
      <c r="L52" s="79"/>
      <c r="M52" s="57"/>
      <c r="N52" s="36">
        <f t="shared" si="10"/>
        <v>0</v>
      </c>
      <c r="O52" s="45"/>
      <c r="P52" s="78" t="str">
        <f t="shared" si="1"/>
        <v/>
      </c>
      <c r="Q52" s="78"/>
      <c r="R52" s="5" t="str">
        <f t="shared" si="5"/>
        <v/>
      </c>
      <c r="S52" s="57"/>
      <c r="T52" s="26"/>
      <c r="U52" s="30"/>
      <c r="V52" s="79"/>
      <c r="W52" s="79"/>
      <c r="X52" s="35">
        <f t="shared" si="7"/>
        <v>0</v>
      </c>
      <c r="Y52" s="80" t="str">
        <f t="shared" si="2"/>
        <v/>
      </c>
      <c r="Z52" s="80"/>
      <c r="AA52" s="81" t="str">
        <f t="shared" si="3"/>
        <v/>
      </c>
      <c r="AB52" s="81"/>
      <c r="AD52" s="13"/>
      <c r="AH52" s="44" t="e">
        <f t="shared" si="8"/>
        <v>#VALUE!</v>
      </c>
      <c r="AI52" s="44" t="e">
        <f t="shared" si="9"/>
        <v>#VALUE!</v>
      </c>
      <c r="AJ52" s="43">
        <f t="shared" si="6"/>
        <v>0</v>
      </c>
    </row>
    <row r="53" spans="2:36" x14ac:dyDescent="0.2">
      <c r="B53" s="35">
        <v>45</v>
      </c>
      <c r="C53" s="78" t="str">
        <f t="shared" si="4"/>
        <v/>
      </c>
      <c r="D53" s="78"/>
      <c r="E53" s="57"/>
      <c r="F53" s="26"/>
      <c r="G53" s="30"/>
      <c r="H53" s="30"/>
      <c r="I53" s="30"/>
      <c r="J53" s="35" t="s">
        <v>3</v>
      </c>
      <c r="K53" s="79"/>
      <c r="L53" s="79"/>
      <c r="M53" s="57"/>
      <c r="N53" s="36">
        <f t="shared" si="10"/>
        <v>0</v>
      </c>
      <c r="O53" s="45"/>
      <c r="P53" s="78" t="str">
        <f t="shared" si="1"/>
        <v/>
      </c>
      <c r="Q53" s="78"/>
      <c r="R53" s="5" t="str">
        <f t="shared" si="5"/>
        <v/>
      </c>
      <c r="S53" s="57"/>
      <c r="T53" s="26"/>
      <c r="U53" s="30"/>
      <c r="V53" s="79"/>
      <c r="W53" s="79"/>
      <c r="X53" s="35">
        <f t="shared" si="7"/>
        <v>0</v>
      </c>
      <c r="Y53" s="80" t="str">
        <f t="shared" si="2"/>
        <v/>
      </c>
      <c r="Z53" s="80"/>
      <c r="AA53" s="81" t="str">
        <f t="shared" si="3"/>
        <v/>
      </c>
      <c r="AB53" s="81"/>
      <c r="AD53" s="13"/>
      <c r="AH53" s="44" t="e">
        <f t="shared" si="8"/>
        <v>#VALUE!</v>
      </c>
      <c r="AI53" s="44" t="e">
        <f t="shared" si="9"/>
        <v>#VALUE!</v>
      </c>
      <c r="AJ53" s="43">
        <f t="shared" si="6"/>
        <v>0</v>
      </c>
    </row>
    <row r="54" spans="2:36" x14ac:dyDescent="0.2">
      <c r="B54" s="35">
        <v>46</v>
      </c>
      <c r="C54" s="78" t="str">
        <f t="shared" si="4"/>
        <v/>
      </c>
      <c r="D54" s="78"/>
      <c r="E54" s="57"/>
      <c r="F54" s="26"/>
      <c r="G54" s="30"/>
      <c r="H54" s="30"/>
      <c r="I54" s="30"/>
      <c r="J54" s="35" t="s">
        <v>3</v>
      </c>
      <c r="K54" s="79"/>
      <c r="L54" s="79"/>
      <c r="M54" s="57"/>
      <c r="N54" s="36">
        <f t="shared" si="10"/>
        <v>0</v>
      </c>
      <c r="O54" s="45"/>
      <c r="P54" s="78" t="str">
        <f t="shared" si="1"/>
        <v/>
      </c>
      <c r="Q54" s="78"/>
      <c r="R54" s="5" t="str">
        <f t="shared" si="5"/>
        <v/>
      </c>
      <c r="S54" s="57"/>
      <c r="T54" s="26"/>
      <c r="U54" s="30"/>
      <c r="V54" s="79"/>
      <c r="W54" s="79"/>
      <c r="X54" s="35">
        <f t="shared" si="7"/>
        <v>0</v>
      </c>
      <c r="Y54" s="80" t="str">
        <f t="shared" si="2"/>
        <v/>
      </c>
      <c r="Z54" s="80"/>
      <c r="AA54" s="81" t="str">
        <f t="shared" si="3"/>
        <v/>
      </c>
      <c r="AB54" s="81"/>
      <c r="AD54" s="13"/>
      <c r="AE54" s="31"/>
      <c r="AF54" s="31"/>
      <c r="AH54" s="44" t="e">
        <f t="shared" si="8"/>
        <v>#VALUE!</v>
      </c>
      <c r="AI54" s="44" t="e">
        <f t="shared" si="9"/>
        <v>#VALUE!</v>
      </c>
      <c r="AJ54" s="43">
        <f t="shared" si="6"/>
        <v>0</v>
      </c>
    </row>
    <row r="55" spans="2:36" x14ac:dyDescent="0.2">
      <c r="B55" s="35">
        <v>47</v>
      </c>
      <c r="C55" s="78" t="str">
        <f t="shared" si="4"/>
        <v/>
      </c>
      <c r="D55" s="78"/>
      <c r="E55" s="57"/>
      <c r="F55" s="26"/>
      <c r="G55" s="30"/>
      <c r="H55" s="30"/>
      <c r="I55" s="30"/>
      <c r="J55" s="35" t="s">
        <v>3</v>
      </c>
      <c r="K55" s="79"/>
      <c r="L55" s="79"/>
      <c r="M55" s="57"/>
      <c r="N55" s="36">
        <f t="shared" si="10"/>
        <v>0</v>
      </c>
      <c r="O55" s="45"/>
      <c r="P55" s="78" t="str">
        <f t="shared" si="1"/>
        <v/>
      </c>
      <c r="Q55" s="78"/>
      <c r="R55" s="5" t="str">
        <f t="shared" si="5"/>
        <v/>
      </c>
      <c r="S55" s="57"/>
      <c r="T55" s="26"/>
      <c r="U55" s="30"/>
      <c r="V55" s="79"/>
      <c r="W55" s="79"/>
      <c r="X55" s="35">
        <f t="shared" si="7"/>
        <v>0</v>
      </c>
      <c r="Y55" s="80" t="str">
        <f t="shared" si="2"/>
        <v/>
      </c>
      <c r="Z55" s="80"/>
      <c r="AA55" s="81" t="str">
        <f t="shared" si="3"/>
        <v/>
      </c>
      <c r="AB55" s="81"/>
      <c r="AD55" s="13"/>
      <c r="AH55" s="44" t="e">
        <f t="shared" si="8"/>
        <v>#VALUE!</v>
      </c>
      <c r="AI55" s="44" t="e">
        <f t="shared" si="9"/>
        <v>#VALUE!</v>
      </c>
      <c r="AJ55" s="43">
        <f t="shared" si="6"/>
        <v>0</v>
      </c>
    </row>
    <row r="56" spans="2:36" x14ac:dyDescent="0.2">
      <c r="B56" s="35">
        <v>48</v>
      </c>
      <c r="C56" s="78" t="str">
        <f t="shared" si="4"/>
        <v/>
      </c>
      <c r="D56" s="78"/>
      <c r="E56" s="57"/>
      <c r="F56" s="26"/>
      <c r="G56" s="30"/>
      <c r="H56" s="30"/>
      <c r="I56" s="30"/>
      <c r="J56" s="35" t="s">
        <v>3</v>
      </c>
      <c r="K56" s="79"/>
      <c r="L56" s="79"/>
      <c r="M56" s="57"/>
      <c r="N56" s="36">
        <f t="shared" si="10"/>
        <v>0</v>
      </c>
      <c r="O56" s="45"/>
      <c r="P56" s="78" t="str">
        <f t="shared" si="1"/>
        <v/>
      </c>
      <c r="Q56" s="78"/>
      <c r="R56" s="5" t="str">
        <f t="shared" si="5"/>
        <v/>
      </c>
      <c r="S56" s="57"/>
      <c r="T56" s="26"/>
      <c r="U56" s="30"/>
      <c r="V56" s="79"/>
      <c r="W56" s="79"/>
      <c r="X56" s="35">
        <f t="shared" si="7"/>
        <v>0</v>
      </c>
      <c r="Y56" s="80" t="str">
        <f t="shared" si="2"/>
        <v/>
      </c>
      <c r="Z56" s="80"/>
      <c r="AA56" s="81" t="str">
        <f t="shared" si="3"/>
        <v/>
      </c>
      <c r="AB56" s="81"/>
      <c r="AD56" s="13"/>
      <c r="AE56" s="31"/>
      <c r="AF56" s="31"/>
      <c r="AH56" s="44" t="e">
        <f t="shared" si="8"/>
        <v>#VALUE!</v>
      </c>
      <c r="AI56" s="44" t="e">
        <f t="shared" si="9"/>
        <v>#VALUE!</v>
      </c>
      <c r="AJ56" s="43">
        <f t="shared" si="6"/>
        <v>0</v>
      </c>
    </row>
    <row r="57" spans="2:36" x14ac:dyDescent="0.2">
      <c r="B57" s="35">
        <v>49</v>
      </c>
      <c r="C57" s="78" t="str">
        <f t="shared" si="4"/>
        <v/>
      </c>
      <c r="D57" s="78"/>
      <c r="E57" s="57"/>
      <c r="F57" s="26"/>
      <c r="G57" s="30"/>
      <c r="H57" s="30"/>
      <c r="I57" s="30"/>
      <c r="J57" s="35" t="s">
        <v>3</v>
      </c>
      <c r="K57" s="79"/>
      <c r="L57" s="79"/>
      <c r="M57" s="57"/>
      <c r="N57" s="36">
        <f t="shared" si="10"/>
        <v>0</v>
      </c>
      <c r="O57" s="45"/>
      <c r="P57" s="78" t="str">
        <f t="shared" si="1"/>
        <v/>
      </c>
      <c r="Q57" s="78"/>
      <c r="R57" s="5" t="str">
        <f t="shared" si="5"/>
        <v/>
      </c>
      <c r="S57" s="57"/>
      <c r="T57" s="26"/>
      <c r="U57" s="30"/>
      <c r="V57" s="79"/>
      <c r="W57" s="79"/>
      <c r="X57" s="35">
        <f t="shared" si="7"/>
        <v>0</v>
      </c>
      <c r="Y57" s="80" t="str">
        <f t="shared" si="2"/>
        <v/>
      </c>
      <c r="Z57" s="80"/>
      <c r="AA57" s="81" t="str">
        <f t="shared" si="3"/>
        <v/>
      </c>
      <c r="AB57" s="81"/>
      <c r="AD57" s="13"/>
      <c r="AH57" s="44" t="e">
        <f t="shared" si="8"/>
        <v>#VALUE!</v>
      </c>
      <c r="AI57" s="44" t="e">
        <f t="shared" si="9"/>
        <v>#VALUE!</v>
      </c>
      <c r="AJ57" s="43">
        <f t="shared" si="6"/>
        <v>0</v>
      </c>
    </row>
    <row r="58" spans="2:36" x14ac:dyDescent="0.2">
      <c r="B58" s="35">
        <v>50</v>
      </c>
      <c r="C58" s="78" t="str">
        <f t="shared" si="4"/>
        <v/>
      </c>
      <c r="D58" s="78"/>
      <c r="E58" s="57"/>
      <c r="F58" s="26"/>
      <c r="G58" s="30"/>
      <c r="H58" s="30"/>
      <c r="I58" s="30"/>
      <c r="J58" s="35" t="s">
        <v>3</v>
      </c>
      <c r="K58" s="79"/>
      <c r="L58" s="79"/>
      <c r="M58" s="57"/>
      <c r="N58" s="36">
        <f t="shared" si="10"/>
        <v>0</v>
      </c>
      <c r="O58" s="45"/>
      <c r="P58" s="78" t="str">
        <f t="shared" si="1"/>
        <v/>
      </c>
      <c r="Q58" s="78"/>
      <c r="R58" s="5" t="str">
        <f t="shared" si="5"/>
        <v/>
      </c>
      <c r="S58" s="57"/>
      <c r="T58" s="26"/>
      <c r="U58" s="30"/>
      <c r="V58" s="79"/>
      <c r="W58" s="79"/>
      <c r="X58" s="35">
        <f t="shared" si="7"/>
        <v>0</v>
      </c>
      <c r="Y58" s="80" t="str">
        <f t="shared" si="2"/>
        <v/>
      </c>
      <c r="Z58" s="80"/>
      <c r="AA58" s="81" t="str">
        <f t="shared" si="3"/>
        <v/>
      </c>
      <c r="AB58" s="81"/>
      <c r="AD58" s="13"/>
      <c r="AH58" s="44" t="e">
        <f t="shared" si="8"/>
        <v>#VALUE!</v>
      </c>
      <c r="AI58" s="44" t="e">
        <f t="shared" si="9"/>
        <v>#VALUE!</v>
      </c>
      <c r="AJ58" s="43">
        <f t="shared" si="6"/>
        <v>0</v>
      </c>
    </row>
    <row r="59" spans="2:36" x14ac:dyDescent="0.2">
      <c r="B59" s="35">
        <v>51</v>
      </c>
      <c r="C59" s="78" t="str">
        <f t="shared" si="4"/>
        <v/>
      </c>
      <c r="D59" s="78"/>
      <c r="E59" s="57"/>
      <c r="F59" s="26"/>
      <c r="G59" s="30"/>
      <c r="H59" s="30"/>
      <c r="I59" s="30"/>
      <c r="J59" s="35" t="s">
        <v>3</v>
      </c>
      <c r="K59" s="79"/>
      <c r="L59" s="79"/>
      <c r="M59" s="57"/>
      <c r="N59" s="36">
        <f t="shared" si="10"/>
        <v>0</v>
      </c>
      <c r="O59" s="45"/>
      <c r="P59" s="78" t="str">
        <f t="shared" si="1"/>
        <v/>
      </c>
      <c r="Q59" s="78"/>
      <c r="R59" s="5" t="str">
        <f t="shared" si="5"/>
        <v/>
      </c>
      <c r="S59" s="57"/>
      <c r="T59" s="26"/>
      <c r="U59" s="30"/>
      <c r="V59" s="79"/>
      <c r="W59" s="79"/>
      <c r="X59" s="35">
        <f t="shared" si="7"/>
        <v>0</v>
      </c>
      <c r="Y59" s="80" t="str">
        <f t="shared" si="2"/>
        <v/>
      </c>
      <c r="Z59" s="80"/>
      <c r="AA59" s="81" t="str">
        <f t="shared" si="3"/>
        <v/>
      </c>
      <c r="AB59" s="81"/>
      <c r="AD59" s="13"/>
      <c r="AH59" s="44" t="e">
        <f t="shared" si="8"/>
        <v>#VALUE!</v>
      </c>
      <c r="AI59" s="44" t="e">
        <f t="shared" si="9"/>
        <v>#VALUE!</v>
      </c>
      <c r="AJ59" s="43">
        <f t="shared" si="6"/>
        <v>0</v>
      </c>
    </row>
    <row r="60" spans="2:36" x14ac:dyDescent="0.2">
      <c r="B60" s="35">
        <v>52</v>
      </c>
      <c r="C60" s="78" t="str">
        <f t="shared" si="4"/>
        <v/>
      </c>
      <c r="D60" s="78"/>
      <c r="E60" s="57"/>
      <c r="F60" s="26"/>
      <c r="G60" s="30"/>
      <c r="H60" s="30"/>
      <c r="I60" s="30"/>
      <c r="J60" s="35" t="s">
        <v>3</v>
      </c>
      <c r="K60" s="79"/>
      <c r="L60" s="79"/>
      <c r="M60" s="57"/>
      <c r="N60" s="36">
        <f t="shared" si="10"/>
        <v>0</v>
      </c>
      <c r="O60" s="45"/>
      <c r="P60" s="78" t="str">
        <f t="shared" si="1"/>
        <v/>
      </c>
      <c r="Q60" s="78"/>
      <c r="R60" s="5" t="str">
        <f t="shared" si="5"/>
        <v/>
      </c>
      <c r="S60" s="57"/>
      <c r="T60" s="26"/>
      <c r="U60" s="30"/>
      <c r="V60" s="79"/>
      <c r="W60" s="79"/>
      <c r="X60" s="35">
        <f t="shared" si="7"/>
        <v>0</v>
      </c>
      <c r="Y60" s="80" t="str">
        <f t="shared" si="2"/>
        <v/>
      </c>
      <c r="Z60" s="80"/>
      <c r="AA60" s="81" t="str">
        <f t="shared" si="3"/>
        <v/>
      </c>
      <c r="AB60" s="81"/>
      <c r="AD60" s="13"/>
      <c r="AE60" s="31"/>
      <c r="AF60" s="31"/>
      <c r="AH60" s="44" t="e">
        <f t="shared" si="8"/>
        <v>#VALUE!</v>
      </c>
      <c r="AI60" s="44" t="e">
        <f t="shared" si="9"/>
        <v>#VALUE!</v>
      </c>
      <c r="AJ60" s="43">
        <f t="shared" si="6"/>
        <v>0</v>
      </c>
    </row>
    <row r="61" spans="2:36" x14ac:dyDescent="0.2">
      <c r="B61" s="35">
        <v>53</v>
      </c>
      <c r="C61" s="78" t="str">
        <f t="shared" si="4"/>
        <v/>
      </c>
      <c r="D61" s="78"/>
      <c r="E61" s="57"/>
      <c r="F61" s="26"/>
      <c r="G61" s="30"/>
      <c r="H61" s="30"/>
      <c r="I61" s="30"/>
      <c r="J61" s="35" t="s">
        <v>3</v>
      </c>
      <c r="K61" s="79"/>
      <c r="L61" s="79"/>
      <c r="M61" s="57"/>
      <c r="N61" s="36">
        <f t="shared" si="10"/>
        <v>0</v>
      </c>
      <c r="O61" s="45"/>
      <c r="P61" s="78" t="str">
        <f t="shared" si="1"/>
        <v/>
      </c>
      <c r="Q61" s="78"/>
      <c r="R61" s="5" t="str">
        <f t="shared" si="5"/>
        <v/>
      </c>
      <c r="S61" s="57"/>
      <c r="T61" s="26"/>
      <c r="U61" s="30"/>
      <c r="V61" s="79"/>
      <c r="W61" s="79"/>
      <c r="X61" s="35">
        <f t="shared" si="7"/>
        <v>0</v>
      </c>
      <c r="Y61" s="80" t="str">
        <f t="shared" si="2"/>
        <v/>
      </c>
      <c r="Z61" s="80"/>
      <c r="AA61" s="81" t="str">
        <f t="shared" si="3"/>
        <v/>
      </c>
      <c r="AB61" s="81"/>
      <c r="AD61" s="13"/>
      <c r="AH61" s="44" t="e">
        <f t="shared" si="8"/>
        <v>#VALUE!</v>
      </c>
      <c r="AI61" s="44" t="e">
        <f t="shared" si="9"/>
        <v>#VALUE!</v>
      </c>
      <c r="AJ61" s="43">
        <f t="shared" si="6"/>
        <v>0</v>
      </c>
    </row>
    <row r="62" spans="2:36" x14ac:dyDescent="0.2">
      <c r="B62" s="35">
        <v>54</v>
      </c>
      <c r="C62" s="78" t="str">
        <f t="shared" si="4"/>
        <v/>
      </c>
      <c r="D62" s="78"/>
      <c r="E62" s="57"/>
      <c r="F62" s="26"/>
      <c r="G62" s="30"/>
      <c r="H62" s="30"/>
      <c r="I62" s="30"/>
      <c r="J62" s="35" t="s">
        <v>3</v>
      </c>
      <c r="K62" s="79"/>
      <c r="L62" s="79"/>
      <c r="M62" s="57"/>
      <c r="N62" s="36">
        <f t="shared" si="10"/>
        <v>0</v>
      </c>
      <c r="O62" s="45"/>
      <c r="P62" s="78" t="str">
        <f t="shared" si="1"/>
        <v/>
      </c>
      <c r="Q62" s="78"/>
      <c r="R62" s="5" t="str">
        <f t="shared" si="5"/>
        <v/>
      </c>
      <c r="S62" s="57"/>
      <c r="T62" s="26"/>
      <c r="U62" s="30"/>
      <c r="V62" s="79"/>
      <c r="W62" s="79"/>
      <c r="X62" s="35">
        <f t="shared" si="7"/>
        <v>0</v>
      </c>
      <c r="Y62" s="80" t="str">
        <f t="shared" si="2"/>
        <v/>
      </c>
      <c r="Z62" s="80"/>
      <c r="AA62" s="81" t="str">
        <f t="shared" si="3"/>
        <v/>
      </c>
      <c r="AB62" s="81"/>
      <c r="AD62" s="13"/>
      <c r="AH62" s="44" t="e">
        <f t="shared" si="8"/>
        <v>#VALUE!</v>
      </c>
      <c r="AI62" s="44" t="e">
        <f t="shared" si="9"/>
        <v>#VALUE!</v>
      </c>
      <c r="AJ62" s="43">
        <f t="shared" si="6"/>
        <v>0</v>
      </c>
    </row>
    <row r="63" spans="2:36" x14ac:dyDescent="0.2">
      <c r="B63" s="35">
        <v>55</v>
      </c>
      <c r="C63" s="78" t="str">
        <f t="shared" si="4"/>
        <v/>
      </c>
      <c r="D63" s="78"/>
      <c r="E63" s="57"/>
      <c r="F63" s="26"/>
      <c r="G63" s="30"/>
      <c r="H63" s="30"/>
      <c r="I63" s="30"/>
      <c r="J63" s="35" t="s">
        <v>3</v>
      </c>
      <c r="K63" s="79"/>
      <c r="L63" s="79"/>
      <c r="M63" s="57"/>
      <c r="N63" s="36">
        <f t="shared" si="10"/>
        <v>0</v>
      </c>
      <c r="O63" s="45"/>
      <c r="P63" s="78" t="str">
        <f t="shared" si="1"/>
        <v/>
      </c>
      <c r="Q63" s="78"/>
      <c r="R63" s="5" t="str">
        <f t="shared" si="5"/>
        <v/>
      </c>
      <c r="S63" s="57"/>
      <c r="T63" s="26"/>
      <c r="U63" s="30"/>
      <c r="V63" s="79"/>
      <c r="W63" s="79"/>
      <c r="X63" s="35">
        <f t="shared" si="7"/>
        <v>0</v>
      </c>
      <c r="Y63" s="80" t="str">
        <f t="shared" si="2"/>
        <v/>
      </c>
      <c r="Z63" s="80"/>
      <c r="AA63" s="81" t="str">
        <f t="shared" si="3"/>
        <v/>
      </c>
      <c r="AB63" s="81"/>
      <c r="AD63" s="13"/>
      <c r="AE63" s="31"/>
      <c r="AF63" s="31"/>
      <c r="AH63" s="44" t="e">
        <f t="shared" si="8"/>
        <v>#VALUE!</v>
      </c>
      <c r="AI63" s="44" t="e">
        <f t="shared" si="9"/>
        <v>#VALUE!</v>
      </c>
      <c r="AJ63" s="43">
        <f t="shared" si="6"/>
        <v>0</v>
      </c>
    </row>
    <row r="64" spans="2:36" x14ac:dyDescent="0.2">
      <c r="B64" s="35">
        <v>56</v>
      </c>
      <c r="C64" s="78" t="str">
        <f t="shared" si="4"/>
        <v/>
      </c>
      <c r="D64" s="78"/>
      <c r="E64" s="57"/>
      <c r="F64" s="26"/>
      <c r="G64" s="30"/>
      <c r="H64" s="30"/>
      <c r="I64" s="30"/>
      <c r="J64" s="35" t="s">
        <v>3</v>
      </c>
      <c r="K64" s="79"/>
      <c r="L64" s="79"/>
      <c r="M64" s="57"/>
      <c r="N64" s="36">
        <f t="shared" si="10"/>
        <v>0</v>
      </c>
      <c r="O64" s="45"/>
      <c r="P64" s="78" t="str">
        <f t="shared" si="1"/>
        <v/>
      </c>
      <c r="Q64" s="78"/>
      <c r="R64" s="5" t="str">
        <f t="shared" si="5"/>
        <v/>
      </c>
      <c r="S64" s="57"/>
      <c r="T64" s="26"/>
      <c r="U64" s="30"/>
      <c r="V64" s="79"/>
      <c r="W64" s="79"/>
      <c r="X64" s="35">
        <f t="shared" si="7"/>
        <v>0</v>
      </c>
      <c r="Y64" s="80" t="str">
        <f t="shared" si="2"/>
        <v/>
      </c>
      <c r="Z64" s="80"/>
      <c r="AA64" s="81" t="str">
        <f t="shared" si="3"/>
        <v/>
      </c>
      <c r="AB64" s="81"/>
      <c r="AD64" s="13"/>
      <c r="AF64" s="48"/>
      <c r="AG64" s="49"/>
      <c r="AH64" s="44" t="e">
        <f t="shared" si="8"/>
        <v>#VALUE!</v>
      </c>
      <c r="AI64" s="44" t="e">
        <f t="shared" si="9"/>
        <v>#VALUE!</v>
      </c>
      <c r="AJ64" s="43">
        <f t="shared" si="6"/>
        <v>0</v>
      </c>
    </row>
    <row r="65" spans="2:36" x14ac:dyDescent="0.2">
      <c r="B65" s="35">
        <v>57</v>
      </c>
      <c r="C65" s="78" t="str">
        <f t="shared" si="4"/>
        <v/>
      </c>
      <c r="D65" s="78"/>
      <c r="E65" s="57"/>
      <c r="F65" s="26"/>
      <c r="G65" s="30"/>
      <c r="H65" s="30"/>
      <c r="I65" s="30"/>
      <c r="J65" s="35" t="s">
        <v>3</v>
      </c>
      <c r="K65" s="79"/>
      <c r="L65" s="79"/>
      <c r="M65" s="57"/>
      <c r="N65" s="36">
        <f t="shared" si="10"/>
        <v>0</v>
      </c>
      <c r="O65" s="45"/>
      <c r="P65" s="78" t="str">
        <f t="shared" si="1"/>
        <v/>
      </c>
      <c r="Q65" s="78"/>
      <c r="R65" s="5" t="str">
        <f t="shared" si="5"/>
        <v/>
      </c>
      <c r="S65" s="57"/>
      <c r="T65" s="26"/>
      <c r="U65" s="30"/>
      <c r="V65" s="79"/>
      <c r="W65" s="79"/>
      <c r="X65" s="35">
        <f t="shared" si="7"/>
        <v>0</v>
      </c>
      <c r="Y65" s="80" t="str">
        <f t="shared" si="2"/>
        <v/>
      </c>
      <c r="Z65" s="80"/>
      <c r="AA65" s="81" t="str">
        <f t="shared" si="3"/>
        <v/>
      </c>
      <c r="AB65" s="81"/>
      <c r="AD65" s="13"/>
      <c r="AH65" s="44" t="e">
        <f t="shared" si="8"/>
        <v>#VALUE!</v>
      </c>
      <c r="AI65" s="44" t="e">
        <f t="shared" si="9"/>
        <v>#VALUE!</v>
      </c>
      <c r="AJ65" s="43">
        <f t="shared" si="6"/>
        <v>0</v>
      </c>
    </row>
    <row r="66" spans="2:36" x14ac:dyDescent="0.2">
      <c r="B66" s="35">
        <v>58</v>
      </c>
      <c r="C66" s="78" t="str">
        <f t="shared" si="4"/>
        <v/>
      </c>
      <c r="D66" s="78"/>
      <c r="E66" s="57"/>
      <c r="F66" s="26"/>
      <c r="G66" s="30"/>
      <c r="H66" s="30"/>
      <c r="I66" s="30"/>
      <c r="J66" s="35" t="s">
        <v>3</v>
      </c>
      <c r="K66" s="79"/>
      <c r="L66" s="79"/>
      <c r="M66" s="57"/>
      <c r="N66" s="36">
        <f t="shared" si="10"/>
        <v>0</v>
      </c>
      <c r="O66" s="45"/>
      <c r="P66" s="78" t="str">
        <f t="shared" si="1"/>
        <v/>
      </c>
      <c r="Q66" s="78"/>
      <c r="R66" s="5" t="str">
        <f t="shared" si="5"/>
        <v/>
      </c>
      <c r="S66" s="57"/>
      <c r="T66" s="26"/>
      <c r="U66" s="30"/>
      <c r="V66" s="79"/>
      <c r="W66" s="79"/>
      <c r="X66" s="35">
        <f t="shared" si="7"/>
        <v>0</v>
      </c>
      <c r="Y66" s="80" t="str">
        <f t="shared" si="2"/>
        <v/>
      </c>
      <c r="Z66" s="80"/>
      <c r="AA66" s="81" t="str">
        <f t="shared" si="3"/>
        <v/>
      </c>
      <c r="AB66" s="81"/>
      <c r="AD66" s="13"/>
      <c r="AH66" s="44" t="e">
        <f t="shared" si="8"/>
        <v>#VALUE!</v>
      </c>
      <c r="AI66" s="44" t="e">
        <f t="shared" si="9"/>
        <v>#VALUE!</v>
      </c>
      <c r="AJ66" s="43">
        <f t="shared" si="6"/>
        <v>0</v>
      </c>
    </row>
    <row r="67" spans="2:36" x14ac:dyDescent="0.2">
      <c r="B67" s="35">
        <v>59</v>
      </c>
      <c r="C67" s="78" t="str">
        <f t="shared" si="4"/>
        <v/>
      </c>
      <c r="D67" s="78"/>
      <c r="E67" s="57"/>
      <c r="F67" s="26"/>
      <c r="G67" s="30"/>
      <c r="H67" s="30"/>
      <c r="I67" s="30"/>
      <c r="J67" s="35" t="s">
        <v>3</v>
      </c>
      <c r="K67" s="79"/>
      <c r="L67" s="79"/>
      <c r="M67" s="57"/>
      <c r="N67" s="36">
        <f t="shared" si="10"/>
        <v>0</v>
      </c>
      <c r="O67" s="45"/>
      <c r="P67" s="78" t="str">
        <f t="shared" si="1"/>
        <v/>
      </c>
      <c r="Q67" s="78"/>
      <c r="R67" s="5" t="str">
        <f t="shared" si="5"/>
        <v/>
      </c>
      <c r="S67" s="57"/>
      <c r="T67" s="26"/>
      <c r="U67" s="30"/>
      <c r="V67" s="79"/>
      <c r="W67" s="79"/>
      <c r="X67" s="35">
        <f t="shared" si="7"/>
        <v>0</v>
      </c>
      <c r="Y67" s="80" t="str">
        <f t="shared" si="2"/>
        <v/>
      </c>
      <c r="Z67" s="80"/>
      <c r="AA67" s="81" t="str">
        <f t="shared" si="3"/>
        <v/>
      </c>
      <c r="AB67" s="81"/>
      <c r="AD67" s="13"/>
      <c r="AH67" s="44" t="e">
        <f t="shared" si="8"/>
        <v>#VALUE!</v>
      </c>
      <c r="AI67" s="44" t="e">
        <f t="shared" si="9"/>
        <v>#VALUE!</v>
      </c>
      <c r="AJ67" s="43">
        <f t="shared" si="6"/>
        <v>0</v>
      </c>
    </row>
    <row r="68" spans="2:36" x14ac:dyDescent="0.2">
      <c r="B68" s="35">
        <v>60</v>
      </c>
      <c r="C68" s="78" t="str">
        <f t="shared" si="4"/>
        <v/>
      </c>
      <c r="D68" s="78"/>
      <c r="E68" s="57"/>
      <c r="F68" s="26"/>
      <c r="G68" s="30"/>
      <c r="H68" s="30"/>
      <c r="I68" s="30"/>
      <c r="J68" s="35" t="s">
        <v>3</v>
      </c>
      <c r="K68" s="79"/>
      <c r="L68" s="79"/>
      <c r="M68" s="57"/>
      <c r="N68" s="36">
        <f t="shared" si="10"/>
        <v>0</v>
      </c>
      <c r="O68" s="45"/>
      <c r="P68" s="78" t="str">
        <f t="shared" si="1"/>
        <v/>
      </c>
      <c r="Q68" s="78"/>
      <c r="R68" s="5" t="str">
        <f t="shared" si="5"/>
        <v/>
      </c>
      <c r="S68" s="57"/>
      <c r="T68" s="26"/>
      <c r="U68" s="30"/>
      <c r="V68" s="79"/>
      <c r="W68" s="79"/>
      <c r="X68" s="35">
        <f t="shared" si="7"/>
        <v>0</v>
      </c>
      <c r="Y68" s="80" t="str">
        <f t="shared" si="2"/>
        <v/>
      </c>
      <c r="Z68" s="80"/>
      <c r="AA68" s="81" t="str">
        <f t="shared" si="3"/>
        <v/>
      </c>
      <c r="AB68" s="81"/>
      <c r="AD68" s="13"/>
      <c r="AH68" s="44" t="e">
        <f t="shared" si="8"/>
        <v>#VALUE!</v>
      </c>
      <c r="AI68" s="44" t="e">
        <f t="shared" si="9"/>
        <v>#VALUE!</v>
      </c>
      <c r="AJ68" s="43">
        <f t="shared" si="6"/>
        <v>0</v>
      </c>
    </row>
    <row r="69" spans="2:36" x14ac:dyDescent="0.2">
      <c r="B69" s="35">
        <v>61</v>
      </c>
      <c r="C69" s="78" t="str">
        <f t="shared" si="4"/>
        <v/>
      </c>
      <c r="D69" s="78"/>
      <c r="E69" s="57"/>
      <c r="F69" s="26"/>
      <c r="G69" s="30"/>
      <c r="H69" s="30"/>
      <c r="I69" s="30"/>
      <c r="J69" s="35" t="s">
        <v>3</v>
      </c>
      <c r="K69" s="79"/>
      <c r="L69" s="79"/>
      <c r="M69" s="57"/>
      <c r="N69" s="36">
        <f t="shared" si="10"/>
        <v>0</v>
      </c>
      <c r="O69" s="45"/>
      <c r="P69" s="78" t="str">
        <f t="shared" si="1"/>
        <v/>
      </c>
      <c r="Q69" s="78"/>
      <c r="R69" s="5" t="str">
        <f t="shared" si="5"/>
        <v/>
      </c>
      <c r="S69" s="57"/>
      <c r="T69" s="26"/>
      <c r="U69" s="30"/>
      <c r="V69" s="79"/>
      <c r="W69" s="79"/>
      <c r="X69" s="35">
        <f t="shared" si="7"/>
        <v>0</v>
      </c>
      <c r="Y69" s="80" t="str">
        <f t="shared" si="2"/>
        <v/>
      </c>
      <c r="Z69" s="80"/>
      <c r="AA69" s="81" t="str">
        <f t="shared" si="3"/>
        <v/>
      </c>
      <c r="AB69" s="81"/>
      <c r="AD69" s="13"/>
      <c r="AH69" s="44" t="e">
        <f t="shared" si="8"/>
        <v>#VALUE!</v>
      </c>
      <c r="AI69" s="44" t="e">
        <f t="shared" si="9"/>
        <v>#VALUE!</v>
      </c>
      <c r="AJ69" s="43">
        <f t="shared" si="6"/>
        <v>0</v>
      </c>
    </row>
    <row r="70" spans="2:36" x14ac:dyDescent="0.2">
      <c r="B70" s="35">
        <v>62</v>
      </c>
      <c r="C70" s="78" t="str">
        <f t="shared" si="4"/>
        <v/>
      </c>
      <c r="D70" s="78"/>
      <c r="E70" s="57"/>
      <c r="F70" s="26"/>
      <c r="G70" s="30"/>
      <c r="H70" s="30"/>
      <c r="I70" s="30"/>
      <c r="J70" s="35" t="s">
        <v>3</v>
      </c>
      <c r="K70" s="79"/>
      <c r="L70" s="79"/>
      <c r="M70" s="57"/>
      <c r="N70" s="36">
        <f t="shared" si="10"/>
        <v>0</v>
      </c>
      <c r="O70" s="45"/>
      <c r="P70" s="78" t="str">
        <f t="shared" si="1"/>
        <v/>
      </c>
      <c r="Q70" s="78"/>
      <c r="R70" s="5" t="str">
        <f t="shared" si="5"/>
        <v/>
      </c>
      <c r="S70" s="57"/>
      <c r="T70" s="26"/>
      <c r="U70" s="30"/>
      <c r="V70" s="79"/>
      <c r="W70" s="79"/>
      <c r="X70" s="35">
        <f t="shared" si="7"/>
        <v>0</v>
      </c>
      <c r="Y70" s="80" t="str">
        <f t="shared" si="2"/>
        <v/>
      </c>
      <c r="Z70" s="80"/>
      <c r="AA70" s="81" t="str">
        <f t="shared" si="3"/>
        <v/>
      </c>
      <c r="AB70" s="81"/>
      <c r="AD70" s="13"/>
      <c r="AE70" s="31"/>
      <c r="AF70" s="31"/>
      <c r="AH70" s="44" t="e">
        <f t="shared" si="8"/>
        <v>#VALUE!</v>
      </c>
      <c r="AI70" s="44" t="e">
        <f t="shared" si="9"/>
        <v>#VALUE!</v>
      </c>
      <c r="AJ70" s="43">
        <f t="shared" si="6"/>
        <v>0</v>
      </c>
    </row>
    <row r="71" spans="2:36" x14ac:dyDescent="0.2">
      <c r="B71" s="35">
        <v>63</v>
      </c>
      <c r="C71" s="78" t="str">
        <f t="shared" si="4"/>
        <v/>
      </c>
      <c r="D71" s="78"/>
      <c r="E71" s="57"/>
      <c r="F71" s="26"/>
      <c r="G71" s="30"/>
      <c r="H71" s="30"/>
      <c r="I71" s="30"/>
      <c r="J71" s="35" t="s">
        <v>3</v>
      </c>
      <c r="K71" s="79"/>
      <c r="L71" s="79"/>
      <c r="M71" s="57"/>
      <c r="N71" s="36">
        <f t="shared" si="10"/>
        <v>0</v>
      </c>
      <c r="O71" s="45"/>
      <c r="P71" s="78" t="str">
        <f t="shared" si="1"/>
        <v/>
      </c>
      <c r="Q71" s="78"/>
      <c r="R71" s="5" t="str">
        <f t="shared" si="5"/>
        <v/>
      </c>
      <c r="S71" s="57"/>
      <c r="T71" s="26"/>
      <c r="U71" s="30"/>
      <c r="V71" s="79"/>
      <c r="W71" s="79"/>
      <c r="X71" s="35">
        <f t="shared" si="7"/>
        <v>0</v>
      </c>
      <c r="Y71" s="80" t="str">
        <f t="shared" si="2"/>
        <v/>
      </c>
      <c r="Z71" s="80"/>
      <c r="AA71" s="81" t="str">
        <f t="shared" si="3"/>
        <v/>
      </c>
      <c r="AB71" s="81"/>
      <c r="AD71" s="13"/>
      <c r="AH71" s="44" t="e">
        <f t="shared" si="8"/>
        <v>#VALUE!</v>
      </c>
      <c r="AI71" s="44" t="e">
        <f t="shared" si="9"/>
        <v>#VALUE!</v>
      </c>
      <c r="AJ71" s="43">
        <f t="shared" si="6"/>
        <v>0</v>
      </c>
    </row>
    <row r="72" spans="2:36" x14ac:dyDescent="0.2">
      <c r="B72" s="35">
        <v>64</v>
      </c>
      <c r="C72" s="78" t="str">
        <f t="shared" si="4"/>
        <v/>
      </c>
      <c r="D72" s="78"/>
      <c r="E72" s="57"/>
      <c r="F72" s="26"/>
      <c r="G72" s="30"/>
      <c r="H72" s="30"/>
      <c r="I72" s="30"/>
      <c r="J72" s="35" t="s">
        <v>3</v>
      </c>
      <c r="K72" s="79"/>
      <c r="L72" s="79"/>
      <c r="M72" s="57"/>
      <c r="N72" s="36">
        <f t="shared" si="10"/>
        <v>0</v>
      </c>
      <c r="O72" s="45"/>
      <c r="P72" s="78" t="str">
        <f t="shared" si="1"/>
        <v/>
      </c>
      <c r="Q72" s="78"/>
      <c r="R72" s="5" t="str">
        <f t="shared" si="5"/>
        <v/>
      </c>
      <c r="S72" s="57"/>
      <c r="T72" s="26"/>
      <c r="U72" s="30"/>
      <c r="V72" s="79"/>
      <c r="W72" s="79"/>
      <c r="X72" s="35">
        <f t="shared" si="7"/>
        <v>0</v>
      </c>
      <c r="Y72" s="80" t="str">
        <f t="shared" si="2"/>
        <v/>
      </c>
      <c r="Z72" s="80"/>
      <c r="AA72" s="81" t="str">
        <f t="shared" si="3"/>
        <v/>
      </c>
      <c r="AB72" s="81"/>
      <c r="AD72" s="13"/>
      <c r="AH72" s="44" t="e">
        <f t="shared" si="8"/>
        <v>#VALUE!</v>
      </c>
      <c r="AI72" s="44" t="e">
        <f t="shared" si="9"/>
        <v>#VALUE!</v>
      </c>
      <c r="AJ72" s="43">
        <f t="shared" si="6"/>
        <v>0</v>
      </c>
    </row>
    <row r="73" spans="2:36" x14ac:dyDescent="0.2">
      <c r="B73" s="35">
        <v>65</v>
      </c>
      <c r="C73" s="78" t="str">
        <f t="shared" si="4"/>
        <v/>
      </c>
      <c r="D73" s="78"/>
      <c r="E73" s="57"/>
      <c r="F73" s="26"/>
      <c r="G73" s="30"/>
      <c r="H73" s="30"/>
      <c r="I73" s="30"/>
      <c r="J73" s="35" t="s">
        <v>3</v>
      </c>
      <c r="K73" s="79"/>
      <c r="L73" s="79"/>
      <c r="M73" s="57"/>
      <c r="N73" s="36">
        <f t="shared" si="10"/>
        <v>0</v>
      </c>
      <c r="O73" s="45"/>
      <c r="P73" s="78" t="str">
        <f t="shared" ref="P73:P108" si="11">IF(F73="","",C73*$Q$7)</f>
        <v/>
      </c>
      <c r="Q73" s="78"/>
      <c r="R73" s="5" t="str">
        <f t="shared" si="5"/>
        <v/>
      </c>
      <c r="S73" s="57"/>
      <c r="T73" s="26"/>
      <c r="U73" s="30"/>
      <c r="V73" s="79"/>
      <c r="W73" s="79"/>
      <c r="X73" s="35">
        <f t="shared" si="7"/>
        <v>0</v>
      </c>
      <c r="Y73" s="80" t="str">
        <f t="shared" ref="Y73:Y108" si="12">IF(T73="","",(IF(J73="売",K73-V73,V73-K73))*R73*100000)</f>
        <v/>
      </c>
      <c r="Z73" s="80"/>
      <c r="AA73" s="81" t="str">
        <f t="shared" ref="AA73:AA108" si="13">IF(T73="","",IF(J73="買",(V73-K73)*10000,(K73-V73)*10000))</f>
        <v/>
      </c>
      <c r="AB73" s="81"/>
      <c r="AD73" s="13"/>
      <c r="AH73" s="44" t="e">
        <f t="shared" si="8"/>
        <v>#VALUE!</v>
      </c>
      <c r="AI73" s="44" t="e">
        <f t="shared" si="9"/>
        <v>#VALUE!</v>
      </c>
      <c r="AJ73" s="43">
        <f t="shared" si="6"/>
        <v>0</v>
      </c>
    </row>
    <row r="74" spans="2:36" x14ac:dyDescent="0.2">
      <c r="B74" s="35">
        <v>66</v>
      </c>
      <c r="C74" s="78" t="str">
        <f t="shared" ref="C74:C109" si="14">IF(Y73="","",C73+Y73)</f>
        <v/>
      </c>
      <c r="D74" s="78"/>
      <c r="E74" s="57"/>
      <c r="F74" s="26"/>
      <c r="G74" s="30"/>
      <c r="H74" s="30"/>
      <c r="I74" s="30"/>
      <c r="J74" s="35" t="s">
        <v>3</v>
      </c>
      <c r="K74" s="79"/>
      <c r="L74" s="79"/>
      <c r="M74" s="57"/>
      <c r="N74" s="36">
        <f t="shared" si="10"/>
        <v>0</v>
      </c>
      <c r="O74" s="45"/>
      <c r="P74" s="78" t="str">
        <f t="shared" si="11"/>
        <v/>
      </c>
      <c r="Q74" s="78"/>
      <c r="R74" s="5" t="str">
        <f t="shared" ref="R74:R108" si="15">IF(O74="","",(P74/O74)*0.1)</f>
        <v/>
      </c>
      <c r="S74" s="57"/>
      <c r="T74" s="26"/>
      <c r="U74" s="30"/>
      <c r="V74" s="79"/>
      <c r="W74" s="79"/>
      <c r="X74" s="35">
        <f t="shared" si="7"/>
        <v>0</v>
      </c>
      <c r="Y74" s="80" t="str">
        <f t="shared" si="12"/>
        <v/>
      </c>
      <c r="Z74" s="80"/>
      <c r="AA74" s="81" t="str">
        <f t="shared" si="13"/>
        <v/>
      </c>
      <c r="AB74" s="81"/>
      <c r="AD74" s="13"/>
      <c r="AH74" s="44" t="e">
        <f t="shared" si="8"/>
        <v>#VALUE!</v>
      </c>
      <c r="AI74" s="44" t="e">
        <f t="shared" si="9"/>
        <v>#VALUE!</v>
      </c>
      <c r="AJ74" s="43">
        <f t="shared" ref="AJ74:AJ108" si="16">IF(Y74&gt;0,0,IF(AH74&gt;=(AI74-1),1,2))</f>
        <v>0</v>
      </c>
    </row>
    <row r="75" spans="2:36" x14ac:dyDescent="0.2">
      <c r="B75" s="35">
        <v>67</v>
      </c>
      <c r="C75" s="78" t="str">
        <f t="shared" si="14"/>
        <v/>
      </c>
      <c r="D75" s="78"/>
      <c r="E75" s="57"/>
      <c r="F75" s="26"/>
      <c r="G75" s="30"/>
      <c r="H75" s="30"/>
      <c r="I75" s="30"/>
      <c r="J75" s="35" t="s">
        <v>3</v>
      </c>
      <c r="K75" s="79"/>
      <c r="L75" s="79"/>
      <c r="M75" s="57"/>
      <c r="N75" s="36">
        <f t="shared" si="10"/>
        <v>0</v>
      </c>
      <c r="O75" s="45"/>
      <c r="P75" s="78" t="str">
        <f t="shared" si="11"/>
        <v/>
      </c>
      <c r="Q75" s="78"/>
      <c r="R75" s="5" t="str">
        <f t="shared" si="15"/>
        <v/>
      </c>
      <c r="S75" s="57"/>
      <c r="T75" s="26"/>
      <c r="U75" s="30"/>
      <c r="V75" s="79"/>
      <c r="W75" s="79"/>
      <c r="X75" s="35">
        <f t="shared" ref="X75:X108" si="17">IF((T75-F75)&gt;=0,T75-F75,($X$2-F75)+(T75-$Y$2))</f>
        <v>0</v>
      </c>
      <c r="Y75" s="80" t="str">
        <f t="shared" si="12"/>
        <v/>
      </c>
      <c r="Z75" s="80"/>
      <c r="AA75" s="81" t="str">
        <f t="shared" si="13"/>
        <v/>
      </c>
      <c r="AB75" s="81"/>
      <c r="AD75" s="13"/>
      <c r="AH75" s="44" t="e">
        <f t="shared" ref="AH75:AH108" si="18">ROUNDUP(P75,0)</f>
        <v>#VALUE!</v>
      </c>
      <c r="AI75" s="44" t="e">
        <f t="shared" ref="AI75:AI108" si="19">ROUNDUP(Y75,0)*(-1)</f>
        <v>#VALUE!</v>
      </c>
      <c r="AJ75" s="43">
        <f t="shared" si="16"/>
        <v>0</v>
      </c>
    </row>
    <row r="76" spans="2:36" x14ac:dyDescent="0.2">
      <c r="B76" s="35">
        <v>68</v>
      </c>
      <c r="C76" s="78" t="str">
        <f t="shared" si="14"/>
        <v/>
      </c>
      <c r="D76" s="78"/>
      <c r="E76" s="57"/>
      <c r="F76" s="26"/>
      <c r="G76" s="30"/>
      <c r="H76" s="30"/>
      <c r="I76" s="30"/>
      <c r="J76" s="35" t="s">
        <v>3</v>
      </c>
      <c r="K76" s="79"/>
      <c r="L76" s="79"/>
      <c r="M76" s="57"/>
      <c r="N76" s="36">
        <f t="shared" si="10"/>
        <v>0</v>
      </c>
      <c r="O76" s="45"/>
      <c r="P76" s="78" t="str">
        <f t="shared" si="11"/>
        <v/>
      </c>
      <c r="Q76" s="78"/>
      <c r="R76" s="5" t="str">
        <f t="shared" si="15"/>
        <v/>
      </c>
      <c r="S76" s="57"/>
      <c r="T76" s="26"/>
      <c r="U76" s="30"/>
      <c r="V76" s="79"/>
      <c r="W76" s="79"/>
      <c r="X76" s="35">
        <f t="shared" si="17"/>
        <v>0</v>
      </c>
      <c r="Y76" s="80" t="str">
        <f t="shared" si="12"/>
        <v/>
      </c>
      <c r="Z76" s="80"/>
      <c r="AA76" s="81" t="str">
        <f t="shared" si="13"/>
        <v/>
      </c>
      <c r="AB76" s="81"/>
      <c r="AD76" s="13"/>
      <c r="AH76" s="44" t="e">
        <f t="shared" si="18"/>
        <v>#VALUE!</v>
      </c>
      <c r="AI76" s="44" t="e">
        <f t="shared" si="19"/>
        <v>#VALUE!</v>
      </c>
      <c r="AJ76" s="43">
        <f t="shared" si="16"/>
        <v>0</v>
      </c>
    </row>
    <row r="77" spans="2:36" x14ac:dyDescent="0.2">
      <c r="B77" s="35">
        <v>69</v>
      </c>
      <c r="C77" s="78" t="str">
        <f t="shared" si="14"/>
        <v/>
      </c>
      <c r="D77" s="78"/>
      <c r="E77" s="57"/>
      <c r="F77" s="26"/>
      <c r="G77" s="30"/>
      <c r="H77" s="30"/>
      <c r="I77" s="30"/>
      <c r="J77" s="35" t="s">
        <v>3</v>
      </c>
      <c r="K77" s="79"/>
      <c r="L77" s="79"/>
      <c r="M77" s="57"/>
      <c r="N77" s="36">
        <f t="shared" si="10"/>
        <v>0</v>
      </c>
      <c r="O77" s="45"/>
      <c r="P77" s="78" t="str">
        <f t="shared" si="11"/>
        <v/>
      </c>
      <c r="Q77" s="78"/>
      <c r="R77" s="5" t="str">
        <f t="shared" si="15"/>
        <v/>
      </c>
      <c r="S77" s="57"/>
      <c r="T77" s="26"/>
      <c r="U77" s="30"/>
      <c r="V77" s="79"/>
      <c r="W77" s="79"/>
      <c r="X77" s="35">
        <f t="shared" si="17"/>
        <v>0</v>
      </c>
      <c r="Y77" s="80" t="str">
        <f t="shared" si="12"/>
        <v/>
      </c>
      <c r="Z77" s="80"/>
      <c r="AA77" s="81" t="str">
        <f t="shared" si="13"/>
        <v/>
      </c>
      <c r="AB77" s="81"/>
      <c r="AD77" s="13"/>
      <c r="AH77" s="44" t="e">
        <f t="shared" si="18"/>
        <v>#VALUE!</v>
      </c>
      <c r="AI77" s="44" t="e">
        <f t="shared" si="19"/>
        <v>#VALUE!</v>
      </c>
      <c r="AJ77" s="43">
        <f t="shared" si="16"/>
        <v>0</v>
      </c>
    </row>
    <row r="78" spans="2:36" x14ac:dyDescent="0.2">
      <c r="B78" s="35">
        <v>70</v>
      </c>
      <c r="C78" s="78" t="str">
        <f t="shared" si="14"/>
        <v/>
      </c>
      <c r="D78" s="78"/>
      <c r="E78" s="57"/>
      <c r="F78" s="26"/>
      <c r="G78" s="30"/>
      <c r="H78" s="30"/>
      <c r="I78" s="30"/>
      <c r="J78" s="35" t="s">
        <v>3</v>
      </c>
      <c r="K78" s="79"/>
      <c r="L78" s="79"/>
      <c r="M78" s="57"/>
      <c r="N78" s="36">
        <f t="shared" si="10"/>
        <v>0</v>
      </c>
      <c r="O78" s="45"/>
      <c r="P78" s="78" t="str">
        <f t="shared" si="11"/>
        <v/>
      </c>
      <c r="Q78" s="78"/>
      <c r="R78" s="5" t="str">
        <f t="shared" si="15"/>
        <v/>
      </c>
      <c r="S78" s="57"/>
      <c r="T78" s="26"/>
      <c r="U78" s="30"/>
      <c r="V78" s="79"/>
      <c r="W78" s="79"/>
      <c r="X78" s="35">
        <f t="shared" si="17"/>
        <v>0</v>
      </c>
      <c r="Y78" s="80" t="str">
        <f t="shared" si="12"/>
        <v/>
      </c>
      <c r="Z78" s="80"/>
      <c r="AA78" s="81" t="str">
        <f t="shared" si="13"/>
        <v/>
      </c>
      <c r="AB78" s="81"/>
      <c r="AD78" s="13"/>
      <c r="AH78" s="44" t="e">
        <f t="shared" si="18"/>
        <v>#VALUE!</v>
      </c>
      <c r="AI78" s="44" t="e">
        <f t="shared" si="19"/>
        <v>#VALUE!</v>
      </c>
      <c r="AJ78" s="43">
        <f t="shared" si="16"/>
        <v>0</v>
      </c>
    </row>
    <row r="79" spans="2:36" x14ac:dyDescent="0.2">
      <c r="B79" s="35">
        <v>71</v>
      </c>
      <c r="C79" s="78" t="str">
        <f t="shared" si="14"/>
        <v/>
      </c>
      <c r="D79" s="78"/>
      <c r="E79" s="57"/>
      <c r="F79" s="26"/>
      <c r="G79" s="30"/>
      <c r="H79" s="30"/>
      <c r="I79" s="30"/>
      <c r="J79" s="35" t="s">
        <v>3</v>
      </c>
      <c r="K79" s="79"/>
      <c r="L79" s="79"/>
      <c r="M79" s="57"/>
      <c r="N79" s="36">
        <f t="shared" ref="N79:N108" si="20">K79-M79</f>
        <v>0</v>
      </c>
      <c r="O79" s="45"/>
      <c r="P79" s="78" t="str">
        <f t="shared" si="11"/>
        <v/>
      </c>
      <c r="Q79" s="78"/>
      <c r="R79" s="5" t="str">
        <f t="shared" si="15"/>
        <v/>
      </c>
      <c r="S79" s="57"/>
      <c r="T79" s="26"/>
      <c r="U79" s="30"/>
      <c r="V79" s="79"/>
      <c r="W79" s="79"/>
      <c r="X79" s="35">
        <f t="shared" si="17"/>
        <v>0</v>
      </c>
      <c r="Y79" s="80" t="str">
        <f t="shared" si="12"/>
        <v/>
      </c>
      <c r="Z79" s="80"/>
      <c r="AA79" s="81" t="str">
        <f t="shared" si="13"/>
        <v/>
      </c>
      <c r="AB79" s="81"/>
      <c r="AD79" s="13"/>
      <c r="AE79" s="31"/>
      <c r="AF79" s="31"/>
      <c r="AH79" s="44" t="e">
        <f t="shared" si="18"/>
        <v>#VALUE!</v>
      </c>
      <c r="AI79" s="44" t="e">
        <f t="shared" si="19"/>
        <v>#VALUE!</v>
      </c>
      <c r="AJ79" s="43">
        <f t="shared" si="16"/>
        <v>0</v>
      </c>
    </row>
    <row r="80" spans="2:36" x14ac:dyDescent="0.2">
      <c r="B80" s="35">
        <v>72</v>
      </c>
      <c r="C80" s="78" t="str">
        <f t="shared" si="14"/>
        <v/>
      </c>
      <c r="D80" s="78"/>
      <c r="E80" s="57"/>
      <c r="F80" s="26"/>
      <c r="G80" s="30"/>
      <c r="H80" s="30"/>
      <c r="I80" s="30"/>
      <c r="J80" s="35" t="s">
        <v>3</v>
      </c>
      <c r="K80" s="79"/>
      <c r="L80" s="79"/>
      <c r="M80" s="57"/>
      <c r="N80" s="36">
        <f t="shared" si="20"/>
        <v>0</v>
      </c>
      <c r="O80" s="45"/>
      <c r="P80" s="78" t="str">
        <f t="shared" si="11"/>
        <v/>
      </c>
      <c r="Q80" s="78"/>
      <c r="R80" s="5" t="str">
        <f t="shared" si="15"/>
        <v/>
      </c>
      <c r="S80" s="57"/>
      <c r="T80" s="26"/>
      <c r="U80" s="30"/>
      <c r="V80" s="79"/>
      <c r="W80" s="79"/>
      <c r="X80" s="35">
        <f t="shared" si="17"/>
        <v>0</v>
      </c>
      <c r="Y80" s="80" t="str">
        <f t="shared" si="12"/>
        <v/>
      </c>
      <c r="Z80" s="80"/>
      <c r="AA80" s="81" t="str">
        <f t="shared" si="13"/>
        <v/>
      </c>
      <c r="AB80" s="81"/>
      <c r="AD80" s="13"/>
      <c r="AH80" s="44" t="e">
        <f t="shared" si="18"/>
        <v>#VALUE!</v>
      </c>
      <c r="AI80" s="44" t="e">
        <f t="shared" si="19"/>
        <v>#VALUE!</v>
      </c>
      <c r="AJ80" s="43">
        <f t="shared" si="16"/>
        <v>0</v>
      </c>
    </row>
    <row r="81" spans="2:36" x14ac:dyDescent="0.2">
      <c r="B81" s="35">
        <v>73</v>
      </c>
      <c r="C81" s="78" t="str">
        <f t="shared" si="14"/>
        <v/>
      </c>
      <c r="D81" s="78"/>
      <c r="E81" s="57"/>
      <c r="F81" s="26"/>
      <c r="G81" s="30"/>
      <c r="H81" s="30"/>
      <c r="I81" s="30"/>
      <c r="J81" s="35" t="s">
        <v>3</v>
      </c>
      <c r="K81" s="79"/>
      <c r="L81" s="79"/>
      <c r="M81" s="57"/>
      <c r="N81" s="36">
        <f t="shared" si="20"/>
        <v>0</v>
      </c>
      <c r="O81" s="45"/>
      <c r="P81" s="78" t="str">
        <f t="shared" si="11"/>
        <v/>
      </c>
      <c r="Q81" s="78"/>
      <c r="R81" s="5" t="str">
        <f t="shared" si="15"/>
        <v/>
      </c>
      <c r="S81" s="57"/>
      <c r="T81" s="26"/>
      <c r="U81" s="30"/>
      <c r="V81" s="79"/>
      <c r="W81" s="79"/>
      <c r="X81" s="35">
        <f t="shared" si="17"/>
        <v>0</v>
      </c>
      <c r="Y81" s="80" t="str">
        <f t="shared" si="12"/>
        <v/>
      </c>
      <c r="Z81" s="80"/>
      <c r="AA81" s="81" t="str">
        <f t="shared" si="13"/>
        <v/>
      </c>
      <c r="AB81" s="81"/>
      <c r="AD81" s="13"/>
      <c r="AH81" s="44" t="e">
        <f t="shared" si="18"/>
        <v>#VALUE!</v>
      </c>
      <c r="AI81" s="44" t="e">
        <f t="shared" si="19"/>
        <v>#VALUE!</v>
      </c>
      <c r="AJ81" s="43">
        <f t="shared" si="16"/>
        <v>0</v>
      </c>
    </row>
    <row r="82" spans="2:36" x14ac:dyDescent="0.2">
      <c r="B82" s="35">
        <v>74</v>
      </c>
      <c r="C82" s="78" t="str">
        <f t="shared" si="14"/>
        <v/>
      </c>
      <c r="D82" s="78"/>
      <c r="E82" s="57"/>
      <c r="F82" s="26"/>
      <c r="G82" s="30"/>
      <c r="H82" s="30"/>
      <c r="I82" s="30"/>
      <c r="J82" s="35" t="s">
        <v>3</v>
      </c>
      <c r="K82" s="79"/>
      <c r="L82" s="79"/>
      <c r="M82" s="57"/>
      <c r="N82" s="36">
        <f t="shared" si="20"/>
        <v>0</v>
      </c>
      <c r="O82" s="45"/>
      <c r="P82" s="78" t="str">
        <f t="shared" si="11"/>
        <v/>
      </c>
      <c r="Q82" s="78"/>
      <c r="R82" s="5" t="str">
        <f t="shared" si="15"/>
        <v/>
      </c>
      <c r="S82" s="57"/>
      <c r="T82" s="26"/>
      <c r="U82" s="30"/>
      <c r="V82" s="79"/>
      <c r="W82" s="79"/>
      <c r="X82" s="35">
        <f t="shared" si="17"/>
        <v>0</v>
      </c>
      <c r="Y82" s="80" t="str">
        <f t="shared" si="12"/>
        <v/>
      </c>
      <c r="Z82" s="80"/>
      <c r="AA82" s="81" t="str">
        <f t="shared" si="13"/>
        <v/>
      </c>
      <c r="AB82" s="81"/>
      <c r="AD82" s="13"/>
      <c r="AH82" s="44" t="e">
        <f t="shared" si="18"/>
        <v>#VALUE!</v>
      </c>
      <c r="AI82" s="44" t="e">
        <f t="shared" si="19"/>
        <v>#VALUE!</v>
      </c>
      <c r="AJ82" s="43">
        <f t="shared" si="16"/>
        <v>0</v>
      </c>
    </row>
    <row r="83" spans="2:36" x14ac:dyDescent="0.2">
      <c r="B83" s="35">
        <v>75</v>
      </c>
      <c r="C83" s="78" t="str">
        <f t="shared" si="14"/>
        <v/>
      </c>
      <c r="D83" s="78"/>
      <c r="E83" s="57"/>
      <c r="F83" s="26"/>
      <c r="G83" s="30"/>
      <c r="H83" s="30"/>
      <c r="I83" s="30"/>
      <c r="J83" s="35" t="s">
        <v>3</v>
      </c>
      <c r="K83" s="79"/>
      <c r="L83" s="79"/>
      <c r="M83" s="57"/>
      <c r="N83" s="36">
        <f t="shared" si="20"/>
        <v>0</v>
      </c>
      <c r="O83" s="45"/>
      <c r="P83" s="78" t="str">
        <f t="shared" si="11"/>
        <v/>
      </c>
      <c r="Q83" s="78"/>
      <c r="R83" s="5" t="str">
        <f t="shared" si="15"/>
        <v/>
      </c>
      <c r="S83" s="57"/>
      <c r="T83" s="26"/>
      <c r="U83" s="30"/>
      <c r="V83" s="79"/>
      <c r="W83" s="79"/>
      <c r="X83" s="35">
        <f t="shared" si="17"/>
        <v>0</v>
      </c>
      <c r="Y83" s="80" t="str">
        <f t="shared" si="12"/>
        <v/>
      </c>
      <c r="Z83" s="80"/>
      <c r="AA83" s="81" t="str">
        <f t="shared" si="13"/>
        <v/>
      </c>
      <c r="AB83" s="81"/>
      <c r="AD83" s="13"/>
      <c r="AH83" s="44" t="e">
        <f t="shared" si="18"/>
        <v>#VALUE!</v>
      </c>
      <c r="AI83" s="44" t="e">
        <f t="shared" si="19"/>
        <v>#VALUE!</v>
      </c>
      <c r="AJ83" s="43">
        <f t="shared" si="16"/>
        <v>0</v>
      </c>
    </row>
    <row r="84" spans="2:36" x14ac:dyDescent="0.2">
      <c r="B84" s="35">
        <v>76</v>
      </c>
      <c r="C84" s="78" t="str">
        <f t="shared" si="14"/>
        <v/>
      </c>
      <c r="D84" s="78"/>
      <c r="E84" s="57"/>
      <c r="F84" s="26"/>
      <c r="G84" s="30"/>
      <c r="H84" s="30"/>
      <c r="I84" s="30"/>
      <c r="J84" s="35" t="s">
        <v>3</v>
      </c>
      <c r="K84" s="79"/>
      <c r="L84" s="79"/>
      <c r="M84" s="57"/>
      <c r="N84" s="36">
        <f t="shared" si="20"/>
        <v>0</v>
      </c>
      <c r="O84" s="45"/>
      <c r="P84" s="78" t="str">
        <f t="shared" si="11"/>
        <v/>
      </c>
      <c r="Q84" s="78"/>
      <c r="R84" s="5" t="str">
        <f t="shared" si="15"/>
        <v/>
      </c>
      <c r="S84" s="57"/>
      <c r="T84" s="26"/>
      <c r="U84" s="30"/>
      <c r="V84" s="79"/>
      <c r="W84" s="79"/>
      <c r="X84" s="35">
        <f t="shared" si="17"/>
        <v>0</v>
      </c>
      <c r="Y84" s="80" t="str">
        <f t="shared" si="12"/>
        <v/>
      </c>
      <c r="Z84" s="80"/>
      <c r="AA84" s="81" t="str">
        <f t="shared" si="13"/>
        <v/>
      </c>
      <c r="AB84" s="81"/>
      <c r="AD84" s="13"/>
      <c r="AH84" s="44" t="e">
        <f t="shared" si="18"/>
        <v>#VALUE!</v>
      </c>
      <c r="AI84" s="44" t="e">
        <f t="shared" si="19"/>
        <v>#VALUE!</v>
      </c>
      <c r="AJ84" s="43">
        <f t="shared" si="16"/>
        <v>0</v>
      </c>
    </row>
    <row r="85" spans="2:36" x14ac:dyDescent="0.2">
      <c r="B85" s="35">
        <v>77</v>
      </c>
      <c r="C85" s="78" t="str">
        <f t="shared" si="14"/>
        <v/>
      </c>
      <c r="D85" s="78"/>
      <c r="E85" s="57"/>
      <c r="F85" s="26"/>
      <c r="G85" s="30"/>
      <c r="H85" s="30"/>
      <c r="I85" s="30"/>
      <c r="J85" s="35" t="s">
        <v>3</v>
      </c>
      <c r="K85" s="79"/>
      <c r="L85" s="79"/>
      <c r="M85" s="57"/>
      <c r="N85" s="36">
        <f t="shared" si="20"/>
        <v>0</v>
      </c>
      <c r="O85" s="45"/>
      <c r="P85" s="78" t="str">
        <f t="shared" si="11"/>
        <v/>
      </c>
      <c r="Q85" s="78"/>
      <c r="R85" s="5" t="str">
        <f t="shared" si="15"/>
        <v/>
      </c>
      <c r="S85" s="57"/>
      <c r="T85" s="26"/>
      <c r="U85" s="30"/>
      <c r="V85" s="79"/>
      <c r="W85" s="79"/>
      <c r="X85" s="35">
        <f t="shared" si="17"/>
        <v>0</v>
      </c>
      <c r="Y85" s="80" t="str">
        <f t="shared" si="12"/>
        <v/>
      </c>
      <c r="Z85" s="80"/>
      <c r="AA85" s="81" t="str">
        <f t="shared" si="13"/>
        <v/>
      </c>
      <c r="AB85" s="81"/>
      <c r="AD85" s="13"/>
      <c r="AE85" s="31"/>
      <c r="AF85" s="31"/>
      <c r="AH85" s="44" t="e">
        <f t="shared" si="18"/>
        <v>#VALUE!</v>
      </c>
      <c r="AI85" s="44" t="e">
        <f t="shared" si="19"/>
        <v>#VALUE!</v>
      </c>
      <c r="AJ85" s="43">
        <f t="shared" si="16"/>
        <v>0</v>
      </c>
    </row>
    <row r="86" spans="2:36" x14ac:dyDescent="0.2">
      <c r="B86" s="35">
        <v>78</v>
      </c>
      <c r="C86" s="78" t="str">
        <f t="shared" si="14"/>
        <v/>
      </c>
      <c r="D86" s="78"/>
      <c r="E86" s="57"/>
      <c r="F86" s="26"/>
      <c r="G86" s="30"/>
      <c r="H86" s="30"/>
      <c r="I86" s="30"/>
      <c r="J86" s="35" t="s">
        <v>3</v>
      </c>
      <c r="K86" s="79"/>
      <c r="L86" s="79"/>
      <c r="M86" s="57"/>
      <c r="N86" s="36">
        <f t="shared" si="20"/>
        <v>0</v>
      </c>
      <c r="O86" s="45"/>
      <c r="P86" s="78" t="str">
        <f t="shared" si="11"/>
        <v/>
      </c>
      <c r="Q86" s="78"/>
      <c r="R86" s="5" t="str">
        <f>IF(O86="","",(P86/O86)*0.1)</f>
        <v/>
      </c>
      <c r="S86" s="57"/>
      <c r="T86" s="26"/>
      <c r="U86" s="30"/>
      <c r="V86" s="79"/>
      <c r="W86" s="79"/>
      <c r="X86" s="35">
        <f t="shared" si="17"/>
        <v>0</v>
      </c>
      <c r="Y86" s="80" t="str">
        <f t="shared" si="12"/>
        <v/>
      </c>
      <c r="Z86" s="80"/>
      <c r="AA86" s="81" t="str">
        <f t="shared" si="13"/>
        <v/>
      </c>
      <c r="AB86" s="81"/>
      <c r="AD86" s="13"/>
      <c r="AH86" s="44" t="e">
        <f t="shared" si="18"/>
        <v>#VALUE!</v>
      </c>
      <c r="AI86" s="44" t="e">
        <f t="shared" si="19"/>
        <v>#VALUE!</v>
      </c>
      <c r="AJ86" s="43">
        <f t="shared" si="16"/>
        <v>0</v>
      </c>
    </row>
    <row r="87" spans="2:36" x14ac:dyDescent="0.2">
      <c r="B87" s="35">
        <v>79</v>
      </c>
      <c r="C87" s="78" t="str">
        <f t="shared" si="14"/>
        <v/>
      </c>
      <c r="D87" s="78"/>
      <c r="E87" s="57"/>
      <c r="F87" s="26"/>
      <c r="G87" s="30"/>
      <c r="H87" s="30"/>
      <c r="I87" s="30"/>
      <c r="J87" s="35" t="s">
        <v>3</v>
      </c>
      <c r="K87" s="79"/>
      <c r="L87" s="79"/>
      <c r="M87" s="57"/>
      <c r="N87" s="36">
        <f t="shared" si="20"/>
        <v>0</v>
      </c>
      <c r="O87" s="45"/>
      <c r="P87" s="78" t="str">
        <f t="shared" si="11"/>
        <v/>
      </c>
      <c r="Q87" s="78"/>
      <c r="R87" s="5" t="str">
        <f t="shared" si="15"/>
        <v/>
      </c>
      <c r="S87" s="57"/>
      <c r="T87" s="26"/>
      <c r="U87" s="30"/>
      <c r="V87" s="79"/>
      <c r="W87" s="79"/>
      <c r="X87" s="35">
        <f t="shared" si="17"/>
        <v>0</v>
      </c>
      <c r="Y87" s="80" t="str">
        <f t="shared" si="12"/>
        <v/>
      </c>
      <c r="Z87" s="80"/>
      <c r="AA87" s="81" t="str">
        <f t="shared" si="13"/>
        <v/>
      </c>
      <c r="AB87" s="81"/>
      <c r="AD87" s="13"/>
      <c r="AH87" s="44" t="e">
        <f t="shared" si="18"/>
        <v>#VALUE!</v>
      </c>
      <c r="AI87" s="44" t="e">
        <f t="shared" si="19"/>
        <v>#VALUE!</v>
      </c>
      <c r="AJ87" s="43">
        <f t="shared" si="16"/>
        <v>0</v>
      </c>
    </row>
    <row r="88" spans="2:36" x14ac:dyDescent="0.2">
      <c r="B88" s="35">
        <v>80</v>
      </c>
      <c r="C88" s="78" t="str">
        <f t="shared" si="14"/>
        <v/>
      </c>
      <c r="D88" s="78"/>
      <c r="E88" s="57"/>
      <c r="F88" s="26"/>
      <c r="G88" s="30"/>
      <c r="H88" s="30"/>
      <c r="I88" s="30"/>
      <c r="J88" s="35" t="s">
        <v>3</v>
      </c>
      <c r="K88" s="79"/>
      <c r="L88" s="79"/>
      <c r="M88" s="57"/>
      <c r="N88" s="36">
        <f t="shared" si="20"/>
        <v>0</v>
      </c>
      <c r="O88" s="45"/>
      <c r="P88" s="78" t="str">
        <f t="shared" si="11"/>
        <v/>
      </c>
      <c r="Q88" s="78"/>
      <c r="R88" s="5" t="str">
        <f t="shared" si="15"/>
        <v/>
      </c>
      <c r="S88" s="57"/>
      <c r="T88" s="26"/>
      <c r="U88" s="30"/>
      <c r="V88" s="79"/>
      <c r="W88" s="79"/>
      <c r="X88" s="35">
        <f t="shared" si="17"/>
        <v>0</v>
      </c>
      <c r="Y88" s="80" t="str">
        <f t="shared" si="12"/>
        <v/>
      </c>
      <c r="Z88" s="80"/>
      <c r="AA88" s="81" t="str">
        <f t="shared" si="13"/>
        <v/>
      </c>
      <c r="AB88" s="81"/>
      <c r="AD88" s="13"/>
      <c r="AE88" s="31"/>
      <c r="AF88" s="31"/>
      <c r="AH88" s="44" t="e">
        <f t="shared" si="18"/>
        <v>#VALUE!</v>
      </c>
      <c r="AI88" s="44" t="e">
        <f t="shared" si="19"/>
        <v>#VALUE!</v>
      </c>
      <c r="AJ88" s="43">
        <f t="shared" si="16"/>
        <v>0</v>
      </c>
    </row>
    <row r="89" spans="2:36" x14ac:dyDescent="0.2">
      <c r="B89" s="35">
        <v>81</v>
      </c>
      <c r="C89" s="78" t="str">
        <f t="shared" si="14"/>
        <v/>
      </c>
      <c r="D89" s="78"/>
      <c r="E89" s="57"/>
      <c r="F89" s="26"/>
      <c r="G89" s="30"/>
      <c r="H89" s="30"/>
      <c r="I89" s="30"/>
      <c r="J89" s="35" t="s">
        <v>3</v>
      </c>
      <c r="K89" s="79"/>
      <c r="L89" s="79"/>
      <c r="M89" s="57"/>
      <c r="N89" s="36">
        <f t="shared" si="20"/>
        <v>0</v>
      </c>
      <c r="O89" s="45"/>
      <c r="P89" s="78" t="str">
        <f t="shared" si="11"/>
        <v/>
      </c>
      <c r="Q89" s="78"/>
      <c r="R89" s="5" t="str">
        <f t="shared" si="15"/>
        <v/>
      </c>
      <c r="S89" s="57"/>
      <c r="T89" s="26"/>
      <c r="U89" s="30"/>
      <c r="V89" s="79"/>
      <c r="W89" s="79"/>
      <c r="X89" s="35">
        <f t="shared" si="17"/>
        <v>0</v>
      </c>
      <c r="Y89" s="80" t="str">
        <f t="shared" si="12"/>
        <v/>
      </c>
      <c r="Z89" s="80"/>
      <c r="AA89" s="81" t="str">
        <f t="shared" si="13"/>
        <v/>
      </c>
      <c r="AB89" s="81"/>
      <c r="AD89" s="13"/>
      <c r="AH89" s="44" t="e">
        <f t="shared" si="18"/>
        <v>#VALUE!</v>
      </c>
      <c r="AI89" s="44" t="e">
        <f t="shared" si="19"/>
        <v>#VALUE!</v>
      </c>
      <c r="AJ89" s="43">
        <f t="shared" si="16"/>
        <v>0</v>
      </c>
    </row>
    <row r="90" spans="2:36" x14ac:dyDescent="0.2">
      <c r="B90" s="35">
        <v>82</v>
      </c>
      <c r="C90" s="78" t="str">
        <f t="shared" si="14"/>
        <v/>
      </c>
      <c r="D90" s="78"/>
      <c r="E90" s="57"/>
      <c r="F90" s="26"/>
      <c r="G90" s="30"/>
      <c r="H90" s="30"/>
      <c r="I90" s="30"/>
      <c r="J90" s="35" t="s">
        <v>3</v>
      </c>
      <c r="K90" s="79"/>
      <c r="L90" s="79"/>
      <c r="M90" s="57"/>
      <c r="N90" s="36">
        <f t="shared" si="20"/>
        <v>0</v>
      </c>
      <c r="O90" s="45"/>
      <c r="P90" s="78" t="str">
        <f t="shared" si="11"/>
        <v/>
      </c>
      <c r="Q90" s="78"/>
      <c r="R90" s="5" t="str">
        <f t="shared" si="15"/>
        <v/>
      </c>
      <c r="S90" s="57"/>
      <c r="T90" s="26"/>
      <c r="U90" s="30"/>
      <c r="V90" s="79"/>
      <c r="W90" s="79"/>
      <c r="X90" s="35">
        <f t="shared" si="17"/>
        <v>0</v>
      </c>
      <c r="Y90" s="80" t="str">
        <f t="shared" si="12"/>
        <v/>
      </c>
      <c r="Z90" s="80"/>
      <c r="AA90" s="81" t="str">
        <f t="shared" si="13"/>
        <v/>
      </c>
      <c r="AB90" s="81"/>
      <c r="AD90" s="13"/>
      <c r="AH90" s="44" t="e">
        <f t="shared" si="18"/>
        <v>#VALUE!</v>
      </c>
      <c r="AI90" s="44" t="e">
        <f t="shared" si="19"/>
        <v>#VALUE!</v>
      </c>
      <c r="AJ90" s="43">
        <f t="shared" si="16"/>
        <v>0</v>
      </c>
    </row>
    <row r="91" spans="2:36" x14ac:dyDescent="0.2">
      <c r="B91" s="35">
        <v>83</v>
      </c>
      <c r="C91" s="78" t="str">
        <f t="shared" si="14"/>
        <v/>
      </c>
      <c r="D91" s="78"/>
      <c r="E91" s="57"/>
      <c r="F91" s="26"/>
      <c r="G91" s="30"/>
      <c r="H91" s="30"/>
      <c r="I91" s="30"/>
      <c r="J91" s="35" t="s">
        <v>3</v>
      </c>
      <c r="K91" s="79"/>
      <c r="L91" s="79"/>
      <c r="M91" s="57"/>
      <c r="N91" s="36">
        <f t="shared" si="20"/>
        <v>0</v>
      </c>
      <c r="O91" s="45"/>
      <c r="P91" s="78" t="str">
        <f t="shared" si="11"/>
        <v/>
      </c>
      <c r="Q91" s="78"/>
      <c r="R91" s="5" t="str">
        <f t="shared" si="15"/>
        <v/>
      </c>
      <c r="S91" s="57"/>
      <c r="T91" s="26"/>
      <c r="U91" s="30"/>
      <c r="V91" s="79"/>
      <c r="W91" s="79"/>
      <c r="X91" s="35">
        <f t="shared" si="17"/>
        <v>0</v>
      </c>
      <c r="Y91" s="80" t="str">
        <f t="shared" si="12"/>
        <v/>
      </c>
      <c r="Z91" s="80"/>
      <c r="AA91" s="81" t="str">
        <f t="shared" si="13"/>
        <v/>
      </c>
      <c r="AB91" s="81"/>
      <c r="AD91" s="13"/>
      <c r="AH91" s="44" t="e">
        <f t="shared" si="18"/>
        <v>#VALUE!</v>
      </c>
      <c r="AI91" s="44" t="e">
        <f t="shared" si="19"/>
        <v>#VALUE!</v>
      </c>
      <c r="AJ91" s="43">
        <f t="shared" si="16"/>
        <v>0</v>
      </c>
    </row>
    <row r="92" spans="2:36" x14ac:dyDescent="0.2">
      <c r="B92" s="35">
        <v>84</v>
      </c>
      <c r="C92" s="78" t="str">
        <f t="shared" si="14"/>
        <v/>
      </c>
      <c r="D92" s="78"/>
      <c r="E92" s="57"/>
      <c r="F92" s="26"/>
      <c r="G92" s="30"/>
      <c r="H92" s="30"/>
      <c r="I92" s="30"/>
      <c r="J92" s="35" t="s">
        <v>3</v>
      </c>
      <c r="K92" s="79"/>
      <c r="L92" s="79"/>
      <c r="M92" s="57"/>
      <c r="N92" s="36">
        <f t="shared" si="20"/>
        <v>0</v>
      </c>
      <c r="O92" s="45"/>
      <c r="P92" s="78" t="str">
        <f t="shared" si="11"/>
        <v/>
      </c>
      <c r="Q92" s="78"/>
      <c r="R92" s="5" t="str">
        <f t="shared" si="15"/>
        <v/>
      </c>
      <c r="S92" s="57"/>
      <c r="T92" s="26"/>
      <c r="U92" s="30"/>
      <c r="V92" s="79"/>
      <c r="W92" s="79"/>
      <c r="X92" s="35">
        <f t="shared" si="17"/>
        <v>0</v>
      </c>
      <c r="Y92" s="80" t="str">
        <f t="shared" si="12"/>
        <v/>
      </c>
      <c r="Z92" s="80"/>
      <c r="AA92" s="81" t="str">
        <f t="shared" si="13"/>
        <v/>
      </c>
      <c r="AB92" s="81"/>
      <c r="AD92" s="13"/>
      <c r="AH92" s="44" t="e">
        <f t="shared" si="18"/>
        <v>#VALUE!</v>
      </c>
      <c r="AI92" s="44" t="e">
        <f t="shared" si="19"/>
        <v>#VALUE!</v>
      </c>
      <c r="AJ92" s="43">
        <f t="shared" si="16"/>
        <v>0</v>
      </c>
    </row>
    <row r="93" spans="2:36" x14ac:dyDescent="0.2">
      <c r="B93" s="35">
        <v>85</v>
      </c>
      <c r="C93" s="78" t="str">
        <f t="shared" si="14"/>
        <v/>
      </c>
      <c r="D93" s="78"/>
      <c r="E93" s="57"/>
      <c r="F93" s="26"/>
      <c r="G93" s="30"/>
      <c r="H93" s="30"/>
      <c r="I93" s="30"/>
      <c r="J93" s="35" t="s">
        <v>3</v>
      </c>
      <c r="K93" s="79"/>
      <c r="L93" s="79"/>
      <c r="M93" s="57"/>
      <c r="N93" s="36">
        <f t="shared" si="20"/>
        <v>0</v>
      </c>
      <c r="O93" s="45"/>
      <c r="P93" s="78" t="str">
        <f t="shared" si="11"/>
        <v/>
      </c>
      <c r="Q93" s="78"/>
      <c r="R93" s="5" t="str">
        <f t="shared" si="15"/>
        <v/>
      </c>
      <c r="S93" s="57"/>
      <c r="T93" s="26"/>
      <c r="U93" s="30"/>
      <c r="V93" s="79"/>
      <c r="W93" s="79"/>
      <c r="X93" s="35">
        <f t="shared" si="17"/>
        <v>0</v>
      </c>
      <c r="Y93" s="80" t="str">
        <f t="shared" si="12"/>
        <v/>
      </c>
      <c r="Z93" s="80"/>
      <c r="AA93" s="81" t="str">
        <f t="shared" si="13"/>
        <v/>
      </c>
      <c r="AB93" s="81"/>
      <c r="AD93" s="13"/>
      <c r="AE93" s="31"/>
      <c r="AF93" s="31"/>
      <c r="AH93" s="44" t="e">
        <f t="shared" si="18"/>
        <v>#VALUE!</v>
      </c>
      <c r="AI93" s="44" t="e">
        <f t="shared" si="19"/>
        <v>#VALUE!</v>
      </c>
      <c r="AJ93" s="43">
        <f t="shared" si="16"/>
        <v>0</v>
      </c>
    </row>
    <row r="94" spans="2:36" x14ac:dyDescent="0.2">
      <c r="B94" s="35">
        <v>86</v>
      </c>
      <c r="C94" s="78" t="str">
        <f t="shared" si="14"/>
        <v/>
      </c>
      <c r="D94" s="78"/>
      <c r="E94" s="57"/>
      <c r="F94" s="26"/>
      <c r="G94" s="30"/>
      <c r="H94" s="30"/>
      <c r="I94" s="30"/>
      <c r="J94" s="35" t="s">
        <v>3</v>
      </c>
      <c r="K94" s="79"/>
      <c r="L94" s="79"/>
      <c r="M94" s="57"/>
      <c r="N94" s="36">
        <f t="shared" si="20"/>
        <v>0</v>
      </c>
      <c r="O94" s="45"/>
      <c r="P94" s="78" t="str">
        <f t="shared" si="11"/>
        <v/>
      </c>
      <c r="Q94" s="78"/>
      <c r="R94" s="5" t="str">
        <f t="shared" si="15"/>
        <v/>
      </c>
      <c r="S94" s="57"/>
      <c r="T94" s="26"/>
      <c r="U94" s="30"/>
      <c r="V94" s="79"/>
      <c r="W94" s="79"/>
      <c r="X94" s="35">
        <f t="shared" si="17"/>
        <v>0</v>
      </c>
      <c r="Y94" s="80" t="str">
        <f t="shared" si="12"/>
        <v/>
      </c>
      <c r="Z94" s="80"/>
      <c r="AA94" s="81" t="str">
        <f t="shared" si="13"/>
        <v/>
      </c>
      <c r="AB94" s="81"/>
      <c r="AD94" s="13"/>
      <c r="AH94" s="44" t="e">
        <f t="shared" si="18"/>
        <v>#VALUE!</v>
      </c>
      <c r="AI94" s="44" t="e">
        <f t="shared" si="19"/>
        <v>#VALUE!</v>
      </c>
      <c r="AJ94" s="43">
        <f t="shared" si="16"/>
        <v>0</v>
      </c>
    </row>
    <row r="95" spans="2:36" x14ac:dyDescent="0.2">
      <c r="B95" s="35">
        <v>87</v>
      </c>
      <c r="C95" s="78" t="str">
        <f t="shared" si="14"/>
        <v/>
      </c>
      <c r="D95" s="78"/>
      <c r="E95" s="57"/>
      <c r="F95" s="26"/>
      <c r="G95" s="30"/>
      <c r="H95" s="30"/>
      <c r="I95" s="30"/>
      <c r="J95" s="35" t="s">
        <v>3</v>
      </c>
      <c r="K95" s="79"/>
      <c r="L95" s="79"/>
      <c r="M95" s="57"/>
      <c r="N95" s="36">
        <f t="shared" si="20"/>
        <v>0</v>
      </c>
      <c r="O95" s="45"/>
      <c r="P95" s="78" t="str">
        <f t="shared" si="11"/>
        <v/>
      </c>
      <c r="Q95" s="78"/>
      <c r="R95" s="5" t="str">
        <f t="shared" si="15"/>
        <v/>
      </c>
      <c r="S95" s="57"/>
      <c r="T95" s="26"/>
      <c r="U95" s="30"/>
      <c r="V95" s="79"/>
      <c r="W95" s="79"/>
      <c r="X95" s="35">
        <f t="shared" si="17"/>
        <v>0</v>
      </c>
      <c r="Y95" s="80" t="str">
        <f t="shared" si="12"/>
        <v/>
      </c>
      <c r="Z95" s="80"/>
      <c r="AA95" s="81" t="str">
        <f t="shared" si="13"/>
        <v/>
      </c>
      <c r="AB95" s="81"/>
      <c r="AD95" s="13"/>
      <c r="AH95" s="44" t="e">
        <f t="shared" si="18"/>
        <v>#VALUE!</v>
      </c>
      <c r="AI95" s="44" t="e">
        <f t="shared" si="19"/>
        <v>#VALUE!</v>
      </c>
      <c r="AJ95" s="43">
        <f t="shared" si="16"/>
        <v>0</v>
      </c>
    </row>
    <row r="96" spans="2:36" x14ac:dyDescent="0.2">
      <c r="B96" s="35">
        <v>88</v>
      </c>
      <c r="C96" s="78" t="str">
        <f t="shared" si="14"/>
        <v/>
      </c>
      <c r="D96" s="78"/>
      <c r="E96" s="57"/>
      <c r="F96" s="26"/>
      <c r="G96" s="30"/>
      <c r="H96" s="30"/>
      <c r="I96" s="30"/>
      <c r="J96" s="35" t="s">
        <v>3</v>
      </c>
      <c r="K96" s="79"/>
      <c r="L96" s="79"/>
      <c r="M96" s="57"/>
      <c r="N96" s="36">
        <f t="shared" si="20"/>
        <v>0</v>
      </c>
      <c r="O96" s="45"/>
      <c r="P96" s="78" t="str">
        <f t="shared" si="11"/>
        <v/>
      </c>
      <c r="Q96" s="78"/>
      <c r="R96" s="5" t="str">
        <f t="shared" si="15"/>
        <v/>
      </c>
      <c r="S96" s="57"/>
      <c r="T96" s="26"/>
      <c r="U96" s="30"/>
      <c r="V96" s="79"/>
      <c r="W96" s="79"/>
      <c r="X96" s="35">
        <f t="shared" si="17"/>
        <v>0</v>
      </c>
      <c r="Y96" s="80" t="str">
        <f t="shared" si="12"/>
        <v/>
      </c>
      <c r="Z96" s="80"/>
      <c r="AA96" s="81" t="str">
        <f t="shared" si="13"/>
        <v/>
      </c>
      <c r="AB96" s="81"/>
      <c r="AD96" s="13"/>
      <c r="AE96" s="31"/>
      <c r="AF96" s="31"/>
      <c r="AH96" s="44" t="e">
        <f t="shared" si="18"/>
        <v>#VALUE!</v>
      </c>
      <c r="AI96" s="44" t="e">
        <f t="shared" si="19"/>
        <v>#VALUE!</v>
      </c>
      <c r="AJ96" s="43">
        <f t="shared" si="16"/>
        <v>0</v>
      </c>
    </row>
    <row r="97" spans="2:36" x14ac:dyDescent="0.2">
      <c r="B97" s="35">
        <v>89</v>
      </c>
      <c r="C97" s="78" t="str">
        <f t="shared" si="14"/>
        <v/>
      </c>
      <c r="D97" s="78"/>
      <c r="E97" s="57"/>
      <c r="F97" s="26"/>
      <c r="G97" s="30"/>
      <c r="H97" s="30"/>
      <c r="I97" s="30"/>
      <c r="J97" s="35" t="s">
        <v>3</v>
      </c>
      <c r="K97" s="79"/>
      <c r="L97" s="79"/>
      <c r="M97" s="57"/>
      <c r="N97" s="36">
        <f t="shared" si="20"/>
        <v>0</v>
      </c>
      <c r="O97" s="45"/>
      <c r="P97" s="78" t="str">
        <f t="shared" si="11"/>
        <v/>
      </c>
      <c r="Q97" s="78"/>
      <c r="R97" s="5" t="str">
        <f t="shared" si="15"/>
        <v/>
      </c>
      <c r="S97" s="57"/>
      <c r="T97" s="26"/>
      <c r="U97" s="30"/>
      <c r="V97" s="79"/>
      <c r="W97" s="79"/>
      <c r="X97" s="35">
        <f t="shared" si="17"/>
        <v>0</v>
      </c>
      <c r="Y97" s="80" t="str">
        <f t="shared" si="12"/>
        <v/>
      </c>
      <c r="Z97" s="80"/>
      <c r="AA97" s="81" t="str">
        <f t="shared" si="13"/>
        <v/>
      </c>
      <c r="AB97" s="81"/>
      <c r="AD97" s="13"/>
      <c r="AH97" s="44" t="e">
        <f t="shared" si="18"/>
        <v>#VALUE!</v>
      </c>
      <c r="AI97" s="44" t="e">
        <f t="shared" si="19"/>
        <v>#VALUE!</v>
      </c>
      <c r="AJ97" s="43">
        <f t="shared" si="16"/>
        <v>0</v>
      </c>
    </row>
    <row r="98" spans="2:36" x14ac:dyDescent="0.2">
      <c r="B98" s="35">
        <v>90</v>
      </c>
      <c r="C98" s="78" t="str">
        <f t="shared" si="14"/>
        <v/>
      </c>
      <c r="D98" s="78"/>
      <c r="E98" s="57"/>
      <c r="F98" s="26"/>
      <c r="G98" s="30"/>
      <c r="H98" s="30"/>
      <c r="I98" s="30"/>
      <c r="J98" s="35" t="s">
        <v>3</v>
      </c>
      <c r="K98" s="79"/>
      <c r="L98" s="79"/>
      <c r="M98" s="57"/>
      <c r="N98" s="36">
        <f t="shared" si="20"/>
        <v>0</v>
      </c>
      <c r="O98" s="45"/>
      <c r="P98" s="78" t="str">
        <f t="shared" si="11"/>
        <v/>
      </c>
      <c r="Q98" s="78"/>
      <c r="R98" s="5" t="str">
        <f t="shared" si="15"/>
        <v/>
      </c>
      <c r="S98" s="57"/>
      <c r="T98" s="26"/>
      <c r="U98" s="30"/>
      <c r="V98" s="79"/>
      <c r="W98" s="79"/>
      <c r="X98" s="35">
        <f t="shared" si="17"/>
        <v>0</v>
      </c>
      <c r="Y98" s="80" t="str">
        <f t="shared" si="12"/>
        <v/>
      </c>
      <c r="Z98" s="80"/>
      <c r="AA98" s="81" t="str">
        <f t="shared" si="13"/>
        <v/>
      </c>
      <c r="AB98" s="81"/>
      <c r="AD98" s="13"/>
      <c r="AE98" s="31"/>
      <c r="AF98" s="31"/>
      <c r="AH98" s="44" t="e">
        <f t="shared" si="18"/>
        <v>#VALUE!</v>
      </c>
      <c r="AI98" s="44" t="e">
        <f t="shared" si="19"/>
        <v>#VALUE!</v>
      </c>
      <c r="AJ98" s="43">
        <f t="shared" si="16"/>
        <v>0</v>
      </c>
    </row>
    <row r="99" spans="2:36" x14ac:dyDescent="0.2">
      <c r="B99" s="35">
        <v>91</v>
      </c>
      <c r="C99" s="78" t="str">
        <f t="shared" si="14"/>
        <v/>
      </c>
      <c r="D99" s="78"/>
      <c r="E99" s="57"/>
      <c r="F99" s="26"/>
      <c r="G99" s="30"/>
      <c r="H99" s="30"/>
      <c r="I99" s="30"/>
      <c r="J99" s="35" t="s">
        <v>3</v>
      </c>
      <c r="K99" s="79"/>
      <c r="L99" s="79"/>
      <c r="M99" s="57"/>
      <c r="N99" s="36">
        <f t="shared" si="20"/>
        <v>0</v>
      </c>
      <c r="O99" s="45"/>
      <c r="P99" s="78" t="str">
        <f t="shared" si="11"/>
        <v/>
      </c>
      <c r="Q99" s="78"/>
      <c r="R99" s="5" t="str">
        <f t="shared" si="15"/>
        <v/>
      </c>
      <c r="S99" s="57"/>
      <c r="T99" s="26"/>
      <c r="U99" s="30"/>
      <c r="V99" s="79"/>
      <c r="W99" s="79"/>
      <c r="X99" s="35">
        <f t="shared" si="17"/>
        <v>0</v>
      </c>
      <c r="Y99" s="80" t="str">
        <f t="shared" si="12"/>
        <v/>
      </c>
      <c r="Z99" s="80"/>
      <c r="AA99" s="81" t="str">
        <f t="shared" si="13"/>
        <v/>
      </c>
      <c r="AB99" s="81"/>
      <c r="AD99" s="13"/>
      <c r="AH99" s="44" t="e">
        <f t="shared" si="18"/>
        <v>#VALUE!</v>
      </c>
      <c r="AI99" s="44" t="e">
        <f t="shared" si="19"/>
        <v>#VALUE!</v>
      </c>
      <c r="AJ99" s="43">
        <f t="shared" si="16"/>
        <v>0</v>
      </c>
    </row>
    <row r="100" spans="2:36" x14ac:dyDescent="0.2">
      <c r="B100" s="35">
        <v>92</v>
      </c>
      <c r="C100" s="78" t="str">
        <f t="shared" si="14"/>
        <v/>
      </c>
      <c r="D100" s="78"/>
      <c r="E100" s="57"/>
      <c r="F100" s="26"/>
      <c r="G100" s="30"/>
      <c r="H100" s="30"/>
      <c r="I100" s="30"/>
      <c r="J100" s="35" t="s">
        <v>3</v>
      </c>
      <c r="K100" s="79"/>
      <c r="L100" s="79"/>
      <c r="M100" s="57"/>
      <c r="N100" s="36">
        <f t="shared" si="20"/>
        <v>0</v>
      </c>
      <c r="O100" s="45"/>
      <c r="P100" s="78" t="str">
        <f t="shared" si="11"/>
        <v/>
      </c>
      <c r="Q100" s="78"/>
      <c r="R100" s="5" t="str">
        <f t="shared" si="15"/>
        <v/>
      </c>
      <c r="S100" s="57"/>
      <c r="T100" s="26"/>
      <c r="U100" s="30"/>
      <c r="V100" s="79"/>
      <c r="W100" s="79"/>
      <c r="X100" s="35">
        <f t="shared" si="17"/>
        <v>0</v>
      </c>
      <c r="Y100" s="80" t="str">
        <f t="shared" si="12"/>
        <v/>
      </c>
      <c r="Z100" s="80"/>
      <c r="AA100" s="81" t="str">
        <f t="shared" si="13"/>
        <v/>
      </c>
      <c r="AB100" s="81"/>
      <c r="AD100" s="13"/>
      <c r="AH100" s="44" t="e">
        <f t="shared" si="18"/>
        <v>#VALUE!</v>
      </c>
      <c r="AI100" s="44" t="e">
        <f t="shared" si="19"/>
        <v>#VALUE!</v>
      </c>
      <c r="AJ100" s="43">
        <f t="shared" si="16"/>
        <v>0</v>
      </c>
    </row>
    <row r="101" spans="2:36" x14ac:dyDescent="0.2">
      <c r="B101" s="35">
        <v>93</v>
      </c>
      <c r="C101" s="78" t="str">
        <f t="shared" si="14"/>
        <v/>
      </c>
      <c r="D101" s="78"/>
      <c r="E101" s="57"/>
      <c r="F101" s="26"/>
      <c r="G101" s="30"/>
      <c r="H101" s="30"/>
      <c r="I101" s="30"/>
      <c r="J101" s="35" t="s">
        <v>3</v>
      </c>
      <c r="K101" s="79"/>
      <c r="L101" s="79"/>
      <c r="M101" s="57"/>
      <c r="N101" s="36">
        <f t="shared" si="20"/>
        <v>0</v>
      </c>
      <c r="O101" s="45"/>
      <c r="P101" s="78" t="str">
        <f t="shared" si="11"/>
        <v/>
      </c>
      <c r="Q101" s="78"/>
      <c r="R101" s="5" t="str">
        <f t="shared" si="15"/>
        <v/>
      </c>
      <c r="S101" s="57"/>
      <c r="T101" s="26"/>
      <c r="U101" s="30"/>
      <c r="V101" s="79"/>
      <c r="W101" s="79"/>
      <c r="X101" s="35">
        <f t="shared" si="17"/>
        <v>0</v>
      </c>
      <c r="Y101" s="80" t="str">
        <f t="shared" si="12"/>
        <v/>
      </c>
      <c r="Z101" s="80"/>
      <c r="AA101" s="81" t="str">
        <f t="shared" si="13"/>
        <v/>
      </c>
      <c r="AB101" s="81"/>
      <c r="AD101" s="13"/>
      <c r="AH101" s="44" t="e">
        <f t="shared" si="18"/>
        <v>#VALUE!</v>
      </c>
      <c r="AI101" s="44" t="e">
        <f t="shared" si="19"/>
        <v>#VALUE!</v>
      </c>
      <c r="AJ101" s="43">
        <f t="shared" si="16"/>
        <v>0</v>
      </c>
    </row>
    <row r="102" spans="2:36" x14ac:dyDescent="0.2">
      <c r="B102" s="35">
        <v>94</v>
      </c>
      <c r="C102" s="78" t="str">
        <f t="shared" si="14"/>
        <v/>
      </c>
      <c r="D102" s="78"/>
      <c r="E102" s="57"/>
      <c r="F102" s="26"/>
      <c r="G102" s="30"/>
      <c r="H102" s="30"/>
      <c r="I102" s="30"/>
      <c r="J102" s="35" t="s">
        <v>3</v>
      </c>
      <c r="K102" s="79"/>
      <c r="L102" s="79"/>
      <c r="M102" s="57"/>
      <c r="N102" s="36">
        <f t="shared" si="20"/>
        <v>0</v>
      </c>
      <c r="O102" s="45"/>
      <c r="P102" s="78" t="str">
        <f t="shared" si="11"/>
        <v/>
      </c>
      <c r="Q102" s="78"/>
      <c r="R102" s="5" t="str">
        <f t="shared" si="15"/>
        <v/>
      </c>
      <c r="S102" s="57"/>
      <c r="T102" s="26"/>
      <c r="U102" s="30"/>
      <c r="V102" s="79"/>
      <c r="W102" s="79"/>
      <c r="X102" s="35">
        <f t="shared" si="17"/>
        <v>0</v>
      </c>
      <c r="Y102" s="80" t="str">
        <f t="shared" si="12"/>
        <v/>
      </c>
      <c r="Z102" s="80"/>
      <c r="AA102" s="81" t="str">
        <f t="shared" si="13"/>
        <v/>
      </c>
      <c r="AB102" s="81"/>
      <c r="AD102" s="13"/>
      <c r="AH102" s="44" t="e">
        <f t="shared" si="18"/>
        <v>#VALUE!</v>
      </c>
      <c r="AI102" s="44" t="e">
        <f t="shared" si="19"/>
        <v>#VALUE!</v>
      </c>
      <c r="AJ102" s="43">
        <f t="shared" si="16"/>
        <v>0</v>
      </c>
    </row>
    <row r="103" spans="2:36" x14ac:dyDescent="0.2">
      <c r="B103" s="35">
        <v>95</v>
      </c>
      <c r="C103" s="78" t="str">
        <f t="shared" si="14"/>
        <v/>
      </c>
      <c r="D103" s="78"/>
      <c r="E103" s="57"/>
      <c r="F103" s="26"/>
      <c r="G103" s="30"/>
      <c r="H103" s="30"/>
      <c r="I103" s="30"/>
      <c r="J103" s="35" t="s">
        <v>3</v>
      </c>
      <c r="K103" s="79"/>
      <c r="L103" s="79"/>
      <c r="M103" s="57"/>
      <c r="N103" s="36">
        <f t="shared" si="20"/>
        <v>0</v>
      </c>
      <c r="O103" s="45"/>
      <c r="P103" s="78" t="str">
        <f t="shared" si="11"/>
        <v/>
      </c>
      <c r="Q103" s="78"/>
      <c r="R103" s="5" t="str">
        <f t="shared" si="15"/>
        <v/>
      </c>
      <c r="S103" s="57"/>
      <c r="T103" s="26"/>
      <c r="U103" s="30"/>
      <c r="V103" s="79"/>
      <c r="W103" s="79"/>
      <c r="X103" s="35">
        <f t="shared" si="17"/>
        <v>0</v>
      </c>
      <c r="Y103" s="80" t="str">
        <f t="shared" si="12"/>
        <v/>
      </c>
      <c r="Z103" s="80"/>
      <c r="AA103" s="81" t="str">
        <f t="shared" si="13"/>
        <v/>
      </c>
      <c r="AB103" s="81"/>
      <c r="AD103" s="13"/>
      <c r="AE103" s="31"/>
      <c r="AF103" s="31"/>
      <c r="AH103" s="44" t="e">
        <f t="shared" si="18"/>
        <v>#VALUE!</v>
      </c>
      <c r="AI103" s="44" t="e">
        <f t="shared" si="19"/>
        <v>#VALUE!</v>
      </c>
      <c r="AJ103" s="43">
        <f t="shared" si="16"/>
        <v>0</v>
      </c>
    </row>
    <row r="104" spans="2:36" x14ac:dyDescent="0.2">
      <c r="B104" s="35">
        <v>96</v>
      </c>
      <c r="C104" s="78" t="str">
        <f t="shared" si="14"/>
        <v/>
      </c>
      <c r="D104" s="78"/>
      <c r="E104" s="57"/>
      <c r="F104" s="26"/>
      <c r="G104" s="30"/>
      <c r="H104" s="30"/>
      <c r="I104" s="30"/>
      <c r="J104" s="35" t="s">
        <v>3</v>
      </c>
      <c r="K104" s="79"/>
      <c r="L104" s="79"/>
      <c r="M104" s="57"/>
      <c r="N104" s="36">
        <f t="shared" si="20"/>
        <v>0</v>
      </c>
      <c r="O104" s="45"/>
      <c r="P104" s="78" t="str">
        <f t="shared" si="11"/>
        <v/>
      </c>
      <c r="Q104" s="78"/>
      <c r="R104" s="5" t="str">
        <f t="shared" si="15"/>
        <v/>
      </c>
      <c r="S104" s="57"/>
      <c r="T104" s="26"/>
      <c r="U104" s="30"/>
      <c r="V104" s="79"/>
      <c r="W104" s="79"/>
      <c r="X104" s="35">
        <f t="shared" si="17"/>
        <v>0</v>
      </c>
      <c r="Y104" s="80" t="str">
        <f t="shared" si="12"/>
        <v/>
      </c>
      <c r="Z104" s="80"/>
      <c r="AA104" s="81" t="str">
        <f t="shared" si="13"/>
        <v/>
      </c>
      <c r="AB104" s="81"/>
      <c r="AD104" s="13"/>
      <c r="AE104" s="31"/>
      <c r="AF104" s="31"/>
      <c r="AH104" s="44" t="e">
        <f t="shared" si="18"/>
        <v>#VALUE!</v>
      </c>
      <c r="AI104" s="44" t="e">
        <f t="shared" si="19"/>
        <v>#VALUE!</v>
      </c>
      <c r="AJ104" s="43">
        <f t="shared" si="16"/>
        <v>0</v>
      </c>
    </row>
    <row r="105" spans="2:36" x14ac:dyDescent="0.2">
      <c r="B105" s="35">
        <v>97</v>
      </c>
      <c r="C105" s="78" t="str">
        <f t="shared" si="14"/>
        <v/>
      </c>
      <c r="D105" s="78"/>
      <c r="E105" s="57"/>
      <c r="F105" s="26"/>
      <c r="G105" s="30"/>
      <c r="H105" s="30"/>
      <c r="I105" s="30"/>
      <c r="J105" s="35" t="s">
        <v>3</v>
      </c>
      <c r="K105" s="79"/>
      <c r="L105" s="79"/>
      <c r="M105" s="57"/>
      <c r="N105" s="36">
        <f t="shared" si="20"/>
        <v>0</v>
      </c>
      <c r="O105" s="45"/>
      <c r="P105" s="78" t="str">
        <f t="shared" si="11"/>
        <v/>
      </c>
      <c r="Q105" s="78"/>
      <c r="R105" s="5" t="str">
        <f t="shared" si="15"/>
        <v/>
      </c>
      <c r="S105" s="57"/>
      <c r="T105" s="26"/>
      <c r="U105" s="30"/>
      <c r="V105" s="79"/>
      <c r="W105" s="79"/>
      <c r="X105" s="35">
        <f t="shared" si="17"/>
        <v>0</v>
      </c>
      <c r="Y105" s="80" t="str">
        <f t="shared" si="12"/>
        <v/>
      </c>
      <c r="Z105" s="80"/>
      <c r="AA105" s="81" t="str">
        <f t="shared" si="13"/>
        <v/>
      </c>
      <c r="AB105" s="81"/>
      <c r="AD105" s="13"/>
      <c r="AH105" s="44" t="e">
        <f t="shared" si="18"/>
        <v>#VALUE!</v>
      </c>
      <c r="AI105" s="44" t="e">
        <f t="shared" si="19"/>
        <v>#VALUE!</v>
      </c>
      <c r="AJ105" s="43">
        <f t="shared" si="16"/>
        <v>0</v>
      </c>
    </row>
    <row r="106" spans="2:36" x14ac:dyDescent="0.2">
      <c r="B106" s="35">
        <v>98</v>
      </c>
      <c r="C106" s="78" t="str">
        <f t="shared" si="14"/>
        <v/>
      </c>
      <c r="D106" s="78"/>
      <c r="E106" s="57"/>
      <c r="F106" s="26"/>
      <c r="G106" s="30"/>
      <c r="H106" s="30"/>
      <c r="I106" s="30"/>
      <c r="J106" s="35" t="s">
        <v>3</v>
      </c>
      <c r="K106" s="79"/>
      <c r="L106" s="79"/>
      <c r="M106" s="57"/>
      <c r="N106" s="36">
        <f t="shared" si="20"/>
        <v>0</v>
      </c>
      <c r="O106" s="45"/>
      <c r="P106" s="78" t="str">
        <f t="shared" si="11"/>
        <v/>
      </c>
      <c r="Q106" s="78"/>
      <c r="R106" s="5" t="str">
        <f t="shared" si="15"/>
        <v/>
      </c>
      <c r="S106" s="57"/>
      <c r="T106" s="26"/>
      <c r="U106" s="30"/>
      <c r="V106" s="79"/>
      <c r="W106" s="79"/>
      <c r="X106" s="35">
        <f t="shared" si="17"/>
        <v>0</v>
      </c>
      <c r="Y106" s="80" t="str">
        <f t="shared" si="12"/>
        <v/>
      </c>
      <c r="Z106" s="80"/>
      <c r="AA106" s="81" t="str">
        <f t="shared" si="13"/>
        <v/>
      </c>
      <c r="AB106" s="81"/>
      <c r="AD106" s="13"/>
      <c r="AH106" s="44" t="e">
        <f t="shared" si="18"/>
        <v>#VALUE!</v>
      </c>
      <c r="AI106" s="44" t="e">
        <f t="shared" si="19"/>
        <v>#VALUE!</v>
      </c>
      <c r="AJ106" s="43">
        <f t="shared" si="16"/>
        <v>0</v>
      </c>
    </row>
    <row r="107" spans="2:36" x14ac:dyDescent="0.2">
      <c r="B107" s="35">
        <v>99</v>
      </c>
      <c r="C107" s="78" t="str">
        <f t="shared" si="14"/>
        <v/>
      </c>
      <c r="D107" s="78"/>
      <c r="E107" s="57"/>
      <c r="F107" s="26"/>
      <c r="G107" s="30"/>
      <c r="H107" s="30"/>
      <c r="I107" s="30"/>
      <c r="J107" s="35" t="s">
        <v>3</v>
      </c>
      <c r="K107" s="79"/>
      <c r="L107" s="79"/>
      <c r="M107" s="57"/>
      <c r="N107" s="36">
        <f t="shared" si="20"/>
        <v>0</v>
      </c>
      <c r="O107" s="45"/>
      <c r="P107" s="78" t="str">
        <f t="shared" si="11"/>
        <v/>
      </c>
      <c r="Q107" s="78"/>
      <c r="R107" s="5" t="str">
        <f t="shared" si="15"/>
        <v/>
      </c>
      <c r="S107" s="57"/>
      <c r="T107" s="26"/>
      <c r="U107" s="30"/>
      <c r="V107" s="79"/>
      <c r="W107" s="79"/>
      <c r="X107" s="35">
        <f t="shared" si="17"/>
        <v>0</v>
      </c>
      <c r="Y107" s="80" t="str">
        <f t="shared" si="12"/>
        <v/>
      </c>
      <c r="Z107" s="80"/>
      <c r="AA107" s="81" t="str">
        <f t="shared" si="13"/>
        <v/>
      </c>
      <c r="AB107" s="81"/>
      <c r="AD107" s="13"/>
      <c r="AH107" s="44" t="e">
        <f t="shared" si="18"/>
        <v>#VALUE!</v>
      </c>
      <c r="AI107" s="44" t="e">
        <f t="shared" si="19"/>
        <v>#VALUE!</v>
      </c>
      <c r="AJ107" s="43">
        <f t="shared" si="16"/>
        <v>0</v>
      </c>
    </row>
    <row r="108" spans="2:36" x14ac:dyDescent="0.2">
      <c r="B108" s="35">
        <v>100</v>
      </c>
      <c r="C108" s="78" t="str">
        <f t="shared" si="14"/>
        <v/>
      </c>
      <c r="D108" s="78"/>
      <c r="E108" s="57"/>
      <c r="F108" s="26"/>
      <c r="G108" s="30"/>
      <c r="H108" s="30"/>
      <c r="I108" s="30"/>
      <c r="J108" s="35" t="s">
        <v>3</v>
      </c>
      <c r="K108" s="79"/>
      <c r="L108" s="79"/>
      <c r="M108" s="57"/>
      <c r="N108" s="36">
        <f t="shared" si="20"/>
        <v>0</v>
      </c>
      <c r="O108" s="45"/>
      <c r="P108" s="78" t="str">
        <f t="shared" si="11"/>
        <v/>
      </c>
      <c r="Q108" s="78"/>
      <c r="R108" s="5" t="str">
        <f t="shared" si="15"/>
        <v/>
      </c>
      <c r="S108" s="57"/>
      <c r="T108" s="26"/>
      <c r="U108" s="30"/>
      <c r="V108" s="79"/>
      <c r="W108" s="79"/>
      <c r="X108" s="35">
        <f t="shared" si="17"/>
        <v>0</v>
      </c>
      <c r="Y108" s="80" t="str">
        <f t="shared" si="12"/>
        <v/>
      </c>
      <c r="Z108" s="80"/>
      <c r="AA108" s="81" t="str">
        <f t="shared" si="13"/>
        <v/>
      </c>
      <c r="AB108" s="81"/>
      <c r="AD108" s="13"/>
      <c r="AE108" s="31"/>
      <c r="AF108" s="31"/>
      <c r="AH108" s="44" t="e">
        <f t="shared" si="18"/>
        <v>#VALUE!</v>
      </c>
      <c r="AI108" s="44" t="e">
        <f t="shared" si="19"/>
        <v>#VALUE!</v>
      </c>
      <c r="AJ108" s="43">
        <f t="shared" si="16"/>
        <v>0</v>
      </c>
    </row>
    <row r="109" spans="2:36" x14ac:dyDescent="0.2">
      <c r="B109" s="35" t="s">
        <v>61</v>
      </c>
      <c r="C109" s="78" t="str">
        <f t="shared" si="14"/>
        <v/>
      </c>
      <c r="D109" s="78"/>
      <c r="E109" s="1"/>
      <c r="F109" s="1"/>
      <c r="G109" s="1"/>
      <c r="H109" s="1"/>
      <c r="I109" s="1"/>
      <c r="J109" s="1"/>
      <c r="K109" s="1"/>
      <c r="L109" s="1"/>
      <c r="M109" s="1"/>
      <c r="N109" s="59"/>
      <c r="O109" s="1"/>
      <c r="P109" s="1"/>
      <c r="Q109" s="1"/>
      <c r="R109" s="1"/>
      <c r="S109" s="1"/>
      <c r="T109" s="1"/>
      <c r="U109" s="1"/>
      <c r="V109" s="1"/>
      <c r="W109" s="1"/>
      <c r="X109" s="41"/>
      <c r="Y109" s="1"/>
      <c r="AF109" s="46">
        <f>SUM(Y9:Z108)</f>
        <v>2270.9302325581452</v>
      </c>
      <c r="AG109" s="47">
        <f>AF109/C9</f>
        <v>0.22709302325581451</v>
      </c>
    </row>
  </sheetData>
  <mergeCells count="640">
    <mergeCell ref="C109:D109"/>
    <mergeCell ref="C108:D108"/>
    <mergeCell ref="K108:L108"/>
    <mergeCell ref="P108:Q108"/>
    <mergeCell ref="V108:W108"/>
    <mergeCell ref="Y108:Z108"/>
    <mergeCell ref="AA108:AB108"/>
    <mergeCell ref="C107:D107"/>
    <mergeCell ref="K107:L107"/>
    <mergeCell ref="P107:Q107"/>
    <mergeCell ref="V107:W107"/>
    <mergeCell ref="Y107:Z107"/>
    <mergeCell ref="AA107:AB107"/>
    <mergeCell ref="C106:D106"/>
    <mergeCell ref="K106:L106"/>
    <mergeCell ref="P106:Q106"/>
    <mergeCell ref="V106:W106"/>
    <mergeCell ref="Y106:Z106"/>
    <mergeCell ref="AA106:AB106"/>
    <mergeCell ref="C105:D105"/>
    <mergeCell ref="K105:L105"/>
    <mergeCell ref="P105:Q105"/>
    <mergeCell ref="V105:W105"/>
    <mergeCell ref="Y105:Z105"/>
    <mergeCell ref="AA105:AB105"/>
    <mergeCell ref="C104:D104"/>
    <mergeCell ref="K104:L104"/>
    <mergeCell ref="P104:Q104"/>
    <mergeCell ref="V104:W104"/>
    <mergeCell ref="Y104:Z104"/>
    <mergeCell ref="AA104:AB104"/>
    <mergeCell ref="C103:D103"/>
    <mergeCell ref="K103:L103"/>
    <mergeCell ref="P103:Q103"/>
    <mergeCell ref="V103:W103"/>
    <mergeCell ref="Y103:Z103"/>
    <mergeCell ref="AA103:AB103"/>
    <mergeCell ref="C102:D102"/>
    <mergeCell ref="K102:L102"/>
    <mergeCell ref="P102:Q102"/>
    <mergeCell ref="V102:W102"/>
    <mergeCell ref="Y102:Z102"/>
    <mergeCell ref="AA102:AB102"/>
    <mergeCell ref="C101:D101"/>
    <mergeCell ref="K101:L101"/>
    <mergeCell ref="P101:Q101"/>
    <mergeCell ref="V101:W101"/>
    <mergeCell ref="Y101:Z101"/>
    <mergeCell ref="AA101:AB101"/>
    <mergeCell ref="C100:D100"/>
    <mergeCell ref="K100:L100"/>
    <mergeCell ref="P100:Q100"/>
    <mergeCell ref="V100:W100"/>
    <mergeCell ref="Y100:Z100"/>
    <mergeCell ref="AA100:AB100"/>
    <mergeCell ref="C99:D99"/>
    <mergeCell ref="K99:L99"/>
    <mergeCell ref="P99:Q99"/>
    <mergeCell ref="V99:W99"/>
    <mergeCell ref="Y99:Z99"/>
    <mergeCell ref="AA99:AB99"/>
    <mergeCell ref="C98:D98"/>
    <mergeCell ref="K98:L98"/>
    <mergeCell ref="P98:Q98"/>
    <mergeCell ref="V98:W98"/>
    <mergeCell ref="Y98:Z98"/>
    <mergeCell ref="AA98:AB98"/>
    <mergeCell ref="C97:D97"/>
    <mergeCell ref="K97:L97"/>
    <mergeCell ref="P97:Q97"/>
    <mergeCell ref="V97:W97"/>
    <mergeCell ref="Y97:Z97"/>
    <mergeCell ref="AA97:AB97"/>
    <mergeCell ref="C96:D96"/>
    <mergeCell ref="K96:L96"/>
    <mergeCell ref="P96:Q96"/>
    <mergeCell ref="V96:W96"/>
    <mergeCell ref="Y96:Z96"/>
    <mergeCell ref="AA96:AB96"/>
    <mergeCell ref="C95:D95"/>
    <mergeCell ref="K95:L95"/>
    <mergeCell ref="P95:Q95"/>
    <mergeCell ref="V95:W95"/>
    <mergeCell ref="Y95:Z95"/>
    <mergeCell ref="AA95:AB95"/>
    <mergeCell ref="C94:D94"/>
    <mergeCell ref="K94:L94"/>
    <mergeCell ref="P94:Q94"/>
    <mergeCell ref="V94:W94"/>
    <mergeCell ref="Y94:Z94"/>
    <mergeCell ref="AA94:AB94"/>
    <mergeCell ref="C93:D93"/>
    <mergeCell ref="K93:L93"/>
    <mergeCell ref="P93:Q93"/>
    <mergeCell ref="V93:W93"/>
    <mergeCell ref="Y93:Z93"/>
    <mergeCell ref="AA93:AB93"/>
    <mergeCell ref="C92:D92"/>
    <mergeCell ref="K92:L92"/>
    <mergeCell ref="P92:Q92"/>
    <mergeCell ref="V92:W92"/>
    <mergeCell ref="Y92:Z92"/>
    <mergeCell ref="AA92:AB92"/>
    <mergeCell ref="C91:D91"/>
    <mergeCell ref="K91:L91"/>
    <mergeCell ref="P91:Q91"/>
    <mergeCell ref="V91:W91"/>
    <mergeCell ref="Y91:Z91"/>
    <mergeCell ref="AA91:AB91"/>
    <mergeCell ref="C90:D90"/>
    <mergeCell ref="K90:L90"/>
    <mergeCell ref="P90:Q90"/>
    <mergeCell ref="V90:W90"/>
    <mergeCell ref="Y90:Z90"/>
    <mergeCell ref="AA90:AB90"/>
    <mergeCell ref="C89:D89"/>
    <mergeCell ref="K89:L89"/>
    <mergeCell ref="P89:Q89"/>
    <mergeCell ref="V89:W89"/>
    <mergeCell ref="Y89:Z89"/>
    <mergeCell ref="AA89:AB89"/>
    <mergeCell ref="C88:D88"/>
    <mergeCell ref="K88:L88"/>
    <mergeCell ref="P88:Q88"/>
    <mergeCell ref="V88:W88"/>
    <mergeCell ref="Y88:Z88"/>
    <mergeCell ref="AA88:AB88"/>
    <mergeCell ref="C87:D87"/>
    <mergeCell ref="K87:L87"/>
    <mergeCell ref="P87:Q87"/>
    <mergeCell ref="V87:W87"/>
    <mergeCell ref="Y87:Z87"/>
    <mergeCell ref="AA87:AB87"/>
    <mergeCell ref="C86:D86"/>
    <mergeCell ref="K86:L86"/>
    <mergeCell ref="P86:Q86"/>
    <mergeCell ref="V86:W86"/>
    <mergeCell ref="Y86:Z86"/>
    <mergeCell ref="AA86:AB86"/>
    <mergeCell ref="C85:D85"/>
    <mergeCell ref="K85:L85"/>
    <mergeCell ref="P85:Q85"/>
    <mergeCell ref="V85:W85"/>
    <mergeCell ref="Y85:Z85"/>
    <mergeCell ref="AA85:AB85"/>
    <mergeCell ref="C84:D84"/>
    <mergeCell ref="K84:L84"/>
    <mergeCell ref="P84:Q84"/>
    <mergeCell ref="V84:W84"/>
    <mergeCell ref="Y84:Z84"/>
    <mergeCell ref="AA84:AB84"/>
    <mergeCell ref="C83:D83"/>
    <mergeCell ref="K83:L83"/>
    <mergeCell ref="P83:Q83"/>
    <mergeCell ref="V83:W83"/>
    <mergeCell ref="Y83:Z83"/>
    <mergeCell ref="AA83:AB83"/>
    <mergeCell ref="C82:D82"/>
    <mergeCell ref="K82:L82"/>
    <mergeCell ref="P82:Q82"/>
    <mergeCell ref="V82:W82"/>
    <mergeCell ref="Y82:Z82"/>
    <mergeCell ref="AA82:AB82"/>
    <mergeCell ref="C81:D81"/>
    <mergeCell ref="K81:L81"/>
    <mergeCell ref="P81:Q81"/>
    <mergeCell ref="V81:W81"/>
    <mergeCell ref="Y81:Z81"/>
    <mergeCell ref="AA81:AB81"/>
    <mergeCell ref="C80:D80"/>
    <mergeCell ref="K80:L80"/>
    <mergeCell ref="P80:Q80"/>
    <mergeCell ref="V80:W80"/>
    <mergeCell ref="Y80:Z80"/>
    <mergeCell ref="AA80:AB80"/>
    <mergeCell ref="C79:D79"/>
    <mergeCell ref="K79:L79"/>
    <mergeCell ref="P79:Q79"/>
    <mergeCell ref="V79:W79"/>
    <mergeCell ref="Y79:Z79"/>
    <mergeCell ref="AA79:AB79"/>
    <mergeCell ref="C78:D78"/>
    <mergeCell ref="K78:L78"/>
    <mergeCell ref="P78:Q78"/>
    <mergeCell ref="V78:W78"/>
    <mergeCell ref="Y78:Z78"/>
    <mergeCell ref="AA78:AB78"/>
    <mergeCell ref="C77:D77"/>
    <mergeCell ref="K77:L77"/>
    <mergeCell ref="P77:Q77"/>
    <mergeCell ref="V77:W77"/>
    <mergeCell ref="Y77:Z77"/>
    <mergeCell ref="AA77:AB77"/>
    <mergeCell ref="C76:D76"/>
    <mergeCell ref="K76:L76"/>
    <mergeCell ref="P76:Q76"/>
    <mergeCell ref="V76:W76"/>
    <mergeCell ref="Y76:Z76"/>
    <mergeCell ref="AA76:AB76"/>
    <mergeCell ref="C75:D75"/>
    <mergeCell ref="K75:L75"/>
    <mergeCell ref="P75:Q75"/>
    <mergeCell ref="V75:W75"/>
    <mergeCell ref="Y75:Z75"/>
    <mergeCell ref="AA75:AB75"/>
    <mergeCell ref="C74:D74"/>
    <mergeCell ref="K74:L74"/>
    <mergeCell ref="P74:Q74"/>
    <mergeCell ref="V74:W74"/>
    <mergeCell ref="Y74:Z74"/>
    <mergeCell ref="AA74:AB74"/>
    <mergeCell ref="C73:D73"/>
    <mergeCell ref="K73:L73"/>
    <mergeCell ref="P73:Q73"/>
    <mergeCell ref="V73:W73"/>
    <mergeCell ref="Y73:Z73"/>
    <mergeCell ref="AA73:AB73"/>
    <mergeCell ref="C72:D72"/>
    <mergeCell ref="K72:L72"/>
    <mergeCell ref="P72:Q72"/>
    <mergeCell ref="V72:W72"/>
    <mergeCell ref="Y72:Z72"/>
    <mergeCell ref="AA72:AB72"/>
    <mergeCell ref="C71:D71"/>
    <mergeCell ref="K71:L71"/>
    <mergeCell ref="P71:Q71"/>
    <mergeCell ref="V71:W71"/>
    <mergeCell ref="Y71:Z71"/>
    <mergeCell ref="AA71:AB71"/>
    <mergeCell ref="C70:D70"/>
    <mergeCell ref="K70:L70"/>
    <mergeCell ref="P70:Q70"/>
    <mergeCell ref="V70:W70"/>
    <mergeCell ref="Y70:Z70"/>
    <mergeCell ref="AA70:AB70"/>
    <mergeCell ref="C69:D69"/>
    <mergeCell ref="K69:L69"/>
    <mergeCell ref="P69:Q69"/>
    <mergeCell ref="V69:W69"/>
    <mergeCell ref="Y69:Z69"/>
    <mergeCell ref="AA69:AB69"/>
    <mergeCell ref="C68:D68"/>
    <mergeCell ref="K68:L68"/>
    <mergeCell ref="P68:Q68"/>
    <mergeCell ref="V68:W68"/>
    <mergeCell ref="Y68:Z68"/>
    <mergeCell ref="AA68:AB68"/>
    <mergeCell ref="C67:D67"/>
    <mergeCell ref="K67:L67"/>
    <mergeCell ref="P67:Q67"/>
    <mergeCell ref="V67:W67"/>
    <mergeCell ref="Y67:Z67"/>
    <mergeCell ref="AA67:AB67"/>
    <mergeCell ref="C66:D66"/>
    <mergeCell ref="K66:L66"/>
    <mergeCell ref="P66:Q66"/>
    <mergeCell ref="V66:W66"/>
    <mergeCell ref="Y66:Z66"/>
    <mergeCell ref="AA66:AB66"/>
    <mergeCell ref="C65:D65"/>
    <mergeCell ref="K65:L65"/>
    <mergeCell ref="P65:Q65"/>
    <mergeCell ref="V65:W65"/>
    <mergeCell ref="Y65:Z65"/>
    <mergeCell ref="AA65:AB65"/>
    <mergeCell ref="C64:D64"/>
    <mergeCell ref="K64:L64"/>
    <mergeCell ref="P64:Q64"/>
    <mergeCell ref="V64:W64"/>
    <mergeCell ref="Y64:Z64"/>
    <mergeCell ref="AA64:AB64"/>
    <mergeCell ref="C63:D63"/>
    <mergeCell ref="K63:L63"/>
    <mergeCell ref="P63:Q63"/>
    <mergeCell ref="V63:W63"/>
    <mergeCell ref="Y63:Z63"/>
    <mergeCell ref="AA63:AB63"/>
    <mergeCell ref="C62:D62"/>
    <mergeCell ref="K62:L62"/>
    <mergeCell ref="P62:Q62"/>
    <mergeCell ref="V62:W62"/>
    <mergeCell ref="Y62:Z62"/>
    <mergeCell ref="AA62:AB62"/>
    <mergeCell ref="C61:D61"/>
    <mergeCell ref="K61:L61"/>
    <mergeCell ref="P61:Q61"/>
    <mergeCell ref="V61:W61"/>
    <mergeCell ref="Y61:Z61"/>
    <mergeCell ref="AA61:AB61"/>
    <mergeCell ref="C60:D60"/>
    <mergeCell ref="K60:L60"/>
    <mergeCell ref="P60:Q60"/>
    <mergeCell ref="V60:W60"/>
    <mergeCell ref="Y60:Z60"/>
    <mergeCell ref="AA60:AB60"/>
    <mergeCell ref="C59:D59"/>
    <mergeCell ref="K59:L59"/>
    <mergeCell ref="P59:Q59"/>
    <mergeCell ref="V59:W59"/>
    <mergeCell ref="Y59:Z59"/>
    <mergeCell ref="AA59:AB59"/>
    <mergeCell ref="C58:D58"/>
    <mergeCell ref="K58:L58"/>
    <mergeCell ref="P58:Q58"/>
    <mergeCell ref="V58:W58"/>
    <mergeCell ref="Y58:Z58"/>
    <mergeCell ref="AA58:AB58"/>
    <mergeCell ref="C57:D57"/>
    <mergeCell ref="K57:L57"/>
    <mergeCell ref="P57:Q57"/>
    <mergeCell ref="V57:W57"/>
    <mergeCell ref="Y57:Z57"/>
    <mergeCell ref="AA57:AB57"/>
    <mergeCell ref="C56:D56"/>
    <mergeCell ref="K56:L56"/>
    <mergeCell ref="P56:Q56"/>
    <mergeCell ref="V56:W56"/>
    <mergeCell ref="Y56:Z56"/>
    <mergeCell ref="AA56:AB56"/>
    <mergeCell ref="C55:D55"/>
    <mergeCell ref="K55:L55"/>
    <mergeCell ref="P55:Q55"/>
    <mergeCell ref="V55:W55"/>
    <mergeCell ref="Y55:Z55"/>
    <mergeCell ref="AA55:AB55"/>
    <mergeCell ref="C54:D54"/>
    <mergeCell ref="K54:L54"/>
    <mergeCell ref="P54:Q54"/>
    <mergeCell ref="V54:W54"/>
    <mergeCell ref="Y54:Z54"/>
    <mergeCell ref="AA54:AB54"/>
    <mergeCell ref="C53:D53"/>
    <mergeCell ref="K53:L53"/>
    <mergeCell ref="P53:Q53"/>
    <mergeCell ref="V53:W53"/>
    <mergeCell ref="Y53:Z53"/>
    <mergeCell ref="AA53:AB53"/>
    <mergeCell ref="C52:D52"/>
    <mergeCell ref="K52:L52"/>
    <mergeCell ref="P52:Q52"/>
    <mergeCell ref="V52:W52"/>
    <mergeCell ref="Y52:Z52"/>
    <mergeCell ref="AA52:AB52"/>
    <mergeCell ref="C51:D51"/>
    <mergeCell ref="K51:L51"/>
    <mergeCell ref="P51:Q51"/>
    <mergeCell ref="V51:W51"/>
    <mergeCell ref="Y51:Z51"/>
    <mergeCell ref="AA51:AB51"/>
    <mergeCell ref="C50:D50"/>
    <mergeCell ref="K50:L50"/>
    <mergeCell ref="P50:Q50"/>
    <mergeCell ref="V50:W50"/>
    <mergeCell ref="Y50:Z50"/>
    <mergeCell ref="AA50:AB50"/>
    <mergeCell ref="C49:D49"/>
    <mergeCell ref="K49:L49"/>
    <mergeCell ref="P49:Q49"/>
    <mergeCell ref="V49:W49"/>
    <mergeCell ref="Y49:Z49"/>
    <mergeCell ref="AA49:AB49"/>
    <mergeCell ref="C48:D48"/>
    <mergeCell ref="K48:L48"/>
    <mergeCell ref="P48:Q48"/>
    <mergeCell ref="V48:W48"/>
    <mergeCell ref="Y48:Z48"/>
    <mergeCell ref="AA48:AB48"/>
    <mergeCell ref="C47:D47"/>
    <mergeCell ref="K47:L47"/>
    <mergeCell ref="P47:Q47"/>
    <mergeCell ref="V47:W47"/>
    <mergeCell ref="Y47:Z47"/>
    <mergeCell ref="AA47:AB47"/>
    <mergeCell ref="C46:D46"/>
    <mergeCell ref="K46:L46"/>
    <mergeCell ref="P46:Q46"/>
    <mergeCell ref="V46:W46"/>
    <mergeCell ref="Y46:Z46"/>
    <mergeCell ref="AA46:AB46"/>
    <mergeCell ref="C45:D45"/>
    <mergeCell ref="K45:L45"/>
    <mergeCell ref="P45:Q45"/>
    <mergeCell ref="V45:W45"/>
    <mergeCell ref="Y45:Z45"/>
    <mergeCell ref="AA45:AB45"/>
    <mergeCell ref="C44:D44"/>
    <mergeCell ref="K44:L44"/>
    <mergeCell ref="P44:Q44"/>
    <mergeCell ref="V44:W44"/>
    <mergeCell ref="Y44:Z44"/>
    <mergeCell ref="AA44:AB44"/>
    <mergeCell ref="C43:D43"/>
    <mergeCell ref="K43:L43"/>
    <mergeCell ref="P43:Q43"/>
    <mergeCell ref="V43:W43"/>
    <mergeCell ref="Y43:Z43"/>
    <mergeCell ref="AA43:AB43"/>
    <mergeCell ref="C42:D42"/>
    <mergeCell ref="K42:L42"/>
    <mergeCell ref="P42:Q42"/>
    <mergeCell ref="V42:W42"/>
    <mergeCell ref="Y42:Z42"/>
    <mergeCell ref="AA42:AB42"/>
    <mergeCell ref="C41:D41"/>
    <mergeCell ref="K41:L41"/>
    <mergeCell ref="P41:Q41"/>
    <mergeCell ref="V41:W41"/>
    <mergeCell ref="Y41:Z41"/>
    <mergeCell ref="AA41:AB41"/>
    <mergeCell ref="C40:D40"/>
    <mergeCell ref="K40:L40"/>
    <mergeCell ref="P40:Q40"/>
    <mergeCell ref="V40:W40"/>
    <mergeCell ref="Y40:Z40"/>
    <mergeCell ref="AA40:AB40"/>
    <mergeCell ref="C39:D39"/>
    <mergeCell ref="K39:L39"/>
    <mergeCell ref="P39:Q39"/>
    <mergeCell ref="V39:W39"/>
    <mergeCell ref="Y39:Z39"/>
    <mergeCell ref="AA39:AB39"/>
    <mergeCell ref="C38:D38"/>
    <mergeCell ref="K38:L38"/>
    <mergeCell ref="P38:Q38"/>
    <mergeCell ref="V38:W38"/>
    <mergeCell ref="Y38:Z38"/>
    <mergeCell ref="AA38:AB38"/>
    <mergeCell ref="C37:D37"/>
    <mergeCell ref="K37:L37"/>
    <mergeCell ref="P37:Q37"/>
    <mergeCell ref="V37:W37"/>
    <mergeCell ref="Y37:Z37"/>
    <mergeCell ref="AA37:AB37"/>
    <mergeCell ref="C36:D36"/>
    <mergeCell ref="K36:L36"/>
    <mergeCell ref="P36:Q36"/>
    <mergeCell ref="V36:W36"/>
    <mergeCell ref="Y36:Z36"/>
    <mergeCell ref="AA36:AB36"/>
    <mergeCell ref="C35:D35"/>
    <mergeCell ref="K35:L35"/>
    <mergeCell ref="P35:Q35"/>
    <mergeCell ref="V35:W35"/>
    <mergeCell ref="Y35:Z35"/>
    <mergeCell ref="AA35:AB35"/>
    <mergeCell ref="C34:D34"/>
    <mergeCell ref="K34:L34"/>
    <mergeCell ref="P34:Q34"/>
    <mergeCell ref="V34:W34"/>
    <mergeCell ref="Y34:Z34"/>
    <mergeCell ref="AA34:AB34"/>
    <mergeCell ref="C33:D33"/>
    <mergeCell ref="K33:L33"/>
    <mergeCell ref="P33:Q33"/>
    <mergeCell ref="V33:W33"/>
    <mergeCell ref="Y33:Z33"/>
    <mergeCell ref="AA33:AB33"/>
    <mergeCell ref="C32:D32"/>
    <mergeCell ref="K32:L32"/>
    <mergeCell ref="P32:Q32"/>
    <mergeCell ref="V32:W32"/>
    <mergeCell ref="Y32:Z32"/>
    <mergeCell ref="AA32:AB32"/>
    <mergeCell ref="C31:D31"/>
    <mergeCell ref="K31:L31"/>
    <mergeCell ref="P31:Q31"/>
    <mergeCell ref="V31:W31"/>
    <mergeCell ref="Y31:Z31"/>
    <mergeCell ref="AA31:AB31"/>
    <mergeCell ref="C30:D30"/>
    <mergeCell ref="K30:L30"/>
    <mergeCell ref="P30:Q30"/>
    <mergeCell ref="V30:W30"/>
    <mergeCell ref="Y30:Z30"/>
    <mergeCell ref="AA30:AB30"/>
    <mergeCell ref="C29:D29"/>
    <mergeCell ref="K29:L29"/>
    <mergeCell ref="P29:Q29"/>
    <mergeCell ref="V29:W29"/>
    <mergeCell ref="Y29:Z29"/>
    <mergeCell ref="AA29:AB29"/>
    <mergeCell ref="C28:D28"/>
    <mergeCell ref="K28:L28"/>
    <mergeCell ref="P28:Q28"/>
    <mergeCell ref="V28:W28"/>
    <mergeCell ref="Y28:Z28"/>
    <mergeCell ref="AA28:AB28"/>
    <mergeCell ref="C27:D27"/>
    <mergeCell ref="K27:L27"/>
    <mergeCell ref="P27:Q27"/>
    <mergeCell ref="V27:W27"/>
    <mergeCell ref="Y27:Z27"/>
    <mergeCell ref="AA27:AB27"/>
    <mergeCell ref="C26:D26"/>
    <mergeCell ref="K26:L26"/>
    <mergeCell ref="P26:Q26"/>
    <mergeCell ref="V26:W26"/>
    <mergeCell ref="Y26:Z26"/>
    <mergeCell ref="AA26:AB26"/>
    <mergeCell ref="C25:D25"/>
    <mergeCell ref="K25:L25"/>
    <mergeCell ref="P25:Q25"/>
    <mergeCell ref="V25:W25"/>
    <mergeCell ref="Y25:Z25"/>
    <mergeCell ref="AA25:AB25"/>
    <mergeCell ref="C24:D24"/>
    <mergeCell ref="K24:L24"/>
    <mergeCell ref="P24:Q24"/>
    <mergeCell ref="V24:W24"/>
    <mergeCell ref="Y24:Z24"/>
    <mergeCell ref="AA24:AB24"/>
    <mergeCell ref="C23:D23"/>
    <mergeCell ref="K23:L23"/>
    <mergeCell ref="P23:Q23"/>
    <mergeCell ref="V23:W23"/>
    <mergeCell ref="Y23:Z23"/>
    <mergeCell ref="AA23:AB23"/>
    <mergeCell ref="C22:D22"/>
    <mergeCell ref="K22:L22"/>
    <mergeCell ref="P22:Q22"/>
    <mergeCell ref="V22:W22"/>
    <mergeCell ref="Y22:Z22"/>
    <mergeCell ref="AA22:AB22"/>
    <mergeCell ref="C21:D21"/>
    <mergeCell ref="K21:L21"/>
    <mergeCell ref="P21:Q21"/>
    <mergeCell ref="V21:W21"/>
    <mergeCell ref="Y21:Z21"/>
    <mergeCell ref="AA21:AB21"/>
    <mergeCell ref="C20:D20"/>
    <mergeCell ref="K20:L20"/>
    <mergeCell ref="P20:Q20"/>
    <mergeCell ref="V20:W20"/>
    <mergeCell ref="Y20:Z20"/>
    <mergeCell ref="AA20:AB20"/>
    <mergeCell ref="C19:D19"/>
    <mergeCell ref="K19:L19"/>
    <mergeCell ref="P19:Q19"/>
    <mergeCell ref="V19:W19"/>
    <mergeCell ref="Y19:Z19"/>
    <mergeCell ref="AA19:AB19"/>
    <mergeCell ref="C18:D18"/>
    <mergeCell ref="K18:L18"/>
    <mergeCell ref="P18:Q18"/>
    <mergeCell ref="V18:W18"/>
    <mergeCell ref="Y18:Z18"/>
    <mergeCell ref="AA18:AB18"/>
    <mergeCell ref="C17:D17"/>
    <mergeCell ref="K17:L17"/>
    <mergeCell ref="P17:Q17"/>
    <mergeCell ref="V17:W17"/>
    <mergeCell ref="Y17:Z17"/>
    <mergeCell ref="AA17:AB17"/>
    <mergeCell ref="C16:D16"/>
    <mergeCell ref="K16:L16"/>
    <mergeCell ref="P16:Q16"/>
    <mergeCell ref="V16:W16"/>
    <mergeCell ref="Y16:Z16"/>
    <mergeCell ref="AA16:AB16"/>
    <mergeCell ref="C15:D15"/>
    <mergeCell ref="K15:L15"/>
    <mergeCell ref="P15:Q15"/>
    <mergeCell ref="V15:W15"/>
    <mergeCell ref="Y15:Z15"/>
    <mergeCell ref="AA15:AB15"/>
    <mergeCell ref="C14:D14"/>
    <mergeCell ref="K14:L14"/>
    <mergeCell ref="P14:Q14"/>
    <mergeCell ref="V14:W14"/>
    <mergeCell ref="Y14:Z14"/>
    <mergeCell ref="AA14:AB14"/>
    <mergeCell ref="C13:D13"/>
    <mergeCell ref="K13:L13"/>
    <mergeCell ref="P13:Q13"/>
    <mergeCell ref="V13:W13"/>
    <mergeCell ref="Y13:Z13"/>
    <mergeCell ref="AA13:AB13"/>
    <mergeCell ref="C12:D12"/>
    <mergeCell ref="K12:L12"/>
    <mergeCell ref="P12:Q12"/>
    <mergeCell ref="V12:W12"/>
    <mergeCell ref="Y12:Z12"/>
    <mergeCell ref="AA12:AB12"/>
    <mergeCell ref="C11:D11"/>
    <mergeCell ref="K11:L11"/>
    <mergeCell ref="P11:Q11"/>
    <mergeCell ref="V11:W11"/>
    <mergeCell ref="Y11:Z11"/>
    <mergeCell ref="AA11:AB11"/>
    <mergeCell ref="C10:D10"/>
    <mergeCell ref="K10:L10"/>
    <mergeCell ref="P10:Q10"/>
    <mergeCell ref="V10:W10"/>
    <mergeCell ref="Y10:Z10"/>
    <mergeCell ref="AA10:AB10"/>
    <mergeCell ref="C9:D9"/>
    <mergeCell ref="K9:L9"/>
    <mergeCell ref="P9:Q9"/>
    <mergeCell ref="V9:W9"/>
    <mergeCell ref="Y9:Z9"/>
    <mergeCell ref="AA9:AB9"/>
    <mergeCell ref="S7:W7"/>
    <mergeCell ref="X7:X8"/>
    <mergeCell ref="Y7:AB7"/>
    <mergeCell ref="K8:L8"/>
    <mergeCell ref="P8:Q8"/>
    <mergeCell ref="V8:W8"/>
    <mergeCell ref="Y8:Z8"/>
    <mergeCell ref="AA8:AB8"/>
    <mergeCell ref="B7:B8"/>
    <mergeCell ref="C7:D8"/>
    <mergeCell ref="E7:L7"/>
    <mergeCell ref="M7:N8"/>
    <mergeCell ref="O7:P7"/>
    <mergeCell ref="R7:R8"/>
    <mergeCell ref="S4:U4"/>
    <mergeCell ref="V4:W4"/>
    <mergeCell ref="F5:I5"/>
    <mergeCell ref="O5:P5"/>
    <mergeCell ref="Q5:R5"/>
    <mergeCell ref="S5:U5"/>
    <mergeCell ref="V5:W5"/>
    <mergeCell ref="B4:C4"/>
    <mergeCell ref="D4:E4"/>
    <mergeCell ref="F4:J4"/>
    <mergeCell ref="K4:L4"/>
    <mergeCell ref="O4:P4"/>
    <mergeCell ref="Q4:R4"/>
    <mergeCell ref="S2:U2"/>
    <mergeCell ref="V2:W2"/>
    <mergeCell ref="B3:C3"/>
    <mergeCell ref="D3:L3"/>
    <mergeCell ref="O3:P3"/>
    <mergeCell ref="Q3:W3"/>
    <mergeCell ref="B2:C2"/>
    <mergeCell ref="D2:E2"/>
    <mergeCell ref="F2:J2"/>
    <mergeCell ref="K2:L2"/>
    <mergeCell ref="O2:P2"/>
    <mergeCell ref="Q2:R2"/>
  </mergeCells>
  <phoneticPr fontId="2"/>
  <conditionalFormatting sqref="J9:J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J9:J108">
      <formula1>"買,売"</formula1>
    </dataValidation>
  </dataValidations>
  <pageMargins left="0.7" right="0.7" top="0.75" bottom="0.75" header="0.3" footer="0.3"/>
  <pageSetup paperSize="9" scale="63" orientation="landscape" horizontalDpi="4294967293" r:id="rId1"/>
  <rowBreaks count="1" manualBreakCount="1">
    <brk id="52" max="2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検証（EURUSD　H4)</vt:lpstr>
      <vt:lpstr>画像(H4)</vt:lpstr>
      <vt:lpstr>気づき</vt:lpstr>
      <vt:lpstr>検証終了通貨</vt:lpstr>
      <vt:lpstr>テンプレ改3</vt:lpstr>
      <vt:lpstr>テンプレ改3!Print_Area</vt:lpstr>
      <vt:lpstr>'画像(H4)'!Print_Area</vt:lpstr>
      <vt:lpstr>'検証（EURUSD　H4)'!Print_Area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本田正秀</cp:lastModifiedBy>
  <cp:revision/>
  <cp:lastPrinted>2016-06-19T02:15:24Z</cp:lastPrinted>
  <dcterms:created xsi:type="dcterms:W3CDTF">2013-10-09T23:04:08Z</dcterms:created>
  <dcterms:modified xsi:type="dcterms:W3CDTF">2016-07-30T13:58:35Z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