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3690" windowWidth="15930" windowHeight="11760"/>
  </bookViews>
  <sheets>
    <sheet name="ＩＢ（NZDJPY4時間足）" sheetId="28" r:id="rId1"/>
    <sheet name="画像（ＩＢ）" sheetId="26" r:id="rId2"/>
    <sheet name="DOUJI（NZDJPY4時間足）" sheetId="30" r:id="rId3"/>
    <sheet name="画像（DOUJI） " sheetId="29" r:id="rId4"/>
    <sheet name="TWINS（NZDJPY4時間足）" sheetId="31" r:id="rId5"/>
    <sheet name="画像（TWINS）" sheetId="32" r:id="rId6"/>
    <sheet name="気づき" sheetId="9" r:id="rId7"/>
    <sheet name="検証終了通貨" sheetId="10" r:id="rId8"/>
    <sheet name="テンプレ" sheetId="17" r:id="rId9"/>
  </sheets>
  <calcPr calcId="145621"/>
</workbook>
</file>

<file path=xl/calcChain.xml><?xml version="1.0" encoding="utf-8"?>
<calcChain xmlns="http://schemas.openxmlformats.org/spreadsheetml/2006/main">
  <c r="T108" i="31" l="1"/>
  <c r="R108" i="31"/>
  <c r="M108" i="31"/>
  <c r="K108" i="31"/>
  <c r="T107" i="31"/>
  <c r="R107" i="31"/>
  <c r="C108" i="31" s="1"/>
  <c r="M107" i="31"/>
  <c r="K107" i="31"/>
  <c r="T106" i="31"/>
  <c r="R106" i="31"/>
  <c r="C107" i="31" s="1"/>
  <c r="M106" i="31"/>
  <c r="K106" i="31"/>
  <c r="T105" i="31"/>
  <c r="R105" i="31"/>
  <c r="C106" i="31" s="1"/>
  <c r="M105" i="31"/>
  <c r="K105" i="31"/>
  <c r="T104" i="31"/>
  <c r="R104" i="31"/>
  <c r="C105" i="31" s="1"/>
  <c r="M104" i="31"/>
  <c r="K104" i="31"/>
  <c r="T103" i="31"/>
  <c r="R103" i="31"/>
  <c r="C104" i="31" s="1"/>
  <c r="M103" i="31"/>
  <c r="K103" i="31"/>
  <c r="T102" i="31"/>
  <c r="R102" i="31"/>
  <c r="C103" i="31" s="1"/>
  <c r="M102" i="31"/>
  <c r="K102" i="31"/>
  <c r="T101" i="31"/>
  <c r="R101" i="31"/>
  <c r="C102" i="31" s="1"/>
  <c r="M101" i="31"/>
  <c r="K101" i="31"/>
  <c r="T100" i="31"/>
  <c r="R100" i="31"/>
  <c r="C101" i="31" s="1"/>
  <c r="M100" i="31"/>
  <c r="K100" i="31"/>
  <c r="T99" i="31"/>
  <c r="R99" i="31"/>
  <c r="C100" i="31" s="1"/>
  <c r="M99" i="31"/>
  <c r="K99" i="31"/>
  <c r="T98" i="31"/>
  <c r="R98" i="31"/>
  <c r="C99" i="31" s="1"/>
  <c r="M98" i="31"/>
  <c r="K98" i="31"/>
  <c r="T97" i="31"/>
  <c r="R97" i="31"/>
  <c r="C98" i="31" s="1"/>
  <c r="M97" i="31"/>
  <c r="K97" i="31"/>
  <c r="T96" i="31"/>
  <c r="R96" i="31"/>
  <c r="C97" i="31" s="1"/>
  <c r="M96" i="31"/>
  <c r="K96" i="31"/>
  <c r="T95" i="31"/>
  <c r="R95" i="31"/>
  <c r="C96" i="31" s="1"/>
  <c r="M95" i="31"/>
  <c r="K95" i="31"/>
  <c r="T94" i="31"/>
  <c r="R94" i="31"/>
  <c r="C95" i="31" s="1"/>
  <c r="M94" i="31"/>
  <c r="K94" i="31"/>
  <c r="T93" i="31"/>
  <c r="R93" i="31"/>
  <c r="C94" i="31" s="1"/>
  <c r="M93" i="31"/>
  <c r="K93" i="31"/>
  <c r="T92" i="31"/>
  <c r="R92" i="31"/>
  <c r="C93" i="31" s="1"/>
  <c r="M92" i="31"/>
  <c r="K92" i="31"/>
  <c r="T91" i="31"/>
  <c r="R91" i="31"/>
  <c r="C92" i="31" s="1"/>
  <c r="M91" i="31"/>
  <c r="K91" i="31"/>
  <c r="T90" i="31"/>
  <c r="R90" i="31"/>
  <c r="C91" i="31" s="1"/>
  <c r="M90" i="31"/>
  <c r="K90" i="31"/>
  <c r="T89" i="31"/>
  <c r="R89" i="31"/>
  <c r="C90" i="31" s="1"/>
  <c r="M89" i="31"/>
  <c r="K89" i="31"/>
  <c r="T88" i="31"/>
  <c r="R88" i="31"/>
  <c r="C89" i="31" s="1"/>
  <c r="M88" i="31"/>
  <c r="K88" i="31"/>
  <c r="T87" i="31"/>
  <c r="R87" i="31"/>
  <c r="C88" i="31" s="1"/>
  <c r="M87" i="31"/>
  <c r="K87" i="31"/>
  <c r="T86" i="31"/>
  <c r="R86" i="31"/>
  <c r="C87" i="31" s="1"/>
  <c r="M86" i="31"/>
  <c r="K86" i="31"/>
  <c r="T85" i="31"/>
  <c r="R85" i="31"/>
  <c r="C86" i="31" s="1"/>
  <c r="M85" i="31"/>
  <c r="K85" i="31"/>
  <c r="T84" i="31"/>
  <c r="R84" i="31"/>
  <c r="C85" i="31" s="1"/>
  <c r="M84" i="31"/>
  <c r="K84" i="31"/>
  <c r="T83" i="31"/>
  <c r="R83" i="31"/>
  <c r="C84" i="31" s="1"/>
  <c r="M83" i="31"/>
  <c r="K83" i="31"/>
  <c r="T82" i="31"/>
  <c r="R82" i="31"/>
  <c r="C83" i="31" s="1"/>
  <c r="M82" i="31"/>
  <c r="K82" i="31"/>
  <c r="T81" i="31"/>
  <c r="R81" i="31"/>
  <c r="C82" i="31" s="1"/>
  <c r="M81" i="31"/>
  <c r="K81" i="31"/>
  <c r="T80" i="31"/>
  <c r="R80" i="31"/>
  <c r="C81" i="31" s="1"/>
  <c r="M80" i="31"/>
  <c r="K80" i="31"/>
  <c r="T79" i="31"/>
  <c r="R79" i="31"/>
  <c r="C80" i="31" s="1"/>
  <c r="M79" i="31"/>
  <c r="K79" i="31"/>
  <c r="T78" i="31"/>
  <c r="R78" i="31"/>
  <c r="C79" i="31" s="1"/>
  <c r="M78" i="31"/>
  <c r="K78" i="31"/>
  <c r="T77" i="31"/>
  <c r="R77" i="31"/>
  <c r="C78" i="31" s="1"/>
  <c r="M77" i="31"/>
  <c r="K77" i="31"/>
  <c r="T76" i="31"/>
  <c r="R76" i="31"/>
  <c r="C77" i="31" s="1"/>
  <c r="M76" i="31"/>
  <c r="K76" i="31"/>
  <c r="T75" i="31"/>
  <c r="R75" i="31"/>
  <c r="C76" i="31" s="1"/>
  <c r="M75" i="31"/>
  <c r="K75" i="31"/>
  <c r="T74" i="31"/>
  <c r="R74" i="31"/>
  <c r="C75" i="31" s="1"/>
  <c r="M74" i="31"/>
  <c r="K74" i="31"/>
  <c r="T73" i="31"/>
  <c r="R73" i="31"/>
  <c r="C74" i="31" s="1"/>
  <c r="M73" i="31"/>
  <c r="K73" i="31"/>
  <c r="T72" i="31"/>
  <c r="R72" i="31"/>
  <c r="C73" i="31" s="1"/>
  <c r="M72" i="31"/>
  <c r="K72" i="31"/>
  <c r="T71" i="31"/>
  <c r="R71" i="31"/>
  <c r="C72" i="31" s="1"/>
  <c r="M71" i="31"/>
  <c r="K71" i="31"/>
  <c r="T70" i="31"/>
  <c r="R70" i="31"/>
  <c r="C71" i="31" s="1"/>
  <c r="M70" i="31"/>
  <c r="K70" i="31"/>
  <c r="T69" i="31"/>
  <c r="R69" i="31"/>
  <c r="C70" i="31" s="1"/>
  <c r="M69" i="31"/>
  <c r="K69" i="31"/>
  <c r="T68" i="31"/>
  <c r="R68" i="31"/>
  <c r="C69" i="31" s="1"/>
  <c r="M68" i="31"/>
  <c r="K68" i="31"/>
  <c r="T67" i="31"/>
  <c r="R67" i="31"/>
  <c r="C68" i="31" s="1"/>
  <c r="M67" i="31"/>
  <c r="K67" i="31"/>
  <c r="T66" i="31"/>
  <c r="R66" i="31"/>
  <c r="C67" i="31" s="1"/>
  <c r="M66" i="31"/>
  <c r="K66" i="31"/>
  <c r="T65" i="31"/>
  <c r="R65" i="31"/>
  <c r="C66" i="31" s="1"/>
  <c r="M65" i="31"/>
  <c r="K65" i="31"/>
  <c r="T64" i="31"/>
  <c r="R64" i="31"/>
  <c r="C65" i="31" s="1"/>
  <c r="M64" i="31"/>
  <c r="K64" i="31"/>
  <c r="T63" i="31"/>
  <c r="R63" i="31"/>
  <c r="C64" i="31" s="1"/>
  <c r="M63" i="31"/>
  <c r="K63" i="31"/>
  <c r="T62" i="31"/>
  <c r="R62" i="31"/>
  <c r="C63" i="31" s="1"/>
  <c r="M62" i="31"/>
  <c r="K62" i="31"/>
  <c r="T61" i="31"/>
  <c r="R61" i="31"/>
  <c r="C62" i="31" s="1"/>
  <c r="M61" i="31"/>
  <c r="K61" i="31"/>
  <c r="T60" i="31"/>
  <c r="R60" i="31"/>
  <c r="C61" i="31" s="1"/>
  <c r="M60" i="31"/>
  <c r="K60" i="31"/>
  <c r="T59" i="31"/>
  <c r="R59" i="31"/>
  <c r="C60" i="31" s="1"/>
  <c r="M59" i="31"/>
  <c r="K59" i="31"/>
  <c r="T58" i="31"/>
  <c r="R58" i="31"/>
  <c r="C59" i="31" s="1"/>
  <c r="M58" i="31"/>
  <c r="K58" i="31"/>
  <c r="T57" i="31"/>
  <c r="R57" i="31"/>
  <c r="C58" i="31" s="1"/>
  <c r="M57" i="31"/>
  <c r="K57" i="31"/>
  <c r="T56" i="31"/>
  <c r="R56" i="31"/>
  <c r="C57" i="31" s="1"/>
  <c r="M56" i="31"/>
  <c r="K56" i="31"/>
  <c r="T55" i="31"/>
  <c r="R55" i="31"/>
  <c r="C56" i="31" s="1"/>
  <c r="P2" i="31" s="1"/>
  <c r="M55" i="31"/>
  <c r="K55" i="31"/>
  <c r="T54" i="31"/>
  <c r="R54" i="31"/>
  <c r="C55" i="31" s="1"/>
  <c r="M54" i="31"/>
  <c r="K54" i="31"/>
  <c r="T53" i="31"/>
  <c r="R53" i="31"/>
  <c r="C54" i="31" s="1"/>
  <c r="M53" i="31"/>
  <c r="K53" i="31"/>
  <c r="T52" i="31"/>
  <c r="R52" i="31"/>
  <c r="C53" i="31" s="1"/>
  <c r="M52" i="31"/>
  <c r="K52" i="31"/>
  <c r="T51" i="31"/>
  <c r="R51" i="31"/>
  <c r="C52" i="31" s="1"/>
  <c r="M51" i="31"/>
  <c r="T50" i="31"/>
  <c r="R50" i="31"/>
  <c r="C51" i="31" s="1"/>
  <c r="K51" i="31" s="1"/>
  <c r="M50" i="31"/>
  <c r="T49" i="31"/>
  <c r="R49" i="31"/>
  <c r="C50" i="31" s="1"/>
  <c r="K50" i="31" s="1"/>
  <c r="M49" i="31"/>
  <c r="T48" i="31"/>
  <c r="R48" i="31"/>
  <c r="C49" i="31" s="1"/>
  <c r="K49" i="31" s="1"/>
  <c r="M48" i="31"/>
  <c r="T47" i="31"/>
  <c r="R47" i="31"/>
  <c r="C48" i="31" s="1"/>
  <c r="K48" i="31" s="1"/>
  <c r="M47" i="31"/>
  <c r="T46" i="31"/>
  <c r="R46" i="31"/>
  <c r="C47" i="31" s="1"/>
  <c r="K47" i="31" s="1"/>
  <c r="M46" i="31"/>
  <c r="T45" i="31"/>
  <c r="R45" i="31"/>
  <c r="C46" i="31" s="1"/>
  <c r="K46" i="31" s="1"/>
  <c r="M45" i="31"/>
  <c r="T44" i="31"/>
  <c r="R44" i="31"/>
  <c r="C45" i="31" s="1"/>
  <c r="K45" i="31" s="1"/>
  <c r="M44" i="31"/>
  <c r="T43" i="31"/>
  <c r="R43" i="31"/>
  <c r="C44" i="31" s="1"/>
  <c r="K44" i="31" s="1"/>
  <c r="M43" i="31"/>
  <c r="T42" i="31"/>
  <c r="R42" i="31"/>
  <c r="C43" i="31" s="1"/>
  <c r="K43" i="31" s="1"/>
  <c r="M42" i="31"/>
  <c r="T41" i="31"/>
  <c r="R41" i="31"/>
  <c r="C42" i="31" s="1"/>
  <c r="K42" i="31" s="1"/>
  <c r="M41" i="31"/>
  <c r="T40" i="31"/>
  <c r="R40" i="31"/>
  <c r="C41" i="31" s="1"/>
  <c r="K41" i="31" s="1"/>
  <c r="M40" i="31"/>
  <c r="T39" i="31"/>
  <c r="R39" i="31"/>
  <c r="C40" i="31" s="1"/>
  <c r="K40" i="31" s="1"/>
  <c r="M39" i="31"/>
  <c r="T38" i="31"/>
  <c r="R38" i="31"/>
  <c r="C39" i="31" s="1"/>
  <c r="K39" i="31" s="1"/>
  <c r="M38" i="31"/>
  <c r="T37" i="31"/>
  <c r="R37" i="31"/>
  <c r="C38" i="31" s="1"/>
  <c r="K38" i="31" s="1"/>
  <c r="M37" i="31"/>
  <c r="T36" i="31"/>
  <c r="R36" i="31"/>
  <c r="C37" i="31" s="1"/>
  <c r="K37" i="31" s="1"/>
  <c r="M36" i="31"/>
  <c r="T35" i="31"/>
  <c r="R35" i="31"/>
  <c r="C36" i="31" s="1"/>
  <c r="K36" i="31" s="1"/>
  <c r="M35" i="31"/>
  <c r="T34" i="31"/>
  <c r="R34" i="31"/>
  <c r="C35" i="31" s="1"/>
  <c r="K35" i="31" s="1"/>
  <c r="M34" i="31"/>
  <c r="K34" i="31"/>
  <c r="T33" i="31"/>
  <c r="R33" i="31"/>
  <c r="C34" i="31" s="1"/>
  <c r="M33" i="31"/>
  <c r="T32" i="31"/>
  <c r="R32" i="31"/>
  <c r="C33" i="31" s="1"/>
  <c r="K33" i="31" s="1"/>
  <c r="M32" i="31"/>
  <c r="T31" i="31"/>
  <c r="R31" i="31"/>
  <c r="C32" i="31" s="1"/>
  <c r="K32" i="31" s="1"/>
  <c r="M31" i="31"/>
  <c r="T30" i="31"/>
  <c r="R30" i="31"/>
  <c r="C31" i="31" s="1"/>
  <c r="K31" i="31" s="1"/>
  <c r="M30" i="31"/>
  <c r="K30" i="31"/>
  <c r="T29" i="31"/>
  <c r="R29" i="31"/>
  <c r="C30" i="31" s="1"/>
  <c r="M29" i="31"/>
  <c r="T28" i="31"/>
  <c r="R28" i="31"/>
  <c r="C29" i="31" s="1"/>
  <c r="K29" i="31" s="1"/>
  <c r="M28" i="31"/>
  <c r="T27" i="31"/>
  <c r="R27" i="31"/>
  <c r="C28" i="31" s="1"/>
  <c r="K28" i="31" s="1"/>
  <c r="M27" i="31"/>
  <c r="T26" i="31"/>
  <c r="R26" i="31"/>
  <c r="C27" i="31" s="1"/>
  <c r="K27" i="31" s="1"/>
  <c r="M26" i="31"/>
  <c r="K26" i="31"/>
  <c r="T25" i="31"/>
  <c r="R25" i="31"/>
  <c r="C26" i="31" s="1"/>
  <c r="M25" i="31"/>
  <c r="T24" i="31"/>
  <c r="R24" i="31"/>
  <c r="C25" i="31" s="1"/>
  <c r="K25" i="31" s="1"/>
  <c r="M24" i="31"/>
  <c r="T23" i="31"/>
  <c r="R23" i="31"/>
  <c r="C24" i="31" s="1"/>
  <c r="K24" i="31" s="1"/>
  <c r="M23" i="31"/>
  <c r="T22" i="31"/>
  <c r="R22" i="31"/>
  <c r="C23" i="31" s="1"/>
  <c r="K23" i="31" s="1"/>
  <c r="K22" i="31"/>
  <c r="M22" i="31" s="1"/>
  <c r="T21" i="31"/>
  <c r="R21" i="31"/>
  <c r="C22" i="31" s="1"/>
  <c r="M21" i="31"/>
  <c r="R20" i="31"/>
  <c r="C21" i="31" s="1"/>
  <c r="K21" i="31" s="1"/>
  <c r="M20" i="31"/>
  <c r="R19" i="31"/>
  <c r="C20" i="31" s="1"/>
  <c r="K20" i="31" s="1"/>
  <c r="M19" i="31"/>
  <c r="R18" i="31"/>
  <c r="C19" i="31" s="1"/>
  <c r="K19" i="31" s="1"/>
  <c r="M18" i="31"/>
  <c r="K18" i="31"/>
  <c r="R17" i="31"/>
  <c r="C18" i="31" s="1"/>
  <c r="M17" i="31"/>
  <c r="T16" i="31"/>
  <c r="R16" i="31"/>
  <c r="C17" i="31" s="1"/>
  <c r="K17" i="31" s="1"/>
  <c r="M16" i="31"/>
  <c r="T15" i="31"/>
  <c r="R15" i="31"/>
  <c r="C16" i="31" s="1"/>
  <c r="K16" i="31" s="1"/>
  <c r="M15" i="31"/>
  <c r="R14" i="31"/>
  <c r="C15" i="31" s="1"/>
  <c r="K15" i="31" s="1"/>
  <c r="M14" i="31"/>
  <c r="K14" i="31"/>
  <c r="R13" i="31"/>
  <c r="C14" i="31" s="1"/>
  <c r="M13" i="31"/>
  <c r="R12" i="31"/>
  <c r="C13" i="31" s="1"/>
  <c r="K13" i="31" s="1"/>
  <c r="M12" i="31"/>
  <c r="R11" i="31"/>
  <c r="C12" i="31" s="1"/>
  <c r="K12" i="31" s="1"/>
  <c r="M11" i="31"/>
  <c r="T10" i="31"/>
  <c r="R10" i="31"/>
  <c r="C11" i="31" s="1"/>
  <c r="K11" i="31" s="1"/>
  <c r="M10" i="31"/>
  <c r="M9" i="31"/>
  <c r="R9" i="31" s="1"/>
  <c r="K9" i="31"/>
  <c r="L2" i="31"/>
  <c r="T108" i="30"/>
  <c r="R108" i="30"/>
  <c r="M108" i="30"/>
  <c r="K108" i="30"/>
  <c r="T107" i="30"/>
  <c r="R107" i="30"/>
  <c r="C108" i="30" s="1"/>
  <c r="M107" i="30"/>
  <c r="K107" i="30"/>
  <c r="T106" i="30"/>
  <c r="R106" i="30"/>
  <c r="C107" i="30" s="1"/>
  <c r="M106" i="30"/>
  <c r="K106" i="30"/>
  <c r="T105" i="30"/>
  <c r="R105" i="30"/>
  <c r="C106" i="30" s="1"/>
  <c r="M105" i="30"/>
  <c r="K105" i="30"/>
  <c r="T104" i="30"/>
  <c r="R104" i="30"/>
  <c r="C105" i="30" s="1"/>
  <c r="M104" i="30"/>
  <c r="K104" i="30"/>
  <c r="T103" i="30"/>
  <c r="R103" i="30"/>
  <c r="C104" i="30" s="1"/>
  <c r="M103" i="30"/>
  <c r="K103" i="30"/>
  <c r="T102" i="30"/>
  <c r="R102" i="30"/>
  <c r="C103" i="30" s="1"/>
  <c r="M102" i="30"/>
  <c r="K102" i="30"/>
  <c r="T101" i="30"/>
  <c r="R101" i="30"/>
  <c r="C102" i="30" s="1"/>
  <c r="M101" i="30"/>
  <c r="K101" i="30"/>
  <c r="T100" i="30"/>
  <c r="R100" i="30"/>
  <c r="C101" i="30" s="1"/>
  <c r="M100" i="30"/>
  <c r="K100" i="30"/>
  <c r="T99" i="30"/>
  <c r="R99" i="30"/>
  <c r="C100" i="30" s="1"/>
  <c r="M99" i="30"/>
  <c r="K99" i="30"/>
  <c r="T98" i="30"/>
  <c r="R98" i="30"/>
  <c r="C99" i="30" s="1"/>
  <c r="M98" i="30"/>
  <c r="K98" i="30"/>
  <c r="T97" i="30"/>
  <c r="R97" i="30"/>
  <c r="C98" i="30" s="1"/>
  <c r="M97" i="30"/>
  <c r="K97" i="30"/>
  <c r="T96" i="30"/>
  <c r="R96" i="30"/>
  <c r="C97" i="30" s="1"/>
  <c r="M96" i="30"/>
  <c r="K96" i="30"/>
  <c r="T95" i="30"/>
  <c r="R95" i="30"/>
  <c r="C96" i="30" s="1"/>
  <c r="M95" i="30"/>
  <c r="K95" i="30"/>
  <c r="T94" i="30"/>
  <c r="R94" i="30"/>
  <c r="C95" i="30" s="1"/>
  <c r="M94" i="30"/>
  <c r="K94" i="30"/>
  <c r="T93" i="30"/>
  <c r="R93" i="30"/>
  <c r="C94" i="30" s="1"/>
  <c r="M93" i="30"/>
  <c r="K93" i="30"/>
  <c r="T92" i="30"/>
  <c r="R92" i="30"/>
  <c r="C93" i="30" s="1"/>
  <c r="M92" i="30"/>
  <c r="K92" i="30"/>
  <c r="T91" i="30"/>
  <c r="R91" i="30"/>
  <c r="C92" i="30" s="1"/>
  <c r="M91" i="30"/>
  <c r="K91" i="30"/>
  <c r="T90" i="30"/>
  <c r="R90" i="30"/>
  <c r="C91" i="30" s="1"/>
  <c r="M90" i="30"/>
  <c r="K90" i="30"/>
  <c r="T89" i="30"/>
  <c r="R89" i="30"/>
  <c r="C90" i="30" s="1"/>
  <c r="M89" i="30"/>
  <c r="K89" i="30"/>
  <c r="T88" i="30"/>
  <c r="R88" i="30"/>
  <c r="C89" i="30" s="1"/>
  <c r="M88" i="30"/>
  <c r="K88" i="30"/>
  <c r="T87" i="30"/>
  <c r="R87" i="30"/>
  <c r="C88" i="30" s="1"/>
  <c r="M87" i="30"/>
  <c r="K87" i="30"/>
  <c r="T86" i="30"/>
  <c r="R86" i="30"/>
  <c r="C87" i="30" s="1"/>
  <c r="M86" i="30"/>
  <c r="K86" i="30"/>
  <c r="T85" i="30"/>
  <c r="R85" i="30"/>
  <c r="C86" i="30" s="1"/>
  <c r="M85" i="30"/>
  <c r="K85" i="30"/>
  <c r="T84" i="30"/>
  <c r="R84" i="30"/>
  <c r="C85" i="30" s="1"/>
  <c r="M84" i="30"/>
  <c r="K84" i="30"/>
  <c r="T83" i="30"/>
  <c r="R83" i="30"/>
  <c r="C84" i="30" s="1"/>
  <c r="M83" i="30"/>
  <c r="K83" i="30"/>
  <c r="T82" i="30"/>
  <c r="R82" i="30"/>
  <c r="C83" i="30" s="1"/>
  <c r="M82" i="30"/>
  <c r="K82" i="30"/>
  <c r="T81" i="30"/>
  <c r="R81" i="30"/>
  <c r="C82" i="30" s="1"/>
  <c r="M81" i="30"/>
  <c r="K81" i="30"/>
  <c r="T80" i="30"/>
  <c r="R80" i="30"/>
  <c r="C81" i="30" s="1"/>
  <c r="M80" i="30"/>
  <c r="K80" i="30"/>
  <c r="T79" i="30"/>
  <c r="R79" i="30"/>
  <c r="C80" i="30" s="1"/>
  <c r="M79" i="30"/>
  <c r="K79" i="30"/>
  <c r="T78" i="30"/>
  <c r="R78" i="30"/>
  <c r="C79" i="30" s="1"/>
  <c r="M78" i="30"/>
  <c r="K78" i="30"/>
  <c r="T77" i="30"/>
  <c r="R77" i="30"/>
  <c r="C78" i="30" s="1"/>
  <c r="M77" i="30"/>
  <c r="K77" i="30"/>
  <c r="T76" i="30"/>
  <c r="R76" i="30"/>
  <c r="C77" i="30" s="1"/>
  <c r="M76" i="30"/>
  <c r="K76" i="30"/>
  <c r="T75" i="30"/>
  <c r="R75" i="30"/>
  <c r="C76" i="30" s="1"/>
  <c r="M75" i="30"/>
  <c r="K75" i="30"/>
  <c r="T74" i="30"/>
  <c r="R74" i="30"/>
  <c r="C75" i="30" s="1"/>
  <c r="M74" i="30"/>
  <c r="K74" i="30"/>
  <c r="T73" i="30"/>
  <c r="R73" i="30"/>
  <c r="C74" i="30" s="1"/>
  <c r="M73" i="30"/>
  <c r="K73" i="30"/>
  <c r="T72" i="30"/>
  <c r="R72" i="30"/>
  <c r="C73" i="30" s="1"/>
  <c r="M72" i="30"/>
  <c r="K72" i="30"/>
  <c r="T71" i="30"/>
  <c r="R71" i="30"/>
  <c r="C72" i="30" s="1"/>
  <c r="M71" i="30"/>
  <c r="K71" i="30"/>
  <c r="T70" i="30"/>
  <c r="R70" i="30"/>
  <c r="C71" i="30" s="1"/>
  <c r="M70" i="30"/>
  <c r="K70" i="30"/>
  <c r="T69" i="30"/>
  <c r="R69" i="30"/>
  <c r="C70" i="30" s="1"/>
  <c r="M69" i="30"/>
  <c r="K69" i="30"/>
  <c r="T68" i="30"/>
  <c r="R68" i="30"/>
  <c r="C69" i="30" s="1"/>
  <c r="M68" i="30"/>
  <c r="K68" i="30"/>
  <c r="T67" i="30"/>
  <c r="R67" i="30"/>
  <c r="C68" i="30" s="1"/>
  <c r="M67" i="30"/>
  <c r="K67" i="30"/>
  <c r="T66" i="30"/>
  <c r="R66" i="30"/>
  <c r="C67" i="30" s="1"/>
  <c r="M66" i="30"/>
  <c r="K66" i="30"/>
  <c r="T65" i="30"/>
  <c r="R65" i="30"/>
  <c r="C66" i="30" s="1"/>
  <c r="M65" i="30"/>
  <c r="K65" i="30"/>
  <c r="T64" i="30"/>
  <c r="R64" i="30"/>
  <c r="C65" i="30" s="1"/>
  <c r="M64" i="30"/>
  <c r="K64" i="30"/>
  <c r="T63" i="30"/>
  <c r="R63" i="30"/>
  <c r="C64" i="30" s="1"/>
  <c r="M63" i="30"/>
  <c r="K63" i="30"/>
  <c r="T62" i="30"/>
  <c r="R62" i="30"/>
  <c r="C63" i="30" s="1"/>
  <c r="M62" i="30"/>
  <c r="K62" i="30"/>
  <c r="T61" i="30"/>
  <c r="R61" i="30"/>
  <c r="C62" i="30" s="1"/>
  <c r="M61" i="30"/>
  <c r="K61" i="30"/>
  <c r="T60" i="30"/>
  <c r="R60" i="30"/>
  <c r="C61" i="30" s="1"/>
  <c r="M60" i="30"/>
  <c r="K60" i="30"/>
  <c r="T59" i="30"/>
  <c r="R59" i="30"/>
  <c r="C60" i="30" s="1"/>
  <c r="M59" i="30"/>
  <c r="K59" i="30"/>
  <c r="T58" i="30"/>
  <c r="R58" i="30"/>
  <c r="C59" i="30" s="1"/>
  <c r="M58" i="30"/>
  <c r="K58" i="30"/>
  <c r="T57" i="30"/>
  <c r="R57" i="30"/>
  <c r="C58" i="30" s="1"/>
  <c r="M57" i="30"/>
  <c r="K57" i="30"/>
  <c r="T56" i="30"/>
  <c r="R56" i="30"/>
  <c r="C57" i="30" s="1"/>
  <c r="M56" i="30"/>
  <c r="K56" i="30"/>
  <c r="T55" i="30"/>
  <c r="R55" i="30"/>
  <c r="C56" i="30" s="1"/>
  <c r="P2" i="30" s="1"/>
  <c r="M55" i="30"/>
  <c r="K55" i="30"/>
  <c r="T54" i="30"/>
  <c r="R54" i="30"/>
  <c r="C55" i="30" s="1"/>
  <c r="M54" i="30"/>
  <c r="K54" i="30"/>
  <c r="T53" i="30"/>
  <c r="R53" i="30"/>
  <c r="C54" i="30" s="1"/>
  <c r="M53" i="30"/>
  <c r="K53" i="30"/>
  <c r="T52" i="30"/>
  <c r="R52" i="30"/>
  <c r="C53" i="30" s="1"/>
  <c r="M52" i="30"/>
  <c r="K52" i="30"/>
  <c r="M9" i="30"/>
  <c r="R9" i="30" s="1"/>
  <c r="K9" i="30"/>
  <c r="L2" i="30"/>
  <c r="T20" i="31" l="1"/>
  <c r="T19" i="31"/>
  <c r="T18" i="31"/>
  <c r="T17" i="31"/>
  <c r="T14" i="31"/>
  <c r="T13" i="31"/>
  <c r="T12" i="31"/>
  <c r="T11" i="31"/>
  <c r="G5" i="31"/>
  <c r="C10" i="31"/>
  <c r="C5" i="31"/>
  <c r="D4" i="31"/>
  <c r="E5" i="31"/>
  <c r="T9" i="31"/>
  <c r="C10" i="30"/>
  <c r="T9" i="30"/>
  <c r="L2" i="28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13" i="28"/>
  <c r="M13" i="28" s="1"/>
  <c r="R13" i="28" s="1"/>
  <c r="K12" i="28"/>
  <c r="M12" i="28" s="1"/>
  <c r="R12" i="28" s="1"/>
  <c r="K11" i="28"/>
  <c r="M11" i="28" s="1"/>
  <c r="R11" i="28" s="1"/>
  <c r="K9" i="28"/>
  <c r="M9" i="28" s="1"/>
  <c r="R9" i="28" s="1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H4" i="31" l="1"/>
  <c r="I5" i="31"/>
  <c r="K10" i="31"/>
  <c r="P4" i="31"/>
  <c r="L4" i="31"/>
  <c r="K10" i="30"/>
  <c r="M10" i="30" s="1"/>
  <c r="R10" i="30" s="1"/>
  <c r="C12" i="28"/>
  <c r="T11" i="28"/>
  <c r="C13" i="28"/>
  <c r="T12" i="28"/>
  <c r="T13" i="28"/>
  <c r="C14" i="28"/>
  <c r="K14" i="28" s="1"/>
  <c r="M14" i="28" s="1"/>
  <c r="R14" i="28" s="1"/>
  <c r="T14" i="28" s="1"/>
  <c r="T9" i="28"/>
  <c r="C10" i="28"/>
  <c r="K10" i="28" s="1"/>
  <c r="M10" i="28" s="1"/>
  <c r="R10" i="28" s="1"/>
  <c r="T10" i="30" l="1"/>
  <c r="C11" i="30"/>
  <c r="C15" i="28"/>
  <c r="K15" i="28" s="1"/>
  <c r="M15" i="28" s="1"/>
  <c r="R15" i="28" s="1"/>
  <c r="C16" i="28" s="1"/>
  <c r="K16" i="28" s="1"/>
  <c r="M16" i="28" s="1"/>
  <c r="R16" i="28" s="1"/>
  <c r="C17" i="28" s="1"/>
  <c r="K17" i="28" s="1"/>
  <c r="M17" i="28" s="1"/>
  <c r="R17" i="28" s="1"/>
  <c r="T10" i="28"/>
  <c r="C11" i="28"/>
  <c r="K11" i="30" l="1"/>
  <c r="M11" i="30" s="1"/>
  <c r="R11" i="30" s="1"/>
  <c r="T16" i="28"/>
  <c r="T15" i="28"/>
  <c r="C18" i="28"/>
  <c r="K18" i="28" s="1"/>
  <c r="M18" i="28" s="1"/>
  <c r="R18" i="28" s="1"/>
  <c r="T17" i="28"/>
  <c r="C12" i="30" l="1"/>
  <c r="T11" i="30"/>
  <c r="C19" i="28"/>
  <c r="T18" i="28"/>
  <c r="K12" i="30" l="1"/>
  <c r="M12" i="30" s="1"/>
  <c r="R12" i="30" s="1"/>
  <c r="K19" i="28"/>
  <c r="M19" i="28" s="1"/>
  <c r="R19" i="28" s="1"/>
  <c r="C13" i="30" l="1"/>
  <c r="T12" i="30"/>
  <c r="T19" i="28"/>
  <c r="C20" i="28"/>
  <c r="K20" i="28" s="1"/>
  <c r="M20" i="28" s="1"/>
  <c r="R20" i="28" s="1"/>
  <c r="K13" i="30" l="1"/>
  <c r="M13" i="30" s="1"/>
  <c r="R13" i="30" s="1"/>
  <c r="T20" i="28"/>
  <c r="C21" i="28"/>
  <c r="K21" i="28" s="1"/>
  <c r="M21" i="28" s="1"/>
  <c r="R21" i="28" s="1"/>
  <c r="C14" i="30" l="1"/>
  <c r="T13" i="30"/>
  <c r="C22" i="28"/>
  <c r="T21" i="28"/>
  <c r="K14" i="30" l="1"/>
  <c r="M14" i="30" s="1"/>
  <c r="R14" i="30" s="1"/>
  <c r="K22" i="28"/>
  <c r="M22" i="28" s="1"/>
  <c r="R22" i="28" s="1"/>
  <c r="T14" i="30" l="1"/>
  <c r="C15" i="30"/>
  <c r="K15" i="30" s="1"/>
  <c r="M15" i="30" s="1"/>
  <c r="R15" i="30" s="1"/>
  <c r="T22" i="28"/>
  <c r="C23" i="28"/>
  <c r="C16" i="30" l="1"/>
  <c r="K16" i="30" s="1"/>
  <c r="M16" i="30" s="1"/>
  <c r="R16" i="30" s="1"/>
  <c r="T15" i="30"/>
  <c r="K23" i="28"/>
  <c r="M23" i="28" s="1"/>
  <c r="R23" i="28" s="1"/>
  <c r="C17" i="30" l="1"/>
  <c r="K17" i="30" s="1"/>
  <c r="M17" i="30" s="1"/>
  <c r="R17" i="30" s="1"/>
  <c r="T16" i="30"/>
  <c r="T23" i="28"/>
  <c r="C24" i="28"/>
  <c r="C18" i="30" l="1"/>
  <c r="K18" i="30" s="1"/>
  <c r="M18" i="30" s="1"/>
  <c r="R18" i="30" s="1"/>
  <c r="T17" i="30"/>
  <c r="K24" i="28"/>
  <c r="M24" i="28" s="1"/>
  <c r="R24" i="28" s="1"/>
  <c r="T18" i="30" l="1"/>
  <c r="C19" i="30"/>
  <c r="K19" i="30" s="1"/>
  <c r="M19" i="30" s="1"/>
  <c r="R19" i="30" s="1"/>
  <c r="C25" i="28"/>
  <c r="T24" i="28"/>
  <c r="C20" i="30" l="1"/>
  <c r="K20" i="30" s="1"/>
  <c r="M20" i="30" s="1"/>
  <c r="R20" i="30" s="1"/>
  <c r="T19" i="30"/>
  <c r="K25" i="28"/>
  <c r="M25" i="28" s="1"/>
  <c r="R25" i="28" s="1"/>
  <c r="C21" i="30" l="1"/>
  <c r="K21" i="30" s="1"/>
  <c r="M21" i="30" s="1"/>
  <c r="R21" i="30" s="1"/>
  <c r="T20" i="30"/>
  <c r="C26" i="28"/>
  <c r="T25" i="28"/>
  <c r="C22" i="30" l="1"/>
  <c r="K22" i="30" s="1"/>
  <c r="M22" i="30" s="1"/>
  <c r="R22" i="30" s="1"/>
  <c r="T21" i="30"/>
  <c r="K26" i="28"/>
  <c r="M26" i="28" s="1"/>
  <c r="R26" i="28" s="1"/>
  <c r="T22" i="30" l="1"/>
  <c r="C23" i="30"/>
  <c r="K23" i="30" s="1"/>
  <c r="M23" i="30" s="1"/>
  <c r="R23" i="30" s="1"/>
  <c r="T26" i="28"/>
  <c r="C27" i="28"/>
  <c r="K27" i="28" s="1"/>
  <c r="M27" i="28" s="1"/>
  <c r="R27" i="28" s="1"/>
  <c r="C24" i="30" l="1"/>
  <c r="K24" i="30" s="1"/>
  <c r="M24" i="30" s="1"/>
  <c r="R24" i="30" s="1"/>
  <c r="T23" i="30"/>
  <c r="C28" i="28"/>
  <c r="K28" i="28" s="1"/>
  <c r="M28" i="28" s="1"/>
  <c r="R28" i="28" s="1"/>
  <c r="T27" i="28"/>
  <c r="C25" i="30" l="1"/>
  <c r="K25" i="30" s="1"/>
  <c r="M25" i="30" s="1"/>
  <c r="R25" i="30" s="1"/>
  <c r="T24" i="30"/>
  <c r="T28" i="28"/>
  <c r="C29" i="28"/>
  <c r="K29" i="28" s="1"/>
  <c r="M29" i="28" s="1"/>
  <c r="R29" i="28" s="1"/>
  <c r="C26" i="30" l="1"/>
  <c r="K26" i="30" s="1"/>
  <c r="M26" i="30" s="1"/>
  <c r="R26" i="30" s="1"/>
  <c r="T25" i="30"/>
  <c r="T29" i="28"/>
  <c r="C30" i="28"/>
  <c r="K30" i="28" s="1"/>
  <c r="M30" i="28" s="1"/>
  <c r="R30" i="28" s="1"/>
  <c r="T26" i="30" l="1"/>
  <c r="C27" i="30"/>
  <c r="K27" i="30" s="1"/>
  <c r="M27" i="30" s="1"/>
  <c r="R27" i="30" s="1"/>
  <c r="C31" i="28"/>
  <c r="K31" i="28" s="1"/>
  <c r="M31" i="28" s="1"/>
  <c r="R31" i="28" s="1"/>
  <c r="T30" i="28"/>
  <c r="C28" i="30" l="1"/>
  <c r="K28" i="30" s="1"/>
  <c r="M28" i="30" s="1"/>
  <c r="R28" i="30" s="1"/>
  <c r="T27" i="30"/>
  <c r="C32" i="28"/>
  <c r="K32" i="28" s="1"/>
  <c r="M32" i="28" s="1"/>
  <c r="R32" i="28" s="1"/>
  <c r="T31" i="28"/>
  <c r="C29" i="30" l="1"/>
  <c r="K29" i="30" s="1"/>
  <c r="M29" i="30" s="1"/>
  <c r="R29" i="30" s="1"/>
  <c r="T28" i="30"/>
  <c r="C33" i="28"/>
  <c r="K33" i="28" s="1"/>
  <c r="M33" i="28" s="1"/>
  <c r="R33" i="28" s="1"/>
  <c r="T32" i="28"/>
  <c r="C30" i="30" l="1"/>
  <c r="K30" i="30" s="1"/>
  <c r="M30" i="30" s="1"/>
  <c r="R30" i="30" s="1"/>
  <c r="T29" i="30"/>
  <c r="C34" i="28"/>
  <c r="K34" i="28" s="1"/>
  <c r="M34" i="28" s="1"/>
  <c r="R34" i="28" s="1"/>
  <c r="T33" i="28"/>
  <c r="C31" i="30" l="1"/>
  <c r="K31" i="30" s="1"/>
  <c r="M31" i="30" s="1"/>
  <c r="R31" i="30" s="1"/>
  <c r="T30" i="30"/>
  <c r="T34" i="28"/>
  <c r="C35" i="28"/>
  <c r="K35" i="28" s="1"/>
  <c r="M35" i="28" s="1"/>
  <c r="R35" i="28" s="1"/>
  <c r="T31" i="30" l="1"/>
  <c r="C32" i="30"/>
  <c r="K32" i="30" s="1"/>
  <c r="M32" i="30" s="1"/>
  <c r="R32" i="30" s="1"/>
  <c r="C36" i="28"/>
  <c r="K36" i="28" s="1"/>
  <c r="M36" i="28" s="1"/>
  <c r="R36" i="28" s="1"/>
  <c r="T35" i="28"/>
  <c r="C33" i="30" l="1"/>
  <c r="K33" i="30" s="1"/>
  <c r="M33" i="30" s="1"/>
  <c r="R33" i="30" s="1"/>
  <c r="T32" i="30"/>
  <c r="T36" i="28"/>
  <c r="C37" i="28"/>
  <c r="K37" i="28" s="1"/>
  <c r="M37" i="28" s="1"/>
  <c r="R37" i="28" s="1"/>
  <c r="C34" i="30" l="1"/>
  <c r="K34" i="30" s="1"/>
  <c r="M34" i="30" s="1"/>
  <c r="R34" i="30" s="1"/>
  <c r="T33" i="30"/>
  <c r="T37" i="28"/>
  <c r="C38" i="28"/>
  <c r="K38" i="28" s="1"/>
  <c r="M38" i="28" s="1"/>
  <c r="R38" i="28" s="1"/>
  <c r="C35" i="30" l="1"/>
  <c r="K35" i="30" s="1"/>
  <c r="M35" i="30" s="1"/>
  <c r="R35" i="30" s="1"/>
  <c r="T34" i="30"/>
  <c r="T38" i="28"/>
  <c r="C39" i="28"/>
  <c r="K39" i="28" s="1"/>
  <c r="M39" i="28" s="1"/>
  <c r="R39" i="28" s="1"/>
  <c r="T35" i="30" l="1"/>
  <c r="C36" i="30"/>
  <c r="K36" i="30" s="1"/>
  <c r="M36" i="30" s="1"/>
  <c r="R36" i="30" s="1"/>
  <c r="C40" i="28"/>
  <c r="K40" i="28" s="1"/>
  <c r="M40" i="28" s="1"/>
  <c r="R40" i="28" s="1"/>
  <c r="T39" i="28"/>
  <c r="C37" i="30" l="1"/>
  <c r="K37" i="30" s="1"/>
  <c r="M37" i="30" s="1"/>
  <c r="R37" i="30" s="1"/>
  <c r="T36" i="30"/>
  <c r="C41" i="28"/>
  <c r="K41" i="28" s="1"/>
  <c r="M41" i="28" s="1"/>
  <c r="R41" i="28" s="1"/>
  <c r="T40" i="28"/>
  <c r="C38" i="30" l="1"/>
  <c r="K38" i="30" s="1"/>
  <c r="M38" i="30" s="1"/>
  <c r="R38" i="30" s="1"/>
  <c r="T37" i="30"/>
  <c r="C42" i="28"/>
  <c r="K42" i="28" s="1"/>
  <c r="M42" i="28" s="1"/>
  <c r="R42" i="28" s="1"/>
  <c r="T41" i="28"/>
  <c r="C39" i="30" l="1"/>
  <c r="K39" i="30" s="1"/>
  <c r="M39" i="30" s="1"/>
  <c r="R39" i="30" s="1"/>
  <c r="T38" i="30"/>
  <c r="C43" i="28"/>
  <c r="K43" i="28" s="1"/>
  <c r="M43" i="28" s="1"/>
  <c r="R43" i="28" s="1"/>
  <c r="T42" i="28"/>
  <c r="T39" i="30" l="1"/>
  <c r="C40" i="30"/>
  <c r="K40" i="30" s="1"/>
  <c r="M40" i="30" s="1"/>
  <c r="R40" i="30" s="1"/>
  <c r="C44" i="28"/>
  <c r="K44" i="28" s="1"/>
  <c r="M44" i="28" s="1"/>
  <c r="R44" i="28" s="1"/>
  <c r="T43" i="28"/>
  <c r="C41" i="30" l="1"/>
  <c r="K41" i="30" s="1"/>
  <c r="M41" i="30" s="1"/>
  <c r="R41" i="30" s="1"/>
  <c r="T40" i="30"/>
  <c r="C45" i="28"/>
  <c r="K45" i="28" s="1"/>
  <c r="M45" i="28" s="1"/>
  <c r="R45" i="28" s="1"/>
  <c r="T44" i="28"/>
  <c r="C42" i="30" l="1"/>
  <c r="K42" i="30" s="1"/>
  <c r="M42" i="30" s="1"/>
  <c r="R42" i="30" s="1"/>
  <c r="T41" i="30"/>
  <c r="T45" i="28"/>
  <c r="C46" i="28"/>
  <c r="K46" i="28" s="1"/>
  <c r="M46" i="28" s="1"/>
  <c r="R46" i="28" s="1"/>
  <c r="C43" i="30" l="1"/>
  <c r="K43" i="30" s="1"/>
  <c r="M43" i="30" s="1"/>
  <c r="R43" i="30" s="1"/>
  <c r="T42" i="30"/>
  <c r="C47" i="28"/>
  <c r="K47" i="28" s="1"/>
  <c r="M47" i="28" s="1"/>
  <c r="R47" i="28" s="1"/>
  <c r="T46" i="28"/>
  <c r="T43" i="30" l="1"/>
  <c r="C44" i="30"/>
  <c r="K44" i="30" s="1"/>
  <c r="M44" i="30" s="1"/>
  <c r="R44" i="30" s="1"/>
  <c r="C48" i="28"/>
  <c r="K48" i="28" s="1"/>
  <c r="M48" i="28" s="1"/>
  <c r="R48" i="28" s="1"/>
  <c r="T47" i="28"/>
  <c r="C45" i="30" l="1"/>
  <c r="K45" i="30" s="1"/>
  <c r="M45" i="30" s="1"/>
  <c r="R45" i="30" s="1"/>
  <c r="T44" i="30"/>
  <c r="C49" i="28"/>
  <c r="K49" i="28" s="1"/>
  <c r="M49" i="28" s="1"/>
  <c r="R49" i="28" s="1"/>
  <c r="T48" i="28"/>
  <c r="C46" i="30" l="1"/>
  <c r="K46" i="30" s="1"/>
  <c r="M46" i="30" s="1"/>
  <c r="R46" i="30" s="1"/>
  <c r="T45" i="30"/>
  <c r="C50" i="28"/>
  <c r="K50" i="28" s="1"/>
  <c r="M50" i="28" s="1"/>
  <c r="R50" i="28" s="1"/>
  <c r="T49" i="28"/>
  <c r="C47" i="30" l="1"/>
  <c r="K47" i="30" s="1"/>
  <c r="M47" i="30" s="1"/>
  <c r="R47" i="30" s="1"/>
  <c r="T46" i="30"/>
  <c r="C51" i="28"/>
  <c r="K51" i="28" s="1"/>
  <c r="M51" i="28" s="1"/>
  <c r="R51" i="28" s="1"/>
  <c r="T50" i="28"/>
  <c r="T47" i="30" l="1"/>
  <c r="C48" i="30"/>
  <c r="K48" i="30" s="1"/>
  <c r="M48" i="30" s="1"/>
  <c r="R48" i="30" s="1"/>
  <c r="C52" i="28"/>
  <c r="K52" i="28" s="1"/>
  <c r="M52" i="28" s="1"/>
  <c r="R52" i="28" s="1"/>
  <c r="T51" i="28"/>
  <c r="C49" i="30" l="1"/>
  <c r="K49" i="30" s="1"/>
  <c r="M49" i="30" s="1"/>
  <c r="R49" i="30" s="1"/>
  <c r="T48" i="30"/>
  <c r="C53" i="28"/>
  <c r="K53" i="28" s="1"/>
  <c r="M53" i="28" s="1"/>
  <c r="R53" i="28" s="1"/>
  <c r="T52" i="28"/>
  <c r="C50" i="30" l="1"/>
  <c r="K50" i="30" s="1"/>
  <c r="M50" i="30" s="1"/>
  <c r="R50" i="30" s="1"/>
  <c r="T49" i="30"/>
  <c r="T53" i="28"/>
  <c r="C54" i="28"/>
  <c r="K54" i="28" s="1"/>
  <c r="M54" i="28" s="1"/>
  <c r="R54" i="28" s="1"/>
  <c r="C51" i="30" l="1"/>
  <c r="K51" i="30" s="1"/>
  <c r="M51" i="30" s="1"/>
  <c r="R51" i="30" s="1"/>
  <c r="T50" i="30"/>
  <c r="C55" i="28"/>
  <c r="K55" i="28" s="1"/>
  <c r="M55" i="28" s="1"/>
  <c r="R55" i="28" s="1"/>
  <c r="T54" i="28"/>
  <c r="T51" i="30" l="1"/>
  <c r="H4" i="30" s="1"/>
  <c r="C52" i="30"/>
  <c r="D4" i="30"/>
  <c r="E5" i="30"/>
  <c r="C5" i="30"/>
  <c r="G5" i="30"/>
  <c r="C56" i="28"/>
  <c r="P2" i="28" s="1"/>
  <c r="T55" i="28"/>
  <c r="H4" i="28" s="1"/>
  <c r="C5" i="28"/>
  <c r="E5" i="28"/>
  <c r="G5" i="28"/>
  <c r="D4" i="28"/>
  <c r="I5" i="30" l="1"/>
  <c r="L4" i="30"/>
  <c r="P4" i="30"/>
  <c r="I5" i="28"/>
  <c r="P4" i="28"/>
  <c r="L4" i="28"/>
</calcChain>
</file>

<file path=xl/sharedStrings.xml><?xml version="1.0" encoding="utf-8"?>
<sst xmlns="http://schemas.openxmlformats.org/spreadsheetml/2006/main" count="575" uniqueCount="56">
  <si>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</si>
  <si>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</si>
  <si>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</si>
  <si>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</si>
  <si>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</si>
  <si>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</si>
  <si>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</si>
  <si>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</si>
  <si>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</si>
  <si>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</si>
  <si>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</si>
  <si>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</si>
  <si>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</si>
  <si>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</si>
  <si>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</si>
  <si>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</si>
  <si>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</si>
  <si>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</si>
  <si>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</si>
  <si>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</si>
  <si>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</si>
  <si>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</si>
  <si>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</si>
  <si>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</si>
  <si>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</si>
  <si>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</si>
  <si>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</si>
  <si>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</si>
  <si>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</si>
  <si>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</si>
  <si>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</si>
  <si>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</si>
  <si>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</si>
  <si>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</si>
  <si>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</si>
  <si>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</si>
  <si>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</si>
  <si>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</si>
  <si>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</si>
  <si>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</si>
  <si>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</si>
  <si>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</si>
  <si>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</si>
  <si>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</si>
  <si>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</si>
  <si>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</si>
  <si>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</si>
  <si>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</si>
  <si>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4時間</t>
    <rPh sb="1" eb="3">
      <t>ジカン</t>
    </rPh>
    <phoneticPr fontId="3"/>
  </si>
  <si>
    <t>NZD/JPY</t>
    <phoneticPr fontId="2"/>
  </si>
  <si>
    <t>プライスアクション(IB)</t>
    <phoneticPr fontId="3"/>
  </si>
  <si>
    <t>プライスアクション(Dｏｊｉ)</t>
    <phoneticPr fontId="3"/>
  </si>
  <si>
    <t>プライスアクション(Twins)</t>
    <phoneticPr fontId="3"/>
  </si>
  <si>
    <t xml:space="preserve">同じ通貨ペア、同じ時間で検証したのですが、勝率、エントリー回数ともにＩＢが一番で、勝率58％、エントリー回数　43回でした。
ＰＢ、ＥＢのときは、せっかくトレンドに乗っているのにエントリーできないことがありましたが、その補助には使えそうです。
</t>
    <rPh sb="0" eb="1">
      <t>オナ</t>
    </rPh>
    <rPh sb="2" eb="4">
      <t>ツウカ</t>
    </rPh>
    <rPh sb="7" eb="8">
      <t>オナ</t>
    </rPh>
    <rPh sb="9" eb="11">
      <t>ジカン</t>
    </rPh>
    <rPh sb="12" eb="14">
      <t>ケンショウ</t>
    </rPh>
    <rPh sb="21" eb="23">
      <t>ショウリツ</t>
    </rPh>
    <rPh sb="29" eb="31">
      <t>カイスウ</t>
    </rPh>
    <rPh sb="37" eb="39">
      <t>イチバン</t>
    </rPh>
    <rPh sb="41" eb="43">
      <t>ショウリツ</t>
    </rPh>
    <rPh sb="52" eb="54">
      <t>カイスウ</t>
    </rPh>
    <rPh sb="57" eb="58">
      <t>カイ</t>
    </rPh>
    <rPh sb="82" eb="83">
      <t>ノ</t>
    </rPh>
    <rPh sb="110" eb="112">
      <t>ホジョ</t>
    </rPh>
    <rPh sb="114" eb="115">
      <t>ツカ</t>
    </rPh>
    <phoneticPr fontId="2"/>
  </si>
  <si>
    <t>個人的には、陽線、陰線がはっきりしている、ＩＢ、TWINＳのほうが使いやすく、ＤＯＵＪＩはいまいちでした。</t>
    <phoneticPr fontId="2"/>
  </si>
  <si>
    <t>問題なければ、とりあえず検証だいたい終わったので、ＤＣＰを検証したいと思います。</t>
    <rPh sb="0" eb="2">
      <t>モンダイ</t>
    </rPh>
    <rPh sb="12" eb="14">
      <t>ケンショウ</t>
    </rPh>
    <rPh sb="18" eb="19">
      <t>オ</t>
    </rPh>
    <rPh sb="29" eb="31">
      <t>ケンショウ</t>
    </rPh>
    <rPh sb="35" eb="36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</si>
</sst>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_ "/>
    <numFmt numFmtId="183" formatCode="&quot;¥&quot;#,##0.0;[Red]&quot;¥&quot;\-#,##0.0"/>
    <numFmt numFmtId="184" formatCode="0.0_ "/>
    <numFmt numFmtId="185" formatCode="#,##0.0_ ;[Red]\-#,##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184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85" fontId="9" fillId="0" borderId="1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17</xdr:row>
      <xdr:rowOff>47625</xdr:rowOff>
    </xdr:from>
    <xdr:to>
      <xdr:col>3</xdr:col>
      <xdr:colOff>666750</xdr:colOff>
      <xdr:row>18</xdr:row>
      <xdr:rowOff>142876</xdr:rowOff>
    </xdr:to>
    <xdr:sp macro="" textlink="">
      <xdr:nvSpPr>
        <xdr:cNvPr id="6" name="テキスト ボックス 5"/>
        <xdr:cNvSpPr txBox="1"/>
      </xdr:nvSpPr>
      <xdr:spPr>
        <a:xfrm>
          <a:off x="1752600" y="3124200"/>
          <a:ext cx="790575" cy="27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400050</xdr:colOff>
      <xdr:row>19</xdr:row>
      <xdr:rowOff>161925</xdr:rowOff>
    </xdr:from>
    <xdr:to>
      <xdr:col>4</xdr:col>
      <xdr:colOff>666750</xdr:colOff>
      <xdr:row>19</xdr:row>
      <xdr:rowOff>161925</xdr:rowOff>
    </xdr:to>
    <xdr:cxnSp macro="">
      <xdr:nvCxnSpPr>
        <xdr:cNvPr id="8" name="直線コネクタ 7"/>
        <xdr:cNvCxnSpPr/>
      </xdr:nvCxnSpPr>
      <xdr:spPr>
        <a:xfrm>
          <a:off x="2962275" y="3600450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</xdr:row>
      <xdr:rowOff>57150</xdr:rowOff>
    </xdr:from>
    <xdr:to>
      <xdr:col>7</xdr:col>
      <xdr:colOff>628650</xdr:colOff>
      <xdr:row>14</xdr:row>
      <xdr:rowOff>57150</xdr:rowOff>
    </xdr:to>
    <xdr:cxnSp macro="">
      <xdr:nvCxnSpPr>
        <xdr:cNvPr id="10" name="直線コネクタ 9"/>
        <xdr:cNvCxnSpPr/>
      </xdr:nvCxnSpPr>
      <xdr:spPr>
        <a:xfrm>
          <a:off x="4857750" y="2590800"/>
          <a:ext cx="3905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76200</xdr:rowOff>
    </xdr:from>
    <xdr:to>
      <xdr:col>2</xdr:col>
      <xdr:colOff>647700</xdr:colOff>
      <xdr:row>21</xdr:row>
      <xdr:rowOff>76200</xdr:rowOff>
    </xdr:to>
    <xdr:cxnSp macro="">
      <xdr:nvCxnSpPr>
        <xdr:cNvPr id="12" name="直線コネクタ 11"/>
        <xdr:cNvCxnSpPr/>
      </xdr:nvCxnSpPr>
      <xdr:spPr>
        <a:xfrm>
          <a:off x="1571625" y="38766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14</xdr:row>
      <xdr:rowOff>161925</xdr:rowOff>
    </xdr:from>
    <xdr:to>
      <xdr:col>6</xdr:col>
      <xdr:colOff>371475</xdr:colOff>
      <xdr:row>14</xdr:row>
      <xdr:rowOff>161925</xdr:rowOff>
    </xdr:to>
    <xdr:cxnSp macro="">
      <xdr:nvCxnSpPr>
        <xdr:cNvPr id="13" name="直線コネクタ 12"/>
        <xdr:cNvCxnSpPr/>
      </xdr:nvCxnSpPr>
      <xdr:spPr>
        <a:xfrm>
          <a:off x="4038600" y="26955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45618</xdr:colOff>
      <xdr:row>17</xdr:row>
      <xdr:rowOff>162996</xdr:rowOff>
    </xdr:from>
    <xdr:to>
      <xdr:col>3</xdr:col>
      <xdr:colOff>166115</xdr:colOff>
      <xdr:row>17</xdr:row>
      <xdr:rowOff>162996</xdr:rowOff>
    </xdr:to>
    <xdr:cxnSp macro="">
      <xdr:nvCxnSpPr>
        <xdr:cNvPr id="21" name="直線コネクタ 20"/>
        <xdr:cNvCxnSpPr/>
      </xdr:nvCxnSpPr>
      <xdr:spPr>
        <a:xfrm>
          <a:off x="1921460" y="3219743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36762</xdr:colOff>
      <xdr:row>16</xdr:row>
      <xdr:rowOff>68075</xdr:rowOff>
    </xdr:from>
    <xdr:to>
      <xdr:col>5</xdr:col>
      <xdr:colOff>157259</xdr:colOff>
      <xdr:row>16</xdr:row>
      <xdr:rowOff>68075</xdr:rowOff>
    </xdr:to>
    <xdr:cxnSp macro="">
      <xdr:nvCxnSpPr>
        <xdr:cNvPr id="23" name="直線コネクタ 22"/>
        <xdr:cNvCxnSpPr/>
      </xdr:nvCxnSpPr>
      <xdr:spPr>
        <a:xfrm>
          <a:off x="3283038" y="2945014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120497</xdr:colOff>
      <xdr:row>0</xdr:row>
      <xdr:rowOff>0</xdr:rowOff>
    </xdr:to>
    <xdr:cxnSp macro="">
      <xdr:nvCxnSpPr>
        <xdr:cNvPr id="26" name="直線コネクタ 25"/>
        <xdr:cNvCxnSpPr/>
      </xdr:nvCxnSpPr>
      <xdr:spPr>
        <a:xfrm>
          <a:off x="0" y="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633271</xdr:colOff>
      <xdr:row>11</xdr:row>
      <xdr:rowOff>70025</xdr:rowOff>
    </xdr:from>
    <xdr:to>
      <xdr:col>8</xdr:col>
      <xdr:colOff>71745</xdr:colOff>
      <xdr:row>11</xdr:row>
      <xdr:rowOff>70025</xdr:rowOff>
    </xdr:to>
    <xdr:cxnSp macro="">
      <xdr:nvCxnSpPr>
        <xdr:cNvPr id="28" name="直線コネクタ 27"/>
        <xdr:cNvCxnSpPr/>
      </xdr:nvCxnSpPr>
      <xdr:spPr>
        <a:xfrm>
          <a:off x="5249980" y="204792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123691</xdr:colOff>
      <xdr:row>0</xdr:row>
      <xdr:rowOff>0</xdr:rowOff>
    </xdr:to>
    <xdr:cxnSp macro="">
      <xdr:nvCxnSpPr>
        <xdr:cNvPr id="31" name="直線コネクタ 30"/>
        <xdr:cNvCxnSpPr/>
      </xdr:nvCxnSpPr>
      <xdr:spPr>
        <a:xfrm>
          <a:off x="0" y="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253918</xdr:colOff>
      <xdr:row>11</xdr:row>
      <xdr:rowOff>92577</xdr:rowOff>
    </xdr:from>
    <xdr:to>
      <xdr:col>10</xdr:col>
      <xdr:colOff>374415</xdr:colOff>
      <xdr:row>11</xdr:row>
      <xdr:rowOff>92577</xdr:rowOff>
    </xdr:to>
    <xdr:cxnSp macro="">
      <xdr:nvCxnSpPr>
        <xdr:cNvPr id="33" name="直線コネクタ 32"/>
        <xdr:cNvCxnSpPr/>
      </xdr:nvCxnSpPr>
      <xdr:spPr>
        <a:xfrm>
          <a:off x="6926278" y="2070472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407970</xdr:colOff>
      <xdr:row>11</xdr:row>
      <xdr:rowOff>164743</xdr:rowOff>
    </xdr:from>
    <xdr:to>
      <xdr:col>6</xdr:col>
      <xdr:colOff>528467</xdr:colOff>
      <xdr:row>11</xdr:row>
      <xdr:rowOff>164743</xdr:rowOff>
    </xdr:to>
    <xdr:cxnSp macro="">
      <xdr:nvCxnSpPr>
        <xdr:cNvPr id="34" name="直線コネクタ 33"/>
        <xdr:cNvCxnSpPr/>
      </xdr:nvCxnSpPr>
      <xdr:spPr>
        <a:xfrm>
          <a:off x="4339462" y="2142638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33</xdr:row>
      <xdr:rowOff>171450</xdr:rowOff>
    </xdr:from>
    <xdr:to>
      <xdr:col>8</xdr:col>
      <xdr:colOff>634847</xdr:colOff>
      <xdr:row>33</xdr:row>
      <xdr:rowOff>171450</xdr:rowOff>
    </xdr:to>
    <xdr:cxnSp macro="">
      <xdr:nvCxnSpPr>
        <xdr:cNvPr id="37" name="直線コネクタ 36"/>
        <xdr:cNvCxnSpPr/>
      </xdr:nvCxnSpPr>
      <xdr:spPr>
        <a:xfrm>
          <a:off x="5819775" y="614362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33</xdr:row>
      <xdr:rowOff>142875</xdr:rowOff>
    </xdr:from>
    <xdr:to>
      <xdr:col>6</xdr:col>
      <xdr:colOff>625322</xdr:colOff>
      <xdr:row>33</xdr:row>
      <xdr:rowOff>142875</xdr:rowOff>
    </xdr:to>
    <xdr:cxnSp macro="">
      <xdr:nvCxnSpPr>
        <xdr:cNvPr id="38" name="直線コネクタ 37"/>
        <xdr:cNvCxnSpPr/>
      </xdr:nvCxnSpPr>
      <xdr:spPr>
        <a:xfrm>
          <a:off x="4438650" y="611505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28</xdr:row>
      <xdr:rowOff>38100</xdr:rowOff>
    </xdr:from>
    <xdr:to>
      <xdr:col>4</xdr:col>
      <xdr:colOff>615797</xdr:colOff>
      <xdr:row>28</xdr:row>
      <xdr:rowOff>38100</xdr:rowOff>
    </xdr:to>
    <xdr:cxnSp macro="">
      <xdr:nvCxnSpPr>
        <xdr:cNvPr id="40" name="直線コネクタ 39"/>
        <xdr:cNvCxnSpPr/>
      </xdr:nvCxnSpPr>
      <xdr:spPr>
        <a:xfrm>
          <a:off x="3057525" y="510540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325039</xdr:colOff>
      <xdr:row>57</xdr:row>
      <xdr:rowOff>107156</xdr:rowOff>
    </xdr:from>
    <xdr:to>
      <xdr:col>4</xdr:col>
      <xdr:colOff>494109</xdr:colOff>
      <xdr:row>57</xdr:row>
      <xdr:rowOff>113109</xdr:rowOff>
    </xdr:to>
    <xdr:cxnSp macro="">
      <xdr:nvCxnSpPr>
        <xdr:cNvPr id="20" name="直線コネクタ 19"/>
        <xdr:cNvCxnSpPr/>
      </xdr:nvCxnSpPr>
      <xdr:spPr>
        <a:xfrm>
          <a:off x="2884883" y="10287000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83343</xdr:colOff>
      <xdr:row>53</xdr:row>
      <xdr:rowOff>147637</xdr:rowOff>
    </xdr:from>
    <xdr:to>
      <xdr:col>5</xdr:col>
      <xdr:colOff>252413</xdr:colOff>
      <xdr:row>53</xdr:row>
      <xdr:rowOff>153590</xdr:rowOff>
    </xdr:to>
    <xdr:cxnSp macro="">
      <xdr:nvCxnSpPr>
        <xdr:cNvPr id="22" name="直線コネクタ 21"/>
        <xdr:cNvCxnSpPr/>
      </xdr:nvCxnSpPr>
      <xdr:spPr>
        <a:xfrm>
          <a:off x="3327796" y="9613106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506014</xdr:colOff>
      <xdr:row>51</xdr:row>
      <xdr:rowOff>135732</xdr:rowOff>
    </xdr:from>
    <xdr:to>
      <xdr:col>6</xdr:col>
      <xdr:colOff>675084</xdr:colOff>
      <xdr:row>51</xdr:row>
      <xdr:rowOff>141685</xdr:rowOff>
    </xdr:to>
    <xdr:cxnSp macro="">
      <xdr:nvCxnSpPr>
        <xdr:cNvPr id="25" name="直線コネクタ 24"/>
        <xdr:cNvCxnSpPr/>
      </xdr:nvCxnSpPr>
      <xdr:spPr>
        <a:xfrm>
          <a:off x="4435077" y="9244013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648890</xdr:colOff>
      <xdr:row>51</xdr:row>
      <xdr:rowOff>135731</xdr:rowOff>
    </xdr:from>
    <xdr:to>
      <xdr:col>9</xdr:col>
      <xdr:colOff>133350</xdr:colOff>
      <xdr:row>51</xdr:row>
      <xdr:rowOff>141684</xdr:rowOff>
    </xdr:to>
    <xdr:cxnSp macro="">
      <xdr:nvCxnSpPr>
        <xdr:cNvPr id="27" name="直線コネクタ 26"/>
        <xdr:cNvCxnSpPr/>
      </xdr:nvCxnSpPr>
      <xdr:spPr>
        <a:xfrm>
          <a:off x="5947171" y="9244012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450645</xdr:colOff>
      <xdr:row>80</xdr:row>
      <xdr:rowOff>163871</xdr:rowOff>
    </xdr:from>
    <xdr:to>
      <xdr:col>3</xdr:col>
      <xdr:colOff>0</xdr:colOff>
      <xdr:row>80</xdr:row>
      <xdr:rowOff>163871</xdr:rowOff>
    </xdr:to>
    <xdr:cxnSp macro="">
      <xdr:nvCxnSpPr>
        <xdr:cNvPr id="11" name="直線コネクタ 10"/>
        <xdr:cNvCxnSpPr/>
      </xdr:nvCxnSpPr>
      <xdr:spPr>
        <a:xfrm>
          <a:off x="1638710" y="1491225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40967</xdr:colOff>
      <xdr:row>83</xdr:row>
      <xdr:rowOff>153629</xdr:rowOff>
    </xdr:from>
    <xdr:to>
      <xdr:col>3</xdr:col>
      <xdr:colOff>276531</xdr:colOff>
      <xdr:row>83</xdr:row>
      <xdr:rowOff>153629</xdr:rowOff>
    </xdr:to>
    <xdr:cxnSp macro="">
      <xdr:nvCxnSpPr>
        <xdr:cNvPr id="36" name="直線コネクタ 35"/>
        <xdr:cNvCxnSpPr/>
      </xdr:nvCxnSpPr>
      <xdr:spPr>
        <a:xfrm>
          <a:off x="1915241" y="154550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325283</xdr:colOff>
      <xdr:row>85</xdr:row>
      <xdr:rowOff>79478</xdr:rowOff>
    </xdr:from>
    <xdr:to>
      <xdr:col>3</xdr:col>
      <xdr:colOff>560847</xdr:colOff>
      <xdr:row>85</xdr:row>
      <xdr:rowOff>79478</xdr:rowOff>
    </xdr:to>
    <xdr:cxnSp macro="">
      <xdr:nvCxnSpPr>
        <xdr:cNvPr id="41" name="直線コネクタ 40"/>
        <xdr:cNvCxnSpPr/>
      </xdr:nvCxnSpPr>
      <xdr:spPr>
        <a:xfrm>
          <a:off x="2199557" y="1574963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610828</xdr:colOff>
      <xdr:row>85</xdr:row>
      <xdr:rowOff>78249</xdr:rowOff>
    </xdr:from>
    <xdr:to>
      <xdr:col>4</xdr:col>
      <xdr:colOff>160182</xdr:colOff>
      <xdr:row>85</xdr:row>
      <xdr:rowOff>78249</xdr:rowOff>
    </xdr:to>
    <xdr:cxnSp macro="">
      <xdr:nvCxnSpPr>
        <xdr:cNvPr id="43" name="直線コネクタ 42"/>
        <xdr:cNvCxnSpPr/>
      </xdr:nvCxnSpPr>
      <xdr:spPr>
        <a:xfrm>
          <a:off x="2485102" y="15748410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481378</xdr:colOff>
      <xdr:row>76</xdr:row>
      <xdr:rowOff>102411</xdr:rowOff>
    </xdr:from>
    <xdr:to>
      <xdr:col>10</xdr:col>
      <xdr:colOff>30732</xdr:colOff>
      <xdr:row>76</xdr:row>
      <xdr:rowOff>102411</xdr:rowOff>
    </xdr:to>
    <xdr:cxnSp macro="">
      <xdr:nvCxnSpPr>
        <xdr:cNvPr id="47" name="直線コネクタ 46"/>
        <xdr:cNvCxnSpPr/>
      </xdr:nvCxnSpPr>
      <xdr:spPr>
        <a:xfrm>
          <a:off x="6472910" y="1411337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604271</xdr:colOff>
      <xdr:row>76</xdr:row>
      <xdr:rowOff>102413</xdr:rowOff>
    </xdr:from>
    <xdr:to>
      <xdr:col>8</xdr:col>
      <xdr:colOff>153625</xdr:colOff>
      <xdr:row>76</xdr:row>
      <xdr:rowOff>102413</xdr:rowOff>
    </xdr:to>
    <xdr:cxnSp macro="">
      <xdr:nvCxnSpPr>
        <xdr:cNvPr id="48" name="直線コネクタ 47"/>
        <xdr:cNvCxnSpPr/>
      </xdr:nvCxnSpPr>
      <xdr:spPr>
        <a:xfrm>
          <a:off x="5223384" y="141133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19254</xdr:colOff>
      <xdr:row>79</xdr:row>
      <xdr:rowOff>70465</xdr:rowOff>
    </xdr:from>
    <xdr:to>
      <xdr:col>7</xdr:col>
      <xdr:colOff>254818</xdr:colOff>
      <xdr:row>79</xdr:row>
      <xdr:rowOff>70465</xdr:rowOff>
    </xdr:to>
    <xdr:cxnSp macro="">
      <xdr:nvCxnSpPr>
        <xdr:cNvPr id="49" name="直線コネクタ 48"/>
        <xdr:cNvCxnSpPr/>
      </xdr:nvCxnSpPr>
      <xdr:spPr>
        <a:xfrm>
          <a:off x="4638367" y="14634497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491612</xdr:colOff>
      <xdr:row>106</xdr:row>
      <xdr:rowOff>71692</xdr:rowOff>
    </xdr:from>
    <xdr:to>
      <xdr:col>5</xdr:col>
      <xdr:colOff>40966</xdr:colOff>
      <xdr:row>106</xdr:row>
      <xdr:rowOff>71692</xdr:rowOff>
    </xdr:to>
    <xdr:cxnSp macro="">
      <xdr:nvCxnSpPr>
        <xdr:cNvPr id="50" name="直線コネクタ 49"/>
        <xdr:cNvCxnSpPr/>
      </xdr:nvCxnSpPr>
      <xdr:spPr>
        <a:xfrm>
          <a:off x="3052096" y="19613305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624756</xdr:colOff>
      <xdr:row>107</xdr:row>
      <xdr:rowOff>0</xdr:rowOff>
    </xdr:from>
    <xdr:to>
      <xdr:col>4</xdr:col>
      <xdr:colOff>174110</xdr:colOff>
      <xdr:row>107</xdr:row>
      <xdr:rowOff>0</xdr:rowOff>
    </xdr:to>
    <xdr:cxnSp macro="">
      <xdr:nvCxnSpPr>
        <xdr:cNvPr id="51" name="直線コネクタ 50"/>
        <xdr:cNvCxnSpPr/>
      </xdr:nvCxnSpPr>
      <xdr:spPr>
        <a:xfrm>
          <a:off x="2499030" y="1972596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655483</xdr:colOff>
      <xdr:row>101</xdr:row>
      <xdr:rowOff>92174</xdr:rowOff>
    </xdr:from>
    <xdr:to>
      <xdr:col>7</xdr:col>
      <xdr:colOff>204837</xdr:colOff>
      <xdr:row>101</xdr:row>
      <xdr:rowOff>92174</xdr:rowOff>
    </xdr:to>
    <xdr:cxnSp macro="">
      <xdr:nvCxnSpPr>
        <xdr:cNvPr id="53" name="直線コネクタ 52"/>
        <xdr:cNvCxnSpPr/>
      </xdr:nvCxnSpPr>
      <xdr:spPr>
        <a:xfrm>
          <a:off x="4588386" y="18712013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408447</xdr:colOff>
      <xdr:row>100</xdr:row>
      <xdr:rowOff>70462</xdr:rowOff>
    </xdr:from>
    <xdr:to>
      <xdr:col>8</xdr:col>
      <xdr:colOff>644011</xdr:colOff>
      <xdr:row>100</xdr:row>
      <xdr:rowOff>70462</xdr:rowOff>
    </xdr:to>
    <xdr:cxnSp macro="">
      <xdr:nvCxnSpPr>
        <xdr:cNvPr id="54" name="直線コネクタ 53"/>
        <xdr:cNvCxnSpPr/>
      </xdr:nvCxnSpPr>
      <xdr:spPr>
        <a:xfrm>
          <a:off x="5713770" y="18505946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471269</xdr:colOff>
      <xdr:row>105</xdr:row>
      <xdr:rowOff>175461</xdr:rowOff>
    </xdr:from>
    <xdr:to>
      <xdr:col>3</xdr:col>
      <xdr:colOff>636703</xdr:colOff>
      <xdr:row>105</xdr:row>
      <xdr:rowOff>175461</xdr:rowOff>
    </xdr:to>
    <xdr:cxnSp macro="">
      <xdr:nvCxnSpPr>
        <xdr:cNvPr id="56" name="直線コネクタ 55"/>
        <xdr:cNvCxnSpPr/>
      </xdr:nvCxnSpPr>
      <xdr:spPr>
        <a:xfrm>
          <a:off x="2351203" y="1912519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242686</xdr:colOff>
      <xdr:row>105</xdr:row>
      <xdr:rowOff>82475</xdr:rowOff>
    </xdr:from>
    <xdr:to>
      <xdr:col>4</xdr:col>
      <xdr:colOff>408120</xdr:colOff>
      <xdr:row>105</xdr:row>
      <xdr:rowOff>82475</xdr:rowOff>
    </xdr:to>
    <xdr:cxnSp macro="">
      <xdr:nvCxnSpPr>
        <xdr:cNvPr id="58" name="直線コネクタ 57"/>
        <xdr:cNvCxnSpPr/>
      </xdr:nvCxnSpPr>
      <xdr:spPr>
        <a:xfrm>
          <a:off x="2809423" y="1903221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102311</xdr:colOff>
      <xdr:row>101</xdr:row>
      <xdr:rowOff>17305</xdr:rowOff>
    </xdr:from>
    <xdr:to>
      <xdr:col>6</xdr:col>
      <xdr:colOff>267745</xdr:colOff>
      <xdr:row>101</xdr:row>
      <xdr:rowOff>17305</xdr:rowOff>
    </xdr:to>
    <xdr:cxnSp macro="">
      <xdr:nvCxnSpPr>
        <xdr:cNvPr id="59" name="直線コネクタ 58"/>
        <xdr:cNvCxnSpPr/>
      </xdr:nvCxnSpPr>
      <xdr:spPr>
        <a:xfrm>
          <a:off x="4042653" y="1824514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352440</xdr:colOff>
      <xdr:row>100</xdr:row>
      <xdr:rowOff>14018</xdr:rowOff>
    </xdr:from>
    <xdr:to>
      <xdr:col>7</xdr:col>
      <xdr:colOff>517874</xdr:colOff>
      <xdr:row>100</xdr:row>
      <xdr:rowOff>14018</xdr:rowOff>
    </xdr:to>
    <xdr:cxnSp macro="">
      <xdr:nvCxnSpPr>
        <xdr:cNvPr id="61" name="直線コネクタ 60"/>
        <xdr:cNvCxnSpPr/>
      </xdr:nvCxnSpPr>
      <xdr:spPr>
        <a:xfrm>
          <a:off x="4987373" y="178733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351693</xdr:colOff>
      <xdr:row>100</xdr:row>
      <xdr:rowOff>21850</xdr:rowOff>
    </xdr:from>
    <xdr:to>
      <xdr:col>9</xdr:col>
      <xdr:colOff>517127</xdr:colOff>
      <xdr:row>100</xdr:row>
      <xdr:rowOff>21850</xdr:rowOff>
    </xdr:to>
    <xdr:cxnSp macro="">
      <xdr:nvCxnSpPr>
        <xdr:cNvPr id="63" name="直線コネクタ 62"/>
        <xdr:cNvCxnSpPr/>
      </xdr:nvCxnSpPr>
      <xdr:spPr>
        <a:xfrm>
          <a:off x="6364349" y="1788122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178594</xdr:colOff>
      <xdr:row>121</xdr:row>
      <xdr:rowOff>136073</xdr:rowOff>
    </xdr:from>
    <xdr:to>
      <xdr:col>3</xdr:col>
      <xdr:colOff>344028</xdr:colOff>
      <xdr:row>121</xdr:row>
      <xdr:rowOff>136073</xdr:rowOff>
    </xdr:to>
    <xdr:cxnSp macro="">
      <xdr:nvCxnSpPr>
        <xdr:cNvPr id="65" name="直線コネクタ 64"/>
        <xdr:cNvCxnSpPr/>
      </xdr:nvCxnSpPr>
      <xdr:spPr>
        <a:xfrm>
          <a:off x="2058081" y="2174591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667682</xdr:colOff>
      <xdr:row>118</xdr:row>
      <xdr:rowOff>134325</xdr:rowOff>
    </xdr:from>
    <xdr:to>
      <xdr:col>5</xdr:col>
      <xdr:colOff>144254</xdr:colOff>
      <xdr:row>118</xdr:row>
      <xdr:rowOff>134325</xdr:rowOff>
    </xdr:to>
    <xdr:cxnSp macro="">
      <xdr:nvCxnSpPr>
        <xdr:cNvPr id="66" name="直線コネクタ 65"/>
        <xdr:cNvCxnSpPr/>
      </xdr:nvCxnSpPr>
      <xdr:spPr>
        <a:xfrm>
          <a:off x="3234419" y="21430220"/>
          <a:ext cx="16337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343043</xdr:colOff>
      <xdr:row>118</xdr:row>
      <xdr:rowOff>129985</xdr:rowOff>
    </xdr:from>
    <xdr:to>
      <xdr:col>6</xdr:col>
      <xdr:colOff>508477</xdr:colOff>
      <xdr:row>118</xdr:row>
      <xdr:rowOff>129985</xdr:rowOff>
    </xdr:to>
    <xdr:cxnSp macro="">
      <xdr:nvCxnSpPr>
        <xdr:cNvPr id="67" name="直線コネクタ 66"/>
        <xdr:cNvCxnSpPr/>
      </xdr:nvCxnSpPr>
      <xdr:spPr>
        <a:xfrm>
          <a:off x="4283385" y="214258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450561</xdr:colOff>
      <xdr:row>114</xdr:row>
      <xdr:rowOff>160423</xdr:rowOff>
    </xdr:from>
    <xdr:to>
      <xdr:col>7</xdr:col>
      <xdr:colOff>613936</xdr:colOff>
      <xdr:row>114</xdr:row>
      <xdr:rowOff>160423</xdr:rowOff>
    </xdr:to>
    <xdr:cxnSp macro="">
      <xdr:nvCxnSpPr>
        <xdr:cNvPr id="68" name="直線コネクタ 67"/>
        <xdr:cNvCxnSpPr/>
      </xdr:nvCxnSpPr>
      <xdr:spPr>
        <a:xfrm>
          <a:off x="5077706" y="20734423"/>
          <a:ext cx="1633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255671</xdr:colOff>
      <xdr:row>116</xdr:row>
      <xdr:rowOff>132981</xdr:rowOff>
    </xdr:from>
    <xdr:to>
      <xdr:col>9</xdr:col>
      <xdr:colOff>421105</xdr:colOff>
      <xdr:row>116</xdr:row>
      <xdr:rowOff>132981</xdr:rowOff>
    </xdr:to>
    <xdr:cxnSp macro="">
      <xdr:nvCxnSpPr>
        <xdr:cNvPr id="69" name="直線コネクタ 68"/>
        <xdr:cNvCxnSpPr/>
      </xdr:nvCxnSpPr>
      <xdr:spPr>
        <a:xfrm>
          <a:off x="6232273" y="2114164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290196</xdr:colOff>
      <xdr:row>116</xdr:row>
      <xdr:rowOff>72291</xdr:rowOff>
    </xdr:from>
    <xdr:to>
      <xdr:col>8</xdr:col>
      <xdr:colOff>447691</xdr:colOff>
      <xdr:row>116</xdr:row>
      <xdr:rowOff>72291</xdr:rowOff>
    </xdr:to>
    <xdr:cxnSp macro="">
      <xdr:nvCxnSpPr>
        <xdr:cNvPr id="70" name="直線コネクタ 69"/>
        <xdr:cNvCxnSpPr/>
      </xdr:nvCxnSpPr>
      <xdr:spPr>
        <a:xfrm>
          <a:off x="5593159" y="21177122"/>
          <a:ext cx="15749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147213</xdr:colOff>
      <xdr:row>116</xdr:row>
      <xdr:rowOff>63914</xdr:rowOff>
    </xdr:from>
    <xdr:to>
      <xdr:col>10</xdr:col>
      <xdr:colOff>310235</xdr:colOff>
      <xdr:row>116</xdr:row>
      <xdr:rowOff>63914</xdr:rowOff>
    </xdr:to>
    <xdr:cxnSp macro="">
      <xdr:nvCxnSpPr>
        <xdr:cNvPr id="71" name="直線コネクタ 70"/>
        <xdr:cNvCxnSpPr/>
      </xdr:nvCxnSpPr>
      <xdr:spPr>
        <a:xfrm>
          <a:off x="6808005" y="21072576"/>
          <a:ext cx="16302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327422</xdr:colOff>
      <xdr:row>126</xdr:row>
      <xdr:rowOff>9922</xdr:rowOff>
    </xdr:from>
    <xdr:to>
      <xdr:col>3</xdr:col>
      <xdr:colOff>492856</xdr:colOff>
      <xdr:row>126</xdr:row>
      <xdr:rowOff>9922</xdr:rowOff>
    </xdr:to>
    <xdr:cxnSp macro="">
      <xdr:nvCxnSpPr>
        <xdr:cNvPr id="74" name="直線コネクタ 73"/>
        <xdr:cNvCxnSpPr/>
      </xdr:nvCxnSpPr>
      <xdr:spPr>
        <a:xfrm>
          <a:off x="2202656" y="225127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19843</xdr:colOff>
      <xdr:row>121</xdr:row>
      <xdr:rowOff>128984</xdr:rowOff>
    </xdr:from>
    <xdr:to>
      <xdr:col>7</xdr:col>
      <xdr:colOff>185277</xdr:colOff>
      <xdr:row>121</xdr:row>
      <xdr:rowOff>128984</xdr:rowOff>
    </xdr:to>
    <xdr:cxnSp macro="">
      <xdr:nvCxnSpPr>
        <xdr:cNvPr id="75" name="直線コネクタ 74"/>
        <xdr:cNvCxnSpPr/>
      </xdr:nvCxnSpPr>
      <xdr:spPr>
        <a:xfrm>
          <a:off x="4633515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138906</xdr:colOff>
      <xdr:row>121</xdr:row>
      <xdr:rowOff>128984</xdr:rowOff>
    </xdr:from>
    <xdr:to>
      <xdr:col>10</xdr:col>
      <xdr:colOff>304340</xdr:colOff>
      <xdr:row>121</xdr:row>
      <xdr:rowOff>128984</xdr:rowOff>
    </xdr:to>
    <xdr:cxnSp macro="">
      <xdr:nvCxnSpPr>
        <xdr:cNvPr id="77" name="直線コネクタ 76"/>
        <xdr:cNvCxnSpPr/>
      </xdr:nvCxnSpPr>
      <xdr:spPr>
        <a:xfrm>
          <a:off x="6806406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248050</xdr:colOff>
      <xdr:row>135</xdr:row>
      <xdr:rowOff>3</xdr:rowOff>
    </xdr:from>
    <xdr:to>
      <xdr:col>1</xdr:col>
      <xdr:colOff>413484</xdr:colOff>
      <xdr:row>135</xdr:row>
      <xdr:rowOff>3</xdr:rowOff>
    </xdr:to>
    <xdr:cxnSp macro="">
      <xdr:nvCxnSpPr>
        <xdr:cNvPr id="79" name="直線コネクタ 78"/>
        <xdr:cNvCxnSpPr/>
      </xdr:nvCxnSpPr>
      <xdr:spPr>
        <a:xfrm>
          <a:off x="823519" y="2411015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605242</xdr:colOff>
      <xdr:row>135</xdr:row>
      <xdr:rowOff>109145</xdr:rowOff>
    </xdr:from>
    <xdr:to>
      <xdr:col>2</xdr:col>
      <xdr:colOff>155520</xdr:colOff>
      <xdr:row>135</xdr:row>
      <xdr:rowOff>109145</xdr:rowOff>
    </xdr:to>
    <xdr:cxnSp macro="">
      <xdr:nvCxnSpPr>
        <xdr:cNvPr id="80" name="直線コネクタ 79"/>
        <xdr:cNvCxnSpPr/>
      </xdr:nvCxnSpPr>
      <xdr:spPr>
        <a:xfrm>
          <a:off x="1180711" y="2421930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347278</xdr:colOff>
      <xdr:row>135</xdr:row>
      <xdr:rowOff>128989</xdr:rowOff>
    </xdr:from>
    <xdr:to>
      <xdr:col>2</xdr:col>
      <xdr:colOff>512712</xdr:colOff>
      <xdr:row>135</xdr:row>
      <xdr:rowOff>128989</xdr:rowOff>
    </xdr:to>
    <xdr:cxnSp macro="">
      <xdr:nvCxnSpPr>
        <xdr:cNvPr id="81" name="直線コネクタ 80"/>
        <xdr:cNvCxnSpPr/>
      </xdr:nvCxnSpPr>
      <xdr:spPr>
        <a:xfrm>
          <a:off x="1537903" y="2423914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469921</xdr:colOff>
      <xdr:row>136</xdr:row>
      <xdr:rowOff>152405</xdr:rowOff>
    </xdr:from>
    <xdr:to>
      <xdr:col>3</xdr:col>
      <xdr:colOff>635355</xdr:colOff>
      <xdr:row>136</xdr:row>
      <xdr:rowOff>152405</xdr:rowOff>
    </xdr:to>
    <xdr:cxnSp macro="">
      <xdr:nvCxnSpPr>
        <xdr:cNvPr id="83" name="直線コネクタ 82"/>
        <xdr:cNvCxnSpPr/>
      </xdr:nvCxnSpPr>
      <xdr:spPr>
        <a:xfrm>
          <a:off x="2345155" y="2444115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503265</xdr:colOff>
      <xdr:row>138</xdr:row>
      <xdr:rowOff>46837</xdr:rowOff>
    </xdr:from>
    <xdr:to>
      <xdr:col>4</xdr:col>
      <xdr:colOff>668699</xdr:colOff>
      <xdr:row>138</xdr:row>
      <xdr:rowOff>46837</xdr:rowOff>
    </xdr:to>
    <xdr:cxnSp macro="">
      <xdr:nvCxnSpPr>
        <xdr:cNvPr id="85" name="直線コネクタ 84"/>
        <xdr:cNvCxnSpPr/>
      </xdr:nvCxnSpPr>
      <xdr:spPr>
        <a:xfrm>
          <a:off x="3063109" y="2469277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645741</xdr:colOff>
      <xdr:row>142</xdr:row>
      <xdr:rowOff>801</xdr:rowOff>
    </xdr:from>
    <xdr:to>
      <xdr:col>6</xdr:col>
      <xdr:colOff>126565</xdr:colOff>
      <xdr:row>142</xdr:row>
      <xdr:rowOff>801</xdr:rowOff>
    </xdr:to>
    <xdr:cxnSp macro="">
      <xdr:nvCxnSpPr>
        <xdr:cNvPr id="87" name="直線コネクタ 86"/>
        <xdr:cNvCxnSpPr/>
      </xdr:nvCxnSpPr>
      <xdr:spPr>
        <a:xfrm>
          <a:off x="3890194" y="2536111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73861</xdr:colOff>
      <xdr:row>144</xdr:row>
      <xdr:rowOff>113518</xdr:rowOff>
    </xdr:from>
    <xdr:to>
      <xdr:col>8</xdr:col>
      <xdr:colOff>239295</xdr:colOff>
      <xdr:row>144</xdr:row>
      <xdr:rowOff>113518</xdr:rowOff>
    </xdr:to>
    <xdr:cxnSp macro="">
      <xdr:nvCxnSpPr>
        <xdr:cNvPr id="89" name="直線コネクタ 88"/>
        <xdr:cNvCxnSpPr/>
      </xdr:nvCxnSpPr>
      <xdr:spPr>
        <a:xfrm>
          <a:off x="5372142" y="2583101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67510</xdr:colOff>
      <xdr:row>153</xdr:row>
      <xdr:rowOff>136936</xdr:rowOff>
    </xdr:from>
    <xdr:to>
      <xdr:col>12</xdr:col>
      <xdr:colOff>232944</xdr:colOff>
      <xdr:row>153</xdr:row>
      <xdr:rowOff>136936</xdr:rowOff>
    </xdr:to>
    <xdr:cxnSp macro="">
      <xdr:nvCxnSpPr>
        <xdr:cNvPr id="90" name="直線コネクタ 89"/>
        <xdr:cNvCxnSpPr/>
      </xdr:nvCxnSpPr>
      <xdr:spPr>
        <a:xfrm>
          <a:off x="8104229" y="274617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666409</xdr:colOff>
      <xdr:row>153</xdr:row>
      <xdr:rowOff>140506</xdr:rowOff>
    </xdr:from>
    <xdr:to>
      <xdr:col>14</xdr:col>
      <xdr:colOff>147233</xdr:colOff>
      <xdr:row>153</xdr:row>
      <xdr:rowOff>140506</xdr:rowOff>
    </xdr:to>
    <xdr:cxnSp macro="">
      <xdr:nvCxnSpPr>
        <xdr:cNvPr id="92" name="直線コネクタ 91"/>
        <xdr:cNvCxnSpPr/>
      </xdr:nvCxnSpPr>
      <xdr:spPr>
        <a:xfrm>
          <a:off x="9387737" y="274653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138912</xdr:colOff>
      <xdr:row>175</xdr:row>
      <xdr:rowOff>109146</xdr:rowOff>
    </xdr:from>
    <xdr:to>
      <xdr:col>3</xdr:col>
      <xdr:colOff>304346</xdr:colOff>
      <xdr:row>175</xdr:row>
      <xdr:rowOff>109146</xdr:rowOff>
    </xdr:to>
    <xdr:cxnSp macro="">
      <xdr:nvCxnSpPr>
        <xdr:cNvPr id="94" name="直線コネクタ 93"/>
        <xdr:cNvCxnSpPr/>
      </xdr:nvCxnSpPr>
      <xdr:spPr>
        <a:xfrm>
          <a:off x="2014146" y="313630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545703</xdr:colOff>
      <xdr:row>174</xdr:row>
      <xdr:rowOff>158750</xdr:rowOff>
    </xdr:from>
    <xdr:to>
      <xdr:col>4</xdr:col>
      <xdr:colOff>26527</xdr:colOff>
      <xdr:row>174</xdr:row>
      <xdr:rowOff>158750</xdr:rowOff>
    </xdr:to>
    <xdr:cxnSp macro="">
      <xdr:nvCxnSpPr>
        <xdr:cNvPr id="96" name="直線コネクタ 95"/>
        <xdr:cNvCxnSpPr/>
      </xdr:nvCxnSpPr>
      <xdr:spPr>
        <a:xfrm>
          <a:off x="2420937" y="3123406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122635</xdr:colOff>
      <xdr:row>165</xdr:row>
      <xdr:rowOff>152399</xdr:rowOff>
    </xdr:from>
    <xdr:to>
      <xdr:col>8</xdr:col>
      <xdr:colOff>288069</xdr:colOff>
      <xdr:row>165</xdr:row>
      <xdr:rowOff>152399</xdr:rowOff>
    </xdr:to>
    <xdr:cxnSp macro="">
      <xdr:nvCxnSpPr>
        <xdr:cNvPr id="98" name="直線コネクタ 97"/>
        <xdr:cNvCxnSpPr/>
      </xdr:nvCxnSpPr>
      <xdr:spPr>
        <a:xfrm>
          <a:off x="5420916" y="2962036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294878</xdr:colOff>
      <xdr:row>165</xdr:row>
      <xdr:rowOff>165893</xdr:rowOff>
    </xdr:from>
    <xdr:to>
      <xdr:col>6</xdr:col>
      <xdr:colOff>460312</xdr:colOff>
      <xdr:row>165</xdr:row>
      <xdr:rowOff>165893</xdr:rowOff>
    </xdr:to>
    <xdr:cxnSp macro="">
      <xdr:nvCxnSpPr>
        <xdr:cNvPr id="99" name="直線コネクタ 98"/>
        <xdr:cNvCxnSpPr/>
      </xdr:nvCxnSpPr>
      <xdr:spPr>
        <a:xfrm>
          <a:off x="4223941" y="2963386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466326</xdr:colOff>
      <xdr:row>173</xdr:row>
      <xdr:rowOff>39688</xdr:rowOff>
    </xdr:from>
    <xdr:to>
      <xdr:col>4</xdr:col>
      <xdr:colOff>631760</xdr:colOff>
      <xdr:row>173</xdr:row>
      <xdr:rowOff>39688</xdr:rowOff>
    </xdr:to>
    <xdr:cxnSp macro="">
      <xdr:nvCxnSpPr>
        <xdr:cNvPr id="101" name="直線コネクタ 100"/>
        <xdr:cNvCxnSpPr/>
      </xdr:nvCxnSpPr>
      <xdr:spPr>
        <a:xfrm>
          <a:off x="3026170" y="3093640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178604</xdr:colOff>
      <xdr:row>188</xdr:row>
      <xdr:rowOff>128997</xdr:rowOff>
    </xdr:from>
    <xdr:to>
      <xdr:col>2</xdr:col>
      <xdr:colOff>344038</xdr:colOff>
      <xdr:row>188</xdr:row>
      <xdr:rowOff>128997</xdr:rowOff>
    </xdr:to>
    <xdr:cxnSp macro="">
      <xdr:nvCxnSpPr>
        <xdr:cNvPr id="103" name="直線コネクタ 102"/>
        <xdr:cNvCxnSpPr/>
      </xdr:nvCxnSpPr>
      <xdr:spPr>
        <a:xfrm>
          <a:off x="1369229" y="3370462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479834</xdr:colOff>
      <xdr:row>190</xdr:row>
      <xdr:rowOff>43273</xdr:rowOff>
    </xdr:from>
    <xdr:to>
      <xdr:col>2</xdr:col>
      <xdr:colOff>645268</xdr:colOff>
      <xdr:row>190</xdr:row>
      <xdr:rowOff>43273</xdr:rowOff>
    </xdr:to>
    <xdr:cxnSp macro="">
      <xdr:nvCxnSpPr>
        <xdr:cNvPr id="104" name="直線コネクタ 103"/>
        <xdr:cNvCxnSpPr/>
      </xdr:nvCxnSpPr>
      <xdr:spPr>
        <a:xfrm>
          <a:off x="1670459" y="3397608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377032</xdr:colOff>
      <xdr:row>191</xdr:row>
      <xdr:rowOff>89298</xdr:rowOff>
    </xdr:from>
    <xdr:to>
      <xdr:col>3</xdr:col>
      <xdr:colOff>542466</xdr:colOff>
      <xdr:row>191</xdr:row>
      <xdr:rowOff>89298</xdr:rowOff>
    </xdr:to>
    <xdr:cxnSp macro="">
      <xdr:nvCxnSpPr>
        <xdr:cNvPr id="105" name="直線コネクタ 104"/>
        <xdr:cNvCxnSpPr/>
      </xdr:nvCxnSpPr>
      <xdr:spPr>
        <a:xfrm>
          <a:off x="2252266" y="3420070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430220</xdr:colOff>
      <xdr:row>191</xdr:row>
      <xdr:rowOff>162322</xdr:rowOff>
    </xdr:from>
    <xdr:to>
      <xdr:col>4</xdr:col>
      <xdr:colOff>595654</xdr:colOff>
      <xdr:row>191</xdr:row>
      <xdr:rowOff>162322</xdr:rowOff>
    </xdr:to>
    <xdr:cxnSp macro="">
      <xdr:nvCxnSpPr>
        <xdr:cNvPr id="107" name="直線コネクタ 106"/>
        <xdr:cNvCxnSpPr/>
      </xdr:nvCxnSpPr>
      <xdr:spPr>
        <a:xfrm>
          <a:off x="2990064" y="342737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156000</xdr:colOff>
      <xdr:row>193</xdr:row>
      <xdr:rowOff>146052</xdr:rowOff>
    </xdr:from>
    <xdr:to>
      <xdr:col>7</xdr:col>
      <xdr:colOff>321434</xdr:colOff>
      <xdr:row>193</xdr:row>
      <xdr:rowOff>146052</xdr:rowOff>
    </xdr:to>
    <xdr:cxnSp macro="">
      <xdr:nvCxnSpPr>
        <xdr:cNvPr id="109" name="直線コネクタ 108"/>
        <xdr:cNvCxnSpPr/>
      </xdr:nvCxnSpPr>
      <xdr:spPr>
        <a:xfrm>
          <a:off x="4769672" y="3461464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496927</xdr:colOff>
      <xdr:row>198</xdr:row>
      <xdr:rowOff>129789</xdr:rowOff>
    </xdr:from>
    <xdr:to>
      <xdr:col>8</xdr:col>
      <xdr:colOff>662361</xdr:colOff>
      <xdr:row>198</xdr:row>
      <xdr:rowOff>129789</xdr:rowOff>
    </xdr:to>
    <xdr:cxnSp macro="">
      <xdr:nvCxnSpPr>
        <xdr:cNvPr id="110" name="直線コネクタ 109"/>
        <xdr:cNvCxnSpPr/>
      </xdr:nvCxnSpPr>
      <xdr:spPr>
        <a:xfrm>
          <a:off x="5795208" y="354913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83799</xdr:colOff>
      <xdr:row>198</xdr:row>
      <xdr:rowOff>163125</xdr:rowOff>
    </xdr:from>
    <xdr:to>
      <xdr:col>11</xdr:col>
      <xdr:colOff>249233</xdr:colOff>
      <xdr:row>198</xdr:row>
      <xdr:rowOff>163125</xdr:rowOff>
    </xdr:to>
    <xdr:cxnSp macro="">
      <xdr:nvCxnSpPr>
        <xdr:cNvPr id="111" name="直線コネクタ 110"/>
        <xdr:cNvCxnSpPr/>
      </xdr:nvCxnSpPr>
      <xdr:spPr>
        <a:xfrm>
          <a:off x="7435908" y="3552468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644938</xdr:colOff>
      <xdr:row>209</xdr:row>
      <xdr:rowOff>158759</xdr:rowOff>
    </xdr:from>
    <xdr:to>
      <xdr:col>3</xdr:col>
      <xdr:colOff>125763</xdr:colOff>
      <xdr:row>209</xdr:row>
      <xdr:rowOff>158759</xdr:rowOff>
    </xdr:to>
    <xdr:cxnSp macro="">
      <xdr:nvCxnSpPr>
        <xdr:cNvPr id="114" name="直線コネクタ 113"/>
        <xdr:cNvCxnSpPr/>
      </xdr:nvCxnSpPr>
      <xdr:spPr>
        <a:xfrm>
          <a:off x="1835563" y="3748485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618759</xdr:colOff>
      <xdr:row>213</xdr:row>
      <xdr:rowOff>152416</xdr:rowOff>
    </xdr:from>
    <xdr:to>
      <xdr:col>5</xdr:col>
      <xdr:colOff>99584</xdr:colOff>
      <xdr:row>213</xdr:row>
      <xdr:rowOff>152416</xdr:rowOff>
    </xdr:to>
    <xdr:cxnSp macro="">
      <xdr:nvCxnSpPr>
        <xdr:cNvPr id="115" name="直線コネクタ 114"/>
        <xdr:cNvCxnSpPr/>
      </xdr:nvCxnSpPr>
      <xdr:spPr>
        <a:xfrm>
          <a:off x="3178603" y="3819288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304842</xdr:colOff>
      <xdr:row>215</xdr:row>
      <xdr:rowOff>126225</xdr:rowOff>
    </xdr:from>
    <xdr:to>
      <xdr:col>6</xdr:col>
      <xdr:colOff>470276</xdr:colOff>
      <xdr:row>215</xdr:row>
      <xdr:rowOff>126225</xdr:rowOff>
    </xdr:to>
    <xdr:cxnSp macro="">
      <xdr:nvCxnSpPr>
        <xdr:cNvPr id="116" name="直線コネクタ 115"/>
        <xdr:cNvCxnSpPr/>
      </xdr:nvCxnSpPr>
      <xdr:spPr>
        <a:xfrm>
          <a:off x="4233905" y="3852388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675535</xdr:colOff>
      <xdr:row>218</xdr:row>
      <xdr:rowOff>149645</xdr:rowOff>
    </xdr:from>
    <xdr:to>
      <xdr:col>8</xdr:col>
      <xdr:colOff>156360</xdr:colOff>
      <xdr:row>218</xdr:row>
      <xdr:rowOff>149645</xdr:rowOff>
    </xdr:to>
    <xdr:cxnSp macro="">
      <xdr:nvCxnSpPr>
        <xdr:cNvPr id="117" name="直線コネクタ 116"/>
        <xdr:cNvCxnSpPr/>
      </xdr:nvCxnSpPr>
      <xdr:spPr>
        <a:xfrm>
          <a:off x="5289207" y="390830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272320</xdr:colOff>
      <xdr:row>219</xdr:row>
      <xdr:rowOff>123452</xdr:rowOff>
    </xdr:from>
    <xdr:to>
      <xdr:col>9</xdr:col>
      <xdr:colOff>437754</xdr:colOff>
      <xdr:row>219</xdr:row>
      <xdr:rowOff>123452</xdr:rowOff>
    </xdr:to>
    <xdr:cxnSp macro="">
      <xdr:nvCxnSpPr>
        <xdr:cNvPr id="119" name="直線コネクタ 118"/>
        <xdr:cNvCxnSpPr/>
      </xdr:nvCxnSpPr>
      <xdr:spPr>
        <a:xfrm>
          <a:off x="6255211" y="392354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652926</xdr:colOff>
      <xdr:row>220</xdr:row>
      <xdr:rowOff>146868</xdr:rowOff>
    </xdr:from>
    <xdr:to>
      <xdr:col>10</xdr:col>
      <xdr:colOff>133751</xdr:colOff>
      <xdr:row>220</xdr:row>
      <xdr:rowOff>146868</xdr:rowOff>
    </xdr:to>
    <xdr:cxnSp macro="">
      <xdr:nvCxnSpPr>
        <xdr:cNvPr id="120" name="直線コネクタ 119"/>
        <xdr:cNvCxnSpPr/>
      </xdr:nvCxnSpPr>
      <xdr:spPr>
        <a:xfrm>
          <a:off x="6635817" y="394374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418377</xdr:colOff>
      <xdr:row>222</xdr:row>
      <xdr:rowOff>51222</xdr:rowOff>
    </xdr:from>
    <xdr:to>
      <xdr:col>10</xdr:col>
      <xdr:colOff>583811</xdr:colOff>
      <xdr:row>222</xdr:row>
      <xdr:rowOff>51222</xdr:rowOff>
    </xdr:to>
    <xdr:cxnSp macro="">
      <xdr:nvCxnSpPr>
        <xdr:cNvPr id="121" name="直線コネクタ 120"/>
        <xdr:cNvCxnSpPr/>
      </xdr:nvCxnSpPr>
      <xdr:spPr>
        <a:xfrm>
          <a:off x="7085877" y="396990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44920</xdr:colOff>
      <xdr:row>222</xdr:row>
      <xdr:rowOff>44870</xdr:rowOff>
    </xdr:from>
    <xdr:to>
      <xdr:col>11</xdr:col>
      <xdr:colOff>210354</xdr:colOff>
      <xdr:row>222</xdr:row>
      <xdr:rowOff>44870</xdr:rowOff>
    </xdr:to>
    <xdr:cxnSp macro="">
      <xdr:nvCxnSpPr>
        <xdr:cNvPr id="122" name="直線コネクタ 121"/>
        <xdr:cNvCxnSpPr/>
      </xdr:nvCxnSpPr>
      <xdr:spPr>
        <a:xfrm>
          <a:off x="7397029" y="396926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9921</xdr:colOff>
      <xdr:row>1</xdr:row>
      <xdr:rowOff>29766</xdr:rowOff>
    </xdr:from>
    <xdr:to>
      <xdr:col>12</xdr:col>
      <xdr:colOff>148671</xdr:colOff>
      <xdr:row>15</xdr:row>
      <xdr:rowOff>91359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390" y="208360"/>
          <a:ext cx="7600000" cy="2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262559</xdr:colOff>
      <xdr:row>32</xdr:row>
      <xdr:rowOff>35380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469" y="3036094"/>
          <a:ext cx="7723809" cy="2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11</xdr:col>
      <xdr:colOff>423360</xdr:colOff>
      <xdr:row>48</xdr:row>
      <xdr:rowOff>73475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469" y="5893594"/>
          <a:ext cx="7200000" cy="27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11</xdr:col>
      <xdr:colOff>632884</xdr:colOff>
      <xdr:row>63</xdr:row>
      <xdr:rowOff>118736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5469" y="8751094"/>
          <a:ext cx="7409524" cy="2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9</xdr:col>
      <xdr:colOff>649721</xdr:colOff>
      <xdr:row>80</xdr:row>
      <xdr:rowOff>25856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469" y="11608594"/>
          <a:ext cx="6057143" cy="2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19</xdr:row>
      <xdr:rowOff>161925</xdr:rowOff>
    </xdr:from>
    <xdr:to>
      <xdr:col>4</xdr:col>
      <xdr:colOff>666750</xdr:colOff>
      <xdr:row>19</xdr:row>
      <xdr:rowOff>161925</xdr:rowOff>
    </xdr:to>
    <xdr:cxnSp macro="">
      <xdr:nvCxnSpPr>
        <xdr:cNvPr id="3" name="直線コネクタ 2"/>
        <xdr:cNvCxnSpPr/>
      </xdr:nvCxnSpPr>
      <xdr:spPr>
        <a:xfrm>
          <a:off x="2962275" y="3600450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</xdr:row>
      <xdr:rowOff>57150</xdr:rowOff>
    </xdr:from>
    <xdr:to>
      <xdr:col>7</xdr:col>
      <xdr:colOff>628650</xdr:colOff>
      <xdr:row>14</xdr:row>
      <xdr:rowOff>57150</xdr:rowOff>
    </xdr:to>
    <xdr:cxnSp macro="">
      <xdr:nvCxnSpPr>
        <xdr:cNvPr id="4" name="直線コネクタ 3"/>
        <xdr:cNvCxnSpPr/>
      </xdr:nvCxnSpPr>
      <xdr:spPr>
        <a:xfrm>
          <a:off x="4857750" y="2590800"/>
          <a:ext cx="3905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76200</xdr:rowOff>
    </xdr:from>
    <xdr:to>
      <xdr:col>2</xdr:col>
      <xdr:colOff>647700</xdr:colOff>
      <xdr:row>21</xdr:row>
      <xdr:rowOff>76200</xdr:rowOff>
    </xdr:to>
    <xdr:cxnSp macro="">
      <xdr:nvCxnSpPr>
        <xdr:cNvPr id="5" name="直線コネクタ 4"/>
        <xdr:cNvCxnSpPr/>
      </xdr:nvCxnSpPr>
      <xdr:spPr>
        <a:xfrm>
          <a:off x="1571625" y="38766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14</xdr:row>
      <xdr:rowOff>161925</xdr:rowOff>
    </xdr:from>
    <xdr:to>
      <xdr:col>6</xdr:col>
      <xdr:colOff>371475</xdr:colOff>
      <xdr:row>14</xdr:row>
      <xdr:rowOff>161925</xdr:rowOff>
    </xdr:to>
    <xdr:cxnSp macro="">
      <xdr:nvCxnSpPr>
        <xdr:cNvPr id="6" name="直線コネクタ 5"/>
        <xdr:cNvCxnSpPr/>
      </xdr:nvCxnSpPr>
      <xdr:spPr>
        <a:xfrm>
          <a:off x="4038600" y="26955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36762</xdr:colOff>
      <xdr:row>16</xdr:row>
      <xdr:rowOff>68075</xdr:rowOff>
    </xdr:from>
    <xdr:to>
      <xdr:col>5</xdr:col>
      <xdr:colOff>157259</xdr:colOff>
      <xdr:row>16</xdr:row>
      <xdr:rowOff>68075</xdr:rowOff>
    </xdr:to>
    <xdr:cxnSp macro="">
      <xdr:nvCxnSpPr>
        <xdr:cNvPr id="8" name="直線コネクタ 7"/>
        <xdr:cNvCxnSpPr/>
      </xdr:nvCxnSpPr>
      <xdr:spPr>
        <a:xfrm>
          <a:off x="3284787" y="296367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120497</xdr:colOff>
      <xdr:row>0</xdr:row>
      <xdr:rowOff>0</xdr:rowOff>
    </xdr:to>
    <xdr:cxnSp macro="">
      <xdr:nvCxnSpPr>
        <xdr:cNvPr id="9" name="直線コネクタ 8"/>
        <xdr:cNvCxnSpPr/>
      </xdr:nvCxnSpPr>
      <xdr:spPr>
        <a:xfrm>
          <a:off x="0" y="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633271</xdr:colOff>
      <xdr:row>11</xdr:row>
      <xdr:rowOff>70025</xdr:rowOff>
    </xdr:from>
    <xdr:to>
      <xdr:col>8</xdr:col>
      <xdr:colOff>71745</xdr:colOff>
      <xdr:row>11</xdr:row>
      <xdr:rowOff>70025</xdr:rowOff>
    </xdr:to>
    <xdr:cxnSp macro="">
      <xdr:nvCxnSpPr>
        <xdr:cNvPr id="10" name="直線コネクタ 9"/>
        <xdr:cNvCxnSpPr/>
      </xdr:nvCxnSpPr>
      <xdr:spPr>
        <a:xfrm>
          <a:off x="5252896" y="2060750"/>
          <a:ext cx="12427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123691</xdr:colOff>
      <xdr:row>0</xdr:row>
      <xdr:rowOff>0</xdr:rowOff>
    </xdr:to>
    <xdr:cxnSp macro="">
      <xdr:nvCxnSpPr>
        <xdr:cNvPr id="11" name="直線コネクタ 10"/>
        <xdr:cNvCxnSpPr/>
      </xdr:nvCxnSpPr>
      <xdr:spPr>
        <a:xfrm>
          <a:off x="0" y="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253918</xdr:colOff>
      <xdr:row>11</xdr:row>
      <xdr:rowOff>92577</xdr:rowOff>
    </xdr:from>
    <xdr:to>
      <xdr:col>10</xdr:col>
      <xdr:colOff>374415</xdr:colOff>
      <xdr:row>11</xdr:row>
      <xdr:rowOff>92577</xdr:rowOff>
    </xdr:to>
    <xdr:cxnSp macro="">
      <xdr:nvCxnSpPr>
        <xdr:cNvPr id="12" name="直線コネクタ 11"/>
        <xdr:cNvCxnSpPr/>
      </xdr:nvCxnSpPr>
      <xdr:spPr>
        <a:xfrm>
          <a:off x="6930943" y="2083302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407970</xdr:colOff>
      <xdr:row>11</xdr:row>
      <xdr:rowOff>164743</xdr:rowOff>
    </xdr:from>
    <xdr:to>
      <xdr:col>6</xdr:col>
      <xdr:colOff>528467</xdr:colOff>
      <xdr:row>11</xdr:row>
      <xdr:rowOff>164743</xdr:rowOff>
    </xdr:to>
    <xdr:cxnSp macro="">
      <xdr:nvCxnSpPr>
        <xdr:cNvPr id="13" name="直線コネクタ 12"/>
        <xdr:cNvCxnSpPr/>
      </xdr:nvCxnSpPr>
      <xdr:spPr>
        <a:xfrm>
          <a:off x="4341795" y="2155468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33</xdr:row>
      <xdr:rowOff>171450</xdr:rowOff>
    </xdr:from>
    <xdr:to>
      <xdr:col>8</xdr:col>
      <xdr:colOff>634847</xdr:colOff>
      <xdr:row>33</xdr:row>
      <xdr:rowOff>171450</xdr:rowOff>
    </xdr:to>
    <xdr:cxnSp macro="">
      <xdr:nvCxnSpPr>
        <xdr:cNvPr id="14" name="直線コネクタ 13"/>
        <xdr:cNvCxnSpPr/>
      </xdr:nvCxnSpPr>
      <xdr:spPr>
        <a:xfrm>
          <a:off x="5819775" y="614362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33</xdr:row>
      <xdr:rowOff>142875</xdr:rowOff>
    </xdr:from>
    <xdr:to>
      <xdr:col>6</xdr:col>
      <xdr:colOff>625322</xdr:colOff>
      <xdr:row>33</xdr:row>
      <xdr:rowOff>142875</xdr:rowOff>
    </xdr:to>
    <xdr:cxnSp macro="">
      <xdr:nvCxnSpPr>
        <xdr:cNvPr id="15" name="直線コネクタ 14"/>
        <xdr:cNvCxnSpPr/>
      </xdr:nvCxnSpPr>
      <xdr:spPr>
        <a:xfrm>
          <a:off x="4438650" y="611505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28</xdr:row>
      <xdr:rowOff>38100</xdr:rowOff>
    </xdr:from>
    <xdr:to>
      <xdr:col>4</xdr:col>
      <xdr:colOff>615797</xdr:colOff>
      <xdr:row>28</xdr:row>
      <xdr:rowOff>38100</xdr:rowOff>
    </xdr:to>
    <xdr:cxnSp macro="">
      <xdr:nvCxnSpPr>
        <xdr:cNvPr id="16" name="直線コネクタ 15"/>
        <xdr:cNvCxnSpPr/>
      </xdr:nvCxnSpPr>
      <xdr:spPr>
        <a:xfrm>
          <a:off x="3057525" y="510540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325039</xdr:colOff>
      <xdr:row>57</xdr:row>
      <xdr:rowOff>107156</xdr:rowOff>
    </xdr:from>
    <xdr:to>
      <xdr:col>4</xdr:col>
      <xdr:colOff>494109</xdr:colOff>
      <xdr:row>57</xdr:row>
      <xdr:rowOff>113109</xdr:rowOff>
    </xdr:to>
    <xdr:cxnSp macro="">
      <xdr:nvCxnSpPr>
        <xdr:cNvPr id="17" name="直線コネクタ 16"/>
        <xdr:cNvCxnSpPr/>
      </xdr:nvCxnSpPr>
      <xdr:spPr>
        <a:xfrm>
          <a:off x="2887264" y="10422731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83343</xdr:colOff>
      <xdr:row>53</xdr:row>
      <xdr:rowOff>147637</xdr:rowOff>
    </xdr:from>
    <xdr:to>
      <xdr:col>5</xdr:col>
      <xdr:colOff>252413</xdr:colOff>
      <xdr:row>53</xdr:row>
      <xdr:rowOff>153590</xdr:rowOff>
    </xdr:to>
    <xdr:cxnSp macro="">
      <xdr:nvCxnSpPr>
        <xdr:cNvPr id="18" name="直線コネクタ 17"/>
        <xdr:cNvCxnSpPr/>
      </xdr:nvCxnSpPr>
      <xdr:spPr>
        <a:xfrm>
          <a:off x="3331368" y="9739312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506014</xdr:colOff>
      <xdr:row>51</xdr:row>
      <xdr:rowOff>135732</xdr:rowOff>
    </xdr:from>
    <xdr:to>
      <xdr:col>6</xdr:col>
      <xdr:colOff>675084</xdr:colOff>
      <xdr:row>51</xdr:row>
      <xdr:rowOff>141685</xdr:rowOff>
    </xdr:to>
    <xdr:cxnSp macro="">
      <xdr:nvCxnSpPr>
        <xdr:cNvPr id="19" name="直線コネクタ 18"/>
        <xdr:cNvCxnSpPr/>
      </xdr:nvCxnSpPr>
      <xdr:spPr>
        <a:xfrm>
          <a:off x="4439839" y="9365457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648890</xdr:colOff>
      <xdr:row>51</xdr:row>
      <xdr:rowOff>135731</xdr:rowOff>
    </xdr:from>
    <xdr:to>
      <xdr:col>9</xdr:col>
      <xdr:colOff>133350</xdr:colOff>
      <xdr:row>51</xdr:row>
      <xdr:rowOff>141684</xdr:rowOff>
    </xdr:to>
    <xdr:cxnSp macro="">
      <xdr:nvCxnSpPr>
        <xdr:cNvPr id="20" name="直線コネクタ 19"/>
        <xdr:cNvCxnSpPr/>
      </xdr:nvCxnSpPr>
      <xdr:spPr>
        <a:xfrm>
          <a:off x="5954315" y="9365456"/>
          <a:ext cx="17026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450645</xdr:colOff>
      <xdr:row>80</xdr:row>
      <xdr:rowOff>163871</xdr:rowOff>
    </xdr:from>
    <xdr:to>
      <xdr:col>3</xdr:col>
      <xdr:colOff>0</xdr:colOff>
      <xdr:row>80</xdr:row>
      <xdr:rowOff>163871</xdr:rowOff>
    </xdr:to>
    <xdr:cxnSp macro="">
      <xdr:nvCxnSpPr>
        <xdr:cNvPr id="21" name="直線コネクタ 20"/>
        <xdr:cNvCxnSpPr/>
      </xdr:nvCxnSpPr>
      <xdr:spPr>
        <a:xfrm>
          <a:off x="1641270" y="14641871"/>
          <a:ext cx="23515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40967</xdr:colOff>
      <xdr:row>83</xdr:row>
      <xdr:rowOff>153629</xdr:rowOff>
    </xdr:from>
    <xdr:to>
      <xdr:col>3</xdr:col>
      <xdr:colOff>276531</xdr:colOff>
      <xdr:row>83</xdr:row>
      <xdr:rowOff>153629</xdr:rowOff>
    </xdr:to>
    <xdr:cxnSp macro="">
      <xdr:nvCxnSpPr>
        <xdr:cNvPr id="22" name="直線コネクタ 21"/>
        <xdr:cNvCxnSpPr/>
      </xdr:nvCxnSpPr>
      <xdr:spPr>
        <a:xfrm>
          <a:off x="1917392" y="15174554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325283</xdr:colOff>
      <xdr:row>85</xdr:row>
      <xdr:rowOff>79478</xdr:rowOff>
    </xdr:from>
    <xdr:to>
      <xdr:col>3</xdr:col>
      <xdr:colOff>560847</xdr:colOff>
      <xdr:row>85</xdr:row>
      <xdr:rowOff>79478</xdr:rowOff>
    </xdr:to>
    <xdr:cxnSp macro="">
      <xdr:nvCxnSpPr>
        <xdr:cNvPr id="23" name="直線コネクタ 22"/>
        <xdr:cNvCxnSpPr/>
      </xdr:nvCxnSpPr>
      <xdr:spPr>
        <a:xfrm>
          <a:off x="2201708" y="15462353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610828</xdr:colOff>
      <xdr:row>85</xdr:row>
      <xdr:rowOff>78249</xdr:rowOff>
    </xdr:from>
    <xdr:to>
      <xdr:col>4</xdr:col>
      <xdr:colOff>160182</xdr:colOff>
      <xdr:row>85</xdr:row>
      <xdr:rowOff>78249</xdr:rowOff>
    </xdr:to>
    <xdr:cxnSp macro="">
      <xdr:nvCxnSpPr>
        <xdr:cNvPr id="24" name="直線コネクタ 23"/>
        <xdr:cNvCxnSpPr/>
      </xdr:nvCxnSpPr>
      <xdr:spPr>
        <a:xfrm>
          <a:off x="2487253" y="15461124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481378</xdr:colOff>
      <xdr:row>76</xdr:row>
      <xdr:rowOff>102411</xdr:rowOff>
    </xdr:from>
    <xdr:to>
      <xdr:col>10</xdr:col>
      <xdr:colOff>30732</xdr:colOff>
      <xdr:row>76</xdr:row>
      <xdr:rowOff>102411</xdr:rowOff>
    </xdr:to>
    <xdr:cxnSp macro="">
      <xdr:nvCxnSpPr>
        <xdr:cNvPr id="25" name="直線コネクタ 24"/>
        <xdr:cNvCxnSpPr/>
      </xdr:nvCxnSpPr>
      <xdr:spPr>
        <a:xfrm>
          <a:off x="6472603" y="13856511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604271</xdr:colOff>
      <xdr:row>76</xdr:row>
      <xdr:rowOff>102413</xdr:rowOff>
    </xdr:from>
    <xdr:to>
      <xdr:col>8</xdr:col>
      <xdr:colOff>153625</xdr:colOff>
      <xdr:row>76</xdr:row>
      <xdr:rowOff>102413</xdr:rowOff>
    </xdr:to>
    <xdr:cxnSp macro="">
      <xdr:nvCxnSpPr>
        <xdr:cNvPr id="26" name="直線コネクタ 25"/>
        <xdr:cNvCxnSpPr/>
      </xdr:nvCxnSpPr>
      <xdr:spPr>
        <a:xfrm>
          <a:off x="5223896" y="13856513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19254</xdr:colOff>
      <xdr:row>79</xdr:row>
      <xdr:rowOff>70465</xdr:rowOff>
    </xdr:from>
    <xdr:to>
      <xdr:col>7</xdr:col>
      <xdr:colOff>254818</xdr:colOff>
      <xdr:row>79</xdr:row>
      <xdr:rowOff>70465</xdr:rowOff>
    </xdr:to>
    <xdr:cxnSp macro="">
      <xdr:nvCxnSpPr>
        <xdr:cNvPr id="27" name="直線コネクタ 26"/>
        <xdr:cNvCxnSpPr/>
      </xdr:nvCxnSpPr>
      <xdr:spPr>
        <a:xfrm>
          <a:off x="4638879" y="14367490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491612</xdr:colOff>
      <xdr:row>106</xdr:row>
      <xdr:rowOff>71692</xdr:rowOff>
    </xdr:from>
    <xdr:to>
      <xdr:col>5</xdr:col>
      <xdr:colOff>40966</xdr:colOff>
      <xdr:row>106</xdr:row>
      <xdr:rowOff>71692</xdr:rowOff>
    </xdr:to>
    <xdr:cxnSp macro="">
      <xdr:nvCxnSpPr>
        <xdr:cNvPr id="28" name="直線コネクタ 27"/>
        <xdr:cNvCxnSpPr/>
      </xdr:nvCxnSpPr>
      <xdr:spPr>
        <a:xfrm>
          <a:off x="3053837" y="19255042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624756</xdr:colOff>
      <xdr:row>107</xdr:row>
      <xdr:rowOff>0</xdr:rowOff>
    </xdr:from>
    <xdr:to>
      <xdr:col>4</xdr:col>
      <xdr:colOff>174110</xdr:colOff>
      <xdr:row>107</xdr:row>
      <xdr:rowOff>0</xdr:rowOff>
    </xdr:to>
    <xdr:cxnSp macro="">
      <xdr:nvCxnSpPr>
        <xdr:cNvPr id="29" name="直線コネクタ 28"/>
        <xdr:cNvCxnSpPr/>
      </xdr:nvCxnSpPr>
      <xdr:spPr>
        <a:xfrm>
          <a:off x="2501181" y="19364325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655483</xdr:colOff>
      <xdr:row>101</xdr:row>
      <xdr:rowOff>92174</xdr:rowOff>
    </xdr:from>
    <xdr:to>
      <xdr:col>7</xdr:col>
      <xdr:colOff>204837</xdr:colOff>
      <xdr:row>101</xdr:row>
      <xdr:rowOff>92174</xdr:rowOff>
    </xdr:to>
    <xdr:cxnSp macro="">
      <xdr:nvCxnSpPr>
        <xdr:cNvPr id="30" name="直線コネクタ 29"/>
        <xdr:cNvCxnSpPr/>
      </xdr:nvCxnSpPr>
      <xdr:spPr>
        <a:xfrm>
          <a:off x="4589308" y="18370649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408447</xdr:colOff>
      <xdr:row>100</xdr:row>
      <xdr:rowOff>70462</xdr:rowOff>
    </xdr:from>
    <xdr:to>
      <xdr:col>8</xdr:col>
      <xdr:colOff>644011</xdr:colOff>
      <xdr:row>100</xdr:row>
      <xdr:rowOff>70462</xdr:rowOff>
    </xdr:to>
    <xdr:cxnSp macro="">
      <xdr:nvCxnSpPr>
        <xdr:cNvPr id="31" name="直線コネクタ 30"/>
        <xdr:cNvCxnSpPr/>
      </xdr:nvCxnSpPr>
      <xdr:spPr>
        <a:xfrm>
          <a:off x="5713872" y="18167962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471269</xdr:colOff>
      <xdr:row>105</xdr:row>
      <xdr:rowOff>175461</xdr:rowOff>
    </xdr:from>
    <xdr:to>
      <xdr:col>3</xdr:col>
      <xdr:colOff>636703</xdr:colOff>
      <xdr:row>105</xdr:row>
      <xdr:rowOff>175461</xdr:rowOff>
    </xdr:to>
    <xdr:cxnSp macro="">
      <xdr:nvCxnSpPr>
        <xdr:cNvPr id="32" name="直線コネクタ 31"/>
        <xdr:cNvCxnSpPr/>
      </xdr:nvCxnSpPr>
      <xdr:spPr>
        <a:xfrm>
          <a:off x="2347694" y="1917783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242686</xdr:colOff>
      <xdr:row>105</xdr:row>
      <xdr:rowOff>82475</xdr:rowOff>
    </xdr:from>
    <xdr:to>
      <xdr:col>4</xdr:col>
      <xdr:colOff>408120</xdr:colOff>
      <xdr:row>105</xdr:row>
      <xdr:rowOff>82475</xdr:rowOff>
    </xdr:to>
    <xdr:cxnSp macro="">
      <xdr:nvCxnSpPr>
        <xdr:cNvPr id="33" name="直線コネクタ 32"/>
        <xdr:cNvCxnSpPr/>
      </xdr:nvCxnSpPr>
      <xdr:spPr>
        <a:xfrm>
          <a:off x="2804911" y="190848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102311</xdr:colOff>
      <xdr:row>101</xdr:row>
      <xdr:rowOff>17305</xdr:rowOff>
    </xdr:from>
    <xdr:to>
      <xdr:col>6</xdr:col>
      <xdr:colOff>267745</xdr:colOff>
      <xdr:row>101</xdr:row>
      <xdr:rowOff>17305</xdr:rowOff>
    </xdr:to>
    <xdr:cxnSp macro="">
      <xdr:nvCxnSpPr>
        <xdr:cNvPr id="34" name="直線コネクタ 33"/>
        <xdr:cNvCxnSpPr/>
      </xdr:nvCxnSpPr>
      <xdr:spPr>
        <a:xfrm>
          <a:off x="4036136" y="182957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352440</xdr:colOff>
      <xdr:row>100</xdr:row>
      <xdr:rowOff>14018</xdr:rowOff>
    </xdr:from>
    <xdr:to>
      <xdr:col>7</xdr:col>
      <xdr:colOff>517874</xdr:colOff>
      <xdr:row>100</xdr:row>
      <xdr:rowOff>14018</xdr:rowOff>
    </xdr:to>
    <xdr:cxnSp macro="">
      <xdr:nvCxnSpPr>
        <xdr:cNvPr id="35" name="直線コネクタ 34"/>
        <xdr:cNvCxnSpPr/>
      </xdr:nvCxnSpPr>
      <xdr:spPr>
        <a:xfrm>
          <a:off x="4972065" y="1811151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351693</xdr:colOff>
      <xdr:row>100</xdr:row>
      <xdr:rowOff>21850</xdr:rowOff>
    </xdr:from>
    <xdr:to>
      <xdr:col>9</xdr:col>
      <xdr:colOff>517127</xdr:colOff>
      <xdr:row>100</xdr:row>
      <xdr:rowOff>21850</xdr:rowOff>
    </xdr:to>
    <xdr:cxnSp macro="">
      <xdr:nvCxnSpPr>
        <xdr:cNvPr id="36" name="直線コネクタ 35"/>
        <xdr:cNvCxnSpPr/>
      </xdr:nvCxnSpPr>
      <xdr:spPr>
        <a:xfrm>
          <a:off x="6342918" y="181193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178594</xdr:colOff>
      <xdr:row>121</xdr:row>
      <xdr:rowOff>136073</xdr:rowOff>
    </xdr:from>
    <xdr:to>
      <xdr:col>3</xdr:col>
      <xdr:colOff>344028</xdr:colOff>
      <xdr:row>121</xdr:row>
      <xdr:rowOff>136073</xdr:rowOff>
    </xdr:to>
    <xdr:cxnSp macro="">
      <xdr:nvCxnSpPr>
        <xdr:cNvPr id="37" name="直線コネクタ 36"/>
        <xdr:cNvCxnSpPr/>
      </xdr:nvCxnSpPr>
      <xdr:spPr>
        <a:xfrm>
          <a:off x="2055019" y="2203404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667682</xdr:colOff>
      <xdr:row>118</xdr:row>
      <xdr:rowOff>134325</xdr:rowOff>
    </xdr:from>
    <xdr:to>
      <xdr:col>5</xdr:col>
      <xdr:colOff>144254</xdr:colOff>
      <xdr:row>118</xdr:row>
      <xdr:rowOff>134325</xdr:rowOff>
    </xdr:to>
    <xdr:cxnSp macro="">
      <xdr:nvCxnSpPr>
        <xdr:cNvPr id="38" name="直線コネクタ 37"/>
        <xdr:cNvCxnSpPr/>
      </xdr:nvCxnSpPr>
      <xdr:spPr>
        <a:xfrm>
          <a:off x="3229907" y="21489375"/>
          <a:ext cx="16237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343043</xdr:colOff>
      <xdr:row>118</xdr:row>
      <xdr:rowOff>129985</xdr:rowOff>
    </xdr:from>
    <xdr:to>
      <xdr:col>6</xdr:col>
      <xdr:colOff>508477</xdr:colOff>
      <xdr:row>118</xdr:row>
      <xdr:rowOff>129985</xdr:rowOff>
    </xdr:to>
    <xdr:cxnSp macro="">
      <xdr:nvCxnSpPr>
        <xdr:cNvPr id="39" name="直線コネクタ 38"/>
        <xdr:cNvCxnSpPr/>
      </xdr:nvCxnSpPr>
      <xdr:spPr>
        <a:xfrm>
          <a:off x="4276868" y="214850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450561</xdr:colOff>
      <xdr:row>114</xdr:row>
      <xdr:rowOff>160423</xdr:rowOff>
    </xdr:from>
    <xdr:to>
      <xdr:col>7</xdr:col>
      <xdr:colOff>613936</xdr:colOff>
      <xdr:row>114</xdr:row>
      <xdr:rowOff>160423</xdr:rowOff>
    </xdr:to>
    <xdr:cxnSp macro="">
      <xdr:nvCxnSpPr>
        <xdr:cNvPr id="40" name="直線コネクタ 39"/>
        <xdr:cNvCxnSpPr/>
      </xdr:nvCxnSpPr>
      <xdr:spPr>
        <a:xfrm>
          <a:off x="5070186" y="20791573"/>
          <a:ext cx="1633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255671</xdr:colOff>
      <xdr:row>116</xdr:row>
      <xdr:rowOff>132981</xdr:rowOff>
    </xdr:from>
    <xdr:to>
      <xdr:col>9</xdr:col>
      <xdr:colOff>421105</xdr:colOff>
      <xdr:row>116</xdr:row>
      <xdr:rowOff>132981</xdr:rowOff>
    </xdr:to>
    <xdr:cxnSp macro="">
      <xdr:nvCxnSpPr>
        <xdr:cNvPr id="41" name="直線コネクタ 40"/>
        <xdr:cNvCxnSpPr/>
      </xdr:nvCxnSpPr>
      <xdr:spPr>
        <a:xfrm>
          <a:off x="6246896" y="2112608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290196</xdr:colOff>
      <xdr:row>116</xdr:row>
      <xdr:rowOff>72291</xdr:rowOff>
    </xdr:from>
    <xdr:to>
      <xdr:col>8</xdr:col>
      <xdr:colOff>447691</xdr:colOff>
      <xdr:row>116</xdr:row>
      <xdr:rowOff>72291</xdr:rowOff>
    </xdr:to>
    <xdr:cxnSp macro="">
      <xdr:nvCxnSpPr>
        <xdr:cNvPr id="42" name="直線コネクタ 41"/>
        <xdr:cNvCxnSpPr/>
      </xdr:nvCxnSpPr>
      <xdr:spPr>
        <a:xfrm>
          <a:off x="5595621" y="21065391"/>
          <a:ext cx="15749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147213</xdr:colOff>
      <xdr:row>116</xdr:row>
      <xdr:rowOff>63914</xdr:rowOff>
    </xdr:from>
    <xdr:to>
      <xdr:col>10</xdr:col>
      <xdr:colOff>310235</xdr:colOff>
      <xdr:row>116</xdr:row>
      <xdr:rowOff>63914</xdr:rowOff>
    </xdr:to>
    <xdr:cxnSp macro="">
      <xdr:nvCxnSpPr>
        <xdr:cNvPr id="43" name="直線コネクタ 42"/>
        <xdr:cNvCxnSpPr/>
      </xdr:nvCxnSpPr>
      <xdr:spPr>
        <a:xfrm>
          <a:off x="6824238" y="21057014"/>
          <a:ext cx="16302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327422</xdr:colOff>
      <xdr:row>126</xdr:row>
      <xdr:rowOff>9922</xdr:rowOff>
    </xdr:from>
    <xdr:to>
      <xdr:col>3</xdr:col>
      <xdr:colOff>492856</xdr:colOff>
      <xdr:row>126</xdr:row>
      <xdr:rowOff>9922</xdr:rowOff>
    </xdr:to>
    <xdr:cxnSp macro="">
      <xdr:nvCxnSpPr>
        <xdr:cNvPr id="44" name="直線コネクタ 43"/>
        <xdr:cNvCxnSpPr/>
      </xdr:nvCxnSpPr>
      <xdr:spPr>
        <a:xfrm>
          <a:off x="2203847" y="2281277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19843</xdr:colOff>
      <xdr:row>121</xdr:row>
      <xdr:rowOff>128984</xdr:rowOff>
    </xdr:from>
    <xdr:to>
      <xdr:col>7</xdr:col>
      <xdr:colOff>185277</xdr:colOff>
      <xdr:row>121</xdr:row>
      <xdr:rowOff>128984</xdr:rowOff>
    </xdr:to>
    <xdr:cxnSp macro="">
      <xdr:nvCxnSpPr>
        <xdr:cNvPr id="45" name="直線コネクタ 44"/>
        <xdr:cNvCxnSpPr/>
      </xdr:nvCxnSpPr>
      <xdr:spPr>
        <a:xfrm>
          <a:off x="4639468" y="2202695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138906</xdr:colOff>
      <xdr:row>121</xdr:row>
      <xdr:rowOff>128984</xdr:rowOff>
    </xdr:from>
    <xdr:to>
      <xdr:col>10</xdr:col>
      <xdr:colOff>304340</xdr:colOff>
      <xdr:row>121</xdr:row>
      <xdr:rowOff>128984</xdr:rowOff>
    </xdr:to>
    <xdr:cxnSp macro="">
      <xdr:nvCxnSpPr>
        <xdr:cNvPr id="46" name="直線コネクタ 45"/>
        <xdr:cNvCxnSpPr/>
      </xdr:nvCxnSpPr>
      <xdr:spPr>
        <a:xfrm>
          <a:off x="6815931" y="2202695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248050</xdr:colOff>
      <xdr:row>135</xdr:row>
      <xdr:rowOff>3</xdr:rowOff>
    </xdr:from>
    <xdr:to>
      <xdr:col>1</xdr:col>
      <xdr:colOff>413484</xdr:colOff>
      <xdr:row>135</xdr:row>
      <xdr:rowOff>3</xdr:rowOff>
    </xdr:to>
    <xdr:cxnSp macro="">
      <xdr:nvCxnSpPr>
        <xdr:cNvPr id="47" name="直線コネクタ 46"/>
        <xdr:cNvCxnSpPr/>
      </xdr:nvCxnSpPr>
      <xdr:spPr>
        <a:xfrm>
          <a:off x="819550" y="244316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605242</xdr:colOff>
      <xdr:row>135</xdr:row>
      <xdr:rowOff>109145</xdr:rowOff>
    </xdr:from>
    <xdr:to>
      <xdr:col>2</xdr:col>
      <xdr:colOff>155520</xdr:colOff>
      <xdr:row>135</xdr:row>
      <xdr:rowOff>109145</xdr:rowOff>
    </xdr:to>
    <xdr:cxnSp macro="">
      <xdr:nvCxnSpPr>
        <xdr:cNvPr id="48" name="直線コネクタ 47"/>
        <xdr:cNvCxnSpPr/>
      </xdr:nvCxnSpPr>
      <xdr:spPr>
        <a:xfrm>
          <a:off x="1176742" y="24540770"/>
          <a:ext cx="169403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347278</xdr:colOff>
      <xdr:row>135</xdr:row>
      <xdr:rowOff>128989</xdr:rowOff>
    </xdr:from>
    <xdr:to>
      <xdr:col>2</xdr:col>
      <xdr:colOff>512712</xdr:colOff>
      <xdr:row>135</xdr:row>
      <xdr:rowOff>128989</xdr:rowOff>
    </xdr:to>
    <xdr:cxnSp macro="">
      <xdr:nvCxnSpPr>
        <xdr:cNvPr id="49" name="直線コネクタ 48"/>
        <xdr:cNvCxnSpPr/>
      </xdr:nvCxnSpPr>
      <xdr:spPr>
        <a:xfrm>
          <a:off x="1537903" y="2456061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469921</xdr:colOff>
      <xdr:row>136</xdr:row>
      <xdr:rowOff>152405</xdr:rowOff>
    </xdr:from>
    <xdr:to>
      <xdr:col>3</xdr:col>
      <xdr:colOff>635355</xdr:colOff>
      <xdr:row>136</xdr:row>
      <xdr:rowOff>152405</xdr:rowOff>
    </xdr:to>
    <xdr:cxnSp macro="">
      <xdr:nvCxnSpPr>
        <xdr:cNvPr id="50" name="直線コネクタ 49"/>
        <xdr:cNvCxnSpPr/>
      </xdr:nvCxnSpPr>
      <xdr:spPr>
        <a:xfrm>
          <a:off x="2346346" y="2476500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503265</xdr:colOff>
      <xdr:row>138</xdr:row>
      <xdr:rowOff>46837</xdr:rowOff>
    </xdr:from>
    <xdr:to>
      <xdr:col>4</xdr:col>
      <xdr:colOff>668699</xdr:colOff>
      <xdr:row>138</xdr:row>
      <xdr:rowOff>46837</xdr:rowOff>
    </xdr:to>
    <xdr:cxnSp macro="">
      <xdr:nvCxnSpPr>
        <xdr:cNvPr id="51" name="直線コネクタ 50"/>
        <xdr:cNvCxnSpPr/>
      </xdr:nvCxnSpPr>
      <xdr:spPr>
        <a:xfrm>
          <a:off x="3065490" y="2502138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645741</xdr:colOff>
      <xdr:row>142</xdr:row>
      <xdr:rowOff>801</xdr:rowOff>
    </xdr:from>
    <xdr:to>
      <xdr:col>6</xdr:col>
      <xdr:colOff>126565</xdr:colOff>
      <xdr:row>142</xdr:row>
      <xdr:rowOff>801</xdr:rowOff>
    </xdr:to>
    <xdr:cxnSp macro="">
      <xdr:nvCxnSpPr>
        <xdr:cNvPr id="52" name="直線コネクタ 51"/>
        <xdr:cNvCxnSpPr/>
      </xdr:nvCxnSpPr>
      <xdr:spPr>
        <a:xfrm>
          <a:off x="3893766" y="25699251"/>
          <a:ext cx="16662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73861</xdr:colOff>
      <xdr:row>144</xdr:row>
      <xdr:rowOff>113518</xdr:rowOff>
    </xdr:from>
    <xdr:to>
      <xdr:col>8</xdr:col>
      <xdr:colOff>239295</xdr:colOff>
      <xdr:row>144</xdr:row>
      <xdr:rowOff>113518</xdr:rowOff>
    </xdr:to>
    <xdr:cxnSp macro="">
      <xdr:nvCxnSpPr>
        <xdr:cNvPr id="53" name="直線コネクタ 52"/>
        <xdr:cNvCxnSpPr/>
      </xdr:nvCxnSpPr>
      <xdr:spPr>
        <a:xfrm>
          <a:off x="5379286" y="2617391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67510</xdr:colOff>
      <xdr:row>153</xdr:row>
      <xdr:rowOff>136936</xdr:rowOff>
    </xdr:from>
    <xdr:to>
      <xdr:col>12</xdr:col>
      <xdr:colOff>232944</xdr:colOff>
      <xdr:row>153</xdr:row>
      <xdr:rowOff>136936</xdr:rowOff>
    </xdr:to>
    <xdr:cxnSp macro="">
      <xdr:nvCxnSpPr>
        <xdr:cNvPr id="54" name="直線コネクタ 53"/>
        <xdr:cNvCxnSpPr/>
      </xdr:nvCxnSpPr>
      <xdr:spPr>
        <a:xfrm>
          <a:off x="8116135" y="2782611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666409</xdr:colOff>
      <xdr:row>153</xdr:row>
      <xdr:rowOff>140506</xdr:rowOff>
    </xdr:from>
    <xdr:to>
      <xdr:col>14</xdr:col>
      <xdr:colOff>147233</xdr:colOff>
      <xdr:row>153</xdr:row>
      <xdr:rowOff>140506</xdr:rowOff>
    </xdr:to>
    <xdr:cxnSp macro="">
      <xdr:nvCxnSpPr>
        <xdr:cNvPr id="55" name="直線コネクタ 54"/>
        <xdr:cNvCxnSpPr/>
      </xdr:nvCxnSpPr>
      <xdr:spPr>
        <a:xfrm>
          <a:off x="9400834" y="27829681"/>
          <a:ext cx="16662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138912</xdr:colOff>
      <xdr:row>175</xdr:row>
      <xdr:rowOff>109146</xdr:rowOff>
    </xdr:from>
    <xdr:to>
      <xdr:col>3</xdr:col>
      <xdr:colOff>304346</xdr:colOff>
      <xdr:row>175</xdr:row>
      <xdr:rowOff>109146</xdr:rowOff>
    </xdr:to>
    <xdr:cxnSp macro="">
      <xdr:nvCxnSpPr>
        <xdr:cNvPr id="56" name="直線コネクタ 55"/>
        <xdr:cNvCxnSpPr/>
      </xdr:nvCxnSpPr>
      <xdr:spPr>
        <a:xfrm>
          <a:off x="2015337" y="3177977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545703</xdr:colOff>
      <xdr:row>174</xdr:row>
      <xdr:rowOff>158750</xdr:rowOff>
    </xdr:from>
    <xdr:to>
      <xdr:col>4</xdr:col>
      <xdr:colOff>26527</xdr:colOff>
      <xdr:row>174</xdr:row>
      <xdr:rowOff>158750</xdr:rowOff>
    </xdr:to>
    <xdr:cxnSp macro="">
      <xdr:nvCxnSpPr>
        <xdr:cNvPr id="57" name="直線コネクタ 56"/>
        <xdr:cNvCxnSpPr/>
      </xdr:nvCxnSpPr>
      <xdr:spPr>
        <a:xfrm>
          <a:off x="2422128" y="31648400"/>
          <a:ext cx="16662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122635</xdr:colOff>
      <xdr:row>165</xdr:row>
      <xdr:rowOff>152399</xdr:rowOff>
    </xdr:from>
    <xdr:to>
      <xdr:col>8</xdr:col>
      <xdr:colOff>288069</xdr:colOff>
      <xdr:row>165</xdr:row>
      <xdr:rowOff>152399</xdr:rowOff>
    </xdr:to>
    <xdr:cxnSp macro="">
      <xdr:nvCxnSpPr>
        <xdr:cNvPr id="58" name="直線コネクタ 57"/>
        <xdr:cNvCxnSpPr/>
      </xdr:nvCxnSpPr>
      <xdr:spPr>
        <a:xfrm>
          <a:off x="5428060" y="3001327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294878</xdr:colOff>
      <xdr:row>165</xdr:row>
      <xdr:rowOff>165893</xdr:rowOff>
    </xdr:from>
    <xdr:to>
      <xdr:col>6</xdr:col>
      <xdr:colOff>460312</xdr:colOff>
      <xdr:row>165</xdr:row>
      <xdr:rowOff>165893</xdr:rowOff>
    </xdr:to>
    <xdr:cxnSp macro="">
      <xdr:nvCxnSpPr>
        <xdr:cNvPr id="59" name="直線コネクタ 58"/>
        <xdr:cNvCxnSpPr/>
      </xdr:nvCxnSpPr>
      <xdr:spPr>
        <a:xfrm>
          <a:off x="4228703" y="3002676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466326</xdr:colOff>
      <xdr:row>173</xdr:row>
      <xdr:rowOff>39688</xdr:rowOff>
    </xdr:from>
    <xdr:to>
      <xdr:col>4</xdr:col>
      <xdr:colOff>631760</xdr:colOff>
      <xdr:row>173</xdr:row>
      <xdr:rowOff>39688</xdr:rowOff>
    </xdr:to>
    <xdr:cxnSp macro="">
      <xdr:nvCxnSpPr>
        <xdr:cNvPr id="60" name="直線コネクタ 59"/>
        <xdr:cNvCxnSpPr/>
      </xdr:nvCxnSpPr>
      <xdr:spPr>
        <a:xfrm>
          <a:off x="3028551" y="3134836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178604</xdr:colOff>
      <xdr:row>188</xdr:row>
      <xdr:rowOff>128997</xdr:rowOff>
    </xdr:from>
    <xdr:to>
      <xdr:col>2</xdr:col>
      <xdr:colOff>344038</xdr:colOff>
      <xdr:row>188</xdr:row>
      <xdr:rowOff>128997</xdr:rowOff>
    </xdr:to>
    <xdr:cxnSp macro="">
      <xdr:nvCxnSpPr>
        <xdr:cNvPr id="61" name="直線コネクタ 60"/>
        <xdr:cNvCxnSpPr/>
      </xdr:nvCxnSpPr>
      <xdr:spPr>
        <a:xfrm>
          <a:off x="1369229" y="3415229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479834</xdr:colOff>
      <xdr:row>190</xdr:row>
      <xdr:rowOff>43273</xdr:rowOff>
    </xdr:from>
    <xdr:to>
      <xdr:col>2</xdr:col>
      <xdr:colOff>645268</xdr:colOff>
      <xdr:row>190</xdr:row>
      <xdr:rowOff>43273</xdr:rowOff>
    </xdr:to>
    <xdr:cxnSp macro="">
      <xdr:nvCxnSpPr>
        <xdr:cNvPr id="62" name="直線コネクタ 61"/>
        <xdr:cNvCxnSpPr/>
      </xdr:nvCxnSpPr>
      <xdr:spPr>
        <a:xfrm>
          <a:off x="1670459" y="3442852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377032</xdr:colOff>
      <xdr:row>191</xdr:row>
      <xdr:rowOff>89298</xdr:rowOff>
    </xdr:from>
    <xdr:to>
      <xdr:col>3</xdr:col>
      <xdr:colOff>542466</xdr:colOff>
      <xdr:row>191</xdr:row>
      <xdr:rowOff>89298</xdr:rowOff>
    </xdr:to>
    <xdr:cxnSp macro="">
      <xdr:nvCxnSpPr>
        <xdr:cNvPr id="63" name="直線コネクタ 62"/>
        <xdr:cNvCxnSpPr/>
      </xdr:nvCxnSpPr>
      <xdr:spPr>
        <a:xfrm>
          <a:off x="2253457" y="3465552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430220</xdr:colOff>
      <xdr:row>191</xdr:row>
      <xdr:rowOff>162322</xdr:rowOff>
    </xdr:from>
    <xdr:to>
      <xdr:col>4</xdr:col>
      <xdr:colOff>595654</xdr:colOff>
      <xdr:row>191</xdr:row>
      <xdr:rowOff>162322</xdr:rowOff>
    </xdr:to>
    <xdr:cxnSp macro="">
      <xdr:nvCxnSpPr>
        <xdr:cNvPr id="64" name="直線コネクタ 63"/>
        <xdr:cNvCxnSpPr/>
      </xdr:nvCxnSpPr>
      <xdr:spPr>
        <a:xfrm>
          <a:off x="2992445" y="3472854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156000</xdr:colOff>
      <xdr:row>193</xdr:row>
      <xdr:rowOff>146052</xdr:rowOff>
    </xdr:from>
    <xdr:to>
      <xdr:col>7</xdr:col>
      <xdr:colOff>321434</xdr:colOff>
      <xdr:row>193</xdr:row>
      <xdr:rowOff>146052</xdr:rowOff>
    </xdr:to>
    <xdr:cxnSp macro="">
      <xdr:nvCxnSpPr>
        <xdr:cNvPr id="65" name="直線コネクタ 64"/>
        <xdr:cNvCxnSpPr/>
      </xdr:nvCxnSpPr>
      <xdr:spPr>
        <a:xfrm>
          <a:off x="4775625" y="3507422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496927</xdr:colOff>
      <xdr:row>198</xdr:row>
      <xdr:rowOff>129789</xdr:rowOff>
    </xdr:from>
    <xdr:to>
      <xdr:col>8</xdr:col>
      <xdr:colOff>662361</xdr:colOff>
      <xdr:row>198</xdr:row>
      <xdr:rowOff>129789</xdr:rowOff>
    </xdr:to>
    <xdr:cxnSp macro="">
      <xdr:nvCxnSpPr>
        <xdr:cNvPr id="66" name="直線コネクタ 65"/>
        <xdr:cNvCxnSpPr/>
      </xdr:nvCxnSpPr>
      <xdr:spPr>
        <a:xfrm>
          <a:off x="5802352" y="3596283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83799</xdr:colOff>
      <xdr:row>198</xdr:row>
      <xdr:rowOff>163125</xdr:rowOff>
    </xdr:from>
    <xdr:to>
      <xdr:col>11</xdr:col>
      <xdr:colOff>249233</xdr:colOff>
      <xdr:row>198</xdr:row>
      <xdr:rowOff>163125</xdr:rowOff>
    </xdr:to>
    <xdr:cxnSp macro="">
      <xdr:nvCxnSpPr>
        <xdr:cNvPr id="67" name="直線コネクタ 66"/>
        <xdr:cNvCxnSpPr/>
      </xdr:nvCxnSpPr>
      <xdr:spPr>
        <a:xfrm>
          <a:off x="7446624" y="3599617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644938</xdr:colOff>
      <xdr:row>209</xdr:row>
      <xdr:rowOff>158759</xdr:rowOff>
    </xdr:from>
    <xdr:to>
      <xdr:col>3</xdr:col>
      <xdr:colOff>125763</xdr:colOff>
      <xdr:row>209</xdr:row>
      <xdr:rowOff>158759</xdr:rowOff>
    </xdr:to>
    <xdr:cxnSp macro="">
      <xdr:nvCxnSpPr>
        <xdr:cNvPr id="68" name="直線コネクタ 67"/>
        <xdr:cNvCxnSpPr/>
      </xdr:nvCxnSpPr>
      <xdr:spPr>
        <a:xfrm>
          <a:off x="1835563" y="37982534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618759</xdr:colOff>
      <xdr:row>213</xdr:row>
      <xdr:rowOff>152416</xdr:rowOff>
    </xdr:from>
    <xdr:to>
      <xdr:col>5</xdr:col>
      <xdr:colOff>99584</xdr:colOff>
      <xdr:row>213</xdr:row>
      <xdr:rowOff>152416</xdr:rowOff>
    </xdr:to>
    <xdr:cxnSp macro="">
      <xdr:nvCxnSpPr>
        <xdr:cNvPr id="69" name="直線コネクタ 68"/>
        <xdr:cNvCxnSpPr/>
      </xdr:nvCxnSpPr>
      <xdr:spPr>
        <a:xfrm>
          <a:off x="3180984" y="38700091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304842</xdr:colOff>
      <xdr:row>215</xdr:row>
      <xdr:rowOff>126225</xdr:rowOff>
    </xdr:from>
    <xdr:to>
      <xdr:col>6</xdr:col>
      <xdr:colOff>470276</xdr:colOff>
      <xdr:row>215</xdr:row>
      <xdr:rowOff>126225</xdr:rowOff>
    </xdr:to>
    <xdr:cxnSp macro="">
      <xdr:nvCxnSpPr>
        <xdr:cNvPr id="70" name="直線コネクタ 69"/>
        <xdr:cNvCxnSpPr/>
      </xdr:nvCxnSpPr>
      <xdr:spPr>
        <a:xfrm>
          <a:off x="4238667" y="390358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675535</xdr:colOff>
      <xdr:row>218</xdr:row>
      <xdr:rowOff>149645</xdr:rowOff>
    </xdr:from>
    <xdr:to>
      <xdr:col>8</xdr:col>
      <xdr:colOff>156360</xdr:colOff>
      <xdr:row>218</xdr:row>
      <xdr:rowOff>149645</xdr:rowOff>
    </xdr:to>
    <xdr:cxnSp macro="">
      <xdr:nvCxnSpPr>
        <xdr:cNvPr id="71" name="直線コネクタ 70"/>
        <xdr:cNvCxnSpPr/>
      </xdr:nvCxnSpPr>
      <xdr:spPr>
        <a:xfrm>
          <a:off x="5295160" y="39602195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272320</xdr:colOff>
      <xdr:row>219</xdr:row>
      <xdr:rowOff>123452</xdr:rowOff>
    </xdr:from>
    <xdr:to>
      <xdr:col>9</xdr:col>
      <xdr:colOff>437754</xdr:colOff>
      <xdr:row>219</xdr:row>
      <xdr:rowOff>123452</xdr:rowOff>
    </xdr:to>
    <xdr:cxnSp macro="">
      <xdr:nvCxnSpPr>
        <xdr:cNvPr id="72" name="直線コネクタ 71"/>
        <xdr:cNvCxnSpPr/>
      </xdr:nvCxnSpPr>
      <xdr:spPr>
        <a:xfrm>
          <a:off x="6263545" y="3975697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652926</xdr:colOff>
      <xdr:row>220</xdr:row>
      <xdr:rowOff>146868</xdr:rowOff>
    </xdr:from>
    <xdr:to>
      <xdr:col>10</xdr:col>
      <xdr:colOff>133751</xdr:colOff>
      <xdr:row>220</xdr:row>
      <xdr:rowOff>146868</xdr:rowOff>
    </xdr:to>
    <xdr:cxnSp macro="">
      <xdr:nvCxnSpPr>
        <xdr:cNvPr id="73" name="直線コネクタ 72"/>
        <xdr:cNvCxnSpPr/>
      </xdr:nvCxnSpPr>
      <xdr:spPr>
        <a:xfrm>
          <a:off x="6644151" y="39961368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418377</xdr:colOff>
      <xdr:row>222</xdr:row>
      <xdr:rowOff>51222</xdr:rowOff>
    </xdr:from>
    <xdr:to>
      <xdr:col>10</xdr:col>
      <xdr:colOff>583811</xdr:colOff>
      <xdr:row>222</xdr:row>
      <xdr:rowOff>51222</xdr:rowOff>
    </xdr:to>
    <xdr:cxnSp macro="">
      <xdr:nvCxnSpPr>
        <xdr:cNvPr id="74" name="直線コネクタ 73"/>
        <xdr:cNvCxnSpPr/>
      </xdr:nvCxnSpPr>
      <xdr:spPr>
        <a:xfrm>
          <a:off x="7095402" y="4022767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44920</xdr:colOff>
      <xdr:row>222</xdr:row>
      <xdr:rowOff>44870</xdr:rowOff>
    </xdr:from>
    <xdr:to>
      <xdr:col>11</xdr:col>
      <xdr:colOff>210354</xdr:colOff>
      <xdr:row>222</xdr:row>
      <xdr:rowOff>44870</xdr:rowOff>
    </xdr:to>
    <xdr:cxnSp macro="">
      <xdr:nvCxnSpPr>
        <xdr:cNvPr id="75" name="直線コネクタ 74"/>
        <xdr:cNvCxnSpPr/>
      </xdr:nvCxnSpPr>
      <xdr:spPr>
        <a:xfrm>
          <a:off x="7407745" y="4022132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562902</xdr:colOff>
      <xdr:row>15</xdr:row>
      <xdr:rowOff>13974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469" y="178594"/>
          <a:ext cx="5285714" cy="2514286"/>
        </a:xfrm>
        <a:prstGeom prst="rect">
          <a:avLst/>
        </a:prstGeom>
        <a:ln w="15875">
          <a:solidFill>
            <a:schemeClr val="bg1"/>
          </a:solidFill>
        </a:ln>
      </xdr:spPr>
    </xdr:pic>
    <xdr:clientData/>
  </xdr:twoCellAnchor>
  <xdr:twoCellAnchor>
    <xdr:from>
      <xdr:col>3</xdr:col>
      <xdr:colOff>605237</xdr:colOff>
      <xdr:row>4</xdr:row>
      <xdr:rowOff>29757</xdr:rowOff>
    </xdr:from>
    <xdr:to>
      <xdr:col>4</xdr:col>
      <xdr:colOff>79376</xdr:colOff>
      <xdr:row>4</xdr:row>
      <xdr:rowOff>29757</xdr:rowOff>
    </xdr:to>
    <xdr:cxnSp macro="">
      <xdr:nvCxnSpPr>
        <xdr:cNvPr id="91" name="直線コネクタ 90"/>
        <xdr:cNvCxnSpPr/>
      </xdr:nvCxnSpPr>
      <xdr:spPr>
        <a:xfrm>
          <a:off x="2480471" y="744132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525859</xdr:colOff>
      <xdr:row>4</xdr:row>
      <xdr:rowOff>19844</xdr:rowOff>
    </xdr:from>
    <xdr:to>
      <xdr:col>4</xdr:col>
      <xdr:colOff>684608</xdr:colOff>
      <xdr:row>4</xdr:row>
      <xdr:rowOff>19844</xdr:rowOff>
    </xdr:to>
    <xdr:cxnSp macro="">
      <xdr:nvCxnSpPr>
        <xdr:cNvPr id="92" name="直線コネクタ 91"/>
        <xdr:cNvCxnSpPr/>
      </xdr:nvCxnSpPr>
      <xdr:spPr>
        <a:xfrm>
          <a:off x="3085703" y="734219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681832</xdr:colOff>
      <xdr:row>6</xdr:row>
      <xdr:rowOff>17057</xdr:rowOff>
    </xdr:from>
    <xdr:to>
      <xdr:col>7</xdr:col>
      <xdr:colOff>155972</xdr:colOff>
      <xdr:row>6</xdr:row>
      <xdr:rowOff>17057</xdr:rowOff>
    </xdr:to>
    <xdr:cxnSp macro="">
      <xdr:nvCxnSpPr>
        <xdr:cNvPr id="96" name="直線コネクタ 95"/>
        <xdr:cNvCxnSpPr/>
      </xdr:nvCxnSpPr>
      <xdr:spPr>
        <a:xfrm>
          <a:off x="4610895" y="1088620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70249</xdr:colOff>
      <xdr:row>6</xdr:row>
      <xdr:rowOff>20629</xdr:rowOff>
    </xdr:from>
    <xdr:to>
      <xdr:col>8</xdr:col>
      <xdr:colOff>228998</xdr:colOff>
      <xdr:row>6</xdr:row>
      <xdr:rowOff>20629</xdr:rowOff>
    </xdr:to>
    <xdr:cxnSp macro="">
      <xdr:nvCxnSpPr>
        <xdr:cNvPr id="97" name="直線コネクタ 96"/>
        <xdr:cNvCxnSpPr/>
      </xdr:nvCxnSpPr>
      <xdr:spPr>
        <a:xfrm>
          <a:off x="5368530" y="1092192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16</xdr:row>
      <xdr:rowOff>0</xdr:rowOff>
    </xdr:from>
    <xdr:to>
      <xdr:col>7</xdr:col>
      <xdr:colOff>342749</xdr:colOff>
      <xdr:row>31</xdr:row>
      <xdr:rowOff>111570</xdr:rowOff>
    </xdr:to>
    <xdr:pic>
      <xdr:nvPicPr>
        <xdr:cNvPr id="98" name="図 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469" y="2857500"/>
          <a:ext cx="4380952" cy="2790476"/>
        </a:xfrm>
        <a:prstGeom prst="rect">
          <a:avLst/>
        </a:prstGeom>
      </xdr:spPr>
    </xdr:pic>
    <xdr:clientData/>
  </xdr:twoCellAnchor>
  <xdr:twoCellAnchor>
    <xdr:from>
      <xdr:col>2</xdr:col>
      <xdr:colOff>294870</xdr:colOff>
      <xdr:row>23</xdr:row>
      <xdr:rowOff>76596</xdr:rowOff>
    </xdr:from>
    <xdr:to>
      <xdr:col>2</xdr:col>
      <xdr:colOff>453619</xdr:colOff>
      <xdr:row>23</xdr:row>
      <xdr:rowOff>76596</xdr:rowOff>
    </xdr:to>
    <xdr:cxnSp macro="">
      <xdr:nvCxnSpPr>
        <xdr:cNvPr id="102" name="直線コネクタ 101"/>
        <xdr:cNvCxnSpPr/>
      </xdr:nvCxnSpPr>
      <xdr:spPr>
        <a:xfrm>
          <a:off x="1485495" y="4184252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228990</xdr:colOff>
      <xdr:row>20</xdr:row>
      <xdr:rowOff>70245</xdr:rowOff>
    </xdr:from>
    <xdr:to>
      <xdr:col>3</xdr:col>
      <xdr:colOff>387739</xdr:colOff>
      <xdr:row>20</xdr:row>
      <xdr:rowOff>70245</xdr:rowOff>
    </xdr:to>
    <xdr:cxnSp macro="">
      <xdr:nvCxnSpPr>
        <xdr:cNvPr id="103" name="直線コネクタ 102"/>
        <xdr:cNvCxnSpPr/>
      </xdr:nvCxnSpPr>
      <xdr:spPr>
        <a:xfrm>
          <a:off x="2104224" y="3642120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302014</xdr:colOff>
      <xdr:row>20</xdr:row>
      <xdr:rowOff>113504</xdr:rowOff>
    </xdr:from>
    <xdr:to>
      <xdr:col>6</xdr:col>
      <xdr:colOff>460763</xdr:colOff>
      <xdr:row>20</xdr:row>
      <xdr:rowOff>113504</xdr:rowOff>
    </xdr:to>
    <xdr:cxnSp macro="">
      <xdr:nvCxnSpPr>
        <xdr:cNvPr id="104" name="直線コネクタ 103"/>
        <xdr:cNvCxnSpPr/>
      </xdr:nvCxnSpPr>
      <xdr:spPr>
        <a:xfrm>
          <a:off x="4231077" y="3685379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32</xdr:row>
      <xdr:rowOff>0</xdr:rowOff>
    </xdr:from>
    <xdr:to>
      <xdr:col>5</xdr:col>
      <xdr:colOff>54825</xdr:colOff>
      <xdr:row>47</xdr:row>
      <xdr:rowOff>130618</xdr:rowOff>
    </xdr:to>
    <xdr:pic>
      <xdr:nvPicPr>
        <xdr:cNvPr id="105" name="図 10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469" y="5715000"/>
          <a:ext cx="2723809" cy="2809524"/>
        </a:xfrm>
        <a:prstGeom prst="rect">
          <a:avLst/>
        </a:prstGeom>
      </xdr:spPr>
    </xdr:pic>
    <xdr:clientData/>
  </xdr:twoCellAnchor>
  <xdr:twoCellAnchor>
    <xdr:from>
      <xdr:col>2</xdr:col>
      <xdr:colOff>128984</xdr:colOff>
      <xdr:row>38</xdr:row>
      <xdr:rowOff>109141</xdr:rowOff>
    </xdr:from>
    <xdr:to>
      <xdr:col>2</xdr:col>
      <xdr:colOff>287733</xdr:colOff>
      <xdr:row>38</xdr:row>
      <xdr:rowOff>109141</xdr:rowOff>
    </xdr:to>
    <xdr:cxnSp macro="">
      <xdr:nvCxnSpPr>
        <xdr:cNvPr id="106" name="直線コネクタ 105"/>
        <xdr:cNvCxnSpPr/>
      </xdr:nvCxnSpPr>
      <xdr:spPr>
        <a:xfrm>
          <a:off x="1319609" y="6895704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430214</xdr:colOff>
      <xdr:row>39</xdr:row>
      <xdr:rowOff>82948</xdr:rowOff>
    </xdr:from>
    <xdr:to>
      <xdr:col>2</xdr:col>
      <xdr:colOff>588963</xdr:colOff>
      <xdr:row>39</xdr:row>
      <xdr:rowOff>82948</xdr:rowOff>
    </xdr:to>
    <xdr:cxnSp macro="">
      <xdr:nvCxnSpPr>
        <xdr:cNvPr id="107" name="直線コネクタ 106"/>
        <xdr:cNvCxnSpPr/>
      </xdr:nvCxnSpPr>
      <xdr:spPr>
        <a:xfrm>
          <a:off x="1620839" y="7048104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195665</xdr:colOff>
      <xdr:row>39</xdr:row>
      <xdr:rowOff>76596</xdr:rowOff>
    </xdr:from>
    <xdr:to>
      <xdr:col>3</xdr:col>
      <xdr:colOff>354414</xdr:colOff>
      <xdr:row>39</xdr:row>
      <xdr:rowOff>76596</xdr:rowOff>
    </xdr:to>
    <xdr:cxnSp macro="">
      <xdr:nvCxnSpPr>
        <xdr:cNvPr id="108" name="直線コネクタ 107"/>
        <xdr:cNvCxnSpPr/>
      </xdr:nvCxnSpPr>
      <xdr:spPr>
        <a:xfrm>
          <a:off x="2070899" y="7041752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19</xdr:row>
      <xdr:rowOff>161925</xdr:rowOff>
    </xdr:from>
    <xdr:to>
      <xdr:col>4</xdr:col>
      <xdr:colOff>666750</xdr:colOff>
      <xdr:row>19</xdr:row>
      <xdr:rowOff>161925</xdr:rowOff>
    </xdr:to>
    <xdr:cxnSp macro="">
      <xdr:nvCxnSpPr>
        <xdr:cNvPr id="3" name="直線コネクタ 2"/>
        <xdr:cNvCxnSpPr/>
      </xdr:nvCxnSpPr>
      <xdr:spPr>
        <a:xfrm>
          <a:off x="2962275" y="3600450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</xdr:row>
      <xdr:rowOff>57150</xdr:rowOff>
    </xdr:from>
    <xdr:to>
      <xdr:col>7</xdr:col>
      <xdr:colOff>628650</xdr:colOff>
      <xdr:row>14</xdr:row>
      <xdr:rowOff>57150</xdr:rowOff>
    </xdr:to>
    <xdr:cxnSp macro="">
      <xdr:nvCxnSpPr>
        <xdr:cNvPr id="4" name="直線コネクタ 3"/>
        <xdr:cNvCxnSpPr/>
      </xdr:nvCxnSpPr>
      <xdr:spPr>
        <a:xfrm>
          <a:off x="4857750" y="2590800"/>
          <a:ext cx="3905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76200</xdr:rowOff>
    </xdr:from>
    <xdr:to>
      <xdr:col>2</xdr:col>
      <xdr:colOff>647700</xdr:colOff>
      <xdr:row>21</xdr:row>
      <xdr:rowOff>76200</xdr:rowOff>
    </xdr:to>
    <xdr:cxnSp macro="">
      <xdr:nvCxnSpPr>
        <xdr:cNvPr id="5" name="直線コネクタ 4"/>
        <xdr:cNvCxnSpPr/>
      </xdr:nvCxnSpPr>
      <xdr:spPr>
        <a:xfrm>
          <a:off x="1571625" y="38766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14</xdr:row>
      <xdr:rowOff>161925</xdr:rowOff>
    </xdr:from>
    <xdr:to>
      <xdr:col>6</xdr:col>
      <xdr:colOff>371475</xdr:colOff>
      <xdr:row>14</xdr:row>
      <xdr:rowOff>161925</xdr:rowOff>
    </xdr:to>
    <xdr:cxnSp macro="">
      <xdr:nvCxnSpPr>
        <xdr:cNvPr id="6" name="直線コネクタ 5"/>
        <xdr:cNvCxnSpPr/>
      </xdr:nvCxnSpPr>
      <xdr:spPr>
        <a:xfrm>
          <a:off x="4038600" y="26955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45618</xdr:colOff>
      <xdr:row>17</xdr:row>
      <xdr:rowOff>162996</xdr:rowOff>
    </xdr:from>
    <xdr:to>
      <xdr:col>3</xdr:col>
      <xdr:colOff>166115</xdr:colOff>
      <xdr:row>17</xdr:row>
      <xdr:rowOff>162996</xdr:rowOff>
    </xdr:to>
    <xdr:cxnSp macro="">
      <xdr:nvCxnSpPr>
        <xdr:cNvPr id="7" name="直線コネクタ 6"/>
        <xdr:cNvCxnSpPr/>
      </xdr:nvCxnSpPr>
      <xdr:spPr>
        <a:xfrm>
          <a:off x="1922043" y="3239571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36762</xdr:colOff>
      <xdr:row>16</xdr:row>
      <xdr:rowOff>68075</xdr:rowOff>
    </xdr:from>
    <xdr:to>
      <xdr:col>5</xdr:col>
      <xdr:colOff>157259</xdr:colOff>
      <xdr:row>16</xdr:row>
      <xdr:rowOff>68075</xdr:rowOff>
    </xdr:to>
    <xdr:cxnSp macro="">
      <xdr:nvCxnSpPr>
        <xdr:cNvPr id="8" name="直線コネクタ 7"/>
        <xdr:cNvCxnSpPr/>
      </xdr:nvCxnSpPr>
      <xdr:spPr>
        <a:xfrm>
          <a:off x="3284787" y="296367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120497</xdr:colOff>
      <xdr:row>0</xdr:row>
      <xdr:rowOff>0</xdr:rowOff>
    </xdr:to>
    <xdr:cxnSp macro="">
      <xdr:nvCxnSpPr>
        <xdr:cNvPr id="9" name="直線コネクタ 8"/>
        <xdr:cNvCxnSpPr/>
      </xdr:nvCxnSpPr>
      <xdr:spPr>
        <a:xfrm>
          <a:off x="0" y="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633271</xdr:colOff>
      <xdr:row>11</xdr:row>
      <xdr:rowOff>70025</xdr:rowOff>
    </xdr:from>
    <xdr:to>
      <xdr:col>8</xdr:col>
      <xdr:colOff>71745</xdr:colOff>
      <xdr:row>11</xdr:row>
      <xdr:rowOff>70025</xdr:rowOff>
    </xdr:to>
    <xdr:cxnSp macro="">
      <xdr:nvCxnSpPr>
        <xdr:cNvPr id="10" name="直線コネクタ 9"/>
        <xdr:cNvCxnSpPr/>
      </xdr:nvCxnSpPr>
      <xdr:spPr>
        <a:xfrm>
          <a:off x="5252896" y="2060750"/>
          <a:ext cx="12427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123691</xdr:colOff>
      <xdr:row>0</xdr:row>
      <xdr:rowOff>0</xdr:rowOff>
    </xdr:to>
    <xdr:cxnSp macro="">
      <xdr:nvCxnSpPr>
        <xdr:cNvPr id="11" name="直線コネクタ 10"/>
        <xdr:cNvCxnSpPr/>
      </xdr:nvCxnSpPr>
      <xdr:spPr>
        <a:xfrm>
          <a:off x="0" y="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253918</xdr:colOff>
      <xdr:row>11</xdr:row>
      <xdr:rowOff>92577</xdr:rowOff>
    </xdr:from>
    <xdr:to>
      <xdr:col>10</xdr:col>
      <xdr:colOff>374415</xdr:colOff>
      <xdr:row>11</xdr:row>
      <xdr:rowOff>92577</xdr:rowOff>
    </xdr:to>
    <xdr:cxnSp macro="">
      <xdr:nvCxnSpPr>
        <xdr:cNvPr id="12" name="直線コネクタ 11"/>
        <xdr:cNvCxnSpPr/>
      </xdr:nvCxnSpPr>
      <xdr:spPr>
        <a:xfrm>
          <a:off x="6930943" y="2083302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407970</xdr:colOff>
      <xdr:row>11</xdr:row>
      <xdr:rowOff>164743</xdr:rowOff>
    </xdr:from>
    <xdr:to>
      <xdr:col>6</xdr:col>
      <xdr:colOff>528467</xdr:colOff>
      <xdr:row>11</xdr:row>
      <xdr:rowOff>164743</xdr:rowOff>
    </xdr:to>
    <xdr:cxnSp macro="">
      <xdr:nvCxnSpPr>
        <xdr:cNvPr id="13" name="直線コネクタ 12"/>
        <xdr:cNvCxnSpPr/>
      </xdr:nvCxnSpPr>
      <xdr:spPr>
        <a:xfrm>
          <a:off x="4341795" y="2155468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33</xdr:row>
      <xdr:rowOff>171450</xdr:rowOff>
    </xdr:from>
    <xdr:to>
      <xdr:col>8</xdr:col>
      <xdr:colOff>634847</xdr:colOff>
      <xdr:row>33</xdr:row>
      <xdr:rowOff>171450</xdr:rowOff>
    </xdr:to>
    <xdr:cxnSp macro="">
      <xdr:nvCxnSpPr>
        <xdr:cNvPr id="14" name="直線コネクタ 13"/>
        <xdr:cNvCxnSpPr/>
      </xdr:nvCxnSpPr>
      <xdr:spPr>
        <a:xfrm>
          <a:off x="5819775" y="614362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33</xdr:row>
      <xdr:rowOff>142875</xdr:rowOff>
    </xdr:from>
    <xdr:to>
      <xdr:col>6</xdr:col>
      <xdr:colOff>625322</xdr:colOff>
      <xdr:row>33</xdr:row>
      <xdr:rowOff>142875</xdr:rowOff>
    </xdr:to>
    <xdr:cxnSp macro="">
      <xdr:nvCxnSpPr>
        <xdr:cNvPr id="15" name="直線コネクタ 14"/>
        <xdr:cNvCxnSpPr/>
      </xdr:nvCxnSpPr>
      <xdr:spPr>
        <a:xfrm>
          <a:off x="4438650" y="611505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28</xdr:row>
      <xdr:rowOff>38100</xdr:rowOff>
    </xdr:from>
    <xdr:to>
      <xdr:col>4</xdr:col>
      <xdr:colOff>615797</xdr:colOff>
      <xdr:row>28</xdr:row>
      <xdr:rowOff>38100</xdr:rowOff>
    </xdr:to>
    <xdr:cxnSp macro="">
      <xdr:nvCxnSpPr>
        <xdr:cNvPr id="16" name="直線コネクタ 15"/>
        <xdr:cNvCxnSpPr/>
      </xdr:nvCxnSpPr>
      <xdr:spPr>
        <a:xfrm>
          <a:off x="3057525" y="510540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325039</xdr:colOff>
      <xdr:row>57</xdr:row>
      <xdr:rowOff>107156</xdr:rowOff>
    </xdr:from>
    <xdr:to>
      <xdr:col>4</xdr:col>
      <xdr:colOff>494109</xdr:colOff>
      <xdr:row>57</xdr:row>
      <xdr:rowOff>113109</xdr:rowOff>
    </xdr:to>
    <xdr:cxnSp macro="">
      <xdr:nvCxnSpPr>
        <xdr:cNvPr id="17" name="直線コネクタ 16"/>
        <xdr:cNvCxnSpPr/>
      </xdr:nvCxnSpPr>
      <xdr:spPr>
        <a:xfrm>
          <a:off x="2887264" y="10422731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83343</xdr:colOff>
      <xdr:row>53</xdr:row>
      <xdr:rowOff>147637</xdr:rowOff>
    </xdr:from>
    <xdr:to>
      <xdr:col>5</xdr:col>
      <xdr:colOff>252413</xdr:colOff>
      <xdr:row>53</xdr:row>
      <xdr:rowOff>153590</xdr:rowOff>
    </xdr:to>
    <xdr:cxnSp macro="">
      <xdr:nvCxnSpPr>
        <xdr:cNvPr id="18" name="直線コネクタ 17"/>
        <xdr:cNvCxnSpPr/>
      </xdr:nvCxnSpPr>
      <xdr:spPr>
        <a:xfrm>
          <a:off x="3331368" y="9739312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506014</xdr:colOff>
      <xdr:row>51</xdr:row>
      <xdr:rowOff>135732</xdr:rowOff>
    </xdr:from>
    <xdr:to>
      <xdr:col>6</xdr:col>
      <xdr:colOff>675084</xdr:colOff>
      <xdr:row>51</xdr:row>
      <xdr:rowOff>141685</xdr:rowOff>
    </xdr:to>
    <xdr:cxnSp macro="">
      <xdr:nvCxnSpPr>
        <xdr:cNvPr id="19" name="直線コネクタ 18"/>
        <xdr:cNvCxnSpPr/>
      </xdr:nvCxnSpPr>
      <xdr:spPr>
        <a:xfrm>
          <a:off x="4439839" y="9365457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648890</xdr:colOff>
      <xdr:row>51</xdr:row>
      <xdr:rowOff>135731</xdr:rowOff>
    </xdr:from>
    <xdr:to>
      <xdr:col>9</xdr:col>
      <xdr:colOff>133350</xdr:colOff>
      <xdr:row>51</xdr:row>
      <xdr:rowOff>141684</xdr:rowOff>
    </xdr:to>
    <xdr:cxnSp macro="">
      <xdr:nvCxnSpPr>
        <xdr:cNvPr id="20" name="直線コネクタ 19"/>
        <xdr:cNvCxnSpPr/>
      </xdr:nvCxnSpPr>
      <xdr:spPr>
        <a:xfrm>
          <a:off x="5954315" y="9365456"/>
          <a:ext cx="17026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450645</xdr:colOff>
      <xdr:row>80</xdr:row>
      <xdr:rowOff>163871</xdr:rowOff>
    </xdr:from>
    <xdr:to>
      <xdr:col>3</xdr:col>
      <xdr:colOff>0</xdr:colOff>
      <xdr:row>80</xdr:row>
      <xdr:rowOff>163871</xdr:rowOff>
    </xdr:to>
    <xdr:cxnSp macro="">
      <xdr:nvCxnSpPr>
        <xdr:cNvPr id="21" name="直線コネクタ 20"/>
        <xdr:cNvCxnSpPr/>
      </xdr:nvCxnSpPr>
      <xdr:spPr>
        <a:xfrm>
          <a:off x="1641270" y="14641871"/>
          <a:ext cx="23515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40967</xdr:colOff>
      <xdr:row>83</xdr:row>
      <xdr:rowOff>153629</xdr:rowOff>
    </xdr:from>
    <xdr:to>
      <xdr:col>3</xdr:col>
      <xdr:colOff>276531</xdr:colOff>
      <xdr:row>83</xdr:row>
      <xdr:rowOff>153629</xdr:rowOff>
    </xdr:to>
    <xdr:cxnSp macro="">
      <xdr:nvCxnSpPr>
        <xdr:cNvPr id="22" name="直線コネクタ 21"/>
        <xdr:cNvCxnSpPr/>
      </xdr:nvCxnSpPr>
      <xdr:spPr>
        <a:xfrm>
          <a:off x="1917392" y="15174554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325283</xdr:colOff>
      <xdr:row>85</xdr:row>
      <xdr:rowOff>79478</xdr:rowOff>
    </xdr:from>
    <xdr:to>
      <xdr:col>3</xdr:col>
      <xdr:colOff>560847</xdr:colOff>
      <xdr:row>85</xdr:row>
      <xdr:rowOff>79478</xdr:rowOff>
    </xdr:to>
    <xdr:cxnSp macro="">
      <xdr:nvCxnSpPr>
        <xdr:cNvPr id="23" name="直線コネクタ 22"/>
        <xdr:cNvCxnSpPr/>
      </xdr:nvCxnSpPr>
      <xdr:spPr>
        <a:xfrm>
          <a:off x="2201708" y="15462353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610828</xdr:colOff>
      <xdr:row>85</xdr:row>
      <xdr:rowOff>78249</xdr:rowOff>
    </xdr:from>
    <xdr:to>
      <xdr:col>4</xdr:col>
      <xdr:colOff>160182</xdr:colOff>
      <xdr:row>85</xdr:row>
      <xdr:rowOff>78249</xdr:rowOff>
    </xdr:to>
    <xdr:cxnSp macro="">
      <xdr:nvCxnSpPr>
        <xdr:cNvPr id="24" name="直線コネクタ 23"/>
        <xdr:cNvCxnSpPr/>
      </xdr:nvCxnSpPr>
      <xdr:spPr>
        <a:xfrm>
          <a:off x="2487253" y="15461124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481378</xdr:colOff>
      <xdr:row>76</xdr:row>
      <xdr:rowOff>102411</xdr:rowOff>
    </xdr:from>
    <xdr:to>
      <xdr:col>10</xdr:col>
      <xdr:colOff>30732</xdr:colOff>
      <xdr:row>76</xdr:row>
      <xdr:rowOff>102411</xdr:rowOff>
    </xdr:to>
    <xdr:cxnSp macro="">
      <xdr:nvCxnSpPr>
        <xdr:cNvPr id="25" name="直線コネクタ 24"/>
        <xdr:cNvCxnSpPr/>
      </xdr:nvCxnSpPr>
      <xdr:spPr>
        <a:xfrm>
          <a:off x="6472603" y="13856511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604271</xdr:colOff>
      <xdr:row>76</xdr:row>
      <xdr:rowOff>102413</xdr:rowOff>
    </xdr:from>
    <xdr:to>
      <xdr:col>8</xdr:col>
      <xdr:colOff>153625</xdr:colOff>
      <xdr:row>76</xdr:row>
      <xdr:rowOff>102413</xdr:rowOff>
    </xdr:to>
    <xdr:cxnSp macro="">
      <xdr:nvCxnSpPr>
        <xdr:cNvPr id="26" name="直線コネクタ 25"/>
        <xdr:cNvCxnSpPr/>
      </xdr:nvCxnSpPr>
      <xdr:spPr>
        <a:xfrm>
          <a:off x="5223896" y="13856513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19254</xdr:colOff>
      <xdr:row>79</xdr:row>
      <xdr:rowOff>70465</xdr:rowOff>
    </xdr:from>
    <xdr:to>
      <xdr:col>7</xdr:col>
      <xdr:colOff>254818</xdr:colOff>
      <xdr:row>79</xdr:row>
      <xdr:rowOff>70465</xdr:rowOff>
    </xdr:to>
    <xdr:cxnSp macro="">
      <xdr:nvCxnSpPr>
        <xdr:cNvPr id="27" name="直線コネクタ 26"/>
        <xdr:cNvCxnSpPr/>
      </xdr:nvCxnSpPr>
      <xdr:spPr>
        <a:xfrm>
          <a:off x="4638879" y="14367490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491612</xdr:colOff>
      <xdr:row>106</xdr:row>
      <xdr:rowOff>71692</xdr:rowOff>
    </xdr:from>
    <xdr:to>
      <xdr:col>5</xdr:col>
      <xdr:colOff>40966</xdr:colOff>
      <xdr:row>106</xdr:row>
      <xdr:rowOff>71692</xdr:rowOff>
    </xdr:to>
    <xdr:cxnSp macro="">
      <xdr:nvCxnSpPr>
        <xdr:cNvPr id="28" name="直線コネクタ 27"/>
        <xdr:cNvCxnSpPr/>
      </xdr:nvCxnSpPr>
      <xdr:spPr>
        <a:xfrm>
          <a:off x="3053837" y="19255042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624756</xdr:colOff>
      <xdr:row>107</xdr:row>
      <xdr:rowOff>0</xdr:rowOff>
    </xdr:from>
    <xdr:to>
      <xdr:col>4</xdr:col>
      <xdr:colOff>174110</xdr:colOff>
      <xdr:row>107</xdr:row>
      <xdr:rowOff>0</xdr:rowOff>
    </xdr:to>
    <xdr:cxnSp macro="">
      <xdr:nvCxnSpPr>
        <xdr:cNvPr id="29" name="直線コネクタ 28"/>
        <xdr:cNvCxnSpPr/>
      </xdr:nvCxnSpPr>
      <xdr:spPr>
        <a:xfrm>
          <a:off x="2501181" y="19364325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655483</xdr:colOff>
      <xdr:row>101</xdr:row>
      <xdr:rowOff>92174</xdr:rowOff>
    </xdr:from>
    <xdr:to>
      <xdr:col>7</xdr:col>
      <xdr:colOff>204837</xdr:colOff>
      <xdr:row>101</xdr:row>
      <xdr:rowOff>92174</xdr:rowOff>
    </xdr:to>
    <xdr:cxnSp macro="">
      <xdr:nvCxnSpPr>
        <xdr:cNvPr id="30" name="直線コネクタ 29"/>
        <xdr:cNvCxnSpPr/>
      </xdr:nvCxnSpPr>
      <xdr:spPr>
        <a:xfrm>
          <a:off x="4589308" y="18370649"/>
          <a:ext cx="23515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408447</xdr:colOff>
      <xdr:row>100</xdr:row>
      <xdr:rowOff>70462</xdr:rowOff>
    </xdr:from>
    <xdr:to>
      <xdr:col>8</xdr:col>
      <xdr:colOff>644011</xdr:colOff>
      <xdr:row>100</xdr:row>
      <xdr:rowOff>70462</xdr:rowOff>
    </xdr:to>
    <xdr:cxnSp macro="">
      <xdr:nvCxnSpPr>
        <xdr:cNvPr id="31" name="直線コネクタ 30"/>
        <xdr:cNvCxnSpPr/>
      </xdr:nvCxnSpPr>
      <xdr:spPr>
        <a:xfrm>
          <a:off x="5713872" y="18167962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471269</xdr:colOff>
      <xdr:row>105</xdr:row>
      <xdr:rowOff>175461</xdr:rowOff>
    </xdr:from>
    <xdr:to>
      <xdr:col>3</xdr:col>
      <xdr:colOff>636703</xdr:colOff>
      <xdr:row>105</xdr:row>
      <xdr:rowOff>175461</xdr:rowOff>
    </xdr:to>
    <xdr:cxnSp macro="">
      <xdr:nvCxnSpPr>
        <xdr:cNvPr id="32" name="直線コネクタ 31"/>
        <xdr:cNvCxnSpPr/>
      </xdr:nvCxnSpPr>
      <xdr:spPr>
        <a:xfrm>
          <a:off x="2347694" y="1917783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242686</xdr:colOff>
      <xdr:row>105</xdr:row>
      <xdr:rowOff>82475</xdr:rowOff>
    </xdr:from>
    <xdr:to>
      <xdr:col>4</xdr:col>
      <xdr:colOff>408120</xdr:colOff>
      <xdr:row>105</xdr:row>
      <xdr:rowOff>82475</xdr:rowOff>
    </xdr:to>
    <xdr:cxnSp macro="">
      <xdr:nvCxnSpPr>
        <xdr:cNvPr id="33" name="直線コネクタ 32"/>
        <xdr:cNvCxnSpPr/>
      </xdr:nvCxnSpPr>
      <xdr:spPr>
        <a:xfrm>
          <a:off x="2804911" y="190848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102311</xdr:colOff>
      <xdr:row>101</xdr:row>
      <xdr:rowOff>17305</xdr:rowOff>
    </xdr:from>
    <xdr:to>
      <xdr:col>6</xdr:col>
      <xdr:colOff>267745</xdr:colOff>
      <xdr:row>101</xdr:row>
      <xdr:rowOff>17305</xdr:rowOff>
    </xdr:to>
    <xdr:cxnSp macro="">
      <xdr:nvCxnSpPr>
        <xdr:cNvPr id="34" name="直線コネクタ 33"/>
        <xdr:cNvCxnSpPr/>
      </xdr:nvCxnSpPr>
      <xdr:spPr>
        <a:xfrm>
          <a:off x="4036136" y="182957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352440</xdr:colOff>
      <xdr:row>100</xdr:row>
      <xdr:rowOff>14018</xdr:rowOff>
    </xdr:from>
    <xdr:to>
      <xdr:col>7</xdr:col>
      <xdr:colOff>517874</xdr:colOff>
      <xdr:row>100</xdr:row>
      <xdr:rowOff>14018</xdr:rowOff>
    </xdr:to>
    <xdr:cxnSp macro="">
      <xdr:nvCxnSpPr>
        <xdr:cNvPr id="35" name="直線コネクタ 34"/>
        <xdr:cNvCxnSpPr/>
      </xdr:nvCxnSpPr>
      <xdr:spPr>
        <a:xfrm>
          <a:off x="4972065" y="1811151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351693</xdr:colOff>
      <xdr:row>100</xdr:row>
      <xdr:rowOff>21850</xdr:rowOff>
    </xdr:from>
    <xdr:to>
      <xdr:col>9</xdr:col>
      <xdr:colOff>517127</xdr:colOff>
      <xdr:row>100</xdr:row>
      <xdr:rowOff>21850</xdr:rowOff>
    </xdr:to>
    <xdr:cxnSp macro="">
      <xdr:nvCxnSpPr>
        <xdr:cNvPr id="36" name="直線コネクタ 35"/>
        <xdr:cNvCxnSpPr/>
      </xdr:nvCxnSpPr>
      <xdr:spPr>
        <a:xfrm>
          <a:off x="6342918" y="181193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178594</xdr:colOff>
      <xdr:row>121</xdr:row>
      <xdr:rowOff>136073</xdr:rowOff>
    </xdr:from>
    <xdr:to>
      <xdr:col>3</xdr:col>
      <xdr:colOff>344028</xdr:colOff>
      <xdr:row>121</xdr:row>
      <xdr:rowOff>136073</xdr:rowOff>
    </xdr:to>
    <xdr:cxnSp macro="">
      <xdr:nvCxnSpPr>
        <xdr:cNvPr id="37" name="直線コネクタ 36"/>
        <xdr:cNvCxnSpPr/>
      </xdr:nvCxnSpPr>
      <xdr:spPr>
        <a:xfrm>
          <a:off x="2055019" y="2203404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667682</xdr:colOff>
      <xdr:row>118</xdr:row>
      <xdr:rowOff>134325</xdr:rowOff>
    </xdr:from>
    <xdr:to>
      <xdr:col>5</xdr:col>
      <xdr:colOff>144254</xdr:colOff>
      <xdr:row>118</xdr:row>
      <xdr:rowOff>134325</xdr:rowOff>
    </xdr:to>
    <xdr:cxnSp macro="">
      <xdr:nvCxnSpPr>
        <xdr:cNvPr id="38" name="直線コネクタ 37"/>
        <xdr:cNvCxnSpPr/>
      </xdr:nvCxnSpPr>
      <xdr:spPr>
        <a:xfrm>
          <a:off x="3229907" y="21489375"/>
          <a:ext cx="16237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343043</xdr:colOff>
      <xdr:row>118</xdr:row>
      <xdr:rowOff>129985</xdr:rowOff>
    </xdr:from>
    <xdr:to>
      <xdr:col>6</xdr:col>
      <xdr:colOff>508477</xdr:colOff>
      <xdr:row>118</xdr:row>
      <xdr:rowOff>129985</xdr:rowOff>
    </xdr:to>
    <xdr:cxnSp macro="">
      <xdr:nvCxnSpPr>
        <xdr:cNvPr id="39" name="直線コネクタ 38"/>
        <xdr:cNvCxnSpPr/>
      </xdr:nvCxnSpPr>
      <xdr:spPr>
        <a:xfrm>
          <a:off x="4276868" y="214850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450561</xdr:colOff>
      <xdr:row>114</xdr:row>
      <xdr:rowOff>160423</xdr:rowOff>
    </xdr:from>
    <xdr:to>
      <xdr:col>7</xdr:col>
      <xdr:colOff>613936</xdr:colOff>
      <xdr:row>114</xdr:row>
      <xdr:rowOff>160423</xdr:rowOff>
    </xdr:to>
    <xdr:cxnSp macro="">
      <xdr:nvCxnSpPr>
        <xdr:cNvPr id="40" name="直線コネクタ 39"/>
        <xdr:cNvCxnSpPr/>
      </xdr:nvCxnSpPr>
      <xdr:spPr>
        <a:xfrm>
          <a:off x="5070186" y="20791573"/>
          <a:ext cx="1633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255671</xdr:colOff>
      <xdr:row>116</xdr:row>
      <xdr:rowOff>132981</xdr:rowOff>
    </xdr:from>
    <xdr:to>
      <xdr:col>9</xdr:col>
      <xdr:colOff>421105</xdr:colOff>
      <xdr:row>116</xdr:row>
      <xdr:rowOff>132981</xdr:rowOff>
    </xdr:to>
    <xdr:cxnSp macro="">
      <xdr:nvCxnSpPr>
        <xdr:cNvPr id="41" name="直線コネクタ 40"/>
        <xdr:cNvCxnSpPr/>
      </xdr:nvCxnSpPr>
      <xdr:spPr>
        <a:xfrm>
          <a:off x="6246896" y="2112608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290196</xdr:colOff>
      <xdr:row>116</xdr:row>
      <xdr:rowOff>72291</xdr:rowOff>
    </xdr:from>
    <xdr:to>
      <xdr:col>8</xdr:col>
      <xdr:colOff>447691</xdr:colOff>
      <xdr:row>116</xdr:row>
      <xdr:rowOff>72291</xdr:rowOff>
    </xdr:to>
    <xdr:cxnSp macro="">
      <xdr:nvCxnSpPr>
        <xdr:cNvPr id="42" name="直線コネクタ 41"/>
        <xdr:cNvCxnSpPr/>
      </xdr:nvCxnSpPr>
      <xdr:spPr>
        <a:xfrm>
          <a:off x="5595621" y="21065391"/>
          <a:ext cx="15749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147213</xdr:colOff>
      <xdr:row>116</xdr:row>
      <xdr:rowOff>63914</xdr:rowOff>
    </xdr:from>
    <xdr:to>
      <xdr:col>10</xdr:col>
      <xdr:colOff>310235</xdr:colOff>
      <xdr:row>116</xdr:row>
      <xdr:rowOff>63914</xdr:rowOff>
    </xdr:to>
    <xdr:cxnSp macro="">
      <xdr:nvCxnSpPr>
        <xdr:cNvPr id="43" name="直線コネクタ 42"/>
        <xdr:cNvCxnSpPr/>
      </xdr:nvCxnSpPr>
      <xdr:spPr>
        <a:xfrm>
          <a:off x="6824238" y="21057014"/>
          <a:ext cx="16302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327422</xdr:colOff>
      <xdr:row>126</xdr:row>
      <xdr:rowOff>9922</xdr:rowOff>
    </xdr:from>
    <xdr:to>
      <xdr:col>3</xdr:col>
      <xdr:colOff>492856</xdr:colOff>
      <xdr:row>126</xdr:row>
      <xdr:rowOff>9922</xdr:rowOff>
    </xdr:to>
    <xdr:cxnSp macro="">
      <xdr:nvCxnSpPr>
        <xdr:cNvPr id="44" name="直線コネクタ 43"/>
        <xdr:cNvCxnSpPr/>
      </xdr:nvCxnSpPr>
      <xdr:spPr>
        <a:xfrm>
          <a:off x="2203847" y="2281277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19843</xdr:colOff>
      <xdr:row>121</xdr:row>
      <xdr:rowOff>128984</xdr:rowOff>
    </xdr:from>
    <xdr:to>
      <xdr:col>7</xdr:col>
      <xdr:colOff>185277</xdr:colOff>
      <xdr:row>121</xdr:row>
      <xdr:rowOff>128984</xdr:rowOff>
    </xdr:to>
    <xdr:cxnSp macro="">
      <xdr:nvCxnSpPr>
        <xdr:cNvPr id="45" name="直線コネクタ 44"/>
        <xdr:cNvCxnSpPr/>
      </xdr:nvCxnSpPr>
      <xdr:spPr>
        <a:xfrm>
          <a:off x="4639468" y="2202695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138906</xdr:colOff>
      <xdr:row>121</xdr:row>
      <xdr:rowOff>128984</xdr:rowOff>
    </xdr:from>
    <xdr:to>
      <xdr:col>10</xdr:col>
      <xdr:colOff>304340</xdr:colOff>
      <xdr:row>121</xdr:row>
      <xdr:rowOff>128984</xdr:rowOff>
    </xdr:to>
    <xdr:cxnSp macro="">
      <xdr:nvCxnSpPr>
        <xdr:cNvPr id="46" name="直線コネクタ 45"/>
        <xdr:cNvCxnSpPr/>
      </xdr:nvCxnSpPr>
      <xdr:spPr>
        <a:xfrm>
          <a:off x="6815931" y="2202695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248050</xdr:colOff>
      <xdr:row>135</xdr:row>
      <xdr:rowOff>3</xdr:rowOff>
    </xdr:from>
    <xdr:to>
      <xdr:col>1</xdr:col>
      <xdr:colOff>413484</xdr:colOff>
      <xdr:row>135</xdr:row>
      <xdr:rowOff>3</xdr:rowOff>
    </xdr:to>
    <xdr:cxnSp macro="">
      <xdr:nvCxnSpPr>
        <xdr:cNvPr id="47" name="直線コネクタ 46"/>
        <xdr:cNvCxnSpPr/>
      </xdr:nvCxnSpPr>
      <xdr:spPr>
        <a:xfrm>
          <a:off x="819550" y="244316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605242</xdr:colOff>
      <xdr:row>135</xdr:row>
      <xdr:rowOff>109145</xdr:rowOff>
    </xdr:from>
    <xdr:to>
      <xdr:col>2</xdr:col>
      <xdr:colOff>155520</xdr:colOff>
      <xdr:row>135</xdr:row>
      <xdr:rowOff>109145</xdr:rowOff>
    </xdr:to>
    <xdr:cxnSp macro="">
      <xdr:nvCxnSpPr>
        <xdr:cNvPr id="48" name="直線コネクタ 47"/>
        <xdr:cNvCxnSpPr/>
      </xdr:nvCxnSpPr>
      <xdr:spPr>
        <a:xfrm>
          <a:off x="1176742" y="24540770"/>
          <a:ext cx="169403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347278</xdr:colOff>
      <xdr:row>135</xdr:row>
      <xdr:rowOff>128989</xdr:rowOff>
    </xdr:from>
    <xdr:to>
      <xdr:col>2</xdr:col>
      <xdr:colOff>512712</xdr:colOff>
      <xdr:row>135</xdr:row>
      <xdr:rowOff>128989</xdr:rowOff>
    </xdr:to>
    <xdr:cxnSp macro="">
      <xdr:nvCxnSpPr>
        <xdr:cNvPr id="49" name="直線コネクタ 48"/>
        <xdr:cNvCxnSpPr/>
      </xdr:nvCxnSpPr>
      <xdr:spPr>
        <a:xfrm>
          <a:off x="1537903" y="2456061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469921</xdr:colOff>
      <xdr:row>136</xdr:row>
      <xdr:rowOff>152405</xdr:rowOff>
    </xdr:from>
    <xdr:to>
      <xdr:col>3</xdr:col>
      <xdr:colOff>635355</xdr:colOff>
      <xdr:row>136</xdr:row>
      <xdr:rowOff>152405</xdr:rowOff>
    </xdr:to>
    <xdr:cxnSp macro="">
      <xdr:nvCxnSpPr>
        <xdr:cNvPr id="50" name="直線コネクタ 49"/>
        <xdr:cNvCxnSpPr/>
      </xdr:nvCxnSpPr>
      <xdr:spPr>
        <a:xfrm>
          <a:off x="2346346" y="2476500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503265</xdr:colOff>
      <xdr:row>138</xdr:row>
      <xdr:rowOff>46837</xdr:rowOff>
    </xdr:from>
    <xdr:to>
      <xdr:col>4</xdr:col>
      <xdr:colOff>668699</xdr:colOff>
      <xdr:row>138</xdr:row>
      <xdr:rowOff>46837</xdr:rowOff>
    </xdr:to>
    <xdr:cxnSp macro="">
      <xdr:nvCxnSpPr>
        <xdr:cNvPr id="51" name="直線コネクタ 50"/>
        <xdr:cNvCxnSpPr/>
      </xdr:nvCxnSpPr>
      <xdr:spPr>
        <a:xfrm>
          <a:off x="3065490" y="2502138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645741</xdr:colOff>
      <xdr:row>142</xdr:row>
      <xdr:rowOff>801</xdr:rowOff>
    </xdr:from>
    <xdr:to>
      <xdr:col>6</xdr:col>
      <xdr:colOff>126565</xdr:colOff>
      <xdr:row>142</xdr:row>
      <xdr:rowOff>801</xdr:rowOff>
    </xdr:to>
    <xdr:cxnSp macro="">
      <xdr:nvCxnSpPr>
        <xdr:cNvPr id="52" name="直線コネクタ 51"/>
        <xdr:cNvCxnSpPr/>
      </xdr:nvCxnSpPr>
      <xdr:spPr>
        <a:xfrm>
          <a:off x="3893766" y="25699251"/>
          <a:ext cx="16662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73861</xdr:colOff>
      <xdr:row>144</xdr:row>
      <xdr:rowOff>113518</xdr:rowOff>
    </xdr:from>
    <xdr:to>
      <xdr:col>8</xdr:col>
      <xdr:colOff>239295</xdr:colOff>
      <xdr:row>144</xdr:row>
      <xdr:rowOff>113518</xdr:rowOff>
    </xdr:to>
    <xdr:cxnSp macro="">
      <xdr:nvCxnSpPr>
        <xdr:cNvPr id="53" name="直線コネクタ 52"/>
        <xdr:cNvCxnSpPr/>
      </xdr:nvCxnSpPr>
      <xdr:spPr>
        <a:xfrm>
          <a:off x="5379286" y="2617391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67510</xdr:colOff>
      <xdr:row>153</xdr:row>
      <xdr:rowOff>136936</xdr:rowOff>
    </xdr:from>
    <xdr:to>
      <xdr:col>12</xdr:col>
      <xdr:colOff>232944</xdr:colOff>
      <xdr:row>153</xdr:row>
      <xdr:rowOff>136936</xdr:rowOff>
    </xdr:to>
    <xdr:cxnSp macro="">
      <xdr:nvCxnSpPr>
        <xdr:cNvPr id="54" name="直線コネクタ 53"/>
        <xdr:cNvCxnSpPr/>
      </xdr:nvCxnSpPr>
      <xdr:spPr>
        <a:xfrm>
          <a:off x="8116135" y="2782611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666409</xdr:colOff>
      <xdr:row>153</xdr:row>
      <xdr:rowOff>140506</xdr:rowOff>
    </xdr:from>
    <xdr:to>
      <xdr:col>14</xdr:col>
      <xdr:colOff>147233</xdr:colOff>
      <xdr:row>153</xdr:row>
      <xdr:rowOff>140506</xdr:rowOff>
    </xdr:to>
    <xdr:cxnSp macro="">
      <xdr:nvCxnSpPr>
        <xdr:cNvPr id="55" name="直線コネクタ 54"/>
        <xdr:cNvCxnSpPr/>
      </xdr:nvCxnSpPr>
      <xdr:spPr>
        <a:xfrm>
          <a:off x="9400834" y="27829681"/>
          <a:ext cx="16662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138912</xdr:colOff>
      <xdr:row>175</xdr:row>
      <xdr:rowOff>109146</xdr:rowOff>
    </xdr:from>
    <xdr:to>
      <xdr:col>3</xdr:col>
      <xdr:colOff>304346</xdr:colOff>
      <xdr:row>175</xdr:row>
      <xdr:rowOff>109146</xdr:rowOff>
    </xdr:to>
    <xdr:cxnSp macro="">
      <xdr:nvCxnSpPr>
        <xdr:cNvPr id="56" name="直線コネクタ 55"/>
        <xdr:cNvCxnSpPr/>
      </xdr:nvCxnSpPr>
      <xdr:spPr>
        <a:xfrm>
          <a:off x="2015337" y="3177977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545703</xdr:colOff>
      <xdr:row>174</xdr:row>
      <xdr:rowOff>158750</xdr:rowOff>
    </xdr:from>
    <xdr:to>
      <xdr:col>4</xdr:col>
      <xdr:colOff>26527</xdr:colOff>
      <xdr:row>174</xdr:row>
      <xdr:rowOff>158750</xdr:rowOff>
    </xdr:to>
    <xdr:cxnSp macro="">
      <xdr:nvCxnSpPr>
        <xdr:cNvPr id="57" name="直線コネクタ 56"/>
        <xdr:cNvCxnSpPr/>
      </xdr:nvCxnSpPr>
      <xdr:spPr>
        <a:xfrm>
          <a:off x="2422128" y="31648400"/>
          <a:ext cx="16662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122635</xdr:colOff>
      <xdr:row>165</xdr:row>
      <xdr:rowOff>152399</xdr:rowOff>
    </xdr:from>
    <xdr:to>
      <xdr:col>8</xdr:col>
      <xdr:colOff>288069</xdr:colOff>
      <xdr:row>165</xdr:row>
      <xdr:rowOff>152399</xdr:rowOff>
    </xdr:to>
    <xdr:cxnSp macro="">
      <xdr:nvCxnSpPr>
        <xdr:cNvPr id="58" name="直線コネクタ 57"/>
        <xdr:cNvCxnSpPr/>
      </xdr:nvCxnSpPr>
      <xdr:spPr>
        <a:xfrm>
          <a:off x="5428060" y="3001327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294878</xdr:colOff>
      <xdr:row>165</xdr:row>
      <xdr:rowOff>165893</xdr:rowOff>
    </xdr:from>
    <xdr:to>
      <xdr:col>6</xdr:col>
      <xdr:colOff>460312</xdr:colOff>
      <xdr:row>165</xdr:row>
      <xdr:rowOff>165893</xdr:rowOff>
    </xdr:to>
    <xdr:cxnSp macro="">
      <xdr:nvCxnSpPr>
        <xdr:cNvPr id="59" name="直線コネクタ 58"/>
        <xdr:cNvCxnSpPr/>
      </xdr:nvCxnSpPr>
      <xdr:spPr>
        <a:xfrm>
          <a:off x="4228703" y="3002676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466326</xdr:colOff>
      <xdr:row>173</xdr:row>
      <xdr:rowOff>39688</xdr:rowOff>
    </xdr:from>
    <xdr:to>
      <xdr:col>4</xdr:col>
      <xdr:colOff>631760</xdr:colOff>
      <xdr:row>173</xdr:row>
      <xdr:rowOff>39688</xdr:rowOff>
    </xdr:to>
    <xdr:cxnSp macro="">
      <xdr:nvCxnSpPr>
        <xdr:cNvPr id="60" name="直線コネクタ 59"/>
        <xdr:cNvCxnSpPr/>
      </xdr:nvCxnSpPr>
      <xdr:spPr>
        <a:xfrm>
          <a:off x="3028551" y="3134836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178604</xdr:colOff>
      <xdr:row>188</xdr:row>
      <xdr:rowOff>128997</xdr:rowOff>
    </xdr:from>
    <xdr:to>
      <xdr:col>2</xdr:col>
      <xdr:colOff>344038</xdr:colOff>
      <xdr:row>188</xdr:row>
      <xdr:rowOff>128997</xdr:rowOff>
    </xdr:to>
    <xdr:cxnSp macro="">
      <xdr:nvCxnSpPr>
        <xdr:cNvPr id="61" name="直線コネクタ 60"/>
        <xdr:cNvCxnSpPr/>
      </xdr:nvCxnSpPr>
      <xdr:spPr>
        <a:xfrm>
          <a:off x="1369229" y="3415229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479834</xdr:colOff>
      <xdr:row>190</xdr:row>
      <xdr:rowOff>43273</xdr:rowOff>
    </xdr:from>
    <xdr:to>
      <xdr:col>2</xdr:col>
      <xdr:colOff>645268</xdr:colOff>
      <xdr:row>190</xdr:row>
      <xdr:rowOff>43273</xdr:rowOff>
    </xdr:to>
    <xdr:cxnSp macro="">
      <xdr:nvCxnSpPr>
        <xdr:cNvPr id="62" name="直線コネクタ 61"/>
        <xdr:cNvCxnSpPr/>
      </xdr:nvCxnSpPr>
      <xdr:spPr>
        <a:xfrm>
          <a:off x="1670459" y="3442852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377032</xdr:colOff>
      <xdr:row>191</xdr:row>
      <xdr:rowOff>89298</xdr:rowOff>
    </xdr:from>
    <xdr:to>
      <xdr:col>3</xdr:col>
      <xdr:colOff>542466</xdr:colOff>
      <xdr:row>191</xdr:row>
      <xdr:rowOff>89298</xdr:rowOff>
    </xdr:to>
    <xdr:cxnSp macro="">
      <xdr:nvCxnSpPr>
        <xdr:cNvPr id="63" name="直線コネクタ 62"/>
        <xdr:cNvCxnSpPr/>
      </xdr:nvCxnSpPr>
      <xdr:spPr>
        <a:xfrm>
          <a:off x="2253457" y="3465552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430220</xdr:colOff>
      <xdr:row>191</xdr:row>
      <xdr:rowOff>162322</xdr:rowOff>
    </xdr:from>
    <xdr:to>
      <xdr:col>4</xdr:col>
      <xdr:colOff>595654</xdr:colOff>
      <xdr:row>191</xdr:row>
      <xdr:rowOff>162322</xdr:rowOff>
    </xdr:to>
    <xdr:cxnSp macro="">
      <xdr:nvCxnSpPr>
        <xdr:cNvPr id="64" name="直線コネクタ 63"/>
        <xdr:cNvCxnSpPr/>
      </xdr:nvCxnSpPr>
      <xdr:spPr>
        <a:xfrm>
          <a:off x="2992445" y="3472854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156000</xdr:colOff>
      <xdr:row>193</xdr:row>
      <xdr:rowOff>146052</xdr:rowOff>
    </xdr:from>
    <xdr:to>
      <xdr:col>7</xdr:col>
      <xdr:colOff>321434</xdr:colOff>
      <xdr:row>193</xdr:row>
      <xdr:rowOff>146052</xdr:rowOff>
    </xdr:to>
    <xdr:cxnSp macro="">
      <xdr:nvCxnSpPr>
        <xdr:cNvPr id="65" name="直線コネクタ 64"/>
        <xdr:cNvCxnSpPr/>
      </xdr:nvCxnSpPr>
      <xdr:spPr>
        <a:xfrm>
          <a:off x="4775625" y="3507422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496927</xdr:colOff>
      <xdr:row>198</xdr:row>
      <xdr:rowOff>129789</xdr:rowOff>
    </xdr:from>
    <xdr:to>
      <xdr:col>8</xdr:col>
      <xdr:colOff>662361</xdr:colOff>
      <xdr:row>198</xdr:row>
      <xdr:rowOff>129789</xdr:rowOff>
    </xdr:to>
    <xdr:cxnSp macro="">
      <xdr:nvCxnSpPr>
        <xdr:cNvPr id="66" name="直線コネクタ 65"/>
        <xdr:cNvCxnSpPr/>
      </xdr:nvCxnSpPr>
      <xdr:spPr>
        <a:xfrm>
          <a:off x="5802352" y="3596283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83799</xdr:colOff>
      <xdr:row>198</xdr:row>
      <xdr:rowOff>163125</xdr:rowOff>
    </xdr:from>
    <xdr:to>
      <xdr:col>11</xdr:col>
      <xdr:colOff>249233</xdr:colOff>
      <xdr:row>198</xdr:row>
      <xdr:rowOff>163125</xdr:rowOff>
    </xdr:to>
    <xdr:cxnSp macro="">
      <xdr:nvCxnSpPr>
        <xdr:cNvPr id="67" name="直線コネクタ 66"/>
        <xdr:cNvCxnSpPr/>
      </xdr:nvCxnSpPr>
      <xdr:spPr>
        <a:xfrm>
          <a:off x="7446624" y="3599617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644938</xdr:colOff>
      <xdr:row>209</xdr:row>
      <xdr:rowOff>158759</xdr:rowOff>
    </xdr:from>
    <xdr:to>
      <xdr:col>3</xdr:col>
      <xdr:colOff>125763</xdr:colOff>
      <xdr:row>209</xdr:row>
      <xdr:rowOff>158759</xdr:rowOff>
    </xdr:to>
    <xdr:cxnSp macro="">
      <xdr:nvCxnSpPr>
        <xdr:cNvPr id="68" name="直線コネクタ 67"/>
        <xdr:cNvCxnSpPr/>
      </xdr:nvCxnSpPr>
      <xdr:spPr>
        <a:xfrm>
          <a:off x="1835563" y="37982534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618759</xdr:colOff>
      <xdr:row>213</xdr:row>
      <xdr:rowOff>152416</xdr:rowOff>
    </xdr:from>
    <xdr:to>
      <xdr:col>5</xdr:col>
      <xdr:colOff>99584</xdr:colOff>
      <xdr:row>213</xdr:row>
      <xdr:rowOff>152416</xdr:rowOff>
    </xdr:to>
    <xdr:cxnSp macro="">
      <xdr:nvCxnSpPr>
        <xdr:cNvPr id="69" name="直線コネクタ 68"/>
        <xdr:cNvCxnSpPr/>
      </xdr:nvCxnSpPr>
      <xdr:spPr>
        <a:xfrm>
          <a:off x="3180984" y="38700091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304842</xdr:colOff>
      <xdr:row>215</xdr:row>
      <xdr:rowOff>126225</xdr:rowOff>
    </xdr:from>
    <xdr:to>
      <xdr:col>6</xdr:col>
      <xdr:colOff>470276</xdr:colOff>
      <xdr:row>215</xdr:row>
      <xdr:rowOff>126225</xdr:rowOff>
    </xdr:to>
    <xdr:cxnSp macro="">
      <xdr:nvCxnSpPr>
        <xdr:cNvPr id="70" name="直線コネクタ 69"/>
        <xdr:cNvCxnSpPr/>
      </xdr:nvCxnSpPr>
      <xdr:spPr>
        <a:xfrm>
          <a:off x="4238667" y="390358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675535</xdr:colOff>
      <xdr:row>218</xdr:row>
      <xdr:rowOff>149645</xdr:rowOff>
    </xdr:from>
    <xdr:to>
      <xdr:col>8</xdr:col>
      <xdr:colOff>156360</xdr:colOff>
      <xdr:row>218</xdr:row>
      <xdr:rowOff>149645</xdr:rowOff>
    </xdr:to>
    <xdr:cxnSp macro="">
      <xdr:nvCxnSpPr>
        <xdr:cNvPr id="71" name="直線コネクタ 70"/>
        <xdr:cNvCxnSpPr/>
      </xdr:nvCxnSpPr>
      <xdr:spPr>
        <a:xfrm>
          <a:off x="5295160" y="39602195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272320</xdr:colOff>
      <xdr:row>219</xdr:row>
      <xdr:rowOff>123452</xdr:rowOff>
    </xdr:from>
    <xdr:to>
      <xdr:col>9</xdr:col>
      <xdr:colOff>437754</xdr:colOff>
      <xdr:row>219</xdr:row>
      <xdr:rowOff>123452</xdr:rowOff>
    </xdr:to>
    <xdr:cxnSp macro="">
      <xdr:nvCxnSpPr>
        <xdr:cNvPr id="72" name="直線コネクタ 71"/>
        <xdr:cNvCxnSpPr/>
      </xdr:nvCxnSpPr>
      <xdr:spPr>
        <a:xfrm>
          <a:off x="6263545" y="3975697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652926</xdr:colOff>
      <xdr:row>220</xdr:row>
      <xdr:rowOff>146868</xdr:rowOff>
    </xdr:from>
    <xdr:to>
      <xdr:col>10</xdr:col>
      <xdr:colOff>133751</xdr:colOff>
      <xdr:row>220</xdr:row>
      <xdr:rowOff>146868</xdr:rowOff>
    </xdr:to>
    <xdr:cxnSp macro="">
      <xdr:nvCxnSpPr>
        <xdr:cNvPr id="73" name="直線コネクタ 72"/>
        <xdr:cNvCxnSpPr/>
      </xdr:nvCxnSpPr>
      <xdr:spPr>
        <a:xfrm>
          <a:off x="6644151" y="39961368"/>
          <a:ext cx="1666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418377</xdr:colOff>
      <xdr:row>222</xdr:row>
      <xdr:rowOff>51222</xdr:rowOff>
    </xdr:from>
    <xdr:to>
      <xdr:col>10</xdr:col>
      <xdr:colOff>583811</xdr:colOff>
      <xdr:row>222</xdr:row>
      <xdr:rowOff>51222</xdr:rowOff>
    </xdr:to>
    <xdr:cxnSp macro="">
      <xdr:nvCxnSpPr>
        <xdr:cNvPr id="74" name="直線コネクタ 73"/>
        <xdr:cNvCxnSpPr/>
      </xdr:nvCxnSpPr>
      <xdr:spPr>
        <a:xfrm>
          <a:off x="7095402" y="4022767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44920</xdr:colOff>
      <xdr:row>222</xdr:row>
      <xdr:rowOff>44870</xdr:rowOff>
    </xdr:from>
    <xdr:to>
      <xdr:col>11</xdr:col>
      <xdr:colOff>210354</xdr:colOff>
      <xdr:row>222</xdr:row>
      <xdr:rowOff>44870</xdr:rowOff>
    </xdr:to>
    <xdr:cxnSp macro="">
      <xdr:nvCxnSpPr>
        <xdr:cNvPr id="75" name="直線コネクタ 74"/>
        <xdr:cNvCxnSpPr/>
      </xdr:nvCxnSpPr>
      <xdr:spPr>
        <a:xfrm>
          <a:off x="7407745" y="4022132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575468</xdr:colOff>
      <xdr:row>0</xdr:row>
      <xdr:rowOff>168672</xdr:rowOff>
    </xdr:from>
    <xdr:to>
      <xdr:col>8</xdr:col>
      <xdr:colOff>996</xdr:colOff>
      <xdr:row>16</xdr:row>
      <xdr:rowOff>158791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468" y="168672"/>
          <a:ext cx="4723809" cy="28476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158749</xdr:colOff>
      <xdr:row>0</xdr:row>
      <xdr:rowOff>0</xdr:rowOff>
    </xdr:to>
    <xdr:cxnSp macro="">
      <xdr:nvCxnSpPr>
        <xdr:cNvPr id="78" name="直線コネクタ 77"/>
        <xdr:cNvCxnSpPr/>
      </xdr:nvCxnSpPr>
      <xdr:spPr>
        <a:xfrm>
          <a:off x="575469" y="0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377026</xdr:colOff>
      <xdr:row>3</xdr:row>
      <xdr:rowOff>148818</xdr:rowOff>
    </xdr:from>
    <xdr:to>
      <xdr:col>4</xdr:col>
      <xdr:colOff>535775</xdr:colOff>
      <xdr:row>3</xdr:row>
      <xdr:rowOff>148818</xdr:rowOff>
    </xdr:to>
    <xdr:cxnSp macro="">
      <xdr:nvCxnSpPr>
        <xdr:cNvPr id="80" name="直線コネクタ 79"/>
        <xdr:cNvCxnSpPr/>
      </xdr:nvCxnSpPr>
      <xdr:spPr>
        <a:xfrm>
          <a:off x="2936870" y="684599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674687</xdr:colOff>
      <xdr:row>3</xdr:row>
      <xdr:rowOff>148829</xdr:rowOff>
    </xdr:from>
    <xdr:to>
      <xdr:col>5</xdr:col>
      <xdr:colOff>148827</xdr:colOff>
      <xdr:row>3</xdr:row>
      <xdr:rowOff>148829</xdr:rowOff>
    </xdr:to>
    <xdr:cxnSp macro="">
      <xdr:nvCxnSpPr>
        <xdr:cNvPr id="81" name="直線コネクタ 80"/>
        <xdr:cNvCxnSpPr/>
      </xdr:nvCxnSpPr>
      <xdr:spPr>
        <a:xfrm>
          <a:off x="3234531" y="684610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60350</xdr:colOff>
      <xdr:row>33</xdr:row>
      <xdr:rowOff>92523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469" y="3214688"/>
          <a:ext cx="6152381" cy="2771429"/>
        </a:xfrm>
        <a:prstGeom prst="rect">
          <a:avLst/>
        </a:prstGeom>
      </xdr:spPr>
    </xdr:pic>
    <xdr:clientData/>
  </xdr:twoCellAnchor>
  <xdr:twoCellAnchor>
    <xdr:from>
      <xdr:col>4</xdr:col>
      <xdr:colOff>416715</xdr:colOff>
      <xdr:row>26</xdr:row>
      <xdr:rowOff>49609</xdr:rowOff>
    </xdr:from>
    <xdr:to>
      <xdr:col>4</xdr:col>
      <xdr:colOff>575464</xdr:colOff>
      <xdr:row>26</xdr:row>
      <xdr:rowOff>49609</xdr:rowOff>
    </xdr:to>
    <xdr:cxnSp macro="">
      <xdr:nvCxnSpPr>
        <xdr:cNvPr id="84" name="直線コネクタ 83"/>
        <xdr:cNvCxnSpPr/>
      </xdr:nvCxnSpPr>
      <xdr:spPr>
        <a:xfrm>
          <a:off x="2976559" y="4693047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182166</xdr:colOff>
      <xdr:row>25</xdr:row>
      <xdr:rowOff>63099</xdr:rowOff>
    </xdr:from>
    <xdr:to>
      <xdr:col>5</xdr:col>
      <xdr:colOff>340915</xdr:colOff>
      <xdr:row>25</xdr:row>
      <xdr:rowOff>63099</xdr:rowOff>
    </xdr:to>
    <xdr:cxnSp macro="">
      <xdr:nvCxnSpPr>
        <xdr:cNvPr id="86" name="直線コネクタ 85"/>
        <xdr:cNvCxnSpPr/>
      </xdr:nvCxnSpPr>
      <xdr:spPr>
        <a:xfrm>
          <a:off x="3426619" y="452794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46825</xdr:colOff>
      <xdr:row>20</xdr:row>
      <xdr:rowOff>56738</xdr:rowOff>
    </xdr:from>
    <xdr:to>
      <xdr:col>7</xdr:col>
      <xdr:colOff>205574</xdr:colOff>
      <xdr:row>20</xdr:row>
      <xdr:rowOff>56738</xdr:rowOff>
    </xdr:to>
    <xdr:cxnSp macro="">
      <xdr:nvCxnSpPr>
        <xdr:cNvPr id="87" name="直線コネクタ 86"/>
        <xdr:cNvCxnSpPr/>
      </xdr:nvCxnSpPr>
      <xdr:spPr>
        <a:xfrm>
          <a:off x="4660497" y="362861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496098</xdr:colOff>
      <xdr:row>20</xdr:row>
      <xdr:rowOff>59529</xdr:rowOff>
    </xdr:from>
    <xdr:to>
      <xdr:col>7</xdr:col>
      <xdr:colOff>654847</xdr:colOff>
      <xdr:row>20</xdr:row>
      <xdr:rowOff>59529</xdr:rowOff>
    </xdr:to>
    <xdr:cxnSp macro="">
      <xdr:nvCxnSpPr>
        <xdr:cNvPr id="89" name="直線コネクタ 88"/>
        <xdr:cNvCxnSpPr/>
      </xdr:nvCxnSpPr>
      <xdr:spPr>
        <a:xfrm>
          <a:off x="5109770" y="3631404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34</xdr:row>
      <xdr:rowOff>0</xdr:rowOff>
    </xdr:from>
    <xdr:to>
      <xdr:col>17</xdr:col>
      <xdr:colOff>268084</xdr:colOff>
      <xdr:row>50</xdr:row>
      <xdr:rowOff>94881</xdr:rowOff>
    </xdr:to>
    <xdr:pic>
      <xdr:nvPicPr>
        <xdr:cNvPr id="91" name="図 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469" y="6072188"/>
          <a:ext cx="11152381" cy="2952381"/>
        </a:xfrm>
        <a:prstGeom prst="rect">
          <a:avLst/>
        </a:prstGeom>
      </xdr:spPr>
    </xdr:pic>
    <xdr:clientData/>
  </xdr:twoCellAnchor>
  <xdr:twoCellAnchor>
    <xdr:from>
      <xdr:col>1</xdr:col>
      <xdr:colOff>545703</xdr:colOff>
      <xdr:row>34</xdr:row>
      <xdr:rowOff>148825</xdr:rowOff>
    </xdr:from>
    <xdr:to>
      <xdr:col>2</xdr:col>
      <xdr:colOff>89296</xdr:colOff>
      <xdr:row>34</xdr:row>
      <xdr:rowOff>148825</xdr:rowOff>
    </xdr:to>
    <xdr:cxnSp macro="">
      <xdr:nvCxnSpPr>
        <xdr:cNvPr id="92" name="直線コネクタ 91"/>
        <xdr:cNvCxnSpPr/>
      </xdr:nvCxnSpPr>
      <xdr:spPr>
        <a:xfrm>
          <a:off x="1121172" y="622101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469900</xdr:colOff>
      <xdr:row>40</xdr:row>
      <xdr:rowOff>23413</xdr:rowOff>
    </xdr:from>
    <xdr:to>
      <xdr:col>5</xdr:col>
      <xdr:colOff>628649</xdr:colOff>
      <xdr:row>40</xdr:row>
      <xdr:rowOff>23413</xdr:rowOff>
    </xdr:to>
    <xdr:cxnSp macro="">
      <xdr:nvCxnSpPr>
        <xdr:cNvPr id="93" name="直線コネクタ 92"/>
        <xdr:cNvCxnSpPr/>
      </xdr:nvCxnSpPr>
      <xdr:spPr>
        <a:xfrm>
          <a:off x="3714353" y="716716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245268</xdr:colOff>
      <xdr:row>41</xdr:row>
      <xdr:rowOff>116282</xdr:rowOff>
    </xdr:from>
    <xdr:to>
      <xdr:col>10</xdr:col>
      <xdr:colOff>404017</xdr:colOff>
      <xdr:row>41</xdr:row>
      <xdr:rowOff>116282</xdr:rowOff>
    </xdr:to>
    <xdr:cxnSp macro="">
      <xdr:nvCxnSpPr>
        <xdr:cNvPr id="95" name="直線コネクタ 94"/>
        <xdr:cNvCxnSpPr/>
      </xdr:nvCxnSpPr>
      <xdr:spPr>
        <a:xfrm>
          <a:off x="6912768" y="7438626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238905</xdr:colOff>
      <xdr:row>45</xdr:row>
      <xdr:rowOff>129784</xdr:rowOff>
    </xdr:from>
    <xdr:to>
      <xdr:col>12</xdr:col>
      <xdr:colOff>397654</xdr:colOff>
      <xdr:row>45</xdr:row>
      <xdr:rowOff>129784</xdr:rowOff>
    </xdr:to>
    <xdr:cxnSp macro="">
      <xdr:nvCxnSpPr>
        <xdr:cNvPr id="96" name="直線コネクタ 95"/>
        <xdr:cNvCxnSpPr/>
      </xdr:nvCxnSpPr>
      <xdr:spPr>
        <a:xfrm>
          <a:off x="8275624" y="816650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559996</xdr:colOff>
      <xdr:row>46</xdr:row>
      <xdr:rowOff>44058</xdr:rowOff>
    </xdr:from>
    <xdr:to>
      <xdr:col>15</xdr:col>
      <xdr:colOff>34136</xdr:colOff>
      <xdr:row>46</xdr:row>
      <xdr:rowOff>44058</xdr:rowOff>
    </xdr:to>
    <xdr:cxnSp macro="">
      <xdr:nvCxnSpPr>
        <xdr:cNvPr id="98" name="直線コネクタ 97"/>
        <xdr:cNvCxnSpPr/>
      </xdr:nvCxnSpPr>
      <xdr:spPr>
        <a:xfrm>
          <a:off x="9965934" y="8259371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109145</xdr:colOff>
      <xdr:row>46</xdr:row>
      <xdr:rowOff>59540</xdr:rowOff>
    </xdr:from>
    <xdr:to>
      <xdr:col>16</xdr:col>
      <xdr:colOff>267894</xdr:colOff>
      <xdr:row>46</xdr:row>
      <xdr:rowOff>59540</xdr:rowOff>
    </xdr:to>
    <xdr:cxnSp macro="">
      <xdr:nvCxnSpPr>
        <xdr:cNvPr id="99" name="直線コネクタ 98"/>
        <xdr:cNvCxnSpPr/>
      </xdr:nvCxnSpPr>
      <xdr:spPr>
        <a:xfrm>
          <a:off x="10884301" y="827485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51</xdr:row>
      <xdr:rowOff>0</xdr:rowOff>
    </xdr:from>
    <xdr:to>
      <xdr:col>8</xdr:col>
      <xdr:colOff>277188</xdr:colOff>
      <xdr:row>67</xdr:row>
      <xdr:rowOff>18690</xdr:rowOff>
    </xdr:to>
    <xdr:pic>
      <xdr:nvPicPr>
        <xdr:cNvPr id="101" name="図 10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5469" y="9108281"/>
          <a:ext cx="5000000" cy="2876190"/>
        </a:xfrm>
        <a:prstGeom prst="rect">
          <a:avLst/>
        </a:prstGeom>
      </xdr:spPr>
    </xdr:pic>
    <xdr:clientData/>
  </xdr:twoCellAnchor>
  <xdr:twoCellAnchor>
    <xdr:from>
      <xdr:col>4</xdr:col>
      <xdr:colOff>188515</xdr:colOff>
      <xdr:row>57</xdr:row>
      <xdr:rowOff>128979</xdr:rowOff>
    </xdr:from>
    <xdr:to>
      <xdr:col>4</xdr:col>
      <xdr:colOff>347264</xdr:colOff>
      <xdr:row>57</xdr:row>
      <xdr:rowOff>128979</xdr:rowOff>
    </xdr:to>
    <xdr:cxnSp macro="">
      <xdr:nvCxnSpPr>
        <xdr:cNvPr id="103" name="直線コネクタ 102"/>
        <xdr:cNvCxnSpPr/>
      </xdr:nvCxnSpPr>
      <xdr:spPr>
        <a:xfrm>
          <a:off x="2748359" y="1030882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39695</xdr:colOff>
      <xdr:row>61</xdr:row>
      <xdr:rowOff>119074</xdr:rowOff>
    </xdr:from>
    <xdr:to>
      <xdr:col>6</xdr:col>
      <xdr:colOff>198444</xdr:colOff>
      <xdr:row>61</xdr:row>
      <xdr:rowOff>119074</xdr:rowOff>
    </xdr:to>
    <xdr:cxnSp macro="">
      <xdr:nvCxnSpPr>
        <xdr:cNvPr id="104" name="直線コネクタ 103"/>
        <xdr:cNvCxnSpPr/>
      </xdr:nvCxnSpPr>
      <xdr:spPr>
        <a:xfrm>
          <a:off x="3968758" y="11013293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648507</xdr:colOff>
      <xdr:row>61</xdr:row>
      <xdr:rowOff>132566</xdr:rowOff>
    </xdr:from>
    <xdr:to>
      <xdr:col>7</xdr:col>
      <xdr:colOff>122647</xdr:colOff>
      <xdr:row>61</xdr:row>
      <xdr:rowOff>132566</xdr:rowOff>
    </xdr:to>
    <xdr:cxnSp macro="">
      <xdr:nvCxnSpPr>
        <xdr:cNvPr id="105" name="直線コネクタ 104"/>
        <xdr:cNvCxnSpPr/>
      </xdr:nvCxnSpPr>
      <xdr:spPr>
        <a:xfrm>
          <a:off x="4577570" y="11026785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68</xdr:row>
      <xdr:rowOff>0</xdr:rowOff>
    </xdr:from>
    <xdr:to>
      <xdr:col>8</xdr:col>
      <xdr:colOff>258140</xdr:colOff>
      <xdr:row>84</xdr:row>
      <xdr:rowOff>37738</xdr:rowOff>
    </xdr:to>
    <xdr:pic>
      <xdr:nvPicPr>
        <xdr:cNvPr id="107" name="図 10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469" y="12144375"/>
          <a:ext cx="4980952" cy="2895238"/>
        </a:xfrm>
        <a:prstGeom prst="rect">
          <a:avLst/>
        </a:prstGeom>
      </xdr:spPr>
    </xdr:pic>
    <xdr:clientData/>
  </xdr:twoCellAnchor>
  <xdr:twoCellAnchor>
    <xdr:from>
      <xdr:col>4</xdr:col>
      <xdr:colOff>446477</xdr:colOff>
      <xdr:row>72</xdr:row>
      <xdr:rowOff>158752</xdr:rowOff>
    </xdr:from>
    <xdr:to>
      <xdr:col>4</xdr:col>
      <xdr:colOff>605226</xdr:colOff>
      <xdr:row>72</xdr:row>
      <xdr:rowOff>158752</xdr:rowOff>
    </xdr:to>
    <xdr:cxnSp macro="">
      <xdr:nvCxnSpPr>
        <xdr:cNvPr id="109" name="直線コネクタ 108"/>
        <xdr:cNvCxnSpPr/>
      </xdr:nvCxnSpPr>
      <xdr:spPr>
        <a:xfrm>
          <a:off x="3006321" y="13017502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202006</xdr:colOff>
      <xdr:row>74</xdr:row>
      <xdr:rowOff>122638</xdr:rowOff>
    </xdr:from>
    <xdr:to>
      <xdr:col>5</xdr:col>
      <xdr:colOff>360755</xdr:colOff>
      <xdr:row>74</xdr:row>
      <xdr:rowOff>122638</xdr:rowOff>
    </xdr:to>
    <xdr:cxnSp macro="">
      <xdr:nvCxnSpPr>
        <xdr:cNvPr id="110" name="直線コネクタ 109"/>
        <xdr:cNvCxnSpPr/>
      </xdr:nvCxnSpPr>
      <xdr:spPr>
        <a:xfrm>
          <a:off x="3446459" y="13338576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284959</xdr:colOff>
      <xdr:row>74</xdr:row>
      <xdr:rowOff>116288</xdr:rowOff>
    </xdr:from>
    <xdr:to>
      <xdr:col>6</xdr:col>
      <xdr:colOff>443708</xdr:colOff>
      <xdr:row>74</xdr:row>
      <xdr:rowOff>116288</xdr:rowOff>
    </xdr:to>
    <xdr:cxnSp macro="">
      <xdr:nvCxnSpPr>
        <xdr:cNvPr id="111" name="直線コネクタ 110"/>
        <xdr:cNvCxnSpPr/>
      </xdr:nvCxnSpPr>
      <xdr:spPr>
        <a:xfrm>
          <a:off x="4214022" y="13332226"/>
          <a:ext cx="158749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topLeftCell="B1" zoomScale="115" zoomScaleNormal="115" workbookViewId="0">
      <pane ySplit="8" topLeftCell="A27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7" t="s">
        <v>5</v>
      </c>
      <c r="C2" s="47"/>
      <c r="D2" s="50" t="s">
        <v>49</v>
      </c>
      <c r="E2" s="50"/>
      <c r="F2" s="47" t="s">
        <v>6</v>
      </c>
      <c r="G2" s="47"/>
      <c r="H2" s="50" t="s">
        <v>48</v>
      </c>
      <c r="I2" s="50"/>
      <c r="J2" s="47" t="s">
        <v>7</v>
      </c>
      <c r="K2" s="47"/>
      <c r="L2" s="51">
        <f>C9</f>
        <v>100000</v>
      </c>
      <c r="M2" s="50"/>
      <c r="N2" s="47" t="s">
        <v>8</v>
      </c>
      <c r="O2" s="47"/>
      <c r="P2" s="51" t="str">
        <f>+C56</f>
        <v/>
      </c>
      <c r="Q2" s="50"/>
      <c r="R2" s="1"/>
      <c r="S2" s="1"/>
      <c r="T2" s="1"/>
    </row>
    <row r="3" spans="2:21" ht="57" customHeight="1" x14ac:dyDescent="0.15">
      <c r="B3" s="47" t="s">
        <v>9</v>
      </c>
      <c r="C3" s="47"/>
      <c r="D3" s="52" t="s">
        <v>50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 x14ac:dyDescent="0.15">
      <c r="B4" s="47" t="s">
        <v>11</v>
      </c>
      <c r="C4" s="47"/>
      <c r="D4" s="48">
        <f>SUM($R$9:$S$993)</f>
        <v>207204.49872686079</v>
      </c>
      <c r="E4" s="48"/>
      <c r="F4" s="47" t="s">
        <v>12</v>
      </c>
      <c r="G4" s="47"/>
      <c r="H4" s="49">
        <f>SUM($T$9:$U$108)</f>
        <v>1322.7000000000039</v>
      </c>
      <c r="I4" s="50"/>
      <c r="J4" s="54" t="s">
        <v>13</v>
      </c>
      <c r="K4" s="54"/>
      <c r="L4" s="51">
        <f>MAX($C$9:$D$990)-C9</f>
        <v>207204.49872686079</v>
      </c>
      <c r="M4" s="51"/>
      <c r="N4" s="54" t="s">
        <v>14</v>
      </c>
      <c r="O4" s="54"/>
      <c r="P4" s="48">
        <f>MIN($C$9:$D$990)-C9</f>
        <v>-5499.5295439948532</v>
      </c>
      <c r="Q4" s="48"/>
      <c r="R4" s="1"/>
      <c r="S4" s="1"/>
      <c r="T4" s="1"/>
    </row>
    <row r="5" spans="2:21" x14ac:dyDescent="0.15">
      <c r="B5" s="37" t="s">
        <v>15</v>
      </c>
      <c r="C5" s="2">
        <f>COUNTIF($R$9:$R$990,"&gt;0")</f>
        <v>25</v>
      </c>
      <c r="D5" s="38" t="s">
        <v>16</v>
      </c>
      <c r="E5" s="16">
        <f>COUNTIF($R$9:$R$990,"&lt;0")</f>
        <v>18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0.58139534883720934</v>
      </c>
      <c r="J5" s="55" t="s">
        <v>19</v>
      </c>
      <c r="K5" s="47"/>
      <c r="L5" s="56">
        <v>5</v>
      </c>
      <c r="M5" s="57"/>
      <c r="N5" s="18" t="s">
        <v>20</v>
      </c>
      <c r="O5" s="9"/>
      <c r="P5" s="56">
        <v>5</v>
      </c>
      <c r="Q5" s="57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 t="s">
        <v>24</v>
      </c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1" x14ac:dyDescent="0.15">
      <c r="B8" s="66"/>
      <c r="C8" s="69"/>
      <c r="D8" s="70"/>
      <c r="E8" s="19" t="s">
        <v>28</v>
      </c>
      <c r="F8" s="19" t="s">
        <v>29</v>
      </c>
      <c r="G8" s="19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</row>
    <row r="9" spans="2:21" x14ac:dyDescent="0.15">
      <c r="B9" s="36">
        <v>1</v>
      </c>
      <c r="C9" s="78">
        <v>100000</v>
      </c>
      <c r="D9" s="78"/>
      <c r="E9" s="36">
        <v>2014</v>
      </c>
      <c r="F9" s="8">
        <v>42611</v>
      </c>
      <c r="G9" s="36" t="s">
        <v>3</v>
      </c>
      <c r="H9" s="79">
        <v>87.006</v>
      </c>
      <c r="I9" s="79"/>
      <c r="J9" s="36">
        <v>17.3</v>
      </c>
      <c r="K9" s="78">
        <f t="shared" ref="K9:K72" si="0">IF(F9="","",C9*0.03)</f>
        <v>3000</v>
      </c>
      <c r="L9" s="78"/>
      <c r="M9" s="6">
        <f>IF(J9="","",(K9/J9)/1000)</f>
        <v>0.17341040462427745</v>
      </c>
      <c r="N9" s="36">
        <v>2014</v>
      </c>
      <c r="O9" s="8">
        <v>42614</v>
      </c>
      <c r="P9" s="79">
        <v>87.185000000000002</v>
      </c>
      <c r="Q9" s="79"/>
      <c r="R9" s="80">
        <f>IF(O9="","",(IF(G9="売",H9-P9,P9-H9))*M9*100000)</f>
        <v>-3104.046242774602</v>
      </c>
      <c r="S9" s="80"/>
      <c r="T9" s="81">
        <f>IF(O9="","",IF(R9&lt;0,J9*(-1),IF(G9="買",(P9-H9)*100,(H9-P9)*100)))</f>
        <v>-17.3</v>
      </c>
      <c r="U9" s="81"/>
    </row>
    <row r="10" spans="2:21" x14ac:dyDescent="0.15">
      <c r="B10" s="36">
        <v>2</v>
      </c>
      <c r="C10" s="78">
        <f t="shared" ref="C10:C73" si="1">IF(R9="","",C9+R9)</f>
        <v>96895.953757225405</v>
      </c>
      <c r="D10" s="78"/>
      <c r="E10" s="36"/>
      <c r="F10" s="8">
        <v>42617</v>
      </c>
      <c r="G10" s="36" t="s">
        <v>3</v>
      </c>
      <c r="H10" s="79">
        <v>87.363</v>
      </c>
      <c r="I10" s="79"/>
      <c r="J10" s="36">
        <v>21.6</v>
      </c>
      <c r="K10" s="78">
        <f t="shared" si="0"/>
        <v>2906.8786127167618</v>
      </c>
      <c r="L10" s="78"/>
      <c r="M10" s="6">
        <f t="shared" ref="M10:M73" si="2">IF(J10="","",(K10/J10)/1000)</f>
        <v>0.13457771355170192</v>
      </c>
      <c r="N10" s="36"/>
      <c r="O10" s="8">
        <v>42621</v>
      </c>
      <c r="P10" s="79">
        <v>87.540999999999997</v>
      </c>
      <c r="Q10" s="79"/>
      <c r="R10" s="80">
        <f t="shared" ref="R10:R73" si="3">IF(O10="","",(IF(G10="売",H10-P10,P10-H10))*M10*100000)</f>
        <v>-2395.4833012202575</v>
      </c>
      <c r="S10" s="80"/>
      <c r="T10" s="81">
        <f t="shared" ref="T10:T73" si="4">IF(O10="","",IF(R10&lt;0,J10*(-1),IF(G10="買",(P10-H10)*100,(H10-P10)*100)))</f>
        <v>-21.6</v>
      </c>
      <c r="U10" s="81"/>
    </row>
    <row r="11" spans="2:21" x14ac:dyDescent="0.15">
      <c r="B11" s="36">
        <v>3</v>
      </c>
      <c r="C11" s="78">
        <f t="shared" si="1"/>
        <v>94500.470456005147</v>
      </c>
      <c r="D11" s="78"/>
      <c r="E11" s="36"/>
      <c r="F11" s="8">
        <v>42628</v>
      </c>
      <c r="G11" s="36" t="s">
        <v>4</v>
      </c>
      <c r="H11" s="79">
        <v>87.492000000000004</v>
      </c>
      <c r="I11" s="79"/>
      <c r="J11" s="36">
        <v>34.5</v>
      </c>
      <c r="K11" s="78">
        <f t="shared" si="0"/>
        <v>2835.0141136801544</v>
      </c>
      <c r="L11" s="78"/>
      <c r="M11" s="6">
        <f t="shared" si="2"/>
        <v>8.2174322135656647E-2</v>
      </c>
      <c r="N11" s="36"/>
      <c r="O11" s="8">
        <v>42629</v>
      </c>
      <c r="P11" s="79">
        <v>87.534000000000006</v>
      </c>
      <c r="Q11" s="79"/>
      <c r="R11" s="80">
        <f t="shared" si="3"/>
        <v>345.13215296977097</v>
      </c>
      <c r="S11" s="80"/>
      <c r="T11" s="81">
        <f t="shared" si="4"/>
        <v>4.2000000000001592</v>
      </c>
      <c r="U11" s="81"/>
    </row>
    <row r="12" spans="2:21" x14ac:dyDescent="0.15">
      <c r="B12" s="36">
        <v>4</v>
      </c>
      <c r="C12" s="78">
        <f t="shared" si="1"/>
        <v>94845.602608974921</v>
      </c>
      <c r="D12" s="78"/>
      <c r="E12" s="36"/>
      <c r="F12" s="8">
        <v>42629</v>
      </c>
      <c r="G12" s="36" t="s">
        <v>4</v>
      </c>
      <c r="H12" s="79">
        <v>87.465000000000003</v>
      </c>
      <c r="I12" s="79"/>
      <c r="J12" s="36">
        <v>23</v>
      </c>
      <c r="K12" s="78">
        <f t="shared" si="0"/>
        <v>2845.3680782692477</v>
      </c>
      <c r="L12" s="78"/>
      <c r="M12" s="6">
        <f t="shared" si="2"/>
        <v>0.12371165557692382</v>
      </c>
      <c r="N12" s="36"/>
      <c r="O12" s="8">
        <v>42635</v>
      </c>
      <c r="P12" s="79">
        <v>88.352000000000004</v>
      </c>
      <c r="Q12" s="79"/>
      <c r="R12" s="80">
        <f t="shared" si="3"/>
        <v>10973.223849673148</v>
      </c>
      <c r="S12" s="80"/>
      <c r="T12" s="81">
        <f t="shared" si="4"/>
        <v>88.700000000000045</v>
      </c>
      <c r="U12" s="81"/>
    </row>
    <row r="13" spans="2:21" x14ac:dyDescent="0.15">
      <c r="B13" s="36">
        <v>5</v>
      </c>
      <c r="C13" s="78">
        <f t="shared" si="1"/>
        <v>105818.82645864807</v>
      </c>
      <c r="D13" s="78"/>
      <c r="E13" s="36"/>
      <c r="F13" s="8">
        <v>42694</v>
      </c>
      <c r="G13" s="36" t="s">
        <v>3</v>
      </c>
      <c r="H13" s="79">
        <v>92.789000000000001</v>
      </c>
      <c r="I13" s="79"/>
      <c r="J13" s="36">
        <v>33</v>
      </c>
      <c r="K13" s="78">
        <f t="shared" si="0"/>
        <v>3174.5647937594417</v>
      </c>
      <c r="L13" s="78"/>
      <c r="M13" s="6">
        <f t="shared" si="2"/>
        <v>9.6198933144225507E-2</v>
      </c>
      <c r="N13" s="36"/>
      <c r="O13" s="8">
        <v>11821</v>
      </c>
      <c r="P13" s="79">
        <v>92.98</v>
      </c>
      <c r="Q13" s="79"/>
      <c r="R13" s="80">
        <f t="shared" si="3"/>
        <v>-1837.3996230547314</v>
      </c>
      <c r="S13" s="80"/>
      <c r="T13" s="81">
        <f t="shared" si="4"/>
        <v>-33</v>
      </c>
      <c r="U13" s="81"/>
    </row>
    <row r="14" spans="2:21" x14ac:dyDescent="0.15">
      <c r="B14" s="36">
        <v>6</v>
      </c>
      <c r="C14" s="78">
        <f t="shared" si="1"/>
        <v>103981.42683559333</v>
      </c>
      <c r="D14" s="78"/>
      <c r="E14" s="36"/>
      <c r="F14" s="8">
        <v>42695</v>
      </c>
      <c r="G14" s="36" t="s">
        <v>3</v>
      </c>
      <c r="H14" s="79">
        <v>92.585999999999999</v>
      </c>
      <c r="I14" s="79"/>
      <c r="J14" s="36">
        <v>68.400000000000006</v>
      </c>
      <c r="K14" s="78">
        <f t="shared" si="0"/>
        <v>3119.4428050677998</v>
      </c>
      <c r="L14" s="78"/>
      <c r="M14" s="6">
        <f t="shared" si="2"/>
        <v>4.5605888962979527E-2</v>
      </c>
      <c r="N14" s="36"/>
      <c r="O14" s="8">
        <v>42700</v>
      </c>
      <c r="P14" s="79">
        <v>92.304000000000002</v>
      </c>
      <c r="Q14" s="79"/>
      <c r="R14" s="80">
        <f t="shared" si="3"/>
        <v>1286.0860687560066</v>
      </c>
      <c r="S14" s="80"/>
      <c r="T14" s="81">
        <f t="shared" si="4"/>
        <v>28.199999999999648</v>
      </c>
      <c r="U14" s="81"/>
    </row>
    <row r="15" spans="2:21" x14ac:dyDescent="0.15">
      <c r="B15" s="36">
        <v>7</v>
      </c>
      <c r="C15" s="78">
        <f t="shared" si="1"/>
        <v>105267.51290434934</v>
      </c>
      <c r="D15" s="78"/>
      <c r="E15" s="36"/>
      <c r="F15" s="8">
        <v>42701</v>
      </c>
      <c r="G15" s="36" t="s">
        <v>3</v>
      </c>
      <c r="H15" s="79">
        <v>92.53</v>
      </c>
      <c r="I15" s="79"/>
      <c r="J15" s="36">
        <v>44.5</v>
      </c>
      <c r="K15" s="78">
        <f t="shared" si="0"/>
        <v>3158.0253871304799</v>
      </c>
      <c r="L15" s="78"/>
      <c r="M15" s="6">
        <f t="shared" si="2"/>
        <v>7.0966862632145619E-2</v>
      </c>
      <c r="N15" s="36"/>
      <c r="O15" s="8">
        <v>42702</v>
      </c>
      <c r="P15" s="79">
        <v>92.757999999999996</v>
      </c>
      <c r="Q15" s="79"/>
      <c r="R15" s="80">
        <f t="shared" si="3"/>
        <v>-1618.0444680128805</v>
      </c>
      <c r="S15" s="80"/>
      <c r="T15" s="81">
        <f t="shared" si="4"/>
        <v>-44.5</v>
      </c>
      <c r="U15" s="81"/>
    </row>
    <row r="16" spans="2:21" x14ac:dyDescent="0.15">
      <c r="B16" s="36">
        <v>8</v>
      </c>
      <c r="C16" s="78">
        <f t="shared" si="1"/>
        <v>103649.46843633645</v>
      </c>
      <c r="D16" s="78"/>
      <c r="E16" s="36"/>
      <c r="F16" s="8">
        <v>42709</v>
      </c>
      <c r="G16" s="36" t="s">
        <v>3</v>
      </c>
      <c r="H16" s="79">
        <v>93.56</v>
      </c>
      <c r="I16" s="79"/>
      <c r="J16" s="36">
        <v>37.200000000000003</v>
      </c>
      <c r="K16" s="78">
        <f t="shared" si="0"/>
        <v>3109.4840530900933</v>
      </c>
      <c r="L16" s="78"/>
      <c r="M16" s="6">
        <f t="shared" si="2"/>
        <v>8.3588280997045517E-2</v>
      </c>
      <c r="N16" s="36"/>
      <c r="O16" s="8">
        <v>42714</v>
      </c>
      <c r="P16" s="79">
        <v>92.141000000000005</v>
      </c>
      <c r="Q16" s="79"/>
      <c r="R16" s="80">
        <f t="shared" si="3"/>
        <v>11861.177073480732</v>
      </c>
      <c r="S16" s="80"/>
      <c r="T16" s="81">
        <f t="shared" si="4"/>
        <v>141.89999999999969</v>
      </c>
      <c r="U16" s="81"/>
    </row>
    <row r="17" spans="2:21" x14ac:dyDescent="0.15">
      <c r="B17" s="36">
        <v>9</v>
      </c>
      <c r="C17" s="78">
        <f t="shared" si="1"/>
        <v>115510.64550981719</v>
      </c>
      <c r="D17" s="78"/>
      <c r="E17" s="36"/>
      <c r="F17" s="8">
        <v>42715</v>
      </c>
      <c r="G17" s="36" t="s">
        <v>3</v>
      </c>
      <c r="H17" s="79">
        <v>92.094999999999999</v>
      </c>
      <c r="I17" s="79"/>
      <c r="J17" s="36">
        <v>44.2</v>
      </c>
      <c r="K17" s="78">
        <f t="shared" si="0"/>
        <v>3465.3193652945156</v>
      </c>
      <c r="L17" s="78"/>
      <c r="M17" s="6">
        <f t="shared" si="2"/>
        <v>7.8400890617522978E-2</v>
      </c>
      <c r="N17" s="36"/>
      <c r="O17" s="8">
        <v>42715</v>
      </c>
      <c r="P17" s="79">
        <v>92.537000000000006</v>
      </c>
      <c r="Q17" s="79"/>
      <c r="R17" s="80">
        <f t="shared" si="3"/>
        <v>-3465.3193652945724</v>
      </c>
      <c r="S17" s="80"/>
      <c r="T17" s="81">
        <f t="shared" si="4"/>
        <v>-44.2</v>
      </c>
      <c r="U17" s="81"/>
    </row>
    <row r="18" spans="2:21" x14ac:dyDescent="0.15">
      <c r="B18" s="36">
        <v>10</v>
      </c>
      <c r="C18" s="78">
        <f t="shared" si="1"/>
        <v>112045.32614452261</v>
      </c>
      <c r="D18" s="78"/>
      <c r="E18" s="36"/>
      <c r="F18" s="8">
        <v>42735</v>
      </c>
      <c r="G18" s="36" t="s">
        <v>3</v>
      </c>
      <c r="H18" s="79">
        <v>93.635000000000005</v>
      </c>
      <c r="I18" s="79"/>
      <c r="J18" s="36">
        <v>19.3</v>
      </c>
      <c r="K18" s="78">
        <f t="shared" si="0"/>
        <v>3361.3597843356783</v>
      </c>
      <c r="L18" s="78"/>
      <c r="M18" s="6">
        <f t="shared" si="2"/>
        <v>0.17416371939563099</v>
      </c>
      <c r="N18" s="36">
        <v>2015</v>
      </c>
      <c r="O18" s="8">
        <v>42375</v>
      </c>
      <c r="P18" s="79">
        <v>92.338999999999999</v>
      </c>
      <c r="Q18" s="79"/>
      <c r="R18" s="80">
        <f t="shared" si="3"/>
        <v>22571.618033673891</v>
      </c>
      <c r="S18" s="80"/>
      <c r="T18" s="81">
        <f t="shared" si="4"/>
        <v>129.60000000000065</v>
      </c>
      <c r="U18" s="81"/>
    </row>
    <row r="19" spans="2:21" x14ac:dyDescent="0.15">
      <c r="B19" s="36">
        <v>11</v>
      </c>
      <c r="C19" s="78">
        <f t="shared" si="1"/>
        <v>134616.94417819649</v>
      </c>
      <c r="D19" s="78"/>
      <c r="E19" s="36">
        <v>2015</v>
      </c>
      <c r="F19" s="8">
        <v>42382</v>
      </c>
      <c r="G19" s="36" t="s">
        <v>3</v>
      </c>
      <c r="H19" s="79">
        <v>91.731999999999999</v>
      </c>
      <c r="I19" s="79"/>
      <c r="J19" s="36">
        <v>59</v>
      </c>
      <c r="K19" s="78">
        <f t="shared" si="0"/>
        <v>4038.5083253458943</v>
      </c>
      <c r="L19" s="78"/>
      <c r="M19" s="6">
        <f t="shared" si="2"/>
        <v>6.8449293649930409E-2</v>
      </c>
      <c r="N19" s="36"/>
      <c r="O19" s="8">
        <v>42384</v>
      </c>
      <c r="P19" s="79">
        <v>90.676000000000002</v>
      </c>
      <c r="Q19" s="79"/>
      <c r="R19" s="80">
        <f t="shared" si="3"/>
        <v>7228.2454094326331</v>
      </c>
      <c r="S19" s="80"/>
      <c r="T19" s="81">
        <f t="shared" si="4"/>
        <v>105.59999999999974</v>
      </c>
      <c r="U19" s="81"/>
    </row>
    <row r="20" spans="2:21" x14ac:dyDescent="0.15">
      <c r="B20" s="36">
        <v>12</v>
      </c>
      <c r="C20" s="78">
        <f t="shared" si="1"/>
        <v>141845.18958762911</v>
      </c>
      <c r="D20" s="78"/>
      <c r="E20" s="36"/>
      <c r="F20" s="8">
        <v>42384</v>
      </c>
      <c r="G20" s="36" t="s">
        <v>3</v>
      </c>
      <c r="H20" s="79">
        <v>90.768000000000001</v>
      </c>
      <c r="I20" s="79"/>
      <c r="J20" s="36">
        <v>97.2</v>
      </c>
      <c r="K20" s="78">
        <f t="shared" si="0"/>
        <v>4255.3556876288731</v>
      </c>
      <c r="L20" s="78"/>
      <c r="M20" s="6">
        <f t="shared" si="2"/>
        <v>4.3779379502354658E-2</v>
      </c>
      <c r="N20" s="36"/>
      <c r="O20" s="8">
        <v>42385</v>
      </c>
      <c r="P20" s="79">
        <v>91.25</v>
      </c>
      <c r="Q20" s="79"/>
      <c r="R20" s="80">
        <f t="shared" si="3"/>
        <v>-2110.1660920134914</v>
      </c>
      <c r="S20" s="80"/>
      <c r="T20" s="81">
        <f t="shared" si="4"/>
        <v>-97.2</v>
      </c>
      <c r="U20" s="81"/>
    </row>
    <row r="21" spans="2:21" x14ac:dyDescent="0.15">
      <c r="B21" s="36">
        <v>13</v>
      </c>
      <c r="C21" s="78">
        <f t="shared" si="1"/>
        <v>139735.02349561561</v>
      </c>
      <c r="D21" s="78"/>
      <c r="E21" s="36"/>
      <c r="F21" s="8">
        <v>42385</v>
      </c>
      <c r="G21" s="36" t="s">
        <v>3</v>
      </c>
      <c r="H21" s="79">
        <v>91.346000000000004</v>
      </c>
      <c r="I21" s="79"/>
      <c r="J21" s="36">
        <v>37.700000000000003</v>
      </c>
      <c r="K21" s="78">
        <f t="shared" si="0"/>
        <v>4192.0507048684676</v>
      </c>
      <c r="L21" s="78"/>
      <c r="M21" s="6">
        <f t="shared" si="2"/>
        <v>0.11119497890897792</v>
      </c>
      <c r="N21" s="36"/>
      <c r="O21" s="8">
        <v>42389</v>
      </c>
      <c r="P21" s="79">
        <v>91.718999999999994</v>
      </c>
      <c r="Q21" s="79"/>
      <c r="R21" s="80">
        <f t="shared" si="3"/>
        <v>-4147.5727133047703</v>
      </c>
      <c r="S21" s="80"/>
      <c r="T21" s="81">
        <f t="shared" si="4"/>
        <v>-37.700000000000003</v>
      </c>
      <c r="U21" s="81"/>
    </row>
    <row r="22" spans="2:21" x14ac:dyDescent="0.15">
      <c r="B22" s="36">
        <v>14</v>
      </c>
      <c r="C22" s="78">
        <f t="shared" si="1"/>
        <v>135587.45078231083</v>
      </c>
      <c r="D22" s="78"/>
      <c r="E22" s="36"/>
      <c r="F22" s="8">
        <v>42395</v>
      </c>
      <c r="G22" s="36" t="s">
        <v>3</v>
      </c>
      <c r="H22" s="79">
        <v>87.813000000000002</v>
      </c>
      <c r="I22" s="79"/>
      <c r="J22" s="36">
        <v>46.3</v>
      </c>
      <c r="K22" s="78">
        <f t="shared" si="0"/>
        <v>4067.6235234693249</v>
      </c>
      <c r="L22" s="78"/>
      <c r="M22" s="6">
        <f t="shared" si="2"/>
        <v>8.7853639815752158E-2</v>
      </c>
      <c r="N22" s="36"/>
      <c r="O22" s="8">
        <v>42397</v>
      </c>
      <c r="P22" s="79">
        <v>88.275999999999996</v>
      </c>
      <c r="Q22" s="79"/>
      <c r="R22" s="80">
        <f t="shared" si="3"/>
        <v>-4067.6235234692708</v>
      </c>
      <c r="S22" s="80"/>
      <c r="T22" s="81">
        <f t="shared" si="4"/>
        <v>-46.3</v>
      </c>
      <c r="U22" s="81"/>
    </row>
    <row r="23" spans="2:21" x14ac:dyDescent="0.15">
      <c r="B23" s="36">
        <v>15</v>
      </c>
      <c r="C23" s="78">
        <f t="shared" si="1"/>
        <v>131519.82725884157</v>
      </c>
      <c r="D23" s="78"/>
      <c r="E23" s="36"/>
      <c r="F23" s="8">
        <v>42411</v>
      </c>
      <c r="G23" s="36" t="s">
        <v>3</v>
      </c>
      <c r="H23" s="79">
        <v>88.391999999999996</v>
      </c>
      <c r="I23" s="79"/>
      <c r="J23" s="36">
        <v>49.9</v>
      </c>
      <c r="K23" s="78">
        <f t="shared" si="0"/>
        <v>3945.5948177652472</v>
      </c>
      <c r="L23" s="78"/>
      <c r="M23" s="6">
        <f t="shared" si="2"/>
        <v>7.9070036428161267E-2</v>
      </c>
      <c r="N23" s="36"/>
      <c r="O23" s="8">
        <v>42412</v>
      </c>
      <c r="P23" s="79">
        <v>88.364000000000004</v>
      </c>
      <c r="Q23" s="79"/>
      <c r="R23" s="80">
        <f t="shared" si="3"/>
        <v>221.39610199878504</v>
      </c>
      <c r="S23" s="80"/>
      <c r="T23" s="81">
        <f t="shared" si="4"/>
        <v>2.7999999999991587</v>
      </c>
      <c r="U23" s="81"/>
    </row>
    <row r="24" spans="2:21" x14ac:dyDescent="0.15">
      <c r="B24" s="36">
        <v>16</v>
      </c>
      <c r="C24" s="78">
        <f t="shared" si="1"/>
        <v>131741.22336084035</v>
      </c>
      <c r="D24" s="78"/>
      <c r="E24" s="36"/>
      <c r="F24" s="8">
        <v>42416</v>
      </c>
      <c r="G24" s="36" t="s">
        <v>4</v>
      </c>
      <c r="H24" s="79">
        <v>88.855999999999995</v>
      </c>
      <c r="I24" s="79"/>
      <c r="J24" s="36">
        <v>31.2</v>
      </c>
      <c r="K24" s="78">
        <f t="shared" si="0"/>
        <v>3952.2367008252104</v>
      </c>
      <c r="L24" s="78"/>
      <c r="M24" s="6">
        <f t="shared" si="2"/>
        <v>0.12667425323157724</v>
      </c>
      <c r="N24" s="36"/>
      <c r="O24" s="8">
        <v>42419</v>
      </c>
      <c r="P24" s="79">
        <v>89.453999999999994</v>
      </c>
      <c r="Q24" s="79"/>
      <c r="R24" s="80">
        <f t="shared" si="3"/>
        <v>7575.1203432483062</v>
      </c>
      <c r="S24" s="80"/>
      <c r="T24" s="81">
        <f t="shared" si="4"/>
        <v>59.799999999999898</v>
      </c>
      <c r="U24" s="81"/>
    </row>
    <row r="25" spans="2:21" x14ac:dyDescent="0.15">
      <c r="B25" s="36">
        <v>17</v>
      </c>
      <c r="C25" s="78">
        <f t="shared" si="1"/>
        <v>139316.34370408865</v>
      </c>
      <c r="D25" s="78"/>
      <c r="E25" s="36"/>
      <c r="F25" s="8">
        <v>42427</v>
      </c>
      <c r="G25" s="36" t="s">
        <v>4</v>
      </c>
      <c r="H25" s="79">
        <v>90.043000000000006</v>
      </c>
      <c r="I25" s="79"/>
      <c r="J25" s="36">
        <v>41.5</v>
      </c>
      <c r="K25" s="78">
        <f t="shared" si="0"/>
        <v>4179.4903111226595</v>
      </c>
      <c r="L25" s="78"/>
      <c r="M25" s="6">
        <f t="shared" si="2"/>
        <v>0.10071060990657012</v>
      </c>
      <c r="N25" s="36"/>
      <c r="O25" s="8">
        <v>42434</v>
      </c>
      <c r="P25" s="79">
        <v>90.641000000000005</v>
      </c>
      <c r="Q25" s="79"/>
      <c r="R25" s="80">
        <f t="shared" si="3"/>
        <v>6022.4944724128827</v>
      </c>
      <c r="S25" s="80"/>
      <c r="T25" s="81">
        <f t="shared" si="4"/>
        <v>59.799999999999898</v>
      </c>
      <c r="U25" s="81"/>
    </row>
    <row r="26" spans="2:21" x14ac:dyDescent="0.15">
      <c r="B26" s="36">
        <v>18</v>
      </c>
      <c r="C26" s="78">
        <f t="shared" si="1"/>
        <v>145338.83817650154</v>
      </c>
      <c r="D26" s="78"/>
      <c r="E26" s="36"/>
      <c r="F26" s="8">
        <v>42442</v>
      </c>
      <c r="G26" s="36" t="s">
        <v>4</v>
      </c>
      <c r="H26" s="79">
        <v>89.105999999999995</v>
      </c>
      <c r="I26" s="79"/>
      <c r="J26" s="36">
        <v>43.9</v>
      </c>
      <c r="K26" s="78">
        <f t="shared" si="0"/>
        <v>4360.1651452950464</v>
      </c>
      <c r="L26" s="78"/>
      <c r="M26" s="6">
        <f t="shared" si="2"/>
        <v>9.9320390553417917E-2</v>
      </c>
      <c r="N26" s="36"/>
      <c r="O26" s="8">
        <v>42446</v>
      </c>
      <c r="P26" s="79">
        <v>89.316000000000003</v>
      </c>
      <c r="Q26" s="79"/>
      <c r="R26" s="80">
        <f t="shared" si="3"/>
        <v>2085.7282016218551</v>
      </c>
      <c r="S26" s="80"/>
      <c r="T26" s="81">
        <f t="shared" si="4"/>
        <v>21.000000000000796</v>
      </c>
      <c r="U26" s="81"/>
    </row>
    <row r="27" spans="2:21" x14ac:dyDescent="0.15">
      <c r="B27" s="36">
        <v>19</v>
      </c>
      <c r="C27" s="78">
        <f t="shared" si="1"/>
        <v>147424.56637812339</v>
      </c>
      <c r="D27" s="78"/>
      <c r="E27" s="36"/>
      <c r="F27" s="8">
        <v>42454</v>
      </c>
      <c r="G27" s="36" t="s">
        <v>3</v>
      </c>
      <c r="H27" s="79">
        <v>91.245999999999995</v>
      </c>
      <c r="I27" s="79"/>
      <c r="J27" s="36">
        <v>49</v>
      </c>
      <c r="K27" s="78">
        <f t="shared" si="0"/>
        <v>4422.7369913437014</v>
      </c>
      <c r="L27" s="78"/>
      <c r="M27" s="6">
        <f t="shared" si="2"/>
        <v>9.025993859885105E-2</v>
      </c>
      <c r="N27" s="36"/>
      <c r="O27" s="8">
        <v>42454</v>
      </c>
      <c r="P27" s="79">
        <v>91.736000000000004</v>
      </c>
      <c r="Q27" s="79"/>
      <c r="R27" s="80">
        <f t="shared" si="3"/>
        <v>-4422.7369913437833</v>
      </c>
      <c r="S27" s="80"/>
      <c r="T27" s="81">
        <f t="shared" si="4"/>
        <v>-49</v>
      </c>
      <c r="U27" s="81"/>
    </row>
    <row r="28" spans="2:21" x14ac:dyDescent="0.15">
      <c r="B28" s="36">
        <v>20</v>
      </c>
      <c r="C28" s="78">
        <f t="shared" si="1"/>
        <v>143001.8293867796</v>
      </c>
      <c r="D28" s="78"/>
      <c r="E28" s="36"/>
      <c r="F28" s="8">
        <v>42475</v>
      </c>
      <c r="G28" s="36" t="s">
        <v>4</v>
      </c>
      <c r="H28" s="79">
        <v>89.927000000000007</v>
      </c>
      <c r="I28" s="79"/>
      <c r="J28" s="36">
        <v>47.9</v>
      </c>
      <c r="K28" s="78">
        <f t="shared" si="0"/>
        <v>4290.0548816033879</v>
      </c>
      <c r="L28" s="78"/>
      <c r="M28" s="6">
        <f t="shared" si="2"/>
        <v>8.9562732392555078E-2</v>
      </c>
      <c r="N28" s="36"/>
      <c r="O28" s="8">
        <v>42483</v>
      </c>
      <c r="P28" s="79">
        <v>91.643000000000001</v>
      </c>
      <c r="Q28" s="79"/>
      <c r="R28" s="80">
        <f t="shared" si="3"/>
        <v>15368.964878562396</v>
      </c>
      <c r="S28" s="80"/>
      <c r="T28" s="81">
        <f t="shared" si="4"/>
        <v>171.5999999999994</v>
      </c>
      <c r="U28" s="81"/>
    </row>
    <row r="29" spans="2:21" x14ac:dyDescent="0.15">
      <c r="B29" s="36">
        <v>21</v>
      </c>
      <c r="C29" s="78">
        <f t="shared" si="1"/>
        <v>158370.794265342</v>
      </c>
      <c r="D29" s="78"/>
      <c r="E29" s="36"/>
      <c r="F29" s="8">
        <v>42490</v>
      </c>
      <c r="G29" s="36" t="s">
        <v>3</v>
      </c>
      <c r="H29" s="79">
        <v>90.816000000000003</v>
      </c>
      <c r="I29" s="79"/>
      <c r="J29" s="36">
        <v>37.9</v>
      </c>
      <c r="K29" s="78">
        <f t="shared" si="0"/>
        <v>4751.1238279602603</v>
      </c>
      <c r="L29" s="78"/>
      <c r="M29" s="6">
        <f t="shared" si="2"/>
        <v>0.1253594677562074</v>
      </c>
      <c r="N29" s="36"/>
      <c r="O29" s="8">
        <v>42494</v>
      </c>
      <c r="P29" s="79">
        <v>90.688000000000002</v>
      </c>
      <c r="Q29" s="79"/>
      <c r="R29" s="80">
        <f t="shared" si="3"/>
        <v>1604.6011872794561</v>
      </c>
      <c r="S29" s="80"/>
      <c r="T29" s="81">
        <f t="shared" si="4"/>
        <v>12.800000000000011</v>
      </c>
      <c r="U29" s="81"/>
    </row>
    <row r="30" spans="2:21" x14ac:dyDescent="0.15">
      <c r="B30" s="36">
        <v>22</v>
      </c>
      <c r="C30" s="78">
        <f t="shared" si="1"/>
        <v>159975.39545262145</v>
      </c>
      <c r="D30" s="78"/>
      <c r="E30" s="36"/>
      <c r="F30" s="8">
        <v>42495</v>
      </c>
      <c r="G30" s="36" t="s">
        <v>3</v>
      </c>
      <c r="H30" s="79">
        <v>90.506</v>
      </c>
      <c r="I30" s="79"/>
      <c r="J30" s="36">
        <v>25.5</v>
      </c>
      <c r="K30" s="78">
        <f t="shared" si="0"/>
        <v>4799.261863578643</v>
      </c>
      <c r="L30" s="78"/>
      <c r="M30" s="6">
        <f t="shared" si="2"/>
        <v>0.18820634759131935</v>
      </c>
      <c r="N30" s="36"/>
      <c r="O30" s="8">
        <v>42504</v>
      </c>
      <c r="P30" s="79">
        <v>89.760999999999996</v>
      </c>
      <c r="Q30" s="79"/>
      <c r="R30" s="80">
        <f t="shared" si="3"/>
        <v>14021.372895553377</v>
      </c>
      <c r="S30" s="80"/>
      <c r="T30" s="81">
        <f t="shared" si="4"/>
        <v>74.500000000000455</v>
      </c>
      <c r="U30" s="81"/>
    </row>
    <row r="31" spans="2:21" x14ac:dyDescent="0.15">
      <c r="B31" s="36">
        <v>23</v>
      </c>
      <c r="C31" s="78">
        <f t="shared" si="1"/>
        <v>173996.76834817484</v>
      </c>
      <c r="D31" s="78"/>
      <c r="E31" s="36"/>
      <c r="F31" s="8">
        <v>42504</v>
      </c>
      <c r="G31" s="36" t="s">
        <v>3</v>
      </c>
      <c r="H31" s="79">
        <v>89.265000000000001</v>
      </c>
      <c r="I31" s="79"/>
      <c r="J31" s="36">
        <v>49.3</v>
      </c>
      <c r="K31" s="78">
        <f t="shared" si="0"/>
        <v>5219.9030504452448</v>
      </c>
      <c r="L31" s="78"/>
      <c r="M31" s="6">
        <f t="shared" si="2"/>
        <v>0.10588038641876765</v>
      </c>
      <c r="N31" s="36"/>
      <c r="O31" s="8">
        <v>42509</v>
      </c>
      <c r="P31" s="79">
        <v>88.728999999999999</v>
      </c>
      <c r="Q31" s="79"/>
      <c r="R31" s="80">
        <f t="shared" si="3"/>
        <v>5675.1887120459605</v>
      </c>
      <c r="S31" s="80"/>
      <c r="T31" s="81">
        <f t="shared" si="4"/>
        <v>53.600000000000136</v>
      </c>
      <c r="U31" s="81"/>
    </row>
    <row r="32" spans="2:21" x14ac:dyDescent="0.15">
      <c r="B32" s="36">
        <v>24</v>
      </c>
      <c r="C32" s="78">
        <f t="shared" si="1"/>
        <v>179671.9570602208</v>
      </c>
      <c r="D32" s="78"/>
      <c r="E32" s="36"/>
      <c r="F32" s="8">
        <v>42511</v>
      </c>
      <c r="G32" s="36" t="s">
        <v>3</v>
      </c>
      <c r="H32" s="79">
        <v>88.468999999999994</v>
      </c>
      <c r="I32" s="79"/>
      <c r="J32" s="36">
        <v>36.1</v>
      </c>
      <c r="K32" s="78">
        <f t="shared" si="0"/>
        <v>5390.1587118066236</v>
      </c>
      <c r="L32" s="78"/>
      <c r="M32" s="6">
        <f t="shared" si="2"/>
        <v>0.14931187567331367</v>
      </c>
      <c r="N32" s="36"/>
      <c r="O32" s="8">
        <v>42511</v>
      </c>
      <c r="P32" s="79">
        <v>88.83</v>
      </c>
      <c r="Q32" s="79"/>
      <c r="R32" s="80">
        <f t="shared" si="3"/>
        <v>-5390.1587118066864</v>
      </c>
      <c r="S32" s="80"/>
      <c r="T32" s="81">
        <f t="shared" si="4"/>
        <v>-36.1</v>
      </c>
      <c r="U32" s="81"/>
    </row>
    <row r="33" spans="2:21" x14ac:dyDescent="0.15">
      <c r="B33" s="36">
        <v>25</v>
      </c>
      <c r="C33" s="78">
        <f t="shared" si="1"/>
        <v>174281.7983484141</v>
      </c>
      <c r="D33" s="78"/>
      <c r="E33" s="36"/>
      <c r="F33" s="8">
        <v>42515</v>
      </c>
      <c r="G33" s="36" t="s">
        <v>4</v>
      </c>
      <c r="H33" s="79">
        <v>88.855999999999995</v>
      </c>
      <c r="I33" s="79"/>
      <c r="J33" s="36">
        <v>11.3</v>
      </c>
      <c r="K33" s="78">
        <f t="shared" si="0"/>
        <v>5228.4539504524228</v>
      </c>
      <c r="L33" s="78"/>
      <c r="M33" s="6">
        <f t="shared" si="2"/>
        <v>0.46269503986304622</v>
      </c>
      <c r="N33" s="36"/>
      <c r="O33" s="8">
        <v>42518</v>
      </c>
      <c r="P33" s="79">
        <v>88.867000000000004</v>
      </c>
      <c r="Q33" s="79"/>
      <c r="R33" s="80">
        <f t="shared" si="3"/>
        <v>508.96454384980842</v>
      </c>
      <c r="S33" s="80"/>
      <c r="T33" s="81">
        <f t="shared" si="4"/>
        <v>1.1000000000009891</v>
      </c>
      <c r="U33" s="81"/>
    </row>
    <row r="34" spans="2:21" x14ac:dyDescent="0.15">
      <c r="B34" s="36">
        <v>26</v>
      </c>
      <c r="C34" s="78">
        <f t="shared" si="1"/>
        <v>174790.76289226391</v>
      </c>
      <c r="D34" s="78"/>
      <c r="E34" s="36"/>
      <c r="F34" s="8">
        <v>42523</v>
      </c>
      <c r="G34" s="36" t="s">
        <v>3</v>
      </c>
      <c r="H34" s="79">
        <v>88.521000000000001</v>
      </c>
      <c r="I34" s="79"/>
      <c r="J34" s="36">
        <v>27.8</v>
      </c>
      <c r="K34" s="78">
        <f t="shared" si="0"/>
        <v>5243.7228867679169</v>
      </c>
      <c r="L34" s="78"/>
      <c r="M34" s="6">
        <f t="shared" si="2"/>
        <v>0.18862312542330636</v>
      </c>
      <c r="N34" s="36"/>
      <c r="O34" s="8">
        <v>42523</v>
      </c>
      <c r="P34" s="79">
        <v>88.799000000000007</v>
      </c>
      <c r="Q34" s="79"/>
      <c r="R34" s="80">
        <f t="shared" si="3"/>
        <v>-5243.722886768026</v>
      </c>
      <c r="S34" s="80"/>
      <c r="T34" s="81">
        <f t="shared" si="4"/>
        <v>-27.8</v>
      </c>
      <c r="U34" s="81"/>
    </row>
    <row r="35" spans="2:21" x14ac:dyDescent="0.15">
      <c r="B35" s="36">
        <v>27</v>
      </c>
      <c r="C35" s="78">
        <f t="shared" si="1"/>
        <v>169547.04000549589</v>
      </c>
      <c r="D35" s="78"/>
      <c r="E35" s="36"/>
      <c r="F35" s="8">
        <v>42530</v>
      </c>
      <c r="G35" s="36" t="s">
        <v>3</v>
      </c>
      <c r="H35" s="79">
        <v>88.713999999999999</v>
      </c>
      <c r="I35" s="79"/>
      <c r="J35" s="36">
        <v>27.5</v>
      </c>
      <c r="K35" s="78">
        <f t="shared" si="0"/>
        <v>5086.4112001648764</v>
      </c>
      <c r="L35" s="78"/>
      <c r="M35" s="6">
        <f t="shared" si="2"/>
        <v>0.18496040727872279</v>
      </c>
      <c r="N35" s="36"/>
      <c r="O35" s="8">
        <v>42530</v>
      </c>
      <c r="P35" s="79">
        <v>88.977999999999994</v>
      </c>
      <c r="Q35" s="79"/>
      <c r="R35" s="80">
        <f t="shared" si="3"/>
        <v>-4882.9547521582035</v>
      </c>
      <c r="S35" s="80"/>
      <c r="T35" s="81">
        <f t="shared" si="4"/>
        <v>-27.5</v>
      </c>
      <c r="U35" s="81"/>
    </row>
    <row r="36" spans="2:21" x14ac:dyDescent="0.15">
      <c r="B36" s="36">
        <v>28</v>
      </c>
      <c r="C36" s="78">
        <f t="shared" si="1"/>
        <v>164664.08525333769</v>
      </c>
      <c r="D36" s="78"/>
      <c r="E36" s="36"/>
      <c r="F36" s="8">
        <v>42553</v>
      </c>
      <c r="G36" s="36" t="s">
        <v>3</v>
      </c>
      <c r="H36" s="79">
        <v>82.631</v>
      </c>
      <c r="I36" s="79"/>
      <c r="J36" s="36">
        <v>22.4</v>
      </c>
      <c r="K36" s="78">
        <f t="shared" si="0"/>
        <v>4939.9225576001309</v>
      </c>
      <c r="L36" s="78"/>
      <c r="M36" s="6">
        <f t="shared" si="2"/>
        <v>0.22053225703572013</v>
      </c>
      <c r="N36" s="36"/>
      <c r="O36" s="8">
        <v>42560</v>
      </c>
      <c r="P36" s="79">
        <v>81.658000000000001</v>
      </c>
      <c r="Q36" s="79"/>
      <c r="R36" s="80">
        <f t="shared" si="3"/>
        <v>21457.788609575546</v>
      </c>
      <c r="S36" s="80"/>
      <c r="T36" s="81">
        <f t="shared" si="4"/>
        <v>97.299999999999898</v>
      </c>
      <c r="U36" s="81"/>
    </row>
    <row r="37" spans="2:21" x14ac:dyDescent="0.15">
      <c r="B37" s="36">
        <v>29</v>
      </c>
      <c r="C37" s="78">
        <f t="shared" si="1"/>
        <v>186121.87386291323</v>
      </c>
      <c r="D37" s="78"/>
      <c r="E37" s="36"/>
      <c r="F37" s="8">
        <v>42560</v>
      </c>
      <c r="G37" s="36" t="s">
        <v>4</v>
      </c>
      <c r="H37" s="79">
        <v>81.801000000000002</v>
      </c>
      <c r="I37" s="79"/>
      <c r="J37" s="36">
        <v>34.1</v>
      </c>
      <c r="K37" s="78">
        <f t="shared" si="0"/>
        <v>5583.6562158873967</v>
      </c>
      <c r="L37" s="78"/>
      <c r="M37" s="6">
        <f t="shared" si="2"/>
        <v>0.16374358404361866</v>
      </c>
      <c r="N37" s="36"/>
      <c r="O37" s="8">
        <v>42566</v>
      </c>
      <c r="P37" s="79">
        <v>81.573999999999998</v>
      </c>
      <c r="Q37" s="79"/>
      <c r="R37" s="80">
        <f t="shared" si="3"/>
        <v>-3716.9793577902064</v>
      </c>
      <c r="S37" s="80"/>
      <c r="T37" s="81">
        <f t="shared" si="4"/>
        <v>-34.1</v>
      </c>
      <c r="U37" s="81"/>
    </row>
    <row r="38" spans="2:21" x14ac:dyDescent="0.15">
      <c r="B38" s="36">
        <v>30</v>
      </c>
      <c r="C38" s="78">
        <f t="shared" si="1"/>
        <v>182404.89450512303</v>
      </c>
      <c r="D38" s="78"/>
      <c r="E38" s="36"/>
      <c r="F38" s="8">
        <v>42568</v>
      </c>
      <c r="G38" s="36" t="s">
        <v>3</v>
      </c>
      <c r="H38" s="79">
        <v>80.912000000000006</v>
      </c>
      <c r="I38" s="79"/>
      <c r="J38" s="36">
        <v>24.8</v>
      </c>
      <c r="K38" s="78">
        <f t="shared" si="0"/>
        <v>5472.1468351536905</v>
      </c>
      <c r="L38" s="78"/>
      <c r="M38" s="6">
        <f t="shared" si="2"/>
        <v>0.2206510820626488</v>
      </c>
      <c r="N38" s="36"/>
      <c r="O38" s="8">
        <v>42568</v>
      </c>
      <c r="P38" s="79">
        <v>81.16</v>
      </c>
      <c r="Q38" s="79"/>
      <c r="R38" s="80">
        <f t="shared" si="3"/>
        <v>-5472.1468351534795</v>
      </c>
      <c r="S38" s="80"/>
      <c r="T38" s="81">
        <f t="shared" si="4"/>
        <v>-24.8</v>
      </c>
      <c r="U38" s="81"/>
    </row>
    <row r="39" spans="2:21" x14ac:dyDescent="0.15">
      <c r="B39" s="36">
        <v>31</v>
      </c>
      <c r="C39" s="78">
        <f t="shared" si="1"/>
        <v>176932.74766996954</v>
      </c>
      <c r="D39" s="78"/>
      <c r="E39" s="36"/>
      <c r="F39" s="8">
        <v>42585</v>
      </c>
      <c r="G39" s="36" t="s">
        <v>3</v>
      </c>
      <c r="H39" s="79">
        <v>81.644000000000005</v>
      </c>
      <c r="I39" s="79"/>
      <c r="J39" s="36">
        <v>33.4</v>
      </c>
      <c r="K39" s="78">
        <f t="shared" si="0"/>
        <v>5307.9824300990858</v>
      </c>
      <c r="L39" s="78"/>
      <c r="M39" s="6">
        <f t="shared" si="2"/>
        <v>0.1589216296436852</v>
      </c>
      <c r="N39" s="36"/>
      <c r="O39" s="8">
        <v>42587</v>
      </c>
      <c r="P39" s="79">
        <v>81.445999999999998</v>
      </c>
      <c r="Q39" s="79"/>
      <c r="R39" s="80">
        <f t="shared" si="3"/>
        <v>3146.6482669450861</v>
      </c>
      <c r="S39" s="80"/>
      <c r="T39" s="81">
        <f t="shared" si="4"/>
        <v>19.80000000000075</v>
      </c>
      <c r="U39" s="81"/>
    </row>
    <row r="40" spans="2:21" x14ac:dyDescent="0.15">
      <c r="B40" s="36">
        <v>32</v>
      </c>
      <c r="C40" s="78">
        <f t="shared" si="1"/>
        <v>180079.39593691463</v>
      </c>
      <c r="D40" s="78"/>
      <c r="E40" s="36"/>
      <c r="F40" s="8">
        <v>42603</v>
      </c>
      <c r="G40" s="36" t="s">
        <v>3</v>
      </c>
      <c r="H40" s="79">
        <v>81.653000000000006</v>
      </c>
      <c r="I40" s="79"/>
      <c r="J40" s="36">
        <v>26.3</v>
      </c>
      <c r="K40" s="78">
        <f t="shared" si="0"/>
        <v>5402.3818781074388</v>
      </c>
      <c r="L40" s="78"/>
      <c r="M40" s="6">
        <f t="shared" si="2"/>
        <v>0.20541375962385697</v>
      </c>
      <c r="N40" s="36"/>
      <c r="O40" s="8">
        <v>42610</v>
      </c>
      <c r="P40" s="79">
        <v>78.811000000000007</v>
      </c>
      <c r="Q40" s="79"/>
      <c r="R40" s="80">
        <f t="shared" si="3"/>
        <v>58378.590485100125</v>
      </c>
      <c r="S40" s="80"/>
      <c r="T40" s="81">
        <f t="shared" si="4"/>
        <v>284.19999999999987</v>
      </c>
      <c r="U40" s="81"/>
    </row>
    <row r="41" spans="2:21" x14ac:dyDescent="0.15">
      <c r="B41" s="36">
        <v>33</v>
      </c>
      <c r="C41" s="78">
        <f t="shared" si="1"/>
        <v>238457.98642201477</v>
      </c>
      <c r="D41" s="78"/>
      <c r="E41" s="36"/>
      <c r="F41" s="8">
        <v>42645</v>
      </c>
      <c r="G41" s="36" t="s">
        <v>4</v>
      </c>
      <c r="H41" s="79">
        <v>77.039000000000001</v>
      </c>
      <c r="I41" s="79"/>
      <c r="J41" s="36">
        <v>90</v>
      </c>
      <c r="K41" s="78">
        <f t="shared" si="0"/>
        <v>7153.7395926604431</v>
      </c>
      <c r="L41" s="78"/>
      <c r="M41" s="6">
        <f t="shared" si="2"/>
        <v>7.9485995474004922E-2</v>
      </c>
      <c r="N41" s="36"/>
      <c r="O41" s="8">
        <v>42656</v>
      </c>
      <c r="P41" s="79">
        <v>80.078000000000003</v>
      </c>
      <c r="Q41" s="79"/>
      <c r="R41" s="80">
        <f t="shared" si="3"/>
        <v>24155.794024550109</v>
      </c>
      <c r="S41" s="80"/>
      <c r="T41" s="81">
        <f t="shared" si="4"/>
        <v>303.90000000000015</v>
      </c>
      <c r="U41" s="81"/>
    </row>
    <row r="42" spans="2:21" x14ac:dyDescent="0.15">
      <c r="B42" s="36">
        <v>34</v>
      </c>
      <c r="C42" s="78">
        <f t="shared" si="1"/>
        <v>262613.7804465649</v>
      </c>
      <c r="D42" s="78"/>
      <c r="E42" s="36"/>
      <c r="F42" s="8">
        <v>42676</v>
      </c>
      <c r="G42" s="36" t="s">
        <v>3</v>
      </c>
      <c r="H42" s="79">
        <v>81.373999999999995</v>
      </c>
      <c r="I42" s="79"/>
      <c r="J42" s="36">
        <v>30.4</v>
      </c>
      <c r="K42" s="78">
        <f t="shared" si="0"/>
        <v>7878.4134133969465</v>
      </c>
      <c r="L42" s="78"/>
      <c r="M42" s="6">
        <f t="shared" si="2"/>
        <v>0.25915833596700483</v>
      </c>
      <c r="N42" s="36"/>
      <c r="O42" s="8">
        <v>42677</v>
      </c>
      <c r="P42" s="79">
        <v>81.677999999999997</v>
      </c>
      <c r="Q42" s="79"/>
      <c r="R42" s="80">
        <f t="shared" si="3"/>
        <v>-7878.4134133969992</v>
      </c>
      <c r="S42" s="80"/>
      <c r="T42" s="81">
        <f t="shared" si="4"/>
        <v>-30.4</v>
      </c>
      <c r="U42" s="81"/>
    </row>
    <row r="43" spans="2:21" x14ac:dyDescent="0.15">
      <c r="B43" s="36">
        <v>35</v>
      </c>
      <c r="C43" s="78">
        <f t="shared" si="1"/>
        <v>254735.36703316789</v>
      </c>
      <c r="D43" s="78"/>
      <c r="E43" s="36"/>
      <c r="F43" s="8">
        <v>42677</v>
      </c>
      <c r="G43" s="36" t="s">
        <v>3</v>
      </c>
      <c r="H43" s="79">
        <v>81.23</v>
      </c>
      <c r="I43" s="79"/>
      <c r="J43" s="36">
        <v>58.6</v>
      </c>
      <c r="K43" s="78">
        <f t="shared" si="0"/>
        <v>7642.0610109950367</v>
      </c>
      <c r="L43" s="78"/>
      <c r="M43" s="6">
        <f t="shared" si="2"/>
        <v>0.13041059745725317</v>
      </c>
      <c r="N43" s="36"/>
      <c r="O43" s="8">
        <v>42679</v>
      </c>
      <c r="P43" s="79">
        <v>80.802999999999997</v>
      </c>
      <c r="Q43" s="79"/>
      <c r="R43" s="80">
        <f t="shared" si="3"/>
        <v>5568.532511424798</v>
      </c>
      <c r="S43" s="80"/>
      <c r="T43" s="81">
        <f t="shared" si="4"/>
        <v>42.700000000000671</v>
      </c>
      <c r="U43" s="81"/>
    </row>
    <row r="44" spans="2:21" x14ac:dyDescent="0.15">
      <c r="B44" s="36">
        <v>36</v>
      </c>
      <c r="C44" s="78">
        <f t="shared" si="1"/>
        <v>260303.89954459268</v>
      </c>
      <c r="D44" s="78"/>
      <c r="E44" s="36"/>
      <c r="F44" s="8">
        <v>42679</v>
      </c>
      <c r="G44" s="36" t="s">
        <v>3</v>
      </c>
      <c r="H44" s="79">
        <v>80.417000000000002</v>
      </c>
      <c r="I44" s="79"/>
      <c r="J44" s="36">
        <v>42.1</v>
      </c>
      <c r="K44" s="78">
        <f t="shared" si="0"/>
        <v>7809.11698633778</v>
      </c>
      <c r="L44" s="78"/>
      <c r="M44" s="6">
        <f t="shared" si="2"/>
        <v>0.18548971463985225</v>
      </c>
      <c r="N44" s="36"/>
      <c r="O44" s="8">
        <v>42683</v>
      </c>
      <c r="P44" s="79">
        <v>80.747</v>
      </c>
      <c r="Q44" s="79"/>
      <c r="R44" s="80">
        <f t="shared" si="3"/>
        <v>-6121.1605831150928</v>
      </c>
      <c r="S44" s="80"/>
      <c r="T44" s="81">
        <f t="shared" si="4"/>
        <v>-42.1</v>
      </c>
      <c r="U44" s="81"/>
    </row>
    <row r="45" spans="2:21" x14ac:dyDescent="0.15">
      <c r="B45" s="36">
        <v>37</v>
      </c>
      <c r="C45" s="78">
        <f t="shared" si="1"/>
        <v>254182.73896147759</v>
      </c>
      <c r="D45" s="78"/>
      <c r="E45" s="36"/>
      <c r="F45" s="8">
        <v>42686</v>
      </c>
      <c r="G45" s="36" t="s">
        <v>3</v>
      </c>
      <c r="H45" s="79">
        <v>80.399000000000001</v>
      </c>
      <c r="I45" s="79"/>
      <c r="J45" s="36">
        <v>37.299999999999997</v>
      </c>
      <c r="K45" s="78">
        <f t="shared" si="0"/>
        <v>7625.4821688443271</v>
      </c>
      <c r="L45" s="78"/>
      <c r="M45" s="6">
        <f t="shared" si="2"/>
        <v>0.20443651927196591</v>
      </c>
      <c r="N45" s="36"/>
      <c r="O45" s="8">
        <v>42690</v>
      </c>
      <c r="P45" s="79">
        <v>80.257999999999996</v>
      </c>
      <c r="Q45" s="79"/>
      <c r="R45" s="80">
        <f t="shared" si="3"/>
        <v>2882.5549217348284</v>
      </c>
      <c r="S45" s="80"/>
      <c r="T45" s="81">
        <f t="shared" si="4"/>
        <v>14.100000000000534</v>
      </c>
      <c r="U45" s="81"/>
    </row>
    <row r="46" spans="2:21" x14ac:dyDescent="0.15">
      <c r="B46" s="36">
        <v>38</v>
      </c>
      <c r="C46" s="78">
        <f t="shared" si="1"/>
        <v>257065.29388321241</v>
      </c>
      <c r="D46" s="78"/>
      <c r="E46" s="36"/>
      <c r="F46" s="8">
        <v>42727</v>
      </c>
      <c r="G46" s="36" t="s">
        <v>4</v>
      </c>
      <c r="H46" s="79">
        <v>82.132999999999996</v>
      </c>
      <c r="I46" s="79"/>
      <c r="J46" s="36">
        <v>34.4</v>
      </c>
      <c r="K46" s="78">
        <f t="shared" si="0"/>
        <v>7711.9588164963716</v>
      </c>
      <c r="L46" s="78"/>
      <c r="M46" s="6">
        <f t="shared" si="2"/>
        <v>0.224184849316755</v>
      </c>
      <c r="N46" s="36"/>
      <c r="O46" s="8">
        <v>42735</v>
      </c>
      <c r="P46" s="79">
        <v>82.224000000000004</v>
      </c>
      <c r="Q46" s="79"/>
      <c r="R46" s="80">
        <f t="shared" si="3"/>
        <v>2040.0821287826541</v>
      </c>
      <c r="S46" s="80"/>
      <c r="T46" s="81">
        <f t="shared" si="4"/>
        <v>9.1000000000008185</v>
      </c>
      <c r="U46" s="81"/>
    </row>
    <row r="47" spans="2:21" x14ac:dyDescent="0.15">
      <c r="B47" s="36">
        <v>39</v>
      </c>
      <c r="C47" s="78">
        <f t="shared" si="1"/>
        <v>259105.37601199505</v>
      </c>
      <c r="D47" s="78"/>
      <c r="E47" s="36">
        <v>2016</v>
      </c>
      <c r="F47" s="8">
        <v>42409</v>
      </c>
      <c r="G47" s="36" t="s">
        <v>3</v>
      </c>
      <c r="H47" s="79">
        <v>76.064999999999998</v>
      </c>
      <c r="I47" s="79"/>
      <c r="J47" s="36">
        <v>43</v>
      </c>
      <c r="K47" s="78">
        <f t="shared" si="0"/>
        <v>7773.1612803598509</v>
      </c>
      <c r="L47" s="78"/>
      <c r="M47" s="6">
        <f t="shared" si="2"/>
        <v>0.18077119256650814</v>
      </c>
      <c r="N47" s="36">
        <v>2016</v>
      </c>
      <c r="O47" s="8">
        <v>42410</v>
      </c>
      <c r="P47" s="79">
        <v>76.495000000000005</v>
      </c>
      <c r="Q47" s="79"/>
      <c r="R47" s="80">
        <f t="shared" si="3"/>
        <v>-7773.1612803599737</v>
      </c>
      <c r="S47" s="80"/>
      <c r="T47" s="81">
        <f t="shared" si="4"/>
        <v>-43</v>
      </c>
      <c r="U47" s="81"/>
    </row>
    <row r="48" spans="2:21" x14ac:dyDescent="0.15">
      <c r="B48" s="36">
        <v>40</v>
      </c>
      <c r="C48" s="78">
        <f t="shared" si="1"/>
        <v>251332.21473163506</v>
      </c>
      <c r="D48" s="78"/>
      <c r="E48" s="36"/>
      <c r="F48" s="8">
        <v>42412</v>
      </c>
      <c r="G48" s="36" t="s">
        <v>37</v>
      </c>
      <c r="H48" s="79">
        <v>74.870999999999995</v>
      </c>
      <c r="I48" s="79"/>
      <c r="J48" s="36">
        <v>101.6</v>
      </c>
      <c r="K48" s="78">
        <f t="shared" si="0"/>
        <v>7539.9664419490518</v>
      </c>
      <c r="L48" s="78"/>
      <c r="M48" s="6">
        <f t="shared" si="2"/>
        <v>7.4212268129419806E-2</v>
      </c>
      <c r="N48" s="36"/>
      <c r="O48" s="8">
        <v>42415</v>
      </c>
      <c r="P48" s="79">
        <v>75.224999999999994</v>
      </c>
      <c r="Q48" s="79"/>
      <c r="R48" s="80">
        <f t="shared" si="3"/>
        <v>-2627.114291781455</v>
      </c>
      <c r="S48" s="80"/>
      <c r="T48" s="81">
        <f t="shared" si="4"/>
        <v>-101.6</v>
      </c>
      <c r="U48" s="81"/>
    </row>
    <row r="49" spans="2:21" x14ac:dyDescent="0.15">
      <c r="B49" s="36">
        <v>41</v>
      </c>
      <c r="C49" s="78">
        <f t="shared" si="1"/>
        <v>248705.10043985362</v>
      </c>
      <c r="D49" s="78"/>
      <c r="E49" s="36"/>
      <c r="F49" s="8">
        <v>42436</v>
      </c>
      <c r="G49" s="36" t="s">
        <v>3</v>
      </c>
      <c r="H49" s="79">
        <v>76.646000000000001</v>
      </c>
      <c r="I49" s="79"/>
      <c r="J49" s="36">
        <v>70.2</v>
      </c>
      <c r="K49" s="78">
        <f t="shared" si="0"/>
        <v>7461.1530131956079</v>
      </c>
      <c r="L49" s="78"/>
      <c r="M49" s="6">
        <f t="shared" si="2"/>
        <v>0.10628423095720238</v>
      </c>
      <c r="N49" s="36"/>
      <c r="O49" s="8">
        <v>42438</v>
      </c>
      <c r="P49" s="79">
        <v>76.587999999999994</v>
      </c>
      <c r="Q49" s="79"/>
      <c r="R49" s="80">
        <f t="shared" si="3"/>
        <v>616.4485395518476</v>
      </c>
      <c r="S49" s="80"/>
      <c r="T49" s="81">
        <f t="shared" si="4"/>
        <v>5.8000000000006935</v>
      </c>
      <c r="U49" s="81"/>
    </row>
    <row r="50" spans="2:21" x14ac:dyDescent="0.15">
      <c r="B50" s="36">
        <v>42</v>
      </c>
      <c r="C50" s="78">
        <f t="shared" si="1"/>
        <v>249321.54897940546</v>
      </c>
      <c r="D50" s="78"/>
      <c r="E50" s="36"/>
      <c r="F50" s="8">
        <v>42559</v>
      </c>
      <c r="G50" s="36" t="s">
        <v>4</v>
      </c>
      <c r="H50" s="79">
        <v>73.093000000000004</v>
      </c>
      <c r="I50" s="79"/>
      <c r="J50" s="36">
        <v>41.4</v>
      </c>
      <c r="K50" s="78">
        <f t="shared" si="0"/>
        <v>7479.6464693821636</v>
      </c>
      <c r="L50" s="78"/>
      <c r="M50" s="6">
        <f t="shared" si="2"/>
        <v>0.18066778911551121</v>
      </c>
      <c r="N50" s="36"/>
      <c r="O50" s="8">
        <v>42565</v>
      </c>
      <c r="P50" s="79">
        <v>75.364000000000004</v>
      </c>
      <c r="Q50" s="79"/>
      <c r="R50" s="80">
        <f t="shared" si="3"/>
        <v>41029.654908132608</v>
      </c>
      <c r="S50" s="80"/>
      <c r="T50" s="81">
        <f t="shared" si="4"/>
        <v>227.10000000000008</v>
      </c>
      <c r="U50" s="81"/>
    </row>
    <row r="51" spans="2:21" x14ac:dyDescent="0.15">
      <c r="B51" s="36">
        <v>43</v>
      </c>
      <c r="C51" s="78">
        <f t="shared" si="1"/>
        <v>290351.20388753805</v>
      </c>
      <c r="D51" s="78"/>
      <c r="E51" s="36"/>
      <c r="F51" s="8">
        <v>42566</v>
      </c>
      <c r="G51" s="36" t="s">
        <v>3</v>
      </c>
      <c r="H51" s="79">
        <v>75.585999999999999</v>
      </c>
      <c r="I51" s="79"/>
      <c r="J51" s="36">
        <v>62.9</v>
      </c>
      <c r="K51" s="78">
        <f t="shared" si="0"/>
        <v>8710.5361166261409</v>
      </c>
      <c r="L51" s="78"/>
      <c r="M51" s="6">
        <f t="shared" si="2"/>
        <v>0.13848229120232339</v>
      </c>
      <c r="N51" s="36"/>
      <c r="O51" s="8">
        <v>42576</v>
      </c>
      <c r="P51" s="79">
        <v>74.369</v>
      </c>
      <c r="Q51" s="79"/>
      <c r="R51" s="80">
        <f t="shared" si="3"/>
        <v>16853.294839322738</v>
      </c>
      <c r="S51" s="80"/>
      <c r="T51" s="81">
        <f t="shared" si="4"/>
        <v>121.69999999999987</v>
      </c>
      <c r="U51" s="81"/>
    </row>
    <row r="52" spans="2:21" x14ac:dyDescent="0.15">
      <c r="B52" s="36">
        <v>44</v>
      </c>
      <c r="C52" s="78">
        <f t="shared" si="1"/>
        <v>307204.49872686079</v>
      </c>
      <c r="D52" s="78"/>
      <c r="E52" s="36"/>
      <c r="F52" s="8"/>
      <c r="G52" s="36" t="s">
        <v>3</v>
      </c>
      <c r="H52" s="82"/>
      <c r="I52" s="82"/>
      <c r="J52" s="36"/>
      <c r="K52" s="78" t="str">
        <f t="shared" si="0"/>
        <v/>
      </c>
      <c r="L52" s="78"/>
      <c r="M52" s="6" t="str">
        <f t="shared" si="2"/>
        <v/>
      </c>
      <c r="N52" s="36"/>
      <c r="O52" s="8"/>
      <c r="P52" s="82"/>
      <c r="Q52" s="82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15">
      <c r="B53" s="36">
        <v>45</v>
      </c>
      <c r="C53" s="78" t="str">
        <f t="shared" si="1"/>
        <v/>
      </c>
      <c r="D53" s="78"/>
      <c r="E53" s="36"/>
      <c r="F53" s="8"/>
      <c r="G53" s="36" t="s">
        <v>4</v>
      </c>
      <c r="H53" s="82"/>
      <c r="I53" s="82"/>
      <c r="J53" s="36"/>
      <c r="K53" s="78" t="str">
        <f t="shared" si="0"/>
        <v/>
      </c>
      <c r="L53" s="78"/>
      <c r="M53" s="6" t="str">
        <f t="shared" si="2"/>
        <v/>
      </c>
      <c r="N53" s="36"/>
      <c r="O53" s="8"/>
      <c r="P53" s="82"/>
      <c r="Q53" s="82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15">
      <c r="B54" s="36">
        <v>46</v>
      </c>
      <c r="C54" s="78" t="str">
        <f t="shared" si="1"/>
        <v/>
      </c>
      <c r="D54" s="78"/>
      <c r="E54" s="36"/>
      <c r="F54" s="8"/>
      <c r="G54" s="36" t="s">
        <v>4</v>
      </c>
      <c r="H54" s="82"/>
      <c r="I54" s="82"/>
      <c r="J54" s="36"/>
      <c r="K54" s="78" t="str">
        <f t="shared" si="0"/>
        <v/>
      </c>
      <c r="L54" s="78"/>
      <c r="M54" s="6" t="str">
        <f t="shared" si="2"/>
        <v/>
      </c>
      <c r="N54" s="36"/>
      <c r="O54" s="8"/>
      <c r="P54" s="82"/>
      <c r="Q54" s="82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15">
      <c r="B55" s="36">
        <v>47</v>
      </c>
      <c r="C55" s="78" t="str">
        <f t="shared" si="1"/>
        <v/>
      </c>
      <c r="D55" s="78"/>
      <c r="E55" s="36"/>
      <c r="F55" s="8"/>
      <c r="G55" s="36" t="s">
        <v>4</v>
      </c>
      <c r="H55" s="82"/>
      <c r="I55" s="82"/>
      <c r="J55" s="36"/>
      <c r="K55" s="78" t="str">
        <f t="shared" si="0"/>
        <v/>
      </c>
      <c r="L55" s="78"/>
      <c r="M55" s="6" t="str">
        <f t="shared" si="2"/>
        <v/>
      </c>
      <c r="N55" s="36"/>
      <c r="O55" s="8"/>
      <c r="P55" s="82"/>
      <c r="Q55" s="82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15">
      <c r="B56" s="36">
        <v>48</v>
      </c>
      <c r="C56" s="78" t="str">
        <f t="shared" si="1"/>
        <v/>
      </c>
      <c r="D56" s="78"/>
      <c r="E56" s="36"/>
      <c r="F56" s="8"/>
      <c r="G56" s="36" t="s">
        <v>3</v>
      </c>
      <c r="H56" s="82"/>
      <c r="I56" s="82"/>
      <c r="J56" s="36"/>
      <c r="K56" s="78" t="str">
        <f t="shared" si="0"/>
        <v/>
      </c>
      <c r="L56" s="78"/>
      <c r="M56" s="6" t="str">
        <f t="shared" si="2"/>
        <v/>
      </c>
      <c r="N56" s="36"/>
      <c r="O56" s="8"/>
      <c r="P56" s="82"/>
      <c r="Q56" s="82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15">
      <c r="B57" s="36">
        <v>49</v>
      </c>
      <c r="C57" s="78" t="str">
        <f t="shared" si="1"/>
        <v/>
      </c>
      <c r="D57" s="78"/>
      <c r="E57" s="36"/>
      <c r="F57" s="8"/>
      <c r="G57" s="36" t="s">
        <v>3</v>
      </c>
      <c r="H57" s="82"/>
      <c r="I57" s="82"/>
      <c r="J57" s="36"/>
      <c r="K57" s="78" t="str">
        <f t="shared" si="0"/>
        <v/>
      </c>
      <c r="L57" s="78"/>
      <c r="M57" s="6" t="str">
        <f t="shared" si="2"/>
        <v/>
      </c>
      <c r="N57" s="36"/>
      <c r="O57" s="8"/>
      <c r="P57" s="82"/>
      <c r="Q57" s="82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15">
      <c r="B58" s="36">
        <v>50</v>
      </c>
      <c r="C58" s="78" t="str">
        <f t="shared" si="1"/>
        <v/>
      </c>
      <c r="D58" s="78"/>
      <c r="E58" s="36"/>
      <c r="F58" s="8"/>
      <c r="G58" s="36" t="s">
        <v>3</v>
      </c>
      <c r="H58" s="82"/>
      <c r="I58" s="82"/>
      <c r="J58" s="36"/>
      <c r="K58" s="78" t="str">
        <f t="shared" si="0"/>
        <v/>
      </c>
      <c r="L58" s="78"/>
      <c r="M58" s="6" t="str">
        <f t="shared" si="2"/>
        <v/>
      </c>
      <c r="N58" s="36"/>
      <c r="O58" s="8"/>
      <c r="P58" s="82"/>
      <c r="Q58" s="82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15">
      <c r="B59" s="36">
        <v>51</v>
      </c>
      <c r="C59" s="78" t="str">
        <f t="shared" si="1"/>
        <v/>
      </c>
      <c r="D59" s="78"/>
      <c r="E59" s="36"/>
      <c r="F59" s="8"/>
      <c r="G59" s="36" t="s">
        <v>3</v>
      </c>
      <c r="H59" s="82"/>
      <c r="I59" s="82"/>
      <c r="J59" s="36"/>
      <c r="K59" s="78" t="str">
        <f t="shared" si="0"/>
        <v/>
      </c>
      <c r="L59" s="78"/>
      <c r="M59" s="6" t="str">
        <f t="shared" si="2"/>
        <v/>
      </c>
      <c r="N59" s="36"/>
      <c r="O59" s="8"/>
      <c r="P59" s="82"/>
      <c r="Q59" s="82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15">
      <c r="B60" s="36">
        <v>52</v>
      </c>
      <c r="C60" s="78" t="str">
        <f t="shared" si="1"/>
        <v/>
      </c>
      <c r="D60" s="78"/>
      <c r="E60" s="36"/>
      <c r="F60" s="8"/>
      <c r="G60" s="36" t="s">
        <v>3</v>
      </c>
      <c r="H60" s="82"/>
      <c r="I60" s="82"/>
      <c r="J60" s="36"/>
      <c r="K60" s="78" t="str">
        <f t="shared" si="0"/>
        <v/>
      </c>
      <c r="L60" s="78"/>
      <c r="M60" s="6" t="str">
        <f t="shared" si="2"/>
        <v/>
      </c>
      <c r="N60" s="36"/>
      <c r="O60" s="8"/>
      <c r="P60" s="82"/>
      <c r="Q60" s="82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15">
      <c r="B61" s="36">
        <v>53</v>
      </c>
      <c r="C61" s="78" t="str">
        <f t="shared" si="1"/>
        <v/>
      </c>
      <c r="D61" s="78"/>
      <c r="E61" s="36"/>
      <c r="F61" s="8"/>
      <c r="G61" s="36" t="s">
        <v>3</v>
      </c>
      <c r="H61" s="82"/>
      <c r="I61" s="82"/>
      <c r="J61" s="36"/>
      <c r="K61" s="78" t="str">
        <f t="shared" si="0"/>
        <v/>
      </c>
      <c r="L61" s="78"/>
      <c r="M61" s="6" t="str">
        <f t="shared" si="2"/>
        <v/>
      </c>
      <c r="N61" s="36"/>
      <c r="O61" s="8"/>
      <c r="P61" s="82"/>
      <c r="Q61" s="82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15">
      <c r="B62" s="36">
        <v>54</v>
      </c>
      <c r="C62" s="78" t="str">
        <f t="shared" si="1"/>
        <v/>
      </c>
      <c r="D62" s="78"/>
      <c r="E62" s="36"/>
      <c r="F62" s="8"/>
      <c r="G62" s="36" t="s">
        <v>3</v>
      </c>
      <c r="H62" s="82"/>
      <c r="I62" s="82"/>
      <c r="J62" s="36"/>
      <c r="K62" s="78" t="str">
        <f t="shared" si="0"/>
        <v/>
      </c>
      <c r="L62" s="78"/>
      <c r="M62" s="6" t="str">
        <f t="shared" si="2"/>
        <v/>
      </c>
      <c r="N62" s="36"/>
      <c r="O62" s="8"/>
      <c r="P62" s="82"/>
      <c r="Q62" s="82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15">
      <c r="B63" s="36">
        <v>55</v>
      </c>
      <c r="C63" s="78" t="str">
        <f t="shared" si="1"/>
        <v/>
      </c>
      <c r="D63" s="78"/>
      <c r="E63" s="36"/>
      <c r="F63" s="8"/>
      <c r="G63" s="36" t="s">
        <v>4</v>
      </c>
      <c r="H63" s="82"/>
      <c r="I63" s="82"/>
      <c r="J63" s="36"/>
      <c r="K63" s="78" t="str">
        <f t="shared" si="0"/>
        <v/>
      </c>
      <c r="L63" s="78"/>
      <c r="M63" s="6" t="str">
        <f t="shared" si="2"/>
        <v/>
      </c>
      <c r="N63" s="36"/>
      <c r="O63" s="8"/>
      <c r="P63" s="82"/>
      <c r="Q63" s="82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15">
      <c r="B64" s="36">
        <v>56</v>
      </c>
      <c r="C64" s="78" t="str">
        <f t="shared" si="1"/>
        <v/>
      </c>
      <c r="D64" s="78"/>
      <c r="E64" s="36"/>
      <c r="F64" s="8"/>
      <c r="G64" s="36" t="s">
        <v>3</v>
      </c>
      <c r="H64" s="82"/>
      <c r="I64" s="82"/>
      <c r="J64" s="36"/>
      <c r="K64" s="78" t="str">
        <f t="shared" si="0"/>
        <v/>
      </c>
      <c r="L64" s="78"/>
      <c r="M64" s="6" t="str">
        <f t="shared" si="2"/>
        <v/>
      </c>
      <c r="N64" s="36"/>
      <c r="O64" s="8"/>
      <c r="P64" s="82"/>
      <c r="Q64" s="82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15">
      <c r="B65" s="36">
        <v>57</v>
      </c>
      <c r="C65" s="78" t="str">
        <f t="shared" si="1"/>
        <v/>
      </c>
      <c r="D65" s="78"/>
      <c r="E65" s="36"/>
      <c r="F65" s="8"/>
      <c r="G65" s="36" t="s">
        <v>3</v>
      </c>
      <c r="H65" s="82"/>
      <c r="I65" s="82"/>
      <c r="J65" s="36"/>
      <c r="K65" s="78" t="str">
        <f t="shared" si="0"/>
        <v/>
      </c>
      <c r="L65" s="78"/>
      <c r="M65" s="6" t="str">
        <f t="shared" si="2"/>
        <v/>
      </c>
      <c r="N65" s="36"/>
      <c r="O65" s="8"/>
      <c r="P65" s="82"/>
      <c r="Q65" s="82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15">
      <c r="B66" s="36">
        <v>58</v>
      </c>
      <c r="C66" s="78" t="str">
        <f t="shared" si="1"/>
        <v/>
      </c>
      <c r="D66" s="78"/>
      <c r="E66" s="36"/>
      <c r="F66" s="8"/>
      <c r="G66" s="36" t="s">
        <v>3</v>
      </c>
      <c r="H66" s="82"/>
      <c r="I66" s="82"/>
      <c r="J66" s="36"/>
      <c r="K66" s="78" t="str">
        <f t="shared" si="0"/>
        <v/>
      </c>
      <c r="L66" s="78"/>
      <c r="M66" s="6" t="str">
        <f t="shared" si="2"/>
        <v/>
      </c>
      <c r="N66" s="36"/>
      <c r="O66" s="8"/>
      <c r="P66" s="82"/>
      <c r="Q66" s="82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15">
      <c r="B67" s="36">
        <v>59</v>
      </c>
      <c r="C67" s="78" t="str">
        <f t="shared" si="1"/>
        <v/>
      </c>
      <c r="D67" s="78"/>
      <c r="E67" s="36"/>
      <c r="F67" s="8"/>
      <c r="G67" s="36" t="s">
        <v>3</v>
      </c>
      <c r="H67" s="82"/>
      <c r="I67" s="82"/>
      <c r="J67" s="36"/>
      <c r="K67" s="78" t="str">
        <f t="shared" si="0"/>
        <v/>
      </c>
      <c r="L67" s="78"/>
      <c r="M67" s="6" t="str">
        <f t="shared" si="2"/>
        <v/>
      </c>
      <c r="N67" s="36"/>
      <c r="O67" s="8"/>
      <c r="P67" s="82"/>
      <c r="Q67" s="82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15">
      <c r="B68" s="36">
        <v>60</v>
      </c>
      <c r="C68" s="78" t="str">
        <f t="shared" si="1"/>
        <v/>
      </c>
      <c r="D68" s="78"/>
      <c r="E68" s="36"/>
      <c r="F68" s="8"/>
      <c r="G68" s="36" t="s">
        <v>4</v>
      </c>
      <c r="H68" s="82"/>
      <c r="I68" s="82"/>
      <c r="J68" s="36"/>
      <c r="K68" s="78" t="str">
        <f t="shared" si="0"/>
        <v/>
      </c>
      <c r="L68" s="78"/>
      <c r="M68" s="6" t="str">
        <f t="shared" si="2"/>
        <v/>
      </c>
      <c r="N68" s="36"/>
      <c r="O68" s="8"/>
      <c r="P68" s="82"/>
      <c r="Q68" s="82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15">
      <c r="B69" s="36">
        <v>61</v>
      </c>
      <c r="C69" s="78" t="str">
        <f t="shared" si="1"/>
        <v/>
      </c>
      <c r="D69" s="78"/>
      <c r="E69" s="36"/>
      <c r="F69" s="8"/>
      <c r="G69" s="36" t="s">
        <v>4</v>
      </c>
      <c r="H69" s="82"/>
      <c r="I69" s="82"/>
      <c r="J69" s="36"/>
      <c r="K69" s="78" t="str">
        <f t="shared" si="0"/>
        <v/>
      </c>
      <c r="L69" s="78"/>
      <c r="M69" s="6" t="str">
        <f t="shared" si="2"/>
        <v/>
      </c>
      <c r="N69" s="36"/>
      <c r="O69" s="8"/>
      <c r="P69" s="82"/>
      <c r="Q69" s="82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15">
      <c r="B70" s="36">
        <v>62</v>
      </c>
      <c r="C70" s="78" t="str">
        <f t="shared" si="1"/>
        <v/>
      </c>
      <c r="D70" s="78"/>
      <c r="E70" s="36"/>
      <c r="F70" s="8"/>
      <c r="G70" s="36" t="s">
        <v>3</v>
      </c>
      <c r="H70" s="82"/>
      <c r="I70" s="82"/>
      <c r="J70" s="36"/>
      <c r="K70" s="78" t="str">
        <f t="shared" si="0"/>
        <v/>
      </c>
      <c r="L70" s="78"/>
      <c r="M70" s="6" t="str">
        <f t="shared" si="2"/>
        <v/>
      </c>
      <c r="N70" s="36"/>
      <c r="O70" s="8"/>
      <c r="P70" s="82"/>
      <c r="Q70" s="82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15">
      <c r="B71" s="36">
        <v>63</v>
      </c>
      <c r="C71" s="78" t="str">
        <f t="shared" si="1"/>
        <v/>
      </c>
      <c r="D71" s="78"/>
      <c r="E71" s="36"/>
      <c r="F71" s="8"/>
      <c r="G71" s="36" t="s">
        <v>4</v>
      </c>
      <c r="H71" s="82"/>
      <c r="I71" s="82"/>
      <c r="J71" s="36"/>
      <c r="K71" s="78" t="str">
        <f t="shared" si="0"/>
        <v/>
      </c>
      <c r="L71" s="78"/>
      <c r="M71" s="6" t="str">
        <f t="shared" si="2"/>
        <v/>
      </c>
      <c r="N71" s="36"/>
      <c r="O71" s="8"/>
      <c r="P71" s="82"/>
      <c r="Q71" s="82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15">
      <c r="B72" s="36">
        <v>64</v>
      </c>
      <c r="C72" s="78" t="str">
        <f t="shared" si="1"/>
        <v/>
      </c>
      <c r="D72" s="78"/>
      <c r="E72" s="36"/>
      <c r="F72" s="8"/>
      <c r="G72" s="36" t="s">
        <v>3</v>
      </c>
      <c r="H72" s="82"/>
      <c r="I72" s="82"/>
      <c r="J72" s="36"/>
      <c r="K72" s="78" t="str">
        <f t="shared" si="0"/>
        <v/>
      </c>
      <c r="L72" s="78"/>
      <c r="M72" s="6" t="str">
        <f t="shared" si="2"/>
        <v/>
      </c>
      <c r="N72" s="36"/>
      <c r="O72" s="8"/>
      <c r="P72" s="82"/>
      <c r="Q72" s="82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15">
      <c r="B73" s="36">
        <v>65</v>
      </c>
      <c r="C73" s="78" t="str">
        <f t="shared" si="1"/>
        <v/>
      </c>
      <c r="D73" s="78"/>
      <c r="E73" s="36"/>
      <c r="F73" s="8"/>
      <c r="G73" s="36" t="s">
        <v>4</v>
      </c>
      <c r="H73" s="82"/>
      <c r="I73" s="82"/>
      <c r="J73" s="36"/>
      <c r="K73" s="78" t="str">
        <f t="shared" ref="K73:K108" si="5">IF(F73="","",C73*0.03)</f>
        <v/>
      </c>
      <c r="L73" s="78"/>
      <c r="M73" s="6" t="str">
        <f t="shared" si="2"/>
        <v/>
      </c>
      <c r="N73" s="36"/>
      <c r="O73" s="8"/>
      <c r="P73" s="82"/>
      <c r="Q73" s="82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15">
      <c r="B74" s="36">
        <v>66</v>
      </c>
      <c r="C74" s="78" t="str">
        <f t="shared" ref="C74:C108" si="6">IF(R73="","",C73+R73)</f>
        <v/>
      </c>
      <c r="D74" s="78"/>
      <c r="E74" s="36"/>
      <c r="F74" s="8"/>
      <c r="G74" s="36" t="s">
        <v>4</v>
      </c>
      <c r="H74" s="82"/>
      <c r="I74" s="82"/>
      <c r="J74" s="36"/>
      <c r="K74" s="78" t="str">
        <f t="shared" si="5"/>
        <v/>
      </c>
      <c r="L74" s="78"/>
      <c r="M74" s="6" t="str">
        <f t="shared" ref="M74:M108" si="7">IF(J74="","",(K74/J74)/1000)</f>
        <v/>
      </c>
      <c r="N74" s="36"/>
      <c r="O74" s="8"/>
      <c r="P74" s="82"/>
      <c r="Q74" s="82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15">
      <c r="B75" s="36">
        <v>67</v>
      </c>
      <c r="C75" s="78" t="str">
        <f t="shared" si="6"/>
        <v/>
      </c>
      <c r="D75" s="78"/>
      <c r="E75" s="36"/>
      <c r="F75" s="8"/>
      <c r="G75" s="36" t="s">
        <v>3</v>
      </c>
      <c r="H75" s="82"/>
      <c r="I75" s="82"/>
      <c r="J75" s="36"/>
      <c r="K75" s="78" t="str">
        <f t="shared" si="5"/>
        <v/>
      </c>
      <c r="L75" s="78"/>
      <c r="M75" s="6" t="str">
        <f t="shared" si="7"/>
        <v/>
      </c>
      <c r="N75" s="36"/>
      <c r="O75" s="8"/>
      <c r="P75" s="82"/>
      <c r="Q75" s="82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15">
      <c r="B76" s="36">
        <v>68</v>
      </c>
      <c r="C76" s="78" t="str">
        <f t="shared" si="6"/>
        <v/>
      </c>
      <c r="D76" s="78"/>
      <c r="E76" s="36"/>
      <c r="F76" s="8"/>
      <c r="G76" s="36" t="s">
        <v>3</v>
      </c>
      <c r="H76" s="82"/>
      <c r="I76" s="82"/>
      <c r="J76" s="36"/>
      <c r="K76" s="78" t="str">
        <f t="shared" si="5"/>
        <v/>
      </c>
      <c r="L76" s="78"/>
      <c r="M76" s="6" t="str">
        <f t="shared" si="7"/>
        <v/>
      </c>
      <c r="N76" s="36"/>
      <c r="O76" s="8"/>
      <c r="P76" s="82"/>
      <c r="Q76" s="82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15">
      <c r="B77" s="36">
        <v>69</v>
      </c>
      <c r="C77" s="78" t="str">
        <f t="shared" si="6"/>
        <v/>
      </c>
      <c r="D77" s="78"/>
      <c r="E77" s="36"/>
      <c r="F77" s="8"/>
      <c r="G77" s="36" t="s">
        <v>3</v>
      </c>
      <c r="H77" s="82"/>
      <c r="I77" s="82"/>
      <c r="J77" s="36"/>
      <c r="K77" s="78" t="str">
        <f t="shared" si="5"/>
        <v/>
      </c>
      <c r="L77" s="78"/>
      <c r="M77" s="6" t="str">
        <f t="shared" si="7"/>
        <v/>
      </c>
      <c r="N77" s="36"/>
      <c r="O77" s="8"/>
      <c r="P77" s="82"/>
      <c r="Q77" s="82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15">
      <c r="B78" s="36">
        <v>70</v>
      </c>
      <c r="C78" s="78" t="str">
        <f t="shared" si="6"/>
        <v/>
      </c>
      <c r="D78" s="78"/>
      <c r="E78" s="36"/>
      <c r="F78" s="8"/>
      <c r="G78" s="36" t="s">
        <v>4</v>
      </c>
      <c r="H78" s="82"/>
      <c r="I78" s="82"/>
      <c r="J78" s="36"/>
      <c r="K78" s="78" t="str">
        <f t="shared" si="5"/>
        <v/>
      </c>
      <c r="L78" s="78"/>
      <c r="M78" s="6" t="str">
        <f t="shared" si="7"/>
        <v/>
      </c>
      <c r="N78" s="36"/>
      <c r="O78" s="8"/>
      <c r="P78" s="82"/>
      <c r="Q78" s="82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15">
      <c r="B79" s="36">
        <v>71</v>
      </c>
      <c r="C79" s="78" t="str">
        <f t="shared" si="6"/>
        <v/>
      </c>
      <c r="D79" s="78"/>
      <c r="E79" s="36"/>
      <c r="F79" s="8"/>
      <c r="G79" s="36" t="s">
        <v>3</v>
      </c>
      <c r="H79" s="82"/>
      <c r="I79" s="82"/>
      <c r="J79" s="36"/>
      <c r="K79" s="78" t="str">
        <f t="shared" si="5"/>
        <v/>
      </c>
      <c r="L79" s="78"/>
      <c r="M79" s="6" t="str">
        <f t="shared" si="7"/>
        <v/>
      </c>
      <c r="N79" s="36"/>
      <c r="O79" s="8"/>
      <c r="P79" s="82"/>
      <c r="Q79" s="82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15">
      <c r="B80" s="36">
        <v>72</v>
      </c>
      <c r="C80" s="78" t="str">
        <f t="shared" si="6"/>
        <v/>
      </c>
      <c r="D80" s="78"/>
      <c r="E80" s="36"/>
      <c r="F80" s="8"/>
      <c r="G80" s="36" t="s">
        <v>4</v>
      </c>
      <c r="H80" s="82"/>
      <c r="I80" s="82"/>
      <c r="J80" s="36"/>
      <c r="K80" s="78" t="str">
        <f t="shared" si="5"/>
        <v/>
      </c>
      <c r="L80" s="78"/>
      <c r="M80" s="6" t="str">
        <f t="shared" si="7"/>
        <v/>
      </c>
      <c r="N80" s="36"/>
      <c r="O80" s="8"/>
      <c r="P80" s="82"/>
      <c r="Q80" s="82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15">
      <c r="B81" s="36">
        <v>73</v>
      </c>
      <c r="C81" s="78" t="str">
        <f t="shared" si="6"/>
        <v/>
      </c>
      <c r="D81" s="78"/>
      <c r="E81" s="36"/>
      <c r="F81" s="8"/>
      <c r="G81" s="36" t="s">
        <v>3</v>
      </c>
      <c r="H81" s="82"/>
      <c r="I81" s="82"/>
      <c r="J81" s="36"/>
      <c r="K81" s="78" t="str">
        <f t="shared" si="5"/>
        <v/>
      </c>
      <c r="L81" s="78"/>
      <c r="M81" s="6" t="str">
        <f t="shared" si="7"/>
        <v/>
      </c>
      <c r="N81" s="36"/>
      <c r="O81" s="8"/>
      <c r="P81" s="82"/>
      <c r="Q81" s="82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15">
      <c r="B82" s="36">
        <v>74</v>
      </c>
      <c r="C82" s="78" t="str">
        <f t="shared" si="6"/>
        <v/>
      </c>
      <c r="D82" s="78"/>
      <c r="E82" s="36"/>
      <c r="F82" s="8"/>
      <c r="G82" s="36" t="s">
        <v>3</v>
      </c>
      <c r="H82" s="82"/>
      <c r="I82" s="82"/>
      <c r="J82" s="36"/>
      <c r="K82" s="78" t="str">
        <f t="shared" si="5"/>
        <v/>
      </c>
      <c r="L82" s="78"/>
      <c r="M82" s="6" t="str">
        <f t="shared" si="7"/>
        <v/>
      </c>
      <c r="N82" s="36"/>
      <c r="O82" s="8"/>
      <c r="P82" s="82"/>
      <c r="Q82" s="82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15">
      <c r="B83" s="36">
        <v>75</v>
      </c>
      <c r="C83" s="78" t="str">
        <f t="shared" si="6"/>
        <v/>
      </c>
      <c r="D83" s="78"/>
      <c r="E83" s="36"/>
      <c r="F83" s="8"/>
      <c r="G83" s="36" t="s">
        <v>3</v>
      </c>
      <c r="H83" s="82"/>
      <c r="I83" s="82"/>
      <c r="J83" s="36"/>
      <c r="K83" s="78" t="str">
        <f t="shared" si="5"/>
        <v/>
      </c>
      <c r="L83" s="78"/>
      <c r="M83" s="6" t="str">
        <f t="shared" si="7"/>
        <v/>
      </c>
      <c r="N83" s="36"/>
      <c r="O83" s="8"/>
      <c r="P83" s="82"/>
      <c r="Q83" s="82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15">
      <c r="B84" s="36">
        <v>76</v>
      </c>
      <c r="C84" s="78" t="str">
        <f t="shared" si="6"/>
        <v/>
      </c>
      <c r="D84" s="78"/>
      <c r="E84" s="36"/>
      <c r="F84" s="8"/>
      <c r="G84" s="36" t="s">
        <v>3</v>
      </c>
      <c r="H84" s="82"/>
      <c r="I84" s="82"/>
      <c r="J84" s="36"/>
      <c r="K84" s="78" t="str">
        <f t="shared" si="5"/>
        <v/>
      </c>
      <c r="L84" s="78"/>
      <c r="M84" s="6" t="str">
        <f t="shared" si="7"/>
        <v/>
      </c>
      <c r="N84" s="36"/>
      <c r="O84" s="8"/>
      <c r="P84" s="82"/>
      <c r="Q84" s="82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15">
      <c r="B85" s="36">
        <v>77</v>
      </c>
      <c r="C85" s="78" t="str">
        <f t="shared" si="6"/>
        <v/>
      </c>
      <c r="D85" s="78"/>
      <c r="E85" s="36"/>
      <c r="F85" s="8"/>
      <c r="G85" s="36" t="s">
        <v>4</v>
      </c>
      <c r="H85" s="82"/>
      <c r="I85" s="82"/>
      <c r="J85" s="36"/>
      <c r="K85" s="78" t="str">
        <f t="shared" si="5"/>
        <v/>
      </c>
      <c r="L85" s="78"/>
      <c r="M85" s="6" t="str">
        <f t="shared" si="7"/>
        <v/>
      </c>
      <c r="N85" s="36"/>
      <c r="O85" s="8"/>
      <c r="P85" s="82"/>
      <c r="Q85" s="82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15">
      <c r="B86" s="36">
        <v>78</v>
      </c>
      <c r="C86" s="78" t="str">
        <f t="shared" si="6"/>
        <v/>
      </c>
      <c r="D86" s="78"/>
      <c r="E86" s="36"/>
      <c r="F86" s="8"/>
      <c r="G86" s="36" t="s">
        <v>3</v>
      </c>
      <c r="H86" s="82"/>
      <c r="I86" s="82"/>
      <c r="J86" s="36"/>
      <c r="K86" s="78" t="str">
        <f t="shared" si="5"/>
        <v/>
      </c>
      <c r="L86" s="78"/>
      <c r="M86" s="6" t="str">
        <f t="shared" si="7"/>
        <v/>
      </c>
      <c r="N86" s="36"/>
      <c r="O86" s="8"/>
      <c r="P86" s="82"/>
      <c r="Q86" s="82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15">
      <c r="B87" s="36">
        <v>79</v>
      </c>
      <c r="C87" s="78" t="str">
        <f t="shared" si="6"/>
        <v/>
      </c>
      <c r="D87" s="78"/>
      <c r="E87" s="36"/>
      <c r="F87" s="8"/>
      <c r="G87" s="36" t="s">
        <v>4</v>
      </c>
      <c r="H87" s="82"/>
      <c r="I87" s="82"/>
      <c r="J87" s="36"/>
      <c r="K87" s="78" t="str">
        <f t="shared" si="5"/>
        <v/>
      </c>
      <c r="L87" s="78"/>
      <c r="M87" s="6" t="str">
        <f t="shared" si="7"/>
        <v/>
      </c>
      <c r="N87" s="36"/>
      <c r="O87" s="8"/>
      <c r="P87" s="82"/>
      <c r="Q87" s="82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15">
      <c r="B88" s="36">
        <v>80</v>
      </c>
      <c r="C88" s="78" t="str">
        <f t="shared" si="6"/>
        <v/>
      </c>
      <c r="D88" s="78"/>
      <c r="E88" s="36"/>
      <c r="F88" s="8"/>
      <c r="G88" s="36" t="s">
        <v>4</v>
      </c>
      <c r="H88" s="82"/>
      <c r="I88" s="82"/>
      <c r="J88" s="36"/>
      <c r="K88" s="78" t="str">
        <f t="shared" si="5"/>
        <v/>
      </c>
      <c r="L88" s="78"/>
      <c r="M88" s="6" t="str">
        <f t="shared" si="7"/>
        <v/>
      </c>
      <c r="N88" s="36"/>
      <c r="O88" s="8"/>
      <c r="P88" s="82"/>
      <c r="Q88" s="82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15">
      <c r="B89" s="36">
        <v>81</v>
      </c>
      <c r="C89" s="78" t="str">
        <f t="shared" si="6"/>
        <v/>
      </c>
      <c r="D89" s="78"/>
      <c r="E89" s="36"/>
      <c r="F89" s="8"/>
      <c r="G89" s="36" t="s">
        <v>4</v>
      </c>
      <c r="H89" s="82"/>
      <c r="I89" s="82"/>
      <c r="J89" s="36"/>
      <c r="K89" s="78" t="str">
        <f t="shared" si="5"/>
        <v/>
      </c>
      <c r="L89" s="78"/>
      <c r="M89" s="6" t="str">
        <f t="shared" si="7"/>
        <v/>
      </c>
      <c r="N89" s="36"/>
      <c r="O89" s="8"/>
      <c r="P89" s="82"/>
      <c r="Q89" s="82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15">
      <c r="B90" s="36">
        <v>82</v>
      </c>
      <c r="C90" s="78" t="str">
        <f t="shared" si="6"/>
        <v/>
      </c>
      <c r="D90" s="78"/>
      <c r="E90" s="36"/>
      <c r="F90" s="8"/>
      <c r="G90" s="36" t="s">
        <v>4</v>
      </c>
      <c r="H90" s="82"/>
      <c r="I90" s="82"/>
      <c r="J90" s="36"/>
      <c r="K90" s="78" t="str">
        <f t="shared" si="5"/>
        <v/>
      </c>
      <c r="L90" s="78"/>
      <c r="M90" s="6" t="str">
        <f t="shared" si="7"/>
        <v/>
      </c>
      <c r="N90" s="36"/>
      <c r="O90" s="8"/>
      <c r="P90" s="82"/>
      <c r="Q90" s="82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15">
      <c r="B91" s="36">
        <v>83</v>
      </c>
      <c r="C91" s="78" t="str">
        <f t="shared" si="6"/>
        <v/>
      </c>
      <c r="D91" s="78"/>
      <c r="E91" s="36"/>
      <c r="F91" s="8"/>
      <c r="G91" s="36" t="s">
        <v>4</v>
      </c>
      <c r="H91" s="82"/>
      <c r="I91" s="82"/>
      <c r="J91" s="36"/>
      <c r="K91" s="78" t="str">
        <f t="shared" si="5"/>
        <v/>
      </c>
      <c r="L91" s="78"/>
      <c r="M91" s="6" t="str">
        <f t="shared" si="7"/>
        <v/>
      </c>
      <c r="N91" s="36"/>
      <c r="O91" s="8"/>
      <c r="P91" s="82"/>
      <c r="Q91" s="82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15">
      <c r="B92" s="36">
        <v>84</v>
      </c>
      <c r="C92" s="78" t="str">
        <f t="shared" si="6"/>
        <v/>
      </c>
      <c r="D92" s="78"/>
      <c r="E92" s="36"/>
      <c r="F92" s="8"/>
      <c r="G92" s="36" t="s">
        <v>3</v>
      </c>
      <c r="H92" s="82"/>
      <c r="I92" s="82"/>
      <c r="J92" s="36"/>
      <c r="K92" s="78" t="str">
        <f t="shared" si="5"/>
        <v/>
      </c>
      <c r="L92" s="78"/>
      <c r="M92" s="6" t="str">
        <f t="shared" si="7"/>
        <v/>
      </c>
      <c r="N92" s="36"/>
      <c r="O92" s="8"/>
      <c r="P92" s="82"/>
      <c r="Q92" s="82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15">
      <c r="B93" s="36">
        <v>85</v>
      </c>
      <c r="C93" s="78" t="str">
        <f t="shared" si="6"/>
        <v/>
      </c>
      <c r="D93" s="78"/>
      <c r="E93" s="36"/>
      <c r="F93" s="8"/>
      <c r="G93" s="36" t="s">
        <v>4</v>
      </c>
      <c r="H93" s="82"/>
      <c r="I93" s="82"/>
      <c r="J93" s="36"/>
      <c r="K93" s="78" t="str">
        <f t="shared" si="5"/>
        <v/>
      </c>
      <c r="L93" s="78"/>
      <c r="M93" s="6" t="str">
        <f t="shared" si="7"/>
        <v/>
      </c>
      <c r="N93" s="36"/>
      <c r="O93" s="8"/>
      <c r="P93" s="82"/>
      <c r="Q93" s="82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15">
      <c r="B94" s="36">
        <v>86</v>
      </c>
      <c r="C94" s="78" t="str">
        <f t="shared" si="6"/>
        <v/>
      </c>
      <c r="D94" s="78"/>
      <c r="E94" s="36"/>
      <c r="F94" s="8"/>
      <c r="G94" s="36" t="s">
        <v>3</v>
      </c>
      <c r="H94" s="82"/>
      <c r="I94" s="82"/>
      <c r="J94" s="36"/>
      <c r="K94" s="78" t="str">
        <f t="shared" si="5"/>
        <v/>
      </c>
      <c r="L94" s="78"/>
      <c r="M94" s="6" t="str">
        <f t="shared" si="7"/>
        <v/>
      </c>
      <c r="N94" s="36"/>
      <c r="O94" s="8"/>
      <c r="P94" s="82"/>
      <c r="Q94" s="82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15">
      <c r="B95" s="36">
        <v>87</v>
      </c>
      <c r="C95" s="78" t="str">
        <f t="shared" si="6"/>
        <v/>
      </c>
      <c r="D95" s="78"/>
      <c r="E95" s="36"/>
      <c r="F95" s="8"/>
      <c r="G95" s="36" t="s">
        <v>4</v>
      </c>
      <c r="H95" s="82"/>
      <c r="I95" s="82"/>
      <c r="J95" s="36"/>
      <c r="K95" s="78" t="str">
        <f t="shared" si="5"/>
        <v/>
      </c>
      <c r="L95" s="78"/>
      <c r="M95" s="6" t="str">
        <f t="shared" si="7"/>
        <v/>
      </c>
      <c r="N95" s="36"/>
      <c r="O95" s="8"/>
      <c r="P95" s="82"/>
      <c r="Q95" s="82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15">
      <c r="B96" s="36">
        <v>88</v>
      </c>
      <c r="C96" s="78" t="str">
        <f t="shared" si="6"/>
        <v/>
      </c>
      <c r="D96" s="78"/>
      <c r="E96" s="36"/>
      <c r="F96" s="8"/>
      <c r="G96" s="36" t="s">
        <v>3</v>
      </c>
      <c r="H96" s="82"/>
      <c r="I96" s="82"/>
      <c r="J96" s="36"/>
      <c r="K96" s="78" t="str">
        <f t="shared" si="5"/>
        <v/>
      </c>
      <c r="L96" s="78"/>
      <c r="M96" s="6" t="str">
        <f t="shared" si="7"/>
        <v/>
      </c>
      <c r="N96" s="36"/>
      <c r="O96" s="8"/>
      <c r="P96" s="82"/>
      <c r="Q96" s="82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15">
      <c r="B97" s="36">
        <v>89</v>
      </c>
      <c r="C97" s="78" t="str">
        <f t="shared" si="6"/>
        <v/>
      </c>
      <c r="D97" s="78"/>
      <c r="E97" s="36"/>
      <c r="F97" s="8"/>
      <c r="G97" s="36" t="s">
        <v>4</v>
      </c>
      <c r="H97" s="82"/>
      <c r="I97" s="82"/>
      <c r="J97" s="36"/>
      <c r="K97" s="78" t="str">
        <f t="shared" si="5"/>
        <v/>
      </c>
      <c r="L97" s="78"/>
      <c r="M97" s="6" t="str">
        <f t="shared" si="7"/>
        <v/>
      </c>
      <c r="N97" s="36"/>
      <c r="O97" s="8"/>
      <c r="P97" s="82"/>
      <c r="Q97" s="82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15">
      <c r="B98" s="36">
        <v>90</v>
      </c>
      <c r="C98" s="78" t="str">
        <f t="shared" si="6"/>
        <v/>
      </c>
      <c r="D98" s="78"/>
      <c r="E98" s="36"/>
      <c r="F98" s="8"/>
      <c r="G98" s="36" t="s">
        <v>3</v>
      </c>
      <c r="H98" s="82"/>
      <c r="I98" s="82"/>
      <c r="J98" s="36"/>
      <c r="K98" s="78" t="str">
        <f t="shared" si="5"/>
        <v/>
      </c>
      <c r="L98" s="78"/>
      <c r="M98" s="6" t="str">
        <f t="shared" si="7"/>
        <v/>
      </c>
      <c r="N98" s="36"/>
      <c r="O98" s="8"/>
      <c r="P98" s="82"/>
      <c r="Q98" s="82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15">
      <c r="B99" s="36">
        <v>91</v>
      </c>
      <c r="C99" s="78" t="str">
        <f t="shared" si="6"/>
        <v/>
      </c>
      <c r="D99" s="78"/>
      <c r="E99" s="36"/>
      <c r="F99" s="8"/>
      <c r="G99" s="36" t="s">
        <v>4</v>
      </c>
      <c r="H99" s="82"/>
      <c r="I99" s="82"/>
      <c r="J99" s="36"/>
      <c r="K99" s="78" t="str">
        <f t="shared" si="5"/>
        <v/>
      </c>
      <c r="L99" s="78"/>
      <c r="M99" s="6" t="str">
        <f t="shared" si="7"/>
        <v/>
      </c>
      <c r="N99" s="36"/>
      <c r="O99" s="8"/>
      <c r="P99" s="82"/>
      <c r="Q99" s="82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15">
      <c r="B100" s="36">
        <v>92</v>
      </c>
      <c r="C100" s="78" t="str">
        <f t="shared" si="6"/>
        <v/>
      </c>
      <c r="D100" s="78"/>
      <c r="E100" s="36"/>
      <c r="F100" s="8"/>
      <c r="G100" s="36" t="s">
        <v>4</v>
      </c>
      <c r="H100" s="82"/>
      <c r="I100" s="82"/>
      <c r="J100" s="36"/>
      <c r="K100" s="78" t="str">
        <f t="shared" si="5"/>
        <v/>
      </c>
      <c r="L100" s="78"/>
      <c r="M100" s="6" t="str">
        <f t="shared" si="7"/>
        <v/>
      </c>
      <c r="N100" s="36"/>
      <c r="O100" s="8"/>
      <c r="P100" s="82"/>
      <c r="Q100" s="82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15">
      <c r="B101" s="36">
        <v>93</v>
      </c>
      <c r="C101" s="78" t="str">
        <f t="shared" si="6"/>
        <v/>
      </c>
      <c r="D101" s="78"/>
      <c r="E101" s="36"/>
      <c r="F101" s="8"/>
      <c r="G101" s="36" t="s">
        <v>3</v>
      </c>
      <c r="H101" s="82"/>
      <c r="I101" s="82"/>
      <c r="J101" s="36"/>
      <c r="K101" s="78" t="str">
        <f t="shared" si="5"/>
        <v/>
      </c>
      <c r="L101" s="78"/>
      <c r="M101" s="6" t="str">
        <f t="shared" si="7"/>
        <v/>
      </c>
      <c r="N101" s="36"/>
      <c r="O101" s="8"/>
      <c r="P101" s="82"/>
      <c r="Q101" s="82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15">
      <c r="B102" s="36">
        <v>94</v>
      </c>
      <c r="C102" s="78" t="str">
        <f t="shared" si="6"/>
        <v/>
      </c>
      <c r="D102" s="78"/>
      <c r="E102" s="36"/>
      <c r="F102" s="8"/>
      <c r="G102" s="36" t="s">
        <v>3</v>
      </c>
      <c r="H102" s="82"/>
      <c r="I102" s="82"/>
      <c r="J102" s="36"/>
      <c r="K102" s="78" t="str">
        <f t="shared" si="5"/>
        <v/>
      </c>
      <c r="L102" s="78"/>
      <c r="M102" s="6" t="str">
        <f t="shared" si="7"/>
        <v/>
      </c>
      <c r="N102" s="36"/>
      <c r="O102" s="8"/>
      <c r="P102" s="82"/>
      <c r="Q102" s="82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15">
      <c r="B103" s="36">
        <v>95</v>
      </c>
      <c r="C103" s="78" t="str">
        <f t="shared" si="6"/>
        <v/>
      </c>
      <c r="D103" s="78"/>
      <c r="E103" s="36"/>
      <c r="F103" s="8"/>
      <c r="G103" s="36" t="s">
        <v>3</v>
      </c>
      <c r="H103" s="82"/>
      <c r="I103" s="82"/>
      <c r="J103" s="36"/>
      <c r="K103" s="78" t="str">
        <f t="shared" si="5"/>
        <v/>
      </c>
      <c r="L103" s="78"/>
      <c r="M103" s="6" t="str">
        <f t="shared" si="7"/>
        <v/>
      </c>
      <c r="N103" s="36"/>
      <c r="O103" s="8"/>
      <c r="P103" s="82"/>
      <c r="Q103" s="82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15">
      <c r="B104" s="36">
        <v>96</v>
      </c>
      <c r="C104" s="78" t="str">
        <f t="shared" si="6"/>
        <v/>
      </c>
      <c r="D104" s="78"/>
      <c r="E104" s="36"/>
      <c r="F104" s="8"/>
      <c r="G104" s="36" t="s">
        <v>4</v>
      </c>
      <c r="H104" s="82"/>
      <c r="I104" s="82"/>
      <c r="J104" s="36"/>
      <c r="K104" s="78" t="str">
        <f t="shared" si="5"/>
        <v/>
      </c>
      <c r="L104" s="78"/>
      <c r="M104" s="6" t="str">
        <f t="shared" si="7"/>
        <v/>
      </c>
      <c r="N104" s="36"/>
      <c r="O104" s="8"/>
      <c r="P104" s="82"/>
      <c r="Q104" s="82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15">
      <c r="B105" s="36">
        <v>97</v>
      </c>
      <c r="C105" s="78" t="str">
        <f t="shared" si="6"/>
        <v/>
      </c>
      <c r="D105" s="78"/>
      <c r="E105" s="36"/>
      <c r="F105" s="8"/>
      <c r="G105" s="36" t="s">
        <v>3</v>
      </c>
      <c r="H105" s="82"/>
      <c r="I105" s="82"/>
      <c r="J105" s="36"/>
      <c r="K105" s="78" t="str">
        <f t="shared" si="5"/>
        <v/>
      </c>
      <c r="L105" s="78"/>
      <c r="M105" s="6" t="str">
        <f t="shared" si="7"/>
        <v/>
      </c>
      <c r="N105" s="36"/>
      <c r="O105" s="8"/>
      <c r="P105" s="82"/>
      <c r="Q105" s="82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15">
      <c r="B106" s="36">
        <v>98</v>
      </c>
      <c r="C106" s="78" t="str">
        <f t="shared" si="6"/>
        <v/>
      </c>
      <c r="D106" s="78"/>
      <c r="E106" s="36"/>
      <c r="F106" s="8"/>
      <c r="G106" s="36" t="s">
        <v>4</v>
      </c>
      <c r="H106" s="82"/>
      <c r="I106" s="82"/>
      <c r="J106" s="36"/>
      <c r="K106" s="78" t="str">
        <f t="shared" si="5"/>
        <v/>
      </c>
      <c r="L106" s="78"/>
      <c r="M106" s="6" t="str">
        <f t="shared" si="7"/>
        <v/>
      </c>
      <c r="N106" s="36"/>
      <c r="O106" s="8"/>
      <c r="P106" s="82"/>
      <c r="Q106" s="82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15">
      <c r="B107" s="36">
        <v>99</v>
      </c>
      <c r="C107" s="78" t="str">
        <f t="shared" si="6"/>
        <v/>
      </c>
      <c r="D107" s="78"/>
      <c r="E107" s="36"/>
      <c r="F107" s="8"/>
      <c r="G107" s="36" t="s">
        <v>4</v>
      </c>
      <c r="H107" s="82"/>
      <c r="I107" s="82"/>
      <c r="J107" s="36"/>
      <c r="K107" s="78" t="str">
        <f t="shared" si="5"/>
        <v/>
      </c>
      <c r="L107" s="78"/>
      <c r="M107" s="6" t="str">
        <f t="shared" si="7"/>
        <v/>
      </c>
      <c r="N107" s="36"/>
      <c r="O107" s="8"/>
      <c r="P107" s="82"/>
      <c r="Q107" s="82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15">
      <c r="B108" s="36">
        <v>100</v>
      </c>
      <c r="C108" s="78" t="str">
        <f t="shared" si="6"/>
        <v/>
      </c>
      <c r="D108" s="78"/>
      <c r="E108" s="36"/>
      <c r="F108" s="8"/>
      <c r="G108" s="36" t="s">
        <v>3</v>
      </c>
      <c r="H108" s="82"/>
      <c r="I108" s="82"/>
      <c r="J108" s="36"/>
      <c r="K108" s="78" t="str">
        <f t="shared" si="5"/>
        <v/>
      </c>
      <c r="L108" s="78"/>
      <c r="M108" s="6" t="str">
        <f t="shared" si="7"/>
        <v/>
      </c>
      <c r="N108" s="36"/>
      <c r="O108" s="8"/>
      <c r="P108" s="82"/>
      <c r="Q108" s="82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1" stopIfTrue="1" operator="equal">
      <formula>"買"</formula>
    </cfRule>
    <cfRule type="cellIs" dxfId="30" priority="2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5" stopIfTrue="1" operator="equal">
      <formula>"買"</formula>
    </cfRule>
    <cfRule type="cellIs" dxfId="26" priority="6" stopIfTrue="1" operator="equal">
      <formula>"売"</formula>
    </cfRule>
  </conditionalFormatting>
  <conditionalFormatting sqref="G13">
    <cfRule type="cellIs" dxfId="25" priority="3" stopIfTrue="1" operator="equal">
      <formula>"買"</formula>
    </cfRule>
    <cfRule type="cellIs" dxfId="24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6" zoomScaleNormal="96" workbookViewId="0">
      <selection activeCell="O20" sqref="O20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opLeftCell="B1" zoomScale="115" zoomScaleNormal="115" workbookViewId="0">
      <pane ySplit="8" topLeftCell="A9" activePane="bottomLeft" state="frozen"/>
      <selection pane="bottomLeft" activeCell="B9" sqref="B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7" t="s">
        <v>5</v>
      </c>
      <c r="C2" s="47"/>
      <c r="D2" s="50" t="s">
        <v>49</v>
      </c>
      <c r="E2" s="50"/>
      <c r="F2" s="47" t="s">
        <v>6</v>
      </c>
      <c r="G2" s="47"/>
      <c r="H2" s="50" t="s">
        <v>48</v>
      </c>
      <c r="I2" s="50"/>
      <c r="J2" s="47" t="s">
        <v>7</v>
      </c>
      <c r="K2" s="47"/>
      <c r="L2" s="51">
        <f>C9</f>
        <v>100000</v>
      </c>
      <c r="M2" s="50"/>
      <c r="N2" s="47" t="s">
        <v>8</v>
      </c>
      <c r="O2" s="47"/>
      <c r="P2" s="51" t="str">
        <f>+C56</f>
        <v/>
      </c>
      <c r="Q2" s="50"/>
      <c r="R2" s="1"/>
      <c r="S2" s="1"/>
      <c r="T2" s="1"/>
    </row>
    <row r="3" spans="2:21" ht="57" customHeight="1" x14ac:dyDescent="0.15">
      <c r="B3" s="47" t="s">
        <v>9</v>
      </c>
      <c r="C3" s="47"/>
      <c r="D3" s="52" t="s">
        <v>51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 x14ac:dyDescent="0.15">
      <c r="B4" s="47" t="s">
        <v>11</v>
      </c>
      <c r="C4" s="47"/>
      <c r="D4" s="48">
        <f>SUM($R$9:$S$993)</f>
        <v>12287.583290753597</v>
      </c>
      <c r="E4" s="48"/>
      <c r="F4" s="47" t="s">
        <v>12</v>
      </c>
      <c r="G4" s="47"/>
      <c r="H4" s="49">
        <f>SUM($T$9:$U$108)</f>
        <v>-2.1999999999996049</v>
      </c>
      <c r="I4" s="50"/>
      <c r="J4" s="54" t="s">
        <v>13</v>
      </c>
      <c r="K4" s="54"/>
      <c r="L4" s="51">
        <f>MAX($C$9:$D$990)-C9</f>
        <v>15760.395145106842</v>
      </c>
      <c r="M4" s="51"/>
      <c r="N4" s="54" t="s">
        <v>14</v>
      </c>
      <c r="O4" s="54"/>
      <c r="P4" s="48">
        <f>MIN($C$9:$D$990)-C9</f>
        <v>-5535.6113349549996</v>
      </c>
      <c r="Q4" s="48"/>
      <c r="R4" s="1"/>
      <c r="S4" s="1"/>
      <c r="T4" s="1"/>
    </row>
    <row r="5" spans="2:21" x14ac:dyDescent="0.15">
      <c r="B5" s="41" t="s">
        <v>15</v>
      </c>
      <c r="C5" s="40">
        <f>COUNTIF($R$9:$R$990,"&gt;0")</f>
        <v>10</v>
      </c>
      <c r="D5" s="39" t="s">
        <v>16</v>
      </c>
      <c r="E5" s="16">
        <f>COUNTIF($R$9:$R$990,"&lt;0")</f>
        <v>11</v>
      </c>
      <c r="F5" s="39" t="s">
        <v>17</v>
      </c>
      <c r="G5" s="40">
        <f>COUNTIF($R$9:$R$990,"=0")</f>
        <v>0</v>
      </c>
      <c r="H5" s="39" t="s">
        <v>18</v>
      </c>
      <c r="I5" s="3">
        <f>C5/SUM(C5,E5,G5)</f>
        <v>0.47619047619047616</v>
      </c>
      <c r="J5" s="55" t="s">
        <v>19</v>
      </c>
      <c r="K5" s="47"/>
      <c r="L5" s="56">
        <v>5</v>
      </c>
      <c r="M5" s="57"/>
      <c r="N5" s="18" t="s">
        <v>20</v>
      </c>
      <c r="O5" s="9"/>
      <c r="P5" s="56">
        <v>5</v>
      </c>
      <c r="Q5" s="57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42"/>
      <c r="R6" s="1"/>
      <c r="S6" s="1"/>
      <c r="T6" s="1"/>
    </row>
    <row r="7" spans="2:21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 t="s">
        <v>24</v>
      </c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1" x14ac:dyDescent="0.15">
      <c r="B8" s="66"/>
      <c r="C8" s="69"/>
      <c r="D8" s="70"/>
      <c r="E8" s="19" t="s">
        <v>28</v>
      </c>
      <c r="F8" s="19" t="s">
        <v>29</v>
      </c>
      <c r="G8" s="19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</row>
    <row r="9" spans="2:21" x14ac:dyDescent="0.15">
      <c r="B9" s="43">
        <v>1</v>
      </c>
      <c r="C9" s="78">
        <v>100000</v>
      </c>
      <c r="D9" s="78"/>
      <c r="E9" s="43">
        <v>2014</v>
      </c>
      <c r="F9" s="8">
        <v>42617</v>
      </c>
      <c r="G9" s="43" t="s">
        <v>4</v>
      </c>
      <c r="H9" s="79">
        <v>87.435000000000002</v>
      </c>
      <c r="I9" s="79"/>
      <c r="J9" s="44">
        <v>18.8</v>
      </c>
      <c r="K9" s="78">
        <f t="shared" ref="K9:K72" si="0">IF(F9="","",C9*0.03)</f>
        <v>3000</v>
      </c>
      <c r="L9" s="78"/>
      <c r="M9" s="6">
        <f>IF(J9="","",(K9/J9)/1000)</f>
        <v>0.15957446808510639</v>
      </c>
      <c r="N9" s="43">
        <v>2014</v>
      </c>
      <c r="O9" s="8">
        <v>42618</v>
      </c>
      <c r="P9" s="79">
        <v>87.25</v>
      </c>
      <c r="Q9" s="79"/>
      <c r="R9" s="80">
        <f>IF(O9="","",(IF(G9="売",H9-P9,P9-H9))*M9*100000)</f>
        <v>-2952.1276595745048</v>
      </c>
      <c r="S9" s="80"/>
      <c r="T9" s="81">
        <f>IF(O9="","",IF(R9&lt;0,J9*(-1),IF(G9="買",(P9-H9)*100,(H9-P9)*100)))</f>
        <v>-18.8</v>
      </c>
      <c r="U9" s="81"/>
    </row>
    <row r="10" spans="2:21" x14ac:dyDescent="0.15">
      <c r="B10" s="43">
        <v>2</v>
      </c>
      <c r="C10" s="78">
        <f t="shared" ref="C10:C73" si="1">IF(R9="","",C9+R9)</f>
        <v>97047.8723404255</v>
      </c>
      <c r="D10" s="78"/>
      <c r="E10" s="43"/>
      <c r="F10" s="8">
        <v>42621</v>
      </c>
      <c r="G10" s="43" t="s">
        <v>4</v>
      </c>
      <c r="H10" s="79">
        <v>87.488</v>
      </c>
      <c r="I10" s="79"/>
      <c r="J10" s="44">
        <v>14.5</v>
      </c>
      <c r="K10" s="78">
        <f t="shared" si="0"/>
        <v>2911.4361702127649</v>
      </c>
      <c r="L10" s="78"/>
      <c r="M10" s="6">
        <f t="shared" ref="M10:M73" si="2">IF(J10="","",(K10/J10)/1000)</f>
        <v>0.20078870139398378</v>
      </c>
      <c r="N10" s="43"/>
      <c r="O10" s="8">
        <v>42622</v>
      </c>
      <c r="P10" s="79">
        <v>87.650999999999996</v>
      </c>
      <c r="Q10" s="79"/>
      <c r="R10" s="80">
        <f t="shared" ref="R10:R73" si="3">IF(O10="","",(IF(G10="売",H10-P10,P10-H10))*M10*100000)</f>
        <v>3272.8558327218693</v>
      </c>
      <c r="S10" s="80"/>
      <c r="T10" s="81">
        <f t="shared" ref="T10:T73" si="4">IF(O10="","",IF(R10&lt;0,J10*(-1),IF(G10="買",(P10-H10)*100,(H10-P10)*100)))</f>
        <v>16.29999999999967</v>
      </c>
      <c r="U10" s="81"/>
    </row>
    <row r="11" spans="2:21" x14ac:dyDescent="0.15">
      <c r="B11" s="43">
        <v>3</v>
      </c>
      <c r="C11" s="78">
        <f t="shared" si="1"/>
        <v>100320.72817314736</v>
      </c>
      <c r="D11" s="78"/>
      <c r="E11" s="43"/>
      <c r="F11" s="8">
        <v>42630</v>
      </c>
      <c r="G11" s="43" t="s">
        <v>4</v>
      </c>
      <c r="H11" s="79">
        <v>87.754000000000005</v>
      </c>
      <c r="I11" s="79"/>
      <c r="J11" s="44">
        <v>18.600000000000001</v>
      </c>
      <c r="K11" s="78">
        <f t="shared" si="0"/>
        <v>3009.621845194421</v>
      </c>
      <c r="L11" s="78"/>
      <c r="M11" s="6">
        <f t="shared" si="2"/>
        <v>0.16180762608572155</v>
      </c>
      <c r="N11" s="43"/>
      <c r="O11" s="8">
        <v>42630</v>
      </c>
      <c r="P11" s="79">
        <v>87.567999999999998</v>
      </c>
      <c r="Q11" s="79"/>
      <c r="R11" s="80">
        <f t="shared" si="3"/>
        <v>-3009.6218451945351</v>
      </c>
      <c r="S11" s="80"/>
      <c r="T11" s="81">
        <f t="shared" si="4"/>
        <v>-18.600000000000001</v>
      </c>
      <c r="U11" s="81"/>
    </row>
    <row r="12" spans="2:21" x14ac:dyDescent="0.15">
      <c r="B12" s="43">
        <v>4</v>
      </c>
      <c r="C12" s="78">
        <f t="shared" si="1"/>
        <v>97311.106327952832</v>
      </c>
      <c r="D12" s="78"/>
      <c r="E12" s="43"/>
      <c r="F12" s="8">
        <v>42635</v>
      </c>
      <c r="G12" s="43" t="s">
        <v>3</v>
      </c>
      <c r="H12" s="79">
        <v>88.355999999999995</v>
      </c>
      <c r="I12" s="79"/>
      <c r="J12" s="44">
        <v>22.1</v>
      </c>
      <c r="K12" s="78">
        <f t="shared" si="0"/>
        <v>2919.333189838585</v>
      </c>
      <c r="L12" s="78"/>
      <c r="M12" s="6">
        <f t="shared" si="2"/>
        <v>0.13209652442708528</v>
      </c>
      <c r="N12" s="43"/>
      <c r="O12" s="8">
        <v>42637</v>
      </c>
      <c r="P12" s="79">
        <v>87.953000000000003</v>
      </c>
      <c r="Q12" s="79"/>
      <c r="R12" s="80">
        <f t="shared" si="3"/>
        <v>5323.4899344114256</v>
      </c>
      <c r="S12" s="80"/>
      <c r="T12" s="81">
        <f t="shared" si="4"/>
        <v>40.299999999999159</v>
      </c>
      <c r="U12" s="81"/>
    </row>
    <row r="13" spans="2:21" x14ac:dyDescent="0.15">
      <c r="B13" s="43">
        <v>5</v>
      </c>
      <c r="C13" s="78">
        <f t="shared" si="1"/>
        <v>102634.59626236426</v>
      </c>
      <c r="D13" s="78"/>
      <c r="E13" s="43"/>
      <c r="F13" s="8">
        <v>42658</v>
      </c>
      <c r="G13" s="43" t="s">
        <v>4</v>
      </c>
      <c r="H13" s="79">
        <v>84.099000000000004</v>
      </c>
      <c r="I13" s="79"/>
      <c r="J13" s="44">
        <v>33.200000000000003</v>
      </c>
      <c r="K13" s="78">
        <f t="shared" si="0"/>
        <v>3079.0378878709275</v>
      </c>
      <c r="L13" s="78"/>
      <c r="M13" s="6">
        <f t="shared" si="2"/>
        <v>9.2742105056353219E-2</v>
      </c>
      <c r="N13" s="43"/>
      <c r="O13" s="8">
        <v>42659</v>
      </c>
      <c r="P13" s="79">
        <v>84.293000000000006</v>
      </c>
      <c r="Q13" s="79"/>
      <c r="R13" s="80">
        <f t="shared" si="3"/>
        <v>1799.1968380932769</v>
      </c>
      <c r="S13" s="80"/>
      <c r="T13" s="81">
        <f t="shared" si="4"/>
        <v>19.400000000000261</v>
      </c>
      <c r="U13" s="81"/>
    </row>
    <row r="14" spans="2:21" x14ac:dyDescent="0.15">
      <c r="B14" s="43">
        <v>6</v>
      </c>
      <c r="C14" s="78">
        <f t="shared" si="1"/>
        <v>104433.79310045754</v>
      </c>
      <c r="D14" s="78"/>
      <c r="E14" s="43"/>
      <c r="F14" s="8">
        <v>42660</v>
      </c>
      <c r="G14" s="43" t="s">
        <v>4</v>
      </c>
      <c r="H14" s="79">
        <v>84.841999999999999</v>
      </c>
      <c r="I14" s="79"/>
      <c r="J14" s="44">
        <v>45.3</v>
      </c>
      <c r="K14" s="78">
        <f t="shared" si="0"/>
        <v>3133.0137930137262</v>
      </c>
      <c r="L14" s="78"/>
      <c r="M14" s="6">
        <f t="shared" si="2"/>
        <v>6.9161452384408975E-2</v>
      </c>
      <c r="N14" s="43"/>
      <c r="O14" s="8">
        <v>42663</v>
      </c>
      <c r="P14" s="79">
        <v>84.968000000000004</v>
      </c>
      <c r="Q14" s="79"/>
      <c r="R14" s="80">
        <f t="shared" si="3"/>
        <v>871.43430004358606</v>
      </c>
      <c r="S14" s="80"/>
      <c r="T14" s="81">
        <f t="shared" si="4"/>
        <v>12.600000000000477</v>
      </c>
      <c r="U14" s="81"/>
    </row>
    <row r="15" spans="2:21" x14ac:dyDescent="0.15">
      <c r="B15" s="43">
        <v>7</v>
      </c>
      <c r="C15" s="78">
        <f t="shared" si="1"/>
        <v>105305.22740050113</v>
      </c>
      <c r="D15" s="78"/>
      <c r="E15" s="43"/>
      <c r="F15" s="8">
        <v>42693</v>
      </c>
      <c r="G15" s="43" t="s">
        <v>4</v>
      </c>
      <c r="H15" s="79">
        <v>92.834000000000003</v>
      </c>
      <c r="I15" s="79"/>
      <c r="J15" s="44">
        <v>39.299999999999997</v>
      </c>
      <c r="K15" s="78">
        <f t="shared" si="0"/>
        <v>3159.1568220150339</v>
      </c>
      <c r="L15" s="78"/>
      <c r="M15" s="6">
        <f t="shared" si="2"/>
        <v>8.0385669771374901E-2</v>
      </c>
      <c r="N15" s="43"/>
      <c r="O15" s="8">
        <v>42695</v>
      </c>
      <c r="P15" s="79">
        <v>92.608000000000004</v>
      </c>
      <c r="Q15" s="79"/>
      <c r="R15" s="80">
        <f t="shared" si="3"/>
        <v>-1816.7161368330655</v>
      </c>
      <c r="S15" s="80"/>
      <c r="T15" s="81">
        <f t="shared" si="4"/>
        <v>-39.299999999999997</v>
      </c>
      <c r="U15" s="81"/>
    </row>
    <row r="16" spans="2:21" x14ac:dyDescent="0.15">
      <c r="B16" s="43">
        <v>8</v>
      </c>
      <c r="C16" s="78">
        <f t="shared" si="1"/>
        <v>103488.51126366806</v>
      </c>
      <c r="D16" s="78"/>
      <c r="E16" s="43"/>
      <c r="F16" s="8">
        <v>42706</v>
      </c>
      <c r="G16" s="43" t="s">
        <v>3</v>
      </c>
      <c r="H16" s="79">
        <v>93.088999999999999</v>
      </c>
      <c r="I16" s="79"/>
      <c r="J16" s="44">
        <v>20.6</v>
      </c>
      <c r="K16" s="78">
        <f t="shared" si="0"/>
        <v>3104.6553379100415</v>
      </c>
      <c r="L16" s="78"/>
      <c r="M16" s="6">
        <f t="shared" si="2"/>
        <v>0.15071142417039035</v>
      </c>
      <c r="N16" s="43"/>
      <c r="O16" s="8">
        <v>42707</v>
      </c>
      <c r="P16" s="79">
        <v>93.013999999999996</v>
      </c>
      <c r="Q16" s="79"/>
      <c r="R16" s="80">
        <f t="shared" si="3"/>
        <v>1130.3356812779705</v>
      </c>
      <c r="S16" s="80"/>
      <c r="T16" s="81">
        <f t="shared" si="4"/>
        <v>7.5000000000002842</v>
      </c>
      <c r="U16" s="81"/>
    </row>
    <row r="17" spans="2:21" x14ac:dyDescent="0.15">
      <c r="B17" s="43">
        <v>9</v>
      </c>
      <c r="C17" s="78">
        <f t="shared" si="1"/>
        <v>104618.84694494602</v>
      </c>
      <c r="D17" s="78"/>
      <c r="E17" s="43"/>
      <c r="F17" s="8">
        <v>42734</v>
      </c>
      <c r="G17" s="43" t="s">
        <v>3</v>
      </c>
      <c r="H17" s="79">
        <v>93.412999999999997</v>
      </c>
      <c r="I17" s="79"/>
      <c r="J17" s="44">
        <v>25.9</v>
      </c>
      <c r="K17" s="78">
        <f t="shared" si="0"/>
        <v>3138.5654083483805</v>
      </c>
      <c r="L17" s="78"/>
      <c r="M17" s="6">
        <f t="shared" si="2"/>
        <v>0.12118013159646257</v>
      </c>
      <c r="N17" s="43"/>
      <c r="O17" s="8">
        <v>42734</v>
      </c>
      <c r="P17" s="79">
        <v>93.694000000000003</v>
      </c>
      <c r="Q17" s="79"/>
      <c r="R17" s="80">
        <f t="shared" si="3"/>
        <v>-3405.1616978606694</v>
      </c>
      <c r="S17" s="80"/>
      <c r="T17" s="81">
        <f t="shared" si="4"/>
        <v>-25.9</v>
      </c>
      <c r="U17" s="81"/>
    </row>
    <row r="18" spans="2:21" x14ac:dyDescent="0.15">
      <c r="B18" s="43">
        <v>10</v>
      </c>
      <c r="C18" s="78">
        <f t="shared" si="1"/>
        <v>101213.68524708535</v>
      </c>
      <c r="D18" s="78"/>
      <c r="E18" s="43">
        <v>2015</v>
      </c>
      <c r="F18" s="8">
        <v>42388</v>
      </c>
      <c r="G18" s="43" t="s">
        <v>4</v>
      </c>
      <c r="H18" s="79">
        <v>91.418999999999997</v>
      </c>
      <c r="I18" s="79"/>
      <c r="J18" s="44">
        <v>31.2</v>
      </c>
      <c r="K18" s="78">
        <f t="shared" si="0"/>
        <v>3036.4105574125601</v>
      </c>
      <c r="L18" s="78"/>
      <c r="M18" s="6">
        <f t="shared" si="2"/>
        <v>9.7320851199120526E-2</v>
      </c>
      <c r="N18" s="43">
        <v>2015</v>
      </c>
      <c r="O18" s="8">
        <v>42389</v>
      </c>
      <c r="P18" s="79">
        <v>91.197999999999993</v>
      </c>
      <c r="Q18" s="79"/>
      <c r="R18" s="80">
        <f t="shared" si="3"/>
        <v>-2150.7908115005989</v>
      </c>
      <c r="S18" s="80"/>
      <c r="T18" s="81">
        <f t="shared" si="4"/>
        <v>-31.2</v>
      </c>
      <c r="U18" s="81"/>
    </row>
    <row r="19" spans="2:21" x14ac:dyDescent="0.15">
      <c r="B19" s="43">
        <v>11</v>
      </c>
      <c r="C19" s="78">
        <f t="shared" si="1"/>
        <v>99062.894435584749</v>
      </c>
      <c r="D19" s="78"/>
      <c r="E19" s="43"/>
      <c r="F19" s="8">
        <v>42412</v>
      </c>
      <c r="G19" s="43" t="s">
        <v>3</v>
      </c>
      <c r="H19" s="79">
        <v>88.245999999999995</v>
      </c>
      <c r="I19" s="79"/>
      <c r="J19" s="44">
        <v>26.9</v>
      </c>
      <c r="K19" s="78">
        <f t="shared" si="0"/>
        <v>2971.8868330675423</v>
      </c>
      <c r="L19" s="78"/>
      <c r="M19" s="6">
        <f t="shared" si="2"/>
        <v>0.1104790644263027</v>
      </c>
      <c r="N19" s="43"/>
      <c r="O19" s="8">
        <v>42413</v>
      </c>
      <c r="P19" s="79">
        <v>88.515000000000001</v>
      </c>
      <c r="Q19" s="79"/>
      <c r="R19" s="80">
        <f t="shared" si="3"/>
        <v>-2971.8868330676032</v>
      </c>
      <c r="S19" s="80"/>
      <c r="T19" s="81">
        <f t="shared" si="4"/>
        <v>-26.9</v>
      </c>
      <c r="U19" s="81"/>
    </row>
    <row r="20" spans="2:21" x14ac:dyDescent="0.15">
      <c r="B20" s="43">
        <v>12</v>
      </c>
      <c r="C20" s="78">
        <f t="shared" si="1"/>
        <v>96091.007602517144</v>
      </c>
      <c r="D20" s="78"/>
      <c r="E20" s="43"/>
      <c r="F20" s="8">
        <v>42419</v>
      </c>
      <c r="G20" s="43" t="s">
        <v>3</v>
      </c>
      <c r="H20" s="79">
        <v>89.481999999999999</v>
      </c>
      <c r="I20" s="79"/>
      <c r="J20" s="44">
        <v>31.9</v>
      </c>
      <c r="K20" s="78">
        <f t="shared" si="0"/>
        <v>2882.7302280755143</v>
      </c>
      <c r="L20" s="78"/>
      <c r="M20" s="6">
        <f t="shared" si="2"/>
        <v>9.0367718748448719E-2</v>
      </c>
      <c r="N20" s="43"/>
      <c r="O20" s="8">
        <v>42420</v>
      </c>
      <c r="P20" s="79">
        <v>89.662000000000006</v>
      </c>
      <c r="Q20" s="79"/>
      <c r="R20" s="80">
        <f t="shared" si="3"/>
        <v>-1626.6189374721387</v>
      </c>
      <c r="S20" s="80"/>
      <c r="T20" s="81">
        <f t="shared" si="4"/>
        <v>-31.9</v>
      </c>
      <c r="U20" s="81"/>
    </row>
    <row r="21" spans="2:21" x14ac:dyDescent="0.15">
      <c r="B21" s="43">
        <v>13</v>
      </c>
      <c r="C21" s="78">
        <f t="shared" si="1"/>
        <v>94464.388665045</v>
      </c>
      <c r="D21" s="78"/>
      <c r="E21" s="43"/>
      <c r="F21" s="8">
        <v>42427</v>
      </c>
      <c r="G21" s="43" t="s">
        <v>4</v>
      </c>
      <c r="H21" s="79">
        <v>90.069000000000003</v>
      </c>
      <c r="I21" s="79"/>
      <c r="J21" s="44">
        <v>25.1</v>
      </c>
      <c r="K21" s="78">
        <f t="shared" si="0"/>
        <v>2833.93165995135</v>
      </c>
      <c r="L21" s="78"/>
      <c r="M21" s="6">
        <f t="shared" si="2"/>
        <v>0.11290564382276294</v>
      </c>
      <c r="N21" s="43"/>
      <c r="O21" s="8">
        <v>42434</v>
      </c>
      <c r="P21" s="79">
        <v>90.608999999999995</v>
      </c>
      <c r="Q21" s="79"/>
      <c r="R21" s="80">
        <f t="shared" si="3"/>
        <v>6096.9047664291093</v>
      </c>
      <c r="S21" s="80"/>
      <c r="T21" s="81">
        <f t="shared" si="4"/>
        <v>53.999999999999204</v>
      </c>
      <c r="U21" s="81"/>
    </row>
    <row r="22" spans="2:21" x14ac:dyDescent="0.15">
      <c r="B22" s="43">
        <v>14</v>
      </c>
      <c r="C22" s="78">
        <f t="shared" si="1"/>
        <v>100561.29343147411</v>
      </c>
      <c r="D22" s="78"/>
      <c r="E22" s="43"/>
      <c r="F22" s="8">
        <v>42448</v>
      </c>
      <c r="G22" s="43" t="s">
        <v>4</v>
      </c>
      <c r="H22" s="79">
        <v>89.41</v>
      </c>
      <c r="I22" s="79"/>
      <c r="J22" s="44">
        <v>32.299999999999997</v>
      </c>
      <c r="K22" s="78">
        <f t="shared" si="0"/>
        <v>3016.8388029442235</v>
      </c>
      <c r="L22" s="78"/>
      <c r="M22" s="6">
        <f t="shared" si="2"/>
        <v>9.3400582134496091E-2</v>
      </c>
      <c r="N22" s="43"/>
      <c r="O22" s="8">
        <v>42454</v>
      </c>
      <c r="P22" s="79">
        <v>90.852999999999994</v>
      </c>
      <c r="Q22" s="79"/>
      <c r="R22" s="80">
        <f t="shared" si="3"/>
        <v>13477.704002007766</v>
      </c>
      <c r="S22" s="80"/>
      <c r="T22" s="81">
        <f t="shared" si="4"/>
        <v>144.29999999999978</v>
      </c>
      <c r="U22" s="81"/>
    </row>
    <row r="23" spans="2:21" x14ac:dyDescent="0.15">
      <c r="B23" s="43">
        <v>15</v>
      </c>
      <c r="C23" s="78">
        <f t="shared" si="1"/>
        <v>114038.99743348188</v>
      </c>
      <c r="D23" s="78"/>
      <c r="E23" s="43"/>
      <c r="F23" s="8">
        <v>42460</v>
      </c>
      <c r="G23" s="43" t="s">
        <v>3</v>
      </c>
      <c r="H23" s="79">
        <v>89.548000000000002</v>
      </c>
      <c r="I23" s="79"/>
      <c r="J23" s="44">
        <v>43.1</v>
      </c>
      <c r="K23" s="78">
        <f t="shared" si="0"/>
        <v>3421.1699230044565</v>
      </c>
      <c r="L23" s="78"/>
      <c r="M23" s="6">
        <f t="shared" si="2"/>
        <v>7.937749241309644E-2</v>
      </c>
      <c r="N23" s="43"/>
      <c r="O23" s="8">
        <v>42462</v>
      </c>
      <c r="P23" s="79">
        <v>89.417000000000002</v>
      </c>
      <c r="Q23" s="79"/>
      <c r="R23" s="80">
        <f t="shared" si="3"/>
        <v>1039.8451506115653</v>
      </c>
      <c r="S23" s="80"/>
      <c r="T23" s="81">
        <f t="shared" si="4"/>
        <v>13.100000000000023</v>
      </c>
      <c r="U23" s="81"/>
    </row>
    <row r="24" spans="2:21" x14ac:dyDescent="0.15">
      <c r="B24" s="43">
        <v>16</v>
      </c>
      <c r="C24" s="78">
        <f t="shared" si="1"/>
        <v>115078.84258409345</v>
      </c>
      <c r="D24" s="78"/>
      <c r="E24" s="43"/>
      <c r="F24" s="8">
        <v>42545</v>
      </c>
      <c r="G24" s="43" t="s">
        <v>4</v>
      </c>
      <c r="H24" s="79">
        <v>85.334999999999994</v>
      </c>
      <c r="I24" s="79"/>
      <c r="J24" s="44">
        <v>41.5</v>
      </c>
      <c r="K24" s="78">
        <f t="shared" si="0"/>
        <v>3452.3652775228034</v>
      </c>
      <c r="L24" s="78"/>
      <c r="M24" s="6">
        <f t="shared" si="2"/>
        <v>8.3189524759585617E-2</v>
      </c>
      <c r="N24" s="43"/>
      <c r="O24" s="8">
        <v>42546</v>
      </c>
      <c r="P24" s="79">
        <v>85.233000000000004</v>
      </c>
      <c r="Q24" s="79"/>
      <c r="R24" s="80">
        <f t="shared" si="3"/>
        <v>-848.53315254768722</v>
      </c>
      <c r="S24" s="80"/>
      <c r="T24" s="81">
        <f t="shared" si="4"/>
        <v>-41.5</v>
      </c>
      <c r="U24" s="81"/>
    </row>
    <row r="25" spans="2:21" x14ac:dyDescent="0.15">
      <c r="B25" s="43">
        <v>17</v>
      </c>
      <c r="C25" s="78">
        <f t="shared" si="1"/>
        <v>114230.30943154576</v>
      </c>
      <c r="D25" s="78"/>
      <c r="E25" s="43"/>
      <c r="F25" s="8">
        <v>42559</v>
      </c>
      <c r="G25" s="43" t="s">
        <v>3</v>
      </c>
      <c r="H25" s="79">
        <v>81.034999999999997</v>
      </c>
      <c r="I25" s="79"/>
      <c r="J25" s="44">
        <v>31.4</v>
      </c>
      <c r="K25" s="78">
        <f t="shared" si="0"/>
        <v>3426.9092829463725</v>
      </c>
      <c r="L25" s="78"/>
      <c r="M25" s="6">
        <f t="shared" si="2"/>
        <v>0.10913723831039404</v>
      </c>
      <c r="N25" s="43"/>
      <c r="O25" s="8">
        <v>42560</v>
      </c>
      <c r="P25" s="79">
        <v>81.349000000000004</v>
      </c>
      <c r="Q25" s="79"/>
      <c r="R25" s="80">
        <f t="shared" si="3"/>
        <v>-3426.9092829464512</v>
      </c>
      <c r="S25" s="80"/>
      <c r="T25" s="81">
        <f t="shared" si="4"/>
        <v>-31.4</v>
      </c>
      <c r="U25" s="81"/>
    </row>
    <row r="26" spans="2:21" x14ac:dyDescent="0.15">
      <c r="B26" s="43">
        <v>18</v>
      </c>
      <c r="C26" s="78">
        <f t="shared" si="1"/>
        <v>110803.40014859931</v>
      </c>
      <c r="D26" s="78"/>
      <c r="E26" s="43"/>
      <c r="F26" s="8">
        <v>42656</v>
      </c>
      <c r="G26" s="43" t="s">
        <v>3</v>
      </c>
      <c r="H26" s="79">
        <v>79.638999999999996</v>
      </c>
      <c r="I26" s="79"/>
      <c r="J26" s="44">
        <v>62</v>
      </c>
      <c r="K26" s="78">
        <f t="shared" si="0"/>
        <v>3324.1020044579791</v>
      </c>
      <c r="L26" s="78"/>
      <c r="M26" s="6">
        <f t="shared" si="2"/>
        <v>5.3614548458999663E-2</v>
      </c>
      <c r="N26" s="43"/>
      <c r="O26" s="8">
        <v>42657</v>
      </c>
      <c r="P26" s="79">
        <v>79.680000000000007</v>
      </c>
      <c r="Q26" s="79"/>
      <c r="R26" s="80">
        <f t="shared" si="3"/>
        <v>-219.81964868195777</v>
      </c>
      <c r="S26" s="80"/>
      <c r="T26" s="81">
        <f t="shared" si="4"/>
        <v>-62</v>
      </c>
      <c r="U26" s="81"/>
    </row>
    <row r="27" spans="2:21" x14ac:dyDescent="0.15">
      <c r="B27" s="43">
        <v>19</v>
      </c>
      <c r="C27" s="78">
        <f t="shared" si="1"/>
        <v>110583.58049991736</v>
      </c>
      <c r="D27" s="78"/>
      <c r="E27" s="43"/>
      <c r="F27" s="8">
        <v>42670</v>
      </c>
      <c r="G27" s="43" t="s">
        <v>3</v>
      </c>
      <c r="H27" s="79">
        <v>81.510000000000005</v>
      </c>
      <c r="I27" s="79"/>
      <c r="J27" s="44">
        <v>38.700000000000003</v>
      </c>
      <c r="K27" s="78">
        <f t="shared" si="0"/>
        <v>3317.5074149975208</v>
      </c>
      <c r="L27" s="78"/>
      <c r="M27" s="6">
        <f t="shared" si="2"/>
        <v>8.5723705813889425E-2</v>
      </c>
      <c r="N27" s="43"/>
      <c r="O27" s="8">
        <v>42673</v>
      </c>
      <c r="P27" s="79">
        <v>81.260999999999996</v>
      </c>
      <c r="Q27" s="79"/>
      <c r="R27" s="80">
        <f t="shared" si="3"/>
        <v>2134.5202747659278</v>
      </c>
      <c r="S27" s="80"/>
      <c r="T27" s="81">
        <f t="shared" si="4"/>
        <v>24.900000000000944</v>
      </c>
      <c r="U27" s="81"/>
    </row>
    <row r="28" spans="2:21" x14ac:dyDescent="0.15">
      <c r="B28" s="43">
        <v>20</v>
      </c>
      <c r="C28" s="78">
        <f t="shared" si="1"/>
        <v>112718.10077468329</v>
      </c>
      <c r="D28" s="78"/>
      <c r="E28" s="43"/>
      <c r="F28" s="8">
        <v>42713</v>
      </c>
      <c r="G28" s="43" t="s">
        <v>3</v>
      </c>
      <c r="H28" s="79">
        <v>81.53</v>
      </c>
      <c r="I28" s="79"/>
      <c r="J28" s="44">
        <v>30.9</v>
      </c>
      <c r="K28" s="78">
        <f t="shared" si="0"/>
        <v>3381.5430232404988</v>
      </c>
      <c r="L28" s="78"/>
      <c r="M28" s="6">
        <f t="shared" si="2"/>
        <v>0.10943504929580902</v>
      </c>
      <c r="N28" s="43"/>
      <c r="O28" s="8">
        <v>42713</v>
      </c>
      <c r="P28" s="79">
        <v>81.251999999999995</v>
      </c>
      <c r="Q28" s="79"/>
      <c r="R28" s="80">
        <f t="shared" si="3"/>
        <v>3042.294370423554</v>
      </c>
      <c r="S28" s="80"/>
      <c r="T28" s="81">
        <f t="shared" si="4"/>
        <v>27.80000000000058</v>
      </c>
      <c r="U28" s="81"/>
    </row>
    <row r="29" spans="2:21" x14ac:dyDescent="0.15">
      <c r="B29" s="43">
        <v>21</v>
      </c>
      <c r="C29" s="78">
        <f t="shared" si="1"/>
        <v>115760.39514510684</v>
      </c>
      <c r="D29" s="78"/>
      <c r="E29" s="43">
        <v>2016</v>
      </c>
      <c r="F29" s="8">
        <v>42377</v>
      </c>
      <c r="G29" s="43" t="s">
        <v>3</v>
      </c>
      <c r="H29" s="79">
        <v>78.457999999999998</v>
      </c>
      <c r="I29" s="79"/>
      <c r="J29" s="44">
        <v>34.9</v>
      </c>
      <c r="K29" s="78">
        <f t="shared" si="0"/>
        <v>3472.811854353205</v>
      </c>
      <c r="L29" s="78"/>
      <c r="M29" s="6">
        <f t="shared" si="2"/>
        <v>9.9507502990063182E-2</v>
      </c>
      <c r="N29" s="43">
        <v>2016</v>
      </c>
      <c r="O29" s="8">
        <v>42377</v>
      </c>
      <c r="P29" s="79">
        <v>78.807000000000002</v>
      </c>
      <c r="Q29" s="79"/>
      <c r="R29" s="80">
        <f t="shared" si="3"/>
        <v>-3472.8118543532423</v>
      </c>
      <c r="S29" s="80"/>
      <c r="T29" s="81">
        <f t="shared" si="4"/>
        <v>-34.9</v>
      </c>
      <c r="U29" s="81"/>
    </row>
    <row r="30" spans="2:21" x14ac:dyDescent="0.15">
      <c r="B30" s="43">
        <v>22</v>
      </c>
      <c r="C30" s="78">
        <f t="shared" si="1"/>
        <v>112287.5832907536</v>
      </c>
      <c r="D30" s="78"/>
      <c r="E30" s="43"/>
      <c r="F30" s="8"/>
      <c r="G30" s="43" t="s">
        <v>3</v>
      </c>
      <c r="H30" s="82"/>
      <c r="I30" s="82"/>
      <c r="J30" s="44"/>
      <c r="K30" s="78" t="str">
        <f t="shared" si="0"/>
        <v/>
      </c>
      <c r="L30" s="78"/>
      <c r="M30" s="6" t="str">
        <f t="shared" si="2"/>
        <v/>
      </c>
      <c r="N30" s="43"/>
      <c r="O30" s="8"/>
      <c r="P30" s="82"/>
      <c r="Q30" s="82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15">
      <c r="B31" s="43">
        <v>23</v>
      </c>
      <c r="C31" s="78" t="str">
        <f t="shared" si="1"/>
        <v/>
      </c>
      <c r="D31" s="78"/>
      <c r="E31" s="43"/>
      <c r="F31" s="8"/>
      <c r="G31" s="43" t="s">
        <v>3</v>
      </c>
      <c r="H31" s="82"/>
      <c r="I31" s="82"/>
      <c r="J31" s="44"/>
      <c r="K31" s="78" t="str">
        <f t="shared" si="0"/>
        <v/>
      </c>
      <c r="L31" s="78"/>
      <c r="M31" s="6" t="str">
        <f t="shared" si="2"/>
        <v/>
      </c>
      <c r="N31" s="43"/>
      <c r="O31" s="8"/>
      <c r="P31" s="82"/>
      <c r="Q31" s="82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15">
      <c r="B32" s="43">
        <v>24</v>
      </c>
      <c r="C32" s="78" t="str">
        <f t="shared" si="1"/>
        <v/>
      </c>
      <c r="D32" s="78"/>
      <c r="E32" s="43"/>
      <c r="F32" s="8"/>
      <c r="G32" s="43" t="s">
        <v>3</v>
      </c>
      <c r="H32" s="82"/>
      <c r="I32" s="82"/>
      <c r="J32" s="44"/>
      <c r="K32" s="78" t="str">
        <f t="shared" si="0"/>
        <v/>
      </c>
      <c r="L32" s="78"/>
      <c r="M32" s="6" t="str">
        <f t="shared" si="2"/>
        <v/>
      </c>
      <c r="N32" s="43"/>
      <c r="O32" s="8"/>
      <c r="P32" s="82"/>
      <c r="Q32" s="82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15">
      <c r="B33" s="43">
        <v>25</v>
      </c>
      <c r="C33" s="78" t="str">
        <f t="shared" si="1"/>
        <v/>
      </c>
      <c r="D33" s="78"/>
      <c r="E33" s="43"/>
      <c r="F33" s="8"/>
      <c r="G33" s="43" t="s">
        <v>4</v>
      </c>
      <c r="H33" s="82"/>
      <c r="I33" s="82"/>
      <c r="J33" s="44"/>
      <c r="K33" s="78" t="str">
        <f t="shared" si="0"/>
        <v/>
      </c>
      <c r="L33" s="78"/>
      <c r="M33" s="6" t="str">
        <f t="shared" si="2"/>
        <v/>
      </c>
      <c r="N33" s="43"/>
      <c r="O33" s="8"/>
      <c r="P33" s="82"/>
      <c r="Q33" s="82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15">
      <c r="B34" s="43">
        <v>26</v>
      </c>
      <c r="C34" s="78" t="str">
        <f t="shared" si="1"/>
        <v/>
      </c>
      <c r="D34" s="78"/>
      <c r="E34" s="43"/>
      <c r="F34" s="8"/>
      <c r="G34" s="43" t="s">
        <v>3</v>
      </c>
      <c r="H34" s="82"/>
      <c r="I34" s="82"/>
      <c r="J34" s="44"/>
      <c r="K34" s="78" t="str">
        <f t="shared" si="0"/>
        <v/>
      </c>
      <c r="L34" s="78"/>
      <c r="M34" s="6" t="str">
        <f t="shared" si="2"/>
        <v/>
      </c>
      <c r="N34" s="43"/>
      <c r="O34" s="8"/>
      <c r="P34" s="82"/>
      <c r="Q34" s="82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15">
      <c r="B35" s="43">
        <v>27</v>
      </c>
      <c r="C35" s="78" t="str">
        <f t="shared" si="1"/>
        <v/>
      </c>
      <c r="D35" s="78"/>
      <c r="E35" s="43"/>
      <c r="F35" s="8"/>
      <c r="G35" s="43" t="s">
        <v>3</v>
      </c>
      <c r="H35" s="82"/>
      <c r="I35" s="82"/>
      <c r="J35" s="44"/>
      <c r="K35" s="78" t="str">
        <f t="shared" si="0"/>
        <v/>
      </c>
      <c r="L35" s="78"/>
      <c r="M35" s="6" t="str">
        <f t="shared" si="2"/>
        <v/>
      </c>
      <c r="N35" s="43"/>
      <c r="O35" s="8"/>
      <c r="P35" s="82"/>
      <c r="Q35" s="82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15">
      <c r="B36" s="43">
        <v>28</v>
      </c>
      <c r="C36" s="78" t="str">
        <f t="shared" si="1"/>
        <v/>
      </c>
      <c r="D36" s="78"/>
      <c r="E36" s="43"/>
      <c r="F36" s="8"/>
      <c r="G36" s="43" t="s">
        <v>3</v>
      </c>
      <c r="H36" s="82"/>
      <c r="I36" s="82"/>
      <c r="J36" s="44"/>
      <c r="K36" s="78" t="str">
        <f t="shared" si="0"/>
        <v/>
      </c>
      <c r="L36" s="78"/>
      <c r="M36" s="6" t="str">
        <f t="shared" si="2"/>
        <v/>
      </c>
      <c r="N36" s="43"/>
      <c r="O36" s="8"/>
      <c r="P36" s="82"/>
      <c r="Q36" s="82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15">
      <c r="B37" s="43">
        <v>29</v>
      </c>
      <c r="C37" s="78" t="str">
        <f t="shared" si="1"/>
        <v/>
      </c>
      <c r="D37" s="78"/>
      <c r="E37" s="43"/>
      <c r="F37" s="8"/>
      <c r="G37" s="43" t="s">
        <v>4</v>
      </c>
      <c r="H37" s="82"/>
      <c r="I37" s="82"/>
      <c r="J37" s="44"/>
      <c r="K37" s="78" t="str">
        <f t="shared" si="0"/>
        <v/>
      </c>
      <c r="L37" s="78"/>
      <c r="M37" s="6" t="str">
        <f t="shared" si="2"/>
        <v/>
      </c>
      <c r="N37" s="43"/>
      <c r="O37" s="8"/>
      <c r="P37" s="82"/>
      <c r="Q37" s="82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15">
      <c r="B38" s="43">
        <v>30</v>
      </c>
      <c r="C38" s="78" t="str">
        <f t="shared" si="1"/>
        <v/>
      </c>
      <c r="D38" s="78"/>
      <c r="E38" s="43"/>
      <c r="F38" s="8"/>
      <c r="G38" s="43" t="s">
        <v>3</v>
      </c>
      <c r="H38" s="82"/>
      <c r="I38" s="82"/>
      <c r="J38" s="44"/>
      <c r="K38" s="78" t="str">
        <f t="shared" si="0"/>
        <v/>
      </c>
      <c r="L38" s="78"/>
      <c r="M38" s="6" t="str">
        <f t="shared" si="2"/>
        <v/>
      </c>
      <c r="N38" s="43"/>
      <c r="O38" s="8"/>
      <c r="P38" s="82"/>
      <c r="Q38" s="82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15">
      <c r="B39" s="43">
        <v>31</v>
      </c>
      <c r="C39" s="78" t="str">
        <f t="shared" si="1"/>
        <v/>
      </c>
      <c r="D39" s="78"/>
      <c r="E39" s="43"/>
      <c r="F39" s="8"/>
      <c r="G39" s="43" t="s">
        <v>3</v>
      </c>
      <c r="H39" s="82"/>
      <c r="I39" s="82"/>
      <c r="J39" s="44"/>
      <c r="K39" s="78" t="str">
        <f t="shared" si="0"/>
        <v/>
      </c>
      <c r="L39" s="78"/>
      <c r="M39" s="6" t="str">
        <f t="shared" si="2"/>
        <v/>
      </c>
      <c r="N39" s="43"/>
      <c r="O39" s="8"/>
      <c r="P39" s="82"/>
      <c r="Q39" s="82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15">
      <c r="B40" s="43">
        <v>32</v>
      </c>
      <c r="C40" s="78" t="str">
        <f t="shared" si="1"/>
        <v/>
      </c>
      <c r="D40" s="78"/>
      <c r="E40" s="43"/>
      <c r="F40" s="8"/>
      <c r="G40" s="43" t="s">
        <v>3</v>
      </c>
      <c r="H40" s="82"/>
      <c r="I40" s="82"/>
      <c r="J40" s="44"/>
      <c r="K40" s="78" t="str">
        <f t="shared" si="0"/>
        <v/>
      </c>
      <c r="L40" s="78"/>
      <c r="M40" s="6" t="str">
        <f t="shared" si="2"/>
        <v/>
      </c>
      <c r="N40" s="43"/>
      <c r="O40" s="8"/>
      <c r="P40" s="82"/>
      <c r="Q40" s="82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15">
      <c r="B41" s="43">
        <v>33</v>
      </c>
      <c r="C41" s="78" t="str">
        <f t="shared" si="1"/>
        <v/>
      </c>
      <c r="D41" s="78"/>
      <c r="E41" s="43"/>
      <c r="F41" s="8"/>
      <c r="G41" s="43" t="s">
        <v>4</v>
      </c>
      <c r="H41" s="82"/>
      <c r="I41" s="82"/>
      <c r="J41" s="44"/>
      <c r="K41" s="78" t="str">
        <f t="shared" si="0"/>
        <v/>
      </c>
      <c r="L41" s="78"/>
      <c r="M41" s="6" t="str">
        <f t="shared" si="2"/>
        <v/>
      </c>
      <c r="N41" s="43"/>
      <c r="O41" s="8"/>
      <c r="P41" s="82"/>
      <c r="Q41" s="82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15">
      <c r="B42" s="43">
        <v>34</v>
      </c>
      <c r="C42" s="78" t="str">
        <f t="shared" si="1"/>
        <v/>
      </c>
      <c r="D42" s="78"/>
      <c r="E42" s="43"/>
      <c r="F42" s="8"/>
      <c r="G42" s="43" t="s">
        <v>3</v>
      </c>
      <c r="H42" s="82"/>
      <c r="I42" s="82"/>
      <c r="J42" s="44"/>
      <c r="K42" s="78" t="str">
        <f t="shared" si="0"/>
        <v/>
      </c>
      <c r="L42" s="78"/>
      <c r="M42" s="6" t="str">
        <f t="shared" si="2"/>
        <v/>
      </c>
      <c r="N42" s="43"/>
      <c r="O42" s="8"/>
      <c r="P42" s="82"/>
      <c r="Q42" s="82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15">
      <c r="B43" s="43">
        <v>35</v>
      </c>
      <c r="C43" s="78" t="str">
        <f t="shared" si="1"/>
        <v/>
      </c>
      <c r="D43" s="78"/>
      <c r="E43" s="43"/>
      <c r="F43" s="8"/>
      <c r="G43" s="43" t="s">
        <v>3</v>
      </c>
      <c r="H43" s="82"/>
      <c r="I43" s="82"/>
      <c r="J43" s="44"/>
      <c r="K43" s="78" t="str">
        <f t="shared" si="0"/>
        <v/>
      </c>
      <c r="L43" s="78"/>
      <c r="M43" s="6" t="str">
        <f t="shared" si="2"/>
        <v/>
      </c>
      <c r="N43" s="43"/>
      <c r="O43" s="8"/>
      <c r="P43" s="82"/>
      <c r="Q43" s="82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15">
      <c r="B44" s="43">
        <v>36</v>
      </c>
      <c r="C44" s="78" t="str">
        <f t="shared" si="1"/>
        <v/>
      </c>
      <c r="D44" s="78"/>
      <c r="E44" s="43"/>
      <c r="F44" s="8"/>
      <c r="G44" s="43" t="s">
        <v>3</v>
      </c>
      <c r="H44" s="82"/>
      <c r="I44" s="82"/>
      <c r="J44" s="44"/>
      <c r="K44" s="78" t="str">
        <f t="shared" si="0"/>
        <v/>
      </c>
      <c r="L44" s="78"/>
      <c r="M44" s="6" t="str">
        <f t="shared" si="2"/>
        <v/>
      </c>
      <c r="N44" s="43"/>
      <c r="O44" s="8"/>
      <c r="P44" s="82"/>
      <c r="Q44" s="82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15">
      <c r="B45" s="43">
        <v>37</v>
      </c>
      <c r="C45" s="78" t="str">
        <f t="shared" si="1"/>
        <v/>
      </c>
      <c r="D45" s="78"/>
      <c r="E45" s="43"/>
      <c r="F45" s="8"/>
      <c r="G45" s="43" t="s">
        <v>3</v>
      </c>
      <c r="H45" s="82"/>
      <c r="I45" s="82"/>
      <c r="J45" s="44"/>
      <c r="K45" s="78" t="str">
        <f t="shared" si="0"/>
        <v/>
      </c>
      <c r="L45" s="78"/>
      <c r="M45" s="6" t="str">
        <f t="shared" si="2"/>
        <v/>
      </c>
      <c r="N45" s="43"/>
      <c r="O45" s="8"/>
      <c r="P45" s="82"/>
      <c r="Q45" s="82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15">
      <c r="B46" s="43">
        <v>38</v>
      </c>
      <c r="C46" s="78" t="str">
        <f t="shared" si="1"/>
        <v/>
      </c>
      <c r="D46" s="78"/>
      <c r="E46" s="43"/>
      <c r="F46" s="8"/>
      <c r="G46" s="43" t="s">
        <v>4</v>
      </c>
      <c r="H46" s="82"/>
      <c r="I46" s="82"/>
      <c r="J46" s="44"/>
      <c r="K46" s="78" t="str">
        <f t="shared" si="0"/>
        <v/>
      </c>
      <c r="L46" s="78"/>
      <c r="M46" s="6" t="str">
        <f t="shared" si="2"/>
        <v/>
      </c>
      <c r="N46" s="43"/>
      <c r="O46" s="8"/>
      <c r="P46" s="82"/>
      <c r="Q46" s="82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15">
      <c r="B47" s="43">
        <v>39</v>
      </c>
      <c r="C47" s="78" t="str">
        <f t="shared" si="1"/>
        <v/>
      </c>
      <c r="D47" s="78"/>
      <c r="E47" s="43"/>
      <c r="F47" s="8"/>
      <c r="G47" s="43" t="s">
        <v>3</v>
      </c>
      <c r="H47" s="82"/>
      <c r="I47" s="82"/>
      <c r="J47" s="44"/>
      <c r="K47" s="78" t="str">
        <f t="shared" si="0"/>
        <v/>
      </c>
      <c r="L47" s="78"/>
      <c r="M47" s="6" t="str">
        <f t="shared" si="2"/>
        <v/>
      </c>
      <c r="N47" s="43"/>
      <c r="O47" s="8"/>
      <c r="P47" s="82"/>
      <c r="Q47" s="82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15">
      <c r="B48" s="43">
        <v>40</v>
      </c>
      <c r="C48" s="78" t="str">
        <f t="shared" si="1"/>
        <v/>
      </c>
      <c r="D48" s="78"/>
      <c r="E48" s="43"/>
      <c r="F48" s="8"/>
      <c r="G48" s="43" t="s">
        <v>37</v>
      </c>
      <c r="H48" s="82"/>
      <c r="I48" s="82"/>
      <c r="J48" s="44"/>
      <c r="K48" s="78" t="str">
        <f t="shared" si="0"/>
        <v/>
      </c>
      <c r="L48" s="78"/>
      <c r="M48" s="6" t="str">
        <f t="shared" si="2"/>
        <v/>
      </c>
      <c r="N48" s="43"/>
      <c r="O48" s="8"/>
      <c r="P48" s="82"/>
      <c r="Q48" s="82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15">
      <c r="B49" s="43">
        <v>41</v>
      </c>
      <c r="C49" s="78" t="str">
        <f t="shared" si="1"/>
        <v/>
      </c>
      <c r="D49" s="78"/>
      <c r="E49" s="43"/>
      <c r="F49" s="8"/>
      <c r="G49" s="43" t="s">
        <v>3</v>
      </c>
      <c r="H49" s="82"/>
      <c r="I49" s="82"/>
      <c r="J49" s="44"/>
      <c r="K49" s="78" t="str">
        <f t="shared" si="0"/>
        <v/>
      </c>
      <c r="L49" s="78"/>
      <c r="M49" s="6" t="str">
        <f t="shared" si="2"/>
        <v/>
      </c>
      <c r="N49" s="43"/>
      <c r="O49" s="8"/>
      <c r="P49" s="82"/>
      <c r="Q49" s="82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15">
      <c r="B50" s="43">
        <v>42</v>
      </c>
      <c r="C50" s="78" t="str">
        <f t="shared" si="1"/>
        <v/>
      </c>
      <c r="D50" s="78"/>
      <c r="E50" s="43"/>
      <c r="F50" s="8"/>
      <c r="G50" s="43" t="s">
        <v>4</v>
      </c>
      <c r="H50" s="82"/>
      <c r="I50" s="82"/>
      <c r="J50" s="44"/>
      <c r="K50" s="78" t="str">
        <f t="shared" si="0"/>
        <v/>
      </c>
      <c r="L50" s="78"/>
      <c r="M50" s="6" t="str">
        <f t="shared" si="2"/>
        <v/>
      </c>
      <c r="N50" s="43"/>
      <c r="O50" s="8"/>
      <c r="P50" s="82"/>
      <c r="Q50" s="82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15">
      <c r="B51" s="43">
        <v>43</v>
      </c>
      <c r="C51" s="78" t="str">
        <f t="shared" si="1"/>
        <v/>
      </c>
      <c r="D51" s="78"/>
      <c r="E51" s="43"/>
      <c r="F51" s="8"/>
      <c r="G51" s="43" t="s">
        <v>3</v>
      </c>
      <c r="H51" s="82"/>
      <c r="I51" s="82"/>
      <c r="J51" s="44"/>
      <c r="K51" s="78" t="str">
        <f t="shared" si="0"/>
        <v/>
      </c>
      <c r="L51" s="78"/>
      <c r="M51" s="6" t="str">
        <f t="shared" si="2"/>
        <v/>
      </c>
      <c r="N51" s="43"/>
      <c r="O51" s="8"/>
      <c r="P51" s="82"/>
      <c r="Q51" s="82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15">
      <c r="B52" s="43">
        <v>44</v>
      </c>
      <c r="C52" s="78" t="str">
        <f t="shared" si="1"/>
        <v/>
      </c>
      <c r="D52" s="78"/>
      <c r="E52" s="43"/>
      <c r="F52" s="8"/>
      <c r="G52" s="43" t="s">
        <v>3</v>
      </c>
      <c r="H52" s="82"/>
      <c r="I52" s="82"/>
      <c r="J52" s="44"/>
      <c r="K52" s="78" t="str">
        <f t="shared" si="0"/>
        <v/>
      </c>
      <c r="L52" s="78"/>
      <c r="M52" s="6" t="str">
        <f t="shared" si="2"/>
        <v/>
      </c>
      <c r="N52" s="43"/>
      <c r="O52" s="8"/>
      <c r="P52" s="82"/>
      <c r="Q52" s="82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15">
      <c r="B53" s="43">
        <v>45</v>
      </c>
      <c r="C53" s="78" t="str">
        <f t="shared" si="1"/>
        <v/>
      </c>
      <c r="D53" s="78"/>
      <c r="E53" s="43"/>
      <c r="F53" s="8"/>
      <c r="G53" s="43" t="s">
        <v>4</v>
      </c>
      <c r="H53" s="82"/>
      <c r="I53" s="82"/>
      <c r="J53" s="44"/>
      <c r="K53" s="78" t="str">
        <f t="shared" si="0"/>
        <v/>
      </c>
      <c r="L53" s="78"/>
      <c r="M53" s="6" t="str">
        <f t="shared" si="2"/>
        <v/>
      </c>
      <c r="N53" s="43"/>
      <c r="O53" s="8"/>
      <c r="P53" s="82"/>
      <c r="Q53" s="82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15">
      <c r="B54" s="43">
        <v>46</v>
      </c>
      <c r="C54" s="78" t="str">
        <f t="shared" si="1"/>
        <v/>
      </c>
      <c r="D54" s="78"/>
      <c r="E54" s="43"/>
      <c r="F54" s="8"/>
      <c r="G54" s="43" t="s">
        <v>4</v>
      </c>
      <c r="H54" s="82"/>
      <c r="I54" s="82"/>
      <c r="J54" s="44"/>
      <c r="K54" s="78" t="str">
        <f t="shared" si="0"/>
        <v/>
      </c>
      <c r="L54" s="78"/>
      <c r="M54" s="6" t="str">
        <f t="shared" si="2"/>
        <v/>
      </c>
      <c r="N54" s="43"/>
      <c r="O54" s="8"/>
      <c r="P54" s="82"/>
      <c r="Q54" s="82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15">
      <c r="B55" s="43">
        <v>47</v>
      </c>
      <c r="C55" s="78" t="str">
        <f t="shared" si="1"/>
        <v/>
      </c>
      <c r="D55" s="78"/>
      <c r="E55" s="43"/>
      <c r="F55" s="8"/>
      <c r="G55" s="43" t="s">
        <v>4</v>
      </c>
      <c r="H55" s="82"/>
      <c r="I55" s="82"/>
      <c r="J55" s="44"/>
      <c r="K55" s="78" t="str">
        <f t="shared" si="0"/>
        <v/>
      </c>
      <c r="L55" s="78"/>
      <c r="M55" s="6" t="str">
        <f t="shared" si="2"/>
        <v/>
      </c>
      <c r="N55" s="43"/>
      <c r="O55" s="8"/>
      <c r="P55" s="82"/>
      <c r="Q55" s="82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15">
      <c r="B56" s="43">
        <v>48</v>
      </c>
      <c r="C56" s="78" t="str">
        <f t="shared" si="1"/>
        <v/>
      </c>
      <c r="D56" s="78"/>
      <c r="E56" s="43"/>
      <c r="F56" s="8"/>
      <c r="G56" s="43" t="s">
        <v>3</v>
      </c>
      <c r="H56" s="82"/>
      <c r="I56" s="82"/>
      <c r="J56" s="44"/>
      <c r="K56" s="78" t="str">
        <f t="shared" si="0"/>
        <v/>
      </c>
      <c r="L56" s="78"/>
      <c r="M56" s="6" t="str">
        <f t="shared" si="2"/>
        <v/>
      </c>
      <c r="N56" s="43"/>
      <c r="O56" s="8"/>
      <c r="P56" s="82"/>
      <c r="Q56" s="82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15">
      <c r="B57" s="43">
        <v>49</v>
      </c>
      <c r="C57" s="78" t="str">
        <f t="shared" si="1"/>
        <v/>
      </c>
      <c r="D57" s="78"/>
      <c r="E57" s="43"/>
      <c r="F57" s="8"/>
      <c r="G57" s="43" t="s">
        <v>3</v>
      </c>
      <c r="H57" s="82"/>
      <c r="I57" s="82"/>
      <c r="J57" s="44"/>
      <c r="K57" s="78" t="str">
        <f t="shared" si="0"/>
        <v/>
      </c>
      <c r="L57" s="78"/>
      <c r="M57" s="6" t="str">
        <f t="shared" si="2"/>
        <v/>
      </c>
      <c r="N57" s="43"/>
      <c r="O57" s="8"/>
      <c r="P57" s="82"/>
      <c r="Q57" s="82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15">
      <c r="B58" s="43">
        <v>50</v>
      </c>
      <c r="C58" s="78" t="str">
        <f t="shared" si="1"/>
        <v/>
      </c>
      <c r="D58" s="78"/>
      <c r="E58" s="43"/>
      <c r="F58" s="8"/>
      <c r="G58" s="43" t="s">
        <v>3</v>
      </c>
      <c r="H58" s="82"/>
      <c r="I58" s="82"/>
      <c r="J58" s="44"/>
      <c r="K58" s="78" t="str">
        <f t="shared" si="0"/>
        <v/>
      </c>
      <c r="L58" s="78"/>
      <c r="M58" s="6" t="str">
        <f t="shared" si="2"/>
        <v/>
      </c>
      <c r="N58" s="43"/>
      <c r="O58" s="8"/>
      <c r="P58" s="82"/>
      <c r="Q58" s="82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15">
      <c r="B59" s="43">
        <v>51</v>
      </c>
      <c r="C59" s="78" t="str">
        <f t="shared" si="1"/>
        <v/>
      </c>
      <c r="D59" s="78"/>
      <c r="E59" s="43"/>
      <c r="F59" s="8"/>
      <c r="G59" s="43" t="s">
        <v>3</v>
      </c>
      <c r="H59" s="82"/>
      <c r="I59" s="82"/>
      <c r="J59" s="43"/>
      <c r="K59" s="78" t="str">
        <f t="shared" si="0"/>
        <v/>
      </c>
      <c r="L59" s="78"/>
      <c r="M59" s="6" t="str">
        <f t="shared" si="2"/>
        <v/>
      </c>
      <c r="N59" s="43"/>
      <c r="O59" s="8"/>
      <c r="P59" s="82"/>
      <c r="Q59" s="82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15">
      <c r="B60" s="43">
        <v>52</v>
      </c>
      <c r="C60" s="78" t="str">
        <f t="shared" si="1"/>
        <v/>
      </c>
      <c r="D60" s="78"/>
      <c r="E60" s="43"/>
      <c r="F60" s="8"/>
      <c r="G60" s="43" t="s">
        <v>3</v>
      </c>
      <c r="H60" s="82"/>
      <c r="I60" s="82"/>
      <c r="J60" s="43"/>
      <c r="K60" s="78" t="str">
        <f t="shared" si="0"/>
        <v/>
      </c>
      <c r="L60" s="78"/>
      <c r="M60" s="6" t="str">
        <f t="shared" si="2"/>
        <v/>
      </c>
      <c r="N60" s="43"/>
      <c r="O60" s="8"/>
      <c r="P60" s="82"/>
      <c r="Q60" s="82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15">
      <c r="B61" s="43">
        <v>53</v>
      </c>
      <c r="C61" s="78" t="str">
        <f t="shared" si="1"/>
        <v/>
      </c>
      <c r="D61" s="78"/>
      <c r="E61" s="43"/>
      <c r="F61" s="8"/>
      <c r="G61" s="43" t="s">
        <v>3</v>
      </c>
      <c r="H61" s="82"/>
      <c r="I61" s="82"/>
      <c r="J61" s="43"/>
      <c r="K61" s="78" t="str">
        <f t="shared" si="0"/>
        <v/>
      </c>
      <c r="L61" s="78"/>
      <c r="M61" s="6" t="str">
        <f t="shared" si="2"/>
        <v/>
      </c>
      <c r="N61" s="43"/>
      <c r="O61" s="8"/>
      <c r="P61" s="82"/>
      <c r="Q61" s="82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15">
      <c r="B62" s="43">
        <v>54</v>
      </c>
      <c r="C62" s="78" t="str">
        <f t="shared" si="1"/>
        <v/>
      </c>
      <c r="D62" s="78"/>
      <c r="E62" s="43"/>
      <c r="F62" s="8"/>
      <c r="G62" s="43" t="s">
        <v>3</v>
      </c>
      <c r="H62" s="82"/>
      <c r="I62" s="82"/>
      <c r="J62" s="43"/>
      <c r="K62" s="78" t="str">
        <f t="shared" si="0"/>
        <v/>
      </c>
      <c r="L62" s="78"/>
      <c r="M62" s="6" t="str">
        <f t="shared" si="2"/>
        <v/>
      </c>
      <c r="N62" s="43"/>
      <c r="O62" s="8"/>
      <c r="P62" s="82"/>
      <c r="Q62" s="82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15">
      <c r="B63" s="43">
        <v>55</v>
      </c>
      <c r="C63" s="78" t="str">
        <f t="shared" si="1"/>
        <v/>
      </c>
      <c r="D63" s="78"/>
      <c r="E63" s="43"/>
      <c r="F63" s="8"/>
      <c r="G63" s="43" t="s">
        <v>4</v>
      </c>
      <c r="H63" s="82"/>
      <c r="I63" s="82"/>
      <c r="J63" s="43"/>
      <c r="K63" s="78" t="str">
        <f t="shared" si="0"/>
        <v/>
      </c>
      <c r="L63" s="78"/>
      <c r="M63" s="6" t="str">
        <f t="shared" si="2"/>
        <v/>
      </c>
      <c r="N63" s="43"/>
      <c r="O63" s="8"/>
      <c r="P63" s="82"/>
      <c r="Q63" s="82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15">
      <c r="B64" s="43">
        <v>56</v>
      </c>
      <c r="C64" s="78" t="str">
        <f t="shared" si="1"/>
        <v/>
      </c>
      <c r="D64" s="78"/>
      <c r="E64" s="43"/>
      <c r="F64" s="8"/>
      <c r="G64" s="43" t="s">
        <v>3</v>
      </c>
      <c r="H64" s="82"/>
      <c r="I64" s="82"/>
      <c r="J64" s="43"/>
      <c r="K64" s="78" t="str">
        <f t="shared" si="0"/>
        <v/>
      </c>
      <c r="L64" s="78"/>
      <c r="M64" s="6" t="str">
        <f t="shared" si="2"/>
        <v/>
      </c>
      <c r="N64" s="43"/>
      <c r="O64" s="8"/>
      <c r="P64" s="82"/>
      <c r="Q64" s="82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15">
      <c r="B65" s="43">
        <v>57</v>
      </c>
      <c r="C65" s="78" t="str">
        <f t="shared" si="1"/>
        <v/>
      </c>
      <c r="D65" s="78"/>
      <c r="E65" s="43"/>
      <c r="F65" s="8"/>
      <c r="G65" s="43" t="s">
        <v>3</v>
      </c>
      <c r="H65" s="82"/>
      <c r="I65" s="82"/>
      <c r="J65" s="43"/>
      <c r="K65" s="78" t="str">
        <f t="shared" si="0"/>
        <v/>
      </c>
      <c r="L65" s="78"/>
      <c r="M65" s="6" t="str">
        <f t="shared" si="2"/>
        <v/>
      </c>
      <c r="N65" s="43"/>
      <c r="O65" s="8"/>
      <c r="P65" s="82"/>
      <c r="Q65" s="82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15">
      <c r="B66" s="43">
        <v>58</v>
      </c>
      <c r="C66" s="78" t="str">
        <f t="shared" si="1"/>
        <v/>
      </c>
      <c r="D66" s="78"/>
      <c r="E66" s="43"/>
      <c r="F66" s="8"/>
      <c r="G66" s="43" t="s">
        <v>3</v>
      </c>
      <c r="H66" s="82"/>
      <c r="I66" s="82"/>
      <c r="J66" s="43"/>
      <c r="K66" s="78" t="str">
        <f t="shared" si="0"/>
        <v/>
      </c>
      <c r="L66" s="78"/>
      <c r="M66" s="6" t="str">
        <f t="shared" si="2"/>
        <v/>
      </c>
      <c r="N66" s="43"/>
      <c r="O66" s="8"/>
      <c r="P66" s="82"/>
      <c r="Q66" s="82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15">
      <c r="B67" s="43">
        <v>59</v>
      </c>
      <c r="C67" s="78" t="str">
        <f t="shared" si="1"/>
        <v/>
      </c>
      <c r="D67" s="78"/>
      <c r="E67" s="43"/>
      <c r="F67" s="8"/>
      <c r="G67" s="43" t="s">
        <v>3</v>
      </c>
      <c r="H67" s="82"/>
      <c r="I67" s="82"/>
      <c r="J67" s="43"/>
      <c r="K67" s="78" t="str">
        <f t="shared" si="0"/>
        <v/>
      </c>
      <c r="L67" s="78"/>
      <c r="M67" s="6" t="str">
        <f t="shared" si="2"/>
        <v/>
      </c>
      <c r="N67" s="43"/>
      <c r="O67" s="8"/>
      <c r="P67" s="82"/>
      <c r="Q67" s="82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15">
      <c r="B68" s="43">
        <v>60</v>
      </c>
      <c r="C68" s="78" t="str">
        <f t="shared" si="1"/>
        <v/>
      </c>
      <c r="D68" s="78"/>
      <c r="E68" s="43"/>
      <c r="F68" s="8"/>
      <c r="G68" s="43" t="s">
        <v>4</v>
      </c>
      <c r="H68" s="82"/>
      <c r="I68" s="82"/>
      <c r="J68" s="43"/>
      <c r="K68" s="78" t="str">
        <f t="shared" si="0"/>
        <v/>
      </c>
      <c r="L68" s="78"/>
      <c r="M68" s="6" t="str">
        <f t="shared" si="2"/>
        <v/>
      </c>
      <c r="N68" s="43"/>
      <c r="O68" s="8"/>
      <c r="P68" s="82"/>
      <c r="Q68" s="82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15">
      <c r="B69" s="43">
        <v>61</v>
      </c>
      <c r="C69" s="78" t="str">
        <f t="shared" si="1"/>
        <v/>
      </c>
      <c r="D69" s="78"/>
      <c r="E69" s="43"/>
      <c r="F69" s="8"/>
      <c r="G69" s="43" t="s">
        <v>4</v>
      </c>
      <c r="H69" s="82"/>
      <c r="I69" s="82"/>
      <c r="J69" s="43"/>
      <c r="K69" s="78" t="str">
        <f t="shared" si="0"/>
        <v/>
      </c>
      <c r="L69" s="78"/>
      <c r="M69" s="6" t="str">
        <f t="shared" si="2"/>
        <v/>
      </c>
      <c r="N69" s="43"/>
      <c r="O69" s="8"/>
      <c r="P69" s="82"/>
      <c r="Q69" s="82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15">
      <c r="B70" s="43">
        <v>62</v>
      </c>
      <c r="C70" s="78" t="str">
        <f t="shared" si="1"/>
        <v/>
      </c>
      <c r="D70" s="78"/>
      <c r="E70" s="43"/>
      <c r="F70" s="8"/>
      <c r="G70" s="43" t="s">
        <v>3</v>
      </c>
      <c r="H70" s="82"/>
      <c r="I70" s="82"/>
      <c r="J70" s="43"/>
      <c r="K70" s="78" t="str">
        <f t="shared" si="0"/>
        <v/>
      </c>
      <c r="L70" s="78"/>
      <c r="M70" s="6" t="str">
        <f t="shared" si="2"/>
        <v/>
      </c>
      <c r="N70" s="43"/>
      <c r="O70" s="8"/>
      <c r="P70" s="82"/>
      <c r="Q70" s="82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15">
      <c r="B71" s="43">
        <v>63</v>
      </c>
      <c r="C71" s="78" t="str">
        <f t="shared" si="1"/>
        <v/>
      </c>
      <c r="D71" s="78"/>
      <c r="E71" s="43"/>
      <c r="F71" s="8"/>
      <c r="G71" s="43" t="s">
        <v>4</v>
      </c>
      <c r="H71" s="82"/>
      <c r="I71" s="82"/>
      <c r="J71" s="43"/>
      <c r="K71" s="78" t="str">
        <f t="shared" si="0"/>
        <v/>
      </c>
      <c r="L71" s="78"/>
      <c r="M71" s="6" t="str">
        <f t="shared" si="2"/>
        <v/>
      </c>
      <c r="N71" s="43"/>
      <c r="O71" s="8"/>
      <c r="P71" s="82"/>
      <c r="Q71" s="82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15">
      <c r="B72" s="43">
        <v>64</v>
      </c>
      <c r="C72" s="78" t="str">
        <f t="shared" si="1"/>
        <v/>
      </c>
      <c r="D72" s="78"/>
      <c r="E72" s="43"/>
      <c r="F72" s="8"/>
      <c r="G72" s="43" t="s">
        <v>3</v>
      </c>
      <c r="H72" s="82"/>
      <c r="I72" s="82"/>
      <c r="J72" s="43"/>
      <c r="K72" s="78" t="str">
        <f t="shared" si="0"/>
        <v/>
      </c>
      <c r="L72" s="78"/>
      <c r="M72" s="6" t="str">
        <f t="shared" si="2"/>
        <v/>
      </c>
      <c r="N72" s="43"/>
      <c r="O72" s="8"/>
      <c r="P72" s="82"/>
      <c r="Q72" s="82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15">
      <c r="B73" s="43">
        <v>65</v>
      </c>
      <c r="C73" s="78" t="str">
        <f t="shared" si="1"/>
        <v/>
      </c>
      <c r="D73" s="78"/>
      <c r="E73" s="43"/>
      <c r="F73" s="8"/>
      <c r="G73" s="43" t="s">
        <v>4</v>
      </c>
      <c r="H73" s="82"/>
      <c r="I73" s="82"/>
      <c r="J73" s="43"/>
      <c r="K73" s="78" t="str">
        <f t="shared" ref="K73:K108" si="5">IF(F73="","",C73*0.03)</f>
        <v/>
      </c>
      <c r="L73" s="78"/>
      <c r="M73" s="6" t="str">
        <f t="shared" si="2"/>
        <v/>
      </c>
      <c r="N73" s="43"/>
      <c r="O73" s="8"/>
      <c r="P73" s="82"/>
      <c r="Q73" s="82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15">
      <c r="B74" s="43">
        <v>66</v>
      </c>
      <c r="C74" s="78" t="str">
        <f t="shared" ref="C74:C108" si="6">IF(R73="","",C73+R73)</f>
        <v/>
      </c>
      <c r="D74" s="78"/>
      <c r="E74" s="43"/>
      <c r="F74" s="8"/>
      <c r="G74" s="43" t="s">
        <v>4</v>
      </c>
      <c r="H74" s="82"/>
      <c r="I74" s="82"/>
      <c r="J74" s="43"/>
      <c r="K74" s="78" t="str">
        <f t="shared" si="5"/>
        <v/>
      </c>
      <c r="L74" s="78"/>
      <c r="M74" s="6" t="str">
        <f t="shared" ref="M74:M108" si="7">IF(J74="","",(K74/J74)/1000)</f>
        <v/>
      </c>
      <c r="N74" s="43"/>
      <c r="O74" s="8"/>
      <c r="P74" s="82"/>
      <c r="Q74" s="82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15">
      <c r="B75" s="43">
        <v>67</v>
      </c>
      <c r="C75" s="78" t="str">
        <f t="shared" si="6"/>
        <v/>
      </c>
      <c r="D75" s="78"/>
      <c r="E75" s="43"/>
      <c r="F75" s="8"/>
      <c r="G75" s="43" t="s">
        <v>3</v>
      </c>
      <c r="H75" s="82"/>
      <c r="I75" s="82"/>
      <c r="J75" s="43"/>
      <c r="K75" s="78" t="str">
        <f t="shared" si="5"/>
        <v/>
      </c>
      <c r="L75" s="78"/>
      <c r="M75" s="6" t="str">
        <f t="shared" si="7"/>
        <v/>
      </c>
      <c r="N75" s="43"/>
      <c r="O75" s="8"/>
      <c r="P75" s="82"/>
      <c r="Q75" s="82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15">
      <c r="B76" s="43">
        <v>68</v>
      </c>
      <c r="C76" s="78" t="str">
        <f t="shared" si="6"/>
        <v/>
      </c>
      <c r="D76" s="78"/>
      <c r="E76" s="43"/>
      <c r="F76" s="8"/>
      <c r="G76" s="43" t="s">
        <v>3</v>
      </c>
      <c r="H76" s="82"/>
      <c r="I76" s="82"/>
      <c r="J76" s="43"/>
      <c r="K76" s="78" t="str">
        <f t="shared" si="5"/>
        <v/>
      </c>
      <c r="L76" s="78"/>
      <c r="M76" s="6" t="str">
        <f t="shared" si="7"/>
        <v/>
      </c>
      <c r="N76" s="43"/>
      <c r="O76" s="8"/>
      <c r="P76" s="82"/>
      <c r="Q76" s="82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15">
      <c r="B77" s="43">
        <v>69</v>
      </c>
      <c r="C77" s="78" t="str">
        <f t="shared" si="6"/>
        <v/>
      </c>
      <c r="D77" s="78"/>
      <c r="E77" s="43"/>
      <c r="F77" s="8"/>
      <c r="G77" s="43" t="s">
        <v>3</v>
      </c>
      <c r="H77" s="82"/>
      <c r="I77" s="82"/>
      <c r="J77" s="43"/>
      <c r="K77" s="78" t="str">
        <f t="shared" si="5"/>
        <v/>
      </c>
      <c r="L77" s="78"/>
      <c r="M77" s="6" t="str">
        <f t="shared" si="7"/>
        <v/>
      </c>
      <c r="N77" s="43"/>
      <c r="O77" s="8"/>
      <c r="P77" s="82"/>
      <c r="Q77" s="82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15">
      <c r="B78" s="43">
        <v>70</v>
      </c>
      <c r="C78" s="78" t="str">
        <f t="shared" si="6"/>
        <v/>
      </c>
      <c r="D78" s="78"/>
      <c r="E78" s="43"/>
      <c r="F78" s="8"/>
      <c r="G78" s="43" t="s">
        <v>4</v>
      </c>
      <c r="H78" s="82"/>
      <c r="I78" s="82"/>
      <c r="J78" s="43"/>
      <c r="K78" s="78" t="str">
        <f t="shared" si="5"/>
        <v/>
      </c>
      <c r="L78" s="78"/>
      <c r="M78" s="6" t="str">
        <f t="shared" si="7"/>
        <v/>
      </c>
      <c r="N78" s="43"/>
      <c r="O78" s="8"/>
      <c r="P78" s="82"/>
      <c r="Q78" s="82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15">
      <c r="B79" s="43">
        <v>71</v>
      </c>
      <c r="C79" s="78" t="str">
        <f t="shared" si="6"/>
        <v/>
      </c>
      <c r="D79" s="78"/>
      <c r="E79" s="43"/>
      <c r="F79" s="8"/>
      <c r="G79" s="43" t="s">
        <v>3</v>
      </c>
      <c r="H79" s="82"/>
      <c r="I79" s="82"/>
      <c r="J79" s="43"/>
      <c r="K79" s="78" t="str">
        <f t="shared" si="5"/>
        <v/>
      </c>
      <c r="L79" s="78"/>
      <c r="M79" s="6" t="str">
        <f t="shared" si="7"/>
        <v/>
      </c>
      <c r="N79" s="43"/>
      <c r="O79" s="8"/>
      <c r="P79" s="82"/>
      <c r="Q79" s="82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15">
      <c r="B80" s="43">
        <v>72</v>
      </c>
      <c r="C80" s="78" t="str">
        <f t="shared" si="6"/>
        <v/>
      </c>
      <c r="D80" s="78"/>
      <c r="E80" s="43"/>
      <c r="F80" s="8"/>
      <c r="G80" s="43" t="s">
        <v>4</v>
      </c>
      <c r="H80" s="82"/>
      <c r="I80" s="82"/>
      <c r="J80" s="43"/>
      <c r="K80" s="78" t="str">
        <f t="shared" si="5"/>
        <v/>
      </c>
      <c r="L80" s="78"/>
      <c r="M80" s="6" t="str">
        <f t="shared" si="7"/>
        <v/>
      </c>
      <c r="N80" s="43"/>
      <c r="O80" s="8"/>
      <c r="P80" s="82"/>
      <c r="Q80" s="82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15">
      <c r="B81" s="43">
        <v>73</v>
      </c>
      <c r="C81" s="78" t="str">
        <f t="shared" si="6"/>
        <v/>
      </c>
      <c r="D81" s="78"/>
      <c r="E81" s="43"/>
      <c r="F81" s="8"/>
      <c r="G81" s="43" t="s">
        <v>3</v>
      </c>
      <c r="H81" s="82"/>
      <c r="I81" s="82"/>
      <c r="J81" s="43"/>
      <c r="K81" s="78" t="str">
        <f t="shared" si="5"/>
        <v/>
      </c>
      <c r="L81" s="78"/>
      <c r="M81" s="6" t="str">
        <f t="shared" si="7"/>
        <v/>
      </c>
      <c r="N81" s="43"/>
      <c r="O81" s="8"/>
      <c r="P81" s="82"/>
      <c r="Q81" s="82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15">
      <c r="B82" s="43">
        <v>74</v>
      </c>
      <c r="C82" s="78" t="str">
        <f t="shared" si="6"/>
        <v/>
      </c>
      <c r="D82" s="78"/>
      <c r="E82" s="43"/>
      <c r="F82" s="8"/>
      <c r="G82" s="43" t="s">
        <v>3</v>
      </c>
      <c r="H82" s="82"/>
      <c r="I82" s="82"/>
      <c r="J82" s="43"/>
      <c r="K82" s="78" t="str">
        <f t="shared" si="5"/>
        <v/>
      </c>
      <c r="L82" s="78"/>
      <c r="M82" s="6" t="str">
        <f t="shared" si="7"/>
        <v/>
      </c>
      <c r="N82" s="43"/>
      <c r="O82" s="8"/>
      <c r="P82" s="82"/>
      <c r="Q82" s="82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15">
      <c r="B83" s="43">
        <v>75</v>
      </c>
      <c r="C83" s="78" t="str">
        <f t="shared" si="6"/>
        <v/>
      </c>
      <c r="D83" s="78"/>
      <c r="E83" s="43"/>
      <c r="F83" s="8"/>
      <c r="G83" s="43" t="s">
        <v>3</v>
      </c>
      <c r="H83" s="82"/>
      <c r="I83" s="82"/>
      <c r="J83" s="43"/>
      <c r="K83" s="78" t="str">
        <f t="shared" si="5"/>
        <v/>
      </c>
      <c r="L83" s="78"/>
      <c r="M83" s="6" t="str">
        <f t="shared" si="7"/>
        <v/>
      </c>
      <c r="N83" s="43"/>
      <c r="O83" s="8"/>
      <c r="P83" s="82"/>
      <c r="Q83" s="82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15">
      <c r="B84" s="43">
        <v>76</v>
      </c>
      <c r="C84" s="78" t="str">
        <f t="shared" si="6"/>
        <v/>
      </c>
      <c r="D84" s="78"/>
      <c r="E84" s="43"/>
      <c r="F84" s="8"/>
      <c r="G84" s="43" t="s">
        <v>3</v>
      </c>
      <c r="H84" s="82"/>
      <c r="I84" s="82"/>
      <c r="J84" s="43"/>
      <c r="K84" s="78" t="str">
        <f t="shared" si="5"/>
        <v/>
      </c>
      <c r="L84" s="78"/>
      <c r="M84" s="6" t="str">
        <f t="shared" si="7"/>
        <v/>
      </c>
      <c r="N84" s="43"/>
      <c r="O84" s="8"/>
      <c r="P84" s="82"/>
      <c r="Q84" s="82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15">
      <c r="B85" s="43">
        <v>77</v>
      </c>
      <c r="C85" s="78" t="str">
        <f t="shared" si="6"/>
        <v/>
      </c>
      <c r="D85" s="78"/>
      <c r="E85" s="43"/>
      <c r="F85" s="8"/>
      <c r="G85" s="43" t="s">
        <v>4</v>
      </c>
      <c r="H85" s="82"/>
      <c r="I85" s="82"/>
      <c r="J85" s="43"/>
      <c r="K85" s="78" t="str">
        <f t="shared" si="5"/>
        <v/>
      </c>
      <c r="L85" s="78"/>
      <c r="M85" s="6" t="str">
        <f t="shared" si="7"/>
        <v/>
      </c>
      <c r="N85" s="43"/>
      <c r="O85" s="8"/>
      <c r="P85" s="82"/>
      <c r="Q85" s="82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15">
      <c r="B86" s="43">
        <v>78</v>
      </c>
      <c r="C86" s="78" t="str">
        <f t="shared" si="6"/>
        <v/>
      </c>
      <c r="D86" s="78"/>
      <c r="E86" s="43"/>
      <c r="F86" s="8"/>
      <c r="G86" s="43" t="s">
        <v>3</v>
      </c>
      <c r="H86" s="82"/>
      <c r="I86" s="82"/>
      <c r="J86" s="43"/>
      <c r="K86" s="78" t="str">
        <f t="shared" si="5"/>
        <v/>
      </c>
      <c r="L86" s="78"/>
      <c r="M86" s="6" t="str">
        <f t="shared" si="7"/>
        <v/>
      </c>
      <c r="N86" s="43"/>
      <c r="O86" s="8"/>
      <c r="P86" s="82"/>
      <c r="Q86" s="82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15">
      <c r="B87" s="43">
        <v>79</v>
      </c>
      <c r="C87" s="78" t="str">
        <f t="shared" si="6"/>
        <v/>
      </c>
      <c r="D87" s="78"/>
      <c r="E87" s="43"/>
      <c r="F87" s="8"/>
      <c r="G87" s="43" t="s">
        <v>4</v>
      </c>
      <c r="H87" s="82"/>
      <c r="I87" s="82"/>
      <c r="J87" s="43"/>
      <c r="K87" s="78" t="str">
        <f t="shared" si="5"/>
        <v/>
      </c>
      <c r="L87" s="78"/>
      <c r="M87" s="6" t="str">
        <f t="shared" si="7"/>
        <v/>
      </c>
      <c r="N87" s="43"/>
      <c r="O87" s="8"/>
      <c r="P87" s="82"/>
      <c r="Q87" s="82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15">
      <c r="B88" s="43">
        <v>80</v>
      </c>
      <c r="C88" s="78" t="str">
        <f t="shared" si="6"/>
        <v/>
      </c>
      <c r="D88" s="78"/>
      <c r="E88" s="43"/>
      <c r="F88" s="8"/>
      <c r="G88" s="43" t="s">
        <v>4</v>
      </c>
      <c r="H88" s="82"/>
      <c r="I88" s="82"/>
      <c r="J88" s="43"/>
      <c r="K88" s="78" t="str">
        <f t="shared" si="5"/>
        <v/>
      </c>
      <c r="L88" s="78"/>
      <c r="M88" s="6" t="str">
        <f t="shared" si="7"/>
        <v/>
      </c>
      <c r="N88" s="43"/>
      <c r="O88" s="8"/>
      <c r="P88" s="82"/>
      <c r="Q88" s="82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15">
      <c r="B89" s="43">
        <v>81</v>
      </c>
      <c r="C89" s="78" t="str">
        <f t="shared" si="6"/>
        <v/>
      </c>
      <c r="D89" s="78"/>
      <c r="E89" s="43"/>
      <c r="F89" s="8"/>
      <c r="G89" s="43" t="s">
        <v>4</v>
      </c>
      <c r="H89" s="82"/>
      <c r="I89" s="82"/>
      <c r="J89" s="43"/>
      <c r="K89" s="78" t="str">
        <f t="shared" si="5"/>
        <v/>
      </c>
      <c r="L89" s="78"/>
      <c r="M89" s="6" t="str">
        <f t="shared" si="7"/>
        <v/>
      </c>
      <c r="N89" s="43"/>
      <c r="O89" s="8"/>
      <c r="P89" s="82"/>
      <c r="Q89" s="82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15">
      <c r="B90" s="43">
        <v>82</v>
      </c>
      <c r="C90" s="78" t="str">
        <f t="shared" si="6"/>
        <v/>
      </c>
      <c r="D90" s="78"/>
      <c r="E90" s="43"/>
      <c r="F90" s="8"/>
      <c r="G90" s="43" t="s">
        <v>4</v>
      </c>
      <c r="H90" s="82"/>
      <c r="I90" s="82"/>
      <c r="J90" s="43"/>
      <c r="K90" s="78" t="str">
        <f t="shared" si="5"/>
        <v/>
      </c>
      <c r="L90" s="78"/>
      <c r="M90" s="6" t="str">
        <f t="shared" si="7"/>
        <v/>
      </c>
      <c r="N90" s="43"/>
      <c r="O90" s="8"/>
      <c r="P90" s="82"/>
      <c r="Q90" s="82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15">
      <c r="B91" s="43">
        <v>83</v>
      </c>
      <c r="C91" s="78" t="str">
        <f t="shared" si="6"/>
        <v/>
      </c>
      <c r="D91" s="78"/>
      <c r="E91" s="43"/>
      <c r="F91" s="8"/>
      <c r="G91" s="43" t="s">
        <v>4</v>
      </c>
      <c r="H91" s="82"/>
      <c r="I91" s="82"/>
      <c r="J91" s="43"/>
      <c r="K91" s="78" t="str">
        <f t="shared" si="5"/>
        <v/>
      </c>
      <c r="L91" s="78"/>
      <c r="M91" s="6" t="str">
        <f t="shared" si="7"/>
        <v/>
      </c>
      <c r="N91" s="43"/>
      <c r="O91" s="8"/>
      <c r="P91" s="82"/>
      <c r="Q91" s="82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15">
      <c r="B92" s="43">
        <v>84</v>
      </c>
      <c r="C92" s="78" t="str">
        <f t="shared" si="6"/>
        <v/>
      </c>
      <c r="D92" s="78"/>
      <c r="E92" s="43"/>
      <c r="F92" s="8"/>
      <c r="G92" s="43" t="s">
        <v>3</v>
      </c>
      <c r="H92" s="82"/>
      <c r="I92" s="82"/>
      <c r="J92" s="43"/>
      <c r="K92" s="78" t="str">
        <f t="shared" si="5"/>
        <v/>
      </c>
      <c r="L92" s="78"/>
      <c r="M92" s="6" t="str">
        <f t="shared" si="7"/>
        <v/>
      </c>
      <c r="N92" s="43"/>
      <c r="O92" s="8"/>
      <c r="P92" s="82"/>
      <c r="Q92" s="82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15">
      <c r="B93" s="43">
        <v>85</v>
      </c>
      <c r="C93" s="78" t="str">
        <f t="shared" si="6"/>
        <v/>
      </c>
      <c r="D93" s="78"/>
      <c r="E93" s="43"/>
      <c r="F93" s="8"/>
      <c r="G93" s="43" t="s">
        <v>4</v>
      </c>
      <c r="H93" s="82"/>
      <c r="I93" s="82"/>
      <c r="J93" s="43"/>
      <c r="K93" s="78" t="str">
        <f t="shared" si="5"/>
        <v/>
      </c>
      <c r="L93" s="78"/>
      <c r="M93" s="6" t="str">
        <f t="shared" si="7"/>
        <v/>
      </c>
      <c r="N93" s="43"/>
      <c r="O93" s="8"/>
      <c r="P93" s="82"/>
      <c r="Q93" s="82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15">
      <c r="B94" s="43">
        <v>86</v>
      </c>
      <c r="C94" s="78" t="str">
        <f t="shared" si="6"/>
        <v/>
      </c>
      <c r="D94" s="78"/>
      <c r="E94" s="43"/>
      <c r="F94" s="8"/>
      <c r="G94" s="43" t="s">
        <v>3</v>
      </c>
      <c r="H94" s="82"/>
      <c r="I94" s="82"/>
      <c r="J94" s="43"/>
      <c r="K94" s="78" t="str">
        <f t="shared" si="5"/>
        <v/>
      </c>
      <c r="L94" s="78"/>
      <c r="M94" s="6" t="str">
        <f t="shared" si="7"/>
        <v/>
      </c>
      <c r="N94" s="43"/>
      <c r="O94" s="8"/>
      <c r="P94" s="82"/>
      <c r="Q94" s="82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15">
      <c r="B95" s="43">
        <v>87</v>
      </c>
      <c r="C95" s="78" t="str">
        <f t="shared" si="6"/>
        <v/>
      </c>
      <c r="D95" s="78"/>
      <c r="E95" s="43"/>
      <c r="F95" s="8"/>
      <c r="G95" s="43" t="s">
        <v>4</v>
      </c>
      <c r="H95" s="82"/>
      <c r="I95" s="82"/>
      <c r="J95" s="43"/>
      <c r="K95" s="78" t="str">
        <f t="shared" si="5"/>
        <v/>
      </c>
      <c r="L95" s="78"/>
      <c r="M95" s="6" t="str">
        <f t="shared" si="7"/>
        <v/>
      </c>
      <c r="N95" s="43"/>
      <c r="O95" s="8"/>
      <c r="P95" s="82"/>
      <c r="Q95" s="82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15">
      <c r="B96" s="43">
        <v>88</v>
      </c>
      <c r="C96" s="78" t="str">
        <f t="shared" si="6"/>
        <v/>
      </c>
      <c r="D96" s="78"/>
      <c r="E96" s="43"/>
      <c r="F96" s="8"/>
      <c r="G96" s="43" t="s">
        <v>3</v>
      </c>
      <c r="H96" s="82"/>
      <c r="I96" s="82"/>
      <c r="J96" s="43"/>
      <c r="K96" s="78" t="str">
        <f t="shared" si="5"/>
        <v/>
      </c>
      <c r="L96" s="78"/>
      <c r="M96" s="6" t="str">
        <f t="shared" si="7"/>
        <v/>
      </c>
      <c r="N96" s="43"/>
      <c r="O96" s="8"/>
      <c r="P96" s="82"/>
      <c r="Q96" s="82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15">
      <c r="B97" s="43">
        <v>89</v>
      </c>
      <c r="C97" s="78" t="str">
        <f t="shared" si="6"/>
        <v/>
      </c>
      <c r="D97" s="78"/>
      <c r="E97" s="43"/>
      <c r="F97" s="8"/>
      <c r="G97" s="43" t="s">
        <v>4</v>
      </c>
      <c r="H97" s="82"/>
      <c r="I97" s="82"/>
      <c r="J97" s="43"/>
      <c r="K97" s="78" t="str">
        <f t="shared" si="5"/>
        <v/>
      </c>
      <c r="L97" s="78"/>
      <c r="M97" s="6" t="str">
        <f t="shared" si="7"/>
        <v/>
      </c>
      <c r="N97" s="43"/>
      <c r="O97" s="8"/>
      <c r="P97" s="82"/>
      <c r="Q97" s="82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15">
      <c r="B98" s="43">
        <v>90</v>
      </c>
      <c r="C98" s="78" t="str">
        <f t="shared" si="6"/>
        <v/>
      </c>
      <c r="D98" s="78"/>
      <c r="E98" s="43"/>
      <c r="F98" s="8"/>
      <c r="G98" s="43" t="s">
        <v>3</v>
      </c>
      <c r="H98" s="82"/>
      <c r="I98" s="82"/>
      <c r="J98" s="43"/>
      <c r="K98" s="78" t="str">
        <f t="shared" si="5"/>
        <v/>
      </c>
      <c r="L98" s="78"/>
      <c r="M98" s="6" t="str">
        <f t="shared" si="7"/>
        <v/>
      </c>
      <c r="N98" s="43"/>
      <c r="O98" s="8"/>
      <c r="P98" s="82"/>
      <c r="Q98" s="82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15">
      <c r="B99" s="43">
        <v>91</v>
      </c>
      <c r="C99" s="78" t="str">
        <f t="shared" si="6"/>
        <v/>
      </c>
      <c r="D99" s="78"/>
      <c r="E99" s="43"/>
      <c r="F99" s="8"/>
      <c r="G99" s="43" t="s">
        <v>4</v>
      </c>
      <c r="H99" s="82"/>
      <c r="I99" s="82"/>
      <c r="J99" s="43"/>
      <c r="K99" s="78" t="str">
        <f t="shared" si="5"/>
        <v/>
      </c>
      <c r="L99" s="78"/>
      <c r="M99" s="6" t="str">
        <f t="shared" si="7"/>
        <v/>
      </c>
      <c r="N99" s="43"/>
      <c r="O99" s="8"/>
      <c r="P99" s="82"/>
      <c r="Q99" s="82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15">
      <c r="B100" s="43">
        <v>92</v>
      </c>
      <c r="C100" s="78" t="str">
        <f t="shared" si="6"/>
        <v/>
      </c>
      <c r="D100" s="78"/>
      <c r="E100" s="43"/>
      <c r="F100" s="8"/>
      <c r="G100" s="43" t="s">
        <v>4</v>
      </c>
      <c r="H100" s="82"/>
      <c r="I100" s="82"/>
      <c r="J100" s="43"/>
      <c r="K100" s="78" t="str">
        <f t="shared" si="5"/>
        <v/>
      </c>
      <c r="L100" s="78"/>
      <c r="M100" s="6" t="str">
        <f t="shared" si="7"/>
        <v/>
      </c>
      <c r="N100" s="43"/>
      <c r="O100" s="8"/>
      <c r="P100" s="82"/>
      <c r="Q100" s="82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15">
      <c r="B101" s="43">
        <v>93</v>
      </c>
      <c r="C101" s="78" t="str">
        <f t="shared" si="6"/>
        <v/>
      </c>
      <c r="D101" s="78"/>
      <c r="E101" s="43"/>
      <c r="F101" s="8"/>
      <c r="G101" s="43" t="s">
        <v>3</v>
      </c>
      <c r="H101" s="82"/>
      <c r="I101" s="82"/>
      <c r="J101" s="43"/>
      <c r="K101" s="78" t="str">
        <f t="shared" si="5"/>
        <v/>
      </c>
      <c r="L101" s="78"/>
      <c r="M101" s="6" t="str">
        <f t="shared" si="7"/>
        <v/>
      </c>
      <c r="N101" s="43"/>
      <c r="O101" s="8"/>
      <c r="P101" s="82"/>
      <c r="Q101" s="82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15">
      <c r="B102" s="43">
        <v>94</v>
      </c>
      <c r="C102" s="78" t="str">
        <f t="shared" si="6"/>
        <v/>
      </c>
      <c r="D102" s="78"/>
      <c r="E102" s="43"/>
      <c r="F102" s="8"/>
      <c r="G102" s="43" t="s">
        <v>3</v>
      </c>
      <c r="H102" s="82"/>
      <c r="I102" s="82"/>
      <c r="J102" s="43"/>
      <c r="K102" s="78" t="str">
        <f t="shared" si="5"/>
        <v/>
      </c>
      <c r="L102" s="78"/>
      <c r="M102" s="6" t="str">
        <f t="shared" si="7"/>
        <v/>
      </c>
      <c r="N102" s="43"/>
      <c r="O102" s="8"/>
      <c r="P102" s="82"/>
      <c r="Q102" s="82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15">
      <c r="B103" s="43">
        <v>95</v>
      </c>
      <c r="C103" s="78" t="str">
        <f t="shared" si="6"/>
        <v/>
      </c>
      <c r="D103" s="78"/>
      <c r="E103" s="43"/>
      <c r="F103" s="8"/>
      <c r="G103" s="43" t="s">
        <v>3</v>
      </c>
      <c r="H103" s="82"/>
      <c r="I103" s="82"/>
      <c r="J103" s="43"/>
      <c r="K103" s="78" t="str">
        <f t="shared" si="5"/>
        <v/>
      </c>
      <c r="L103" s="78"/>
      <c r="M103" s="6" t="str">
        <f t="shared" si="7"/>
        <v/>
      </c>
      <c r="N103" s="43"/>
      <c r="O103" s="8"/>
      <c r="P103" s="82"/>
      <c r="Q103" s="82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15">
      <c r="B104" s="43">
        <v>96</v>
      </c>
      <c r="C104" s="78" t="str">
        <f t="shared" si="6"/>
        <v/>
      </c>
      <c r="D104" s="78"/>
      <c r="E104" s="43"/>
      <c r="F104" s="8"/>
      <c r="G104" s="43" t="s">
        <v>4</v>
      </c>
      <c r="H104" s="82"/>
      <c r="I104" s="82"/>
      <c r="J104" s="43"/>
      <c r="K104" s="78" t="str">
        <f t="shared" si="5"/>
        <v/>
      </c>
      <c r="L104" s="78"/>
      <c r="M104" s="6" t="str">
        <f t="shared" si="7"/>
        <v/>
      </c>
      <c r="N104" s="43"/>
      <c r="O104" s="8"/>
      <c r="P104" s="82"/>
      <c r="Q104" s="82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15">
      <c r="B105" s="43">
        <v>97</v>
      </c>
      <c r="C105" s="78" t="str">
        <f t="shared" si="6"/>
        <v/>
      </c>
      <c r="D105" s="78"/>
      <c r="E105" s="43"/>
      <c r="F105" s="8"/>
      <c r="G105" s="43" t="s">
        <v>3</v>
      </c>
      <c r="H105" s="82"/>
      <c r="I105" s="82"/>
      <c r="J105" s="43"/>
      <c r="K105" s="78" t="str">
        <f t="shared" si="5"/>
        <v/>
      </c>
      <c r="L105" s="78"/>
      <c r="M105" s="6" t="str">
        <f t="shared" si="7"/>
        <v/>
      </c>
      <c r="N105" s="43"/>
      <c r="O105" s="8"/>
      <c r="P105" s="82"/>
      <c r="Q105" s="82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15">
      <c r="B106" s="43">
        <v>98</v>
      </c>
      <c r="C106" s="78" t="str">
        <f t="shared" si="6"/>
        <v/>
      </c>
      <c r="D106" s="78"/>
      <c r="E106" s="43"/>
      <c r="F106" s="8"/>
      <c r="G106" s="43" t="s">
        <v>4</v>
      </c>
      <c r="H106" s="82"/>
      <c r="I106" s="82"/>
      <c r="J106" s="43"/>
      <c r="K106" s="78" t="str">
        <f t="shared" si="5"/>
        <v/>
      </c>
      <c r="L106" s="78"/>
      <c r="M106" s="6" t="str">
        <f t="shared" si="7"/>
        <v/>
      </c>
      <c r="N106" s="43"/>
      <c r="O106" s="8"/>
      <c r="P106" s="82"/>
      <c r="Q106" s="82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15">
      <c r="B107" s="43">
        <v>99</v>
      </c>
      <c r="C107" s="78" t="str">
        <f t="shared" si="6"/>
        <v/>
      </c>
      <c r="D107" s="78"/>
      <c r="E107" s="43"/>
      <c r="F107" s="8"/>
      <c r="G107" s="43" t="s">
        <v>4</v>
      </c>
      <c r="H107" s="82"/>
      <c r="I107" s="82"/>
      <c r="J107" s="43"/>
      <c r="K107" s="78" t="str">
        <f t="shared" si="5"/>
        <v/>
      </c>
      <c r="L107" s="78"/>
      <c r="M107" s="6" t="str">
        <f t="shared" si="7"/>
        <v/>
      </c>
      <c r="N107" s="43"/>
      <c r="O107" s="8"/>
      <c r="P107" s="82"/>
      <c r="Q107" s="82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15">
      <c r="B108" s="43">
        <v>100</v>
      </c>
      <c r="C108" s="78" t="str">
        <f t="shared" si="6"/>
        <v/>
      </c>
      <c r="D108" s="78"/>
      <c r="E108" s="43"/>
      <c r="F108" s="8"/>
      <c r="G108" s="43" t="s">
        <v>3</v>
      </c>
      <c r="H108" s="82"/>
      <c r="I108" s="82"/>
      <c r="J108" s="43"/>
      <c r="K108" s="78" t="str">
        <f t="shared" si="5"/>
        <v/>
      </c>
      <c r="L108" s="78"/>
      <c r="M108" s="6" t="str">
        <f t="shared" si="7"/>
        <v/>
      </c>
      <c r="N108" s="43"/>
      <c r="O108" s="8"/>
      <c r="P108" s="82"/>
      <c r="Q108" s="82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6" zoomScaleNormal="96" workbookViewId="0">
      <selection activeCell="L11" sqref="L11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K27" sqref="K27:L27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7" t="s">
        <v>5</v>
      </c>
      <c r="C2" s="47"/>
      <c r="D2" s="50" t="s">
        <v>49</v>
      </c>
      <c r="E2" s="50"/>
      <c r="F2" s="47" t="s">
        <v>6</v>
      </c>
      <c r="G2" s="47"/>
      <c r="H2" s="50" t="s">
        <v>48</v>
      </c>
      <c r="I2" s="50"/>
      <c r="J2" s="47" t="s">
        <v>7</v>
      </c>
      <c r="K2" s="47"/>
      <c r="L2" s="51">
        <f>C9</f>
        <v>100000</v>
      </c>
      <c r="M2" s="50"/>
      <c r="N2" s="47" t="s">
        <v>8</v>
      </c>
      <c r="O2" s="47"/>
      <c r="P2" s="51" t="str">
        <f>+C56</f>
        <v/>
      </c>
      <c r="Q2" s="50"/>
      <c r="R2" s="1"/>
      <c r="S2" s="1"/>
      <c r="T2" s="1"/>
    </row>
    <row r="3" spans="2:21" ht="57" customHeight="1" x14ac:dyDescent="0.15">
      <c r="B3" s="47" t="s">
        <v>9</v>
      </c>
      <c r="C3" s="47"/>
      <c r="D3" s="52" t="s">
        <v>52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 x14ac:dyDescent="0.15">
      <c r="B4" s="47" t="s">
        <v>11</v>
      </c>
      <c r="C4" s="47"/>
      <c r="D4" s="48">
        <f>SUM($R$9:$S$993)</f>
        <v>55714.090910695537</v>
      </c>
      <c r="E4" s="48"/>
      <c r="F4" s="47" t="s">
        <v>12</v>
      </c>
      <c r="G4" s="47"/>
      <c r="H4" s="49">
        <f>SUM($T$9:$U$108)</f>
        <v>658.99999999999943</v>
      </c>
      <c r="I4" s="50"/>
      <c r="J4" s="54" t="s">
        <v>13</v>
      </c>
      <c r="K4" s="54"/>
      <c r="L4" s="51">
        <f>MAX($C$9:$D$990)-C9</f>
        <v>65494.835700601107</v>
      </c>
      <c r="M4" s="51"/>
      <c r="N4" s="54" t="s">
        <v>14</v>
      </c>
      <c r="O4" s="54"/>
      <c r="P4" s="48">
        <f>MIN($C$9:$D$990)-C9</f>
        <v>-3051.724137931029</v>
      </c>
      <c r="Q4" s="48"/>
      <c r="R4" s="1"/>
      <c r="S4" s="1"/>
      <c r="T4" s="1"/>
    </row>
    <row r="5" spans="2:21" x14ac:dyDescent="0.15">
      <c r="B5" s="41" t="s">
        <v>15</v>
      </c>
      <c r="C5" s="40">
        <f>COUNTIF($R$9:$R$990,"&gt;0")</f>
        <v>6</v>
      </c>
      <c r="D5" s="39" t="s">
        <v>16</v>
      </c>
      <c r="E5" s="16">
        <f>COUNTIF($R$9:$R$990,"&lt;0")</f>
        <v>8</v>
      </c>
      <c r="F5" s="39" t="s">
        <v>17</v>
      </c>
      <c r="G5" s="40">
        <f>COUNTIF($R$9:$R$990,"=0")</f>
        <v>0</v>
      </c>
      <c r="H5" s="39" t="s">
        <v>18</v>
      </c>
      <c r="I5" s="3">
        <f>C5/SUM(C5,E5,G5)</f>
        <v>0.42857142857142855</v>
      </c>
      <c r="J5" s="55" t="s">
        <v>19</v>
      </c>
      <c r="K5" s="47"/>
      <c r="L5" s="56">
        <v>5</v>
      </c>
      <c r="M5" s="57"/>
      <c r="N5" s="18" t="s">
        <v>20</v>
      </c>
      <c r="O5" s="9"/>
      <c r="P5" s="56">
        <v>5</v>
      </c>
      <c r="Q5" s="57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42"/>
      <c r="R6" s="1"/>
      <c r="S6" s="1"/>
      <c r="T6" s="1"/>
    </row>
    <row r="7" spans="2:21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 t="s">
        <v>24</v>
      </c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1" x14ac:dyDescent="0.15">
      <c r="B8" s="66"/>
      <c r="C8" s="69"/>
      <c r="D8" s="70"/>
      <c r="E8" s="19" t="s">
        <v>28</v>
      </c>
      <c r="F8" s="19" t="s">
        <v>29</v>
      </c>
      <c r="G8" s="19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</row>
    <row r="9" spans="2:21" x14ac:dyDescent="0.15">
      <c r="B9" s="43">
        <v>1</v>
      </c>
      <c r="C9" s="78">
        <v>100000</v>
      </c>
      <c r="D9" s="78"/>
      <c r="E9" s="43">
        <v>2014</v>
      </c>
      <c r="F9" s="8">
        <v>42632</v>
      </c>
      <c r="G9" s="43" t="s">
        <v>3</v>
      </c>
      <c r="H9" s="79">
        <v>88.364999999999995</v>
      </c>
      <c r="I9" s="79"/>
      <c r="J9" s="46">
        <v>34.799999999999997</v>
      </c>
      <c r="K9" s="78">
        <f t="shared" ref="K9:K72" si="0">IF(F9="","",C9*0.03)</f>
        <v>3000</v>
      </c>
      <c r="L9" s="78"/>
      <c r="M9" s="6">
        <f>IF(J9="","",(K9/J9)/1000)</f>
        <v>8.6206896551724144E-2</v>
      </c>
      <c r="N9" s="43">
        <v>2014</v>
      </c>
      <c r="O9" s="8">
        <v>42635</v>
      </c>
      <c r="P9" s="79">
        <v>88.718999999999994</v>
      </c>
      <c r="Q9" s="79"/>
      <c r="R9" s="80">
        <f>IF(O9="","",(IF(G9="売",H9-P9,P9-H9))*M9*100000)</f>
        <v>-3051.7241379310276</v>
      </c>
      <c r="S9" s="80"/>
      <c r="T9" s="81">
        <f>IF(O9="","",IF(R9&lt;0,J9*(-1),IF(G9="買",(P9-H9)*100,(H9-P9)*100)))</f>
        <v>-34.799999999999997</v>
      </c>
      <c r="U9" s="81"/>
    </row>
    <row r="10" spans="2:21" x14ac:dyDescent="0.15">
      <c r="B10" s="43">
        <v>2</v>
      </c>
      <c r="C10" s="78">
        <f t="shared" ref="C10:C73" si="1">IF(R9="","",C9+R9)</f>
        <v>96948.275862068971</v>
      </c>
      <c r="D10" s="78"/>
      <c r="E10" s="43">
        <v>2015</v>
      </c>
      <c r="F10" s="8">
        <v>42376</v>
      </c>
      <c r="G10" s="43" t="s">
        <v>4</v>
      </c>
      <c r="H10" s="79">
        <v>92.328000000000003</v>
      </c>
      <c r="I10" s="79"/>
      <c r="J10" s="46">
        <v>55</v>
      </c>
      <c r="K10" s="78">
        <f t="shared" si="0"/>
        <v>2908.4482758620688</v>
      </c>
      <c r="L10" s="78"/>
      <c r="M10" s="6">
        <f t="shared" ref="M10:M73" si="2">IF(J10="","",(K10/J10)/1000)</f>
        <v>5.2880877742946711E-2</v>
      </c>
      <c r="N10" s="43">
        <v>2015</v>
      </c>
      <c r="O10" s="8">
        <v>42378</v>
      </c>
      <c r="P10" s="79">
        <v>93.075999999999993</v>
      </c>
      <c r="Q10" s="79"/>
      <c r="R10" s="80">
        <f t="shared" ref="R10:R73" si="3">IF(O10="","",(IF(G10="売",H10-P10,P10-H10))*M10*100000)</f>
        <v>3955.4896551723637</v>
      </c>
      <c r="S10" s="80"/>
      <c r="T10" s="81">
        <f t="shared" ref="T10:T73" si="4">IF(O10="","",IF(R10&lt;0,J10*(-1),IF(G10="買",(P10-H10)*100,(H10-P10)*100)))</f>
        <v>74.799999999999045</v>
      </c>
      <c r="U10" s="81"/>
    </row>
    <row r="11" spans="2:21" x14ac:dyDescent="0.15">
      <c r="B11" s="43">
        <v>3</v>
      </c>
      <c r="C11" s="78">
        <f t="shared" si="1"/>
        <v>100903.76551724134</v>
      </c>
      <c r="D11" s="78"/>
      <c r="E11" s="43"/>
      <c r="F11" s="8">
        <v>42389</v>
      </c>
      <c r="G11" s="43" t="s">
        <v>3</v>
      </c>
      <c r="H11" s="79">
        <v>91.180999999999997</v>
      </c>
      <c r="I11" s="79"/>
      <c r="J11" s="46">
        <v>71.5</v>
      </c>
      <c r="K11" s="78">
        <f t="shared" si="0"/>
        <v>3027.1129655172399</v>
      </c>
      <c r="L11" s="78"/>
      <c r="M11" s="6">
        <f t="shared" si="2"/>
        <v>4.2337244272968394E-2</v>
      </c>
      <c r="N11" s="43"/>
      <c r="O11" s="8">
        <v>42403</v>
      </c>
      <c r="P11" s="79">
        <v>85.994</v>
      </c>
      <c r="Q11" s="79"/>
      <c r="R11" s="80">
        <f t="shared" si="3"/>
        <v>21960.328604388695</v>
      </c>
      <c r="S11" s="80"/>
      <c r="T11" s="81">
        <f t="shared" si="4"/>
        <v>518.69999999999982</v>
      </c>
      <c r="U11" s="81"/>
    </row>
    <row r="12" spans="2:21" x14ac:dyDescent="0.15">
      <c r="B12" s="43">
        <v>4</v>
      </c>
      <c r="C12" s="78">
        <f t="shared" si="1"/>
        <v>122864.09412163003</v>
      </c>
      <c r="D12" s="78"/>
      <c r="E12" s="43"/>
      <c r="F12" s="8">
        <v>42438</v>
      </c>
      <c r="G12" s="43" t="s">
        <v>3</v>
      </c>
      <c r="H12" s="79">
        <v>89.055999999999997</v>
      </c>
      <c r="I12" s="79"/>
      <c r="J12" s="46">
        <v>37.700000000000003</v>
      </c>
      <c r="K12" s="78">
        <f t="shared" si="0"/>
        <v>3685.9228236489007</v>
      </c>
      <c r="L12" s="78"/>
      <c r="M12" s="6">
        <f t="shared" si="2"/>
        <v>9.7769836171058375E-2</v>
      </c>
      <c r="N12" s="43"/>
      <c r="O12" s="8">
        <v>42440</v>
      </c>
      <c r="P12" s="79">
        <v>88.215999999999994</v>
      </c>
      <c r="Q12" s="79"/>
      <c r="R12" s="80">
        <f t="shared" si="3"/>
        <v>8212.6662383689381</v>
      </c>
      <c r="S12" s="80"/>
      <c r="T12" s="81">
        <f t="shared" si="4"/>
        <v>84.000000000000341</v>
      </c>
      <c r="U12" s="81"/>
    </row>
    <row r="13" spans="2:21" x14ac:dyDescent="0.15">
      <c r="B13" s="43">
        <v>5</v>
      </c>
      <c r="C13" s="78">
        <f t="shared" si="1"/>
        <v>131076.76035999897</v>
      </c>
      <c r="D13" s="78"/>
      <c r="E13" s="43"/>
      <c r="F13" s="8">
        <v>42505</v>
      </c>
      <c r="G13" s="43" t="s">
        <v>3</v>
      </c>
      <c r="H13" s="79">
        <v>88.956999999999994</v>
      </c>
      <c r="I13" s="79"/>
      <c r="J13" s="46">
        <v>44.2</v>
      </c>
      <c r="K13" s="78">
        <f t="shared" si="0"/>
        <v>3932.3028107999689</v>
      </c>
      <c r="L13" s="78"/>
      <c r="M13" s="6">
        <f t="shared" si="2"/>
        <v>8.8966126941175755E-2</v>
      </c>
      <c r="N13" s="43"/>
      <c r="O13" s="8">
        <v>42509</v>
      </c>
      <c r="P13" s="79">
        <v>89.102999999999994</v>
      </c>
      <c r="Q13" s="79"/>
      <c r="R13" s="80">
        <f t="shared" si="3"/>
        <v>-1298.9054533411731</v>
      </c>
      <c r="S13" s="80"/>
      <c r="T13" s="81">
        <f t="shared" si="4"/>
        <v>-44.2</v>
      </c>
      <c r="U13" s="81"/>
    </row>
    <row r="14" spans="2:21" x14ac:dyDescent="0.15">
      <c r="B14" s="43">
        <v>6</v>
      </c>
      <c r="C14" s="78">
        <f t="shared" si="1"/>
        <v>129777.8549066578</v>
      </c>
      <c r="D14" s="78"/>
      <c r="E14" s="43"/>
      <c r="F14" s="8">
        <v>42580</v>
      </c>
      <c r="G14" s="43" t="s">
        <v>3</v>
      </c>
      <c r="H14" s="79">
        <v>82.519000000000005</v>
      </c>
      <c r="I14" s="79"/>
      <c r="J14" s="46">
        <v>55.7</v>
      </c>
      <c r="K14" s="78">
        <f t="shared" si="0"/>
        <v>3893.335647199734</v>
      </c>
      <c r="L14" s="78"/>
      <c r="M14" s="6">
        <f t="shared" si="2"/>
        <v>6.9898306053855178E-2</v>
      </c>
      <c r="N14" s="43"/>
      <c r="O14" s="8">
        <v>42582</v>
      </c>
      <c r="P14" s="79">
        <v>82.141000000000005</v>
      </c>
      <c r="Q14" s="79"/>
      <c r="R14" s="80">
        <f t="shared" si="3"/>
        <v>2642.1559688357265</v>
      </c>
      <c r="S14" s="80"/>
      <c r="T14" s="81">
        <f t="shared" si="4"/>
        <v>37.800000000000011</v>
      </c>
      <c r="U14" s="81"/>
    </row>
    <row r="15" spans="2:21" x14ac:dyDescent="0.15">
      <c r="B15" s="43">
        <v>7</v>
      </c>
      <c r="C15" s="78">
        <f t="shared" si="1"/>
        <v>132420.01087549352</v>
      </c>
      <c r="D15" s="78"/>
      <c r="E15" s="43"/>
      <c r="F15" s="8">
        <v>42627</v>
      </c>
      <c r="G15" s="43" t="s">
        <v>3</v>
      </c>
      <c r="H15" s="79">
        <v>75.8</v>
      </c>
      <c r="I15" s="79"/>
      <c r="J15" s="46">
        <v>75.099999999999994</v>
      </c>
      <c r="K15" s="78">
        <f t="shared" si="0"/>
        <v>3972.6003262648055</v>
      </c>
      <c r="L15" s="78"/>
      <c r="M15" s="6">
        <f t="shared" si="2"/>
        <v>5.2897474384351613E-2</v>
      </c>
      <c r="N15" s="43"/>
      <c r="O15" s="8">
        <v>42628</v>
      </c>
      <c r="P15" s="79">
        <v>76.230999999999995</v>
      </c>
      <c r="Q15" s="79"/>
      <c r="R15" s="80">
        <f t="shared" si="3"/>
        <v>-2279.8811459655408</v>
      </c>
      <c r="S15" s="80"/>
      <c r="T15" s="81">
        <f t="shared" si="4"/>
        <v>-75.099999999999994</v>
      </c>
      <c r="U15" s="81"/>
    </row>
    <row r="16" spans="2:21" x14ac:dyDescent="0.15">
      <c r="B16" s="43">
        <v>8</v>
      </c>
      <c r="C16" s="78">
        <f t="shared" si="1"/>
        <v>130140.12972952798</v>
      </c>
      <c r="D16" s="78"/>
      <c r="E16" s="43"/>
      <c r="F16" s="8">
        <v>42636</v>
      </c>
      <c r="G16" s="43" t="s">
        <v>4</v>
      </c>
      <c r="H16" s="79">
        <v>75.465999999999994</v>
      </c>
      <c r="I16" s="79"/>
      <c r="J16" s="46">
        <v>49.4</v>
      </c>
      <c r="K16" s="78">
        <f t="shared" si="0"/>
        <v>3904.2038918858393</v>
      </c>
      <c r="L16" s="78"/>
      <c r="M16" s="6">
        <f t="shared" si="2"/>
        <v>7.903246744708177E-2</v>
      </c>
      <c r="N16" s="43"/>
      <c r="O16" s="8">
        <v>42638</v>
      </c>
      <c r="P16" s="79">
        <v>74.971999999999994</v>
      </c>
      <c r="Q16" s="79"/>
      <c r="R16" s="80">
        <f t="shared" si="3"/>
        <v>-3904.2038918858379</v>
      </c>
      <c r="S16" s="80"/>
      <c r="T16" s="81">
        <f t="shared" si="4"/>
        <v>-49.4</v>
      </c>
      <c r="U16" s="81"/>
    </row>
    <row r="17" spans="2:21" x14ac:dyDescent="0.15">
      <c r="B17" s="43">
        <v>9</v>
      </c>
      <c r="C17" s="78">
        <f t="shared" si="1"/>
        <v>126235.92583764213</v>
      </c>
      <c r="D17" s="78"/>
      <c r="E17" s="43"/>
      <c r="F17" s="8">
        <v>42657</v>
      </c>
      <c r="G17" s="43" t="s">
        <v>3</v>
      </c>
      <c r="H17" s="79">
        <v>80.489000000000004</v>
      </c>
      <c r="I17" s="79"/>
      <c r="J17" s="46">
        <v>50.5</v>
      </c>
      <c r="K17" s="78">
        <f t="shared" si="0"/>
        <v>3787.077775129264</v>
      </c>
      <c r="L17" s="78"/>
      <c r="M17" s="6">
        <f t="shared" si="2"/>
        <v>7.4991639111470582E-2</v>
      </c>
      <c r="N17" s="43"/>
      <c r="O17" s="8">
        <v>42658</v>
      </c>
      <c r="P17" s="79">
        <v>80.977000000000004</v>
      </c>
      <c r="Q17" s="79"/>
      <c r="R17" s="80">
        <f t="shared" si="3"/>
        <v>-3659.5919886397614</v>
      </c>
      <c r="S17" s="80"/>
      <c r="T17" s="81">
        <f t="shared" si="4"/>
        <v>-50.5</v>
      </c>
      <c r="U17" s="81"/>
    </row>
    <row r="18" spans="2:21" x14ac:dyDescent="0.15">
      <c r="B18" s="43">
        <v>10</v>
      </c>
      <c r="C18" s="78">
        <f t="shared" si="1"/>
        <v>122576.33384900237</v>
      </c>
      <c r="D18" s="78"/>
      <c r="E18" s="43"/>
      <c r="F18" s="8">
        <v>42658</v>
      </c>
      <c r="G18" s="43" t="s">
        <v>4</v>
      </c>
      <c r="H18" s="79">
        <v>81.414000000000001</v>
      </c>
      <c r="I18" s="79"/>
      <c r="J18" s="46">
        <v>51.6</v>
      </c>
      <c r="K18" s="78">
        <f t="shared" si="0"/>
        <v>3677.290015470071</v>
      </c>
      <c r="L18" s="78"/>
      <c r="M18" s="6">
        <f t="shared" si="2"/>
        <v>7.126531037732696E-2</v>
      </c>
      <c r="N18" s="43"/>
      <c r="O18" s="8">
        <v>42659</v>
      </c>
      <c r="P18" s="79">
        <v>80.897999999999996</v>
      </c>
      <c r="Q18" s="79"/>
      <c r="R18" s="80">
        <f t="shared" si="3"/>
        <v>-3677.2900154701088</v>
      </c>
      <c r="S18" s="80"/>
      <c r="T18" s="81">
        <f t="shared" si="4"/>
        <v>-51.6</v>
      </c>
      <c r="U18" s="81"/>
    </row>
    <row r="19" spans="2:21" x14ac:dyDescent="0.15">
      <c r="B19" s="43">
        <v>11</v>
      </c>
      <c r="C19" s="78">
        <f t="shared" si="1"/>
        <v>118899.04383353227</v>
      </c>
      <c r="D19" s="78"/>
      <c r="E19" s="43"/>
      <c r="F19" s="8">
        <v>42670</v>
      </c>
      <c r="G19" s="43" t="s">
        <v>3</v>
      </c>
      <c r="H19" s="79">
        <v>81.584000000000003</v>
      </c>
      <c r="I19" s="79"/>
      <c r="J19" s="46">
        <v>32.299999999999997</v>
      </c>
      <c r="K19" s="78">
        <f t="shared" si="0"/>
        <v>3566.9713150059679</v>
      </c>
      <c r="L19" s="78"/>
      <c r="M19" s="6">
        <f t="shared" si="2"/>
        <v>0.11043254845219716</v>
      </c>
      <c r="N19" s="43"/>
      <c r="O19" s="8">
        <v>42673</v>
      </c>
      <c r="P19" s="79">
        <v>81.266999999999996</v>
      </c>
      <c r="Q19" s="79"/>
      <c r="R19" s="80">
        <f t="shared" si="3"/>
        <v>3500.7117859347304</v>
      </c>
      <c r="S19" s="80"/>
      <c r="T19" s="81">
        <f t="shared" si="4"/>
        <v>31.700000000000728</v>
      </c>
      <c r="U19" s="81"/>
    </row>
    <row r="20" spans="2:21" x14ac:dyDescent="0.15">
      <c r="B20" s="43">
        <v>12</v>
      </c>
      <c r="C20" s="78">
        <f t="shared" si="1"/>
        <v>122399.755619467</v>
      </c>
      <c r="D20" s="78"/>
      <c r="E20" s="43"/>
      <c r="F20" s="8">
        <v>42735</v>
      </c>
      <c r="G20" s="43" t="s">
        <v>3</v>
      </c>
      <c r="H20" s="79">
        <v>82.290999999999997</v>
      </c>
      <c r="I20" s="79"/>
      <c r="J20" s="46">
        <v>30.7</v>
      </c>
      <c r="K20" s="78">
        <f t="shared" si="0"/>
        <v>3671.9926685840101</v>
      </c>
      <c r="L20" s="78"/>
      <c r="M20" s="6">
        <f t="shared" si="2"/>
        <v>0.11960888171283421</v>
      </c>
      <c r="N20" s="43">
        <v>2016</v>
      </c>
      <c r="O20" s="8">
        <v>42377</v>
      </c>
      <c r="P20" s="79">
        <v>78.688000000000002</v>
      </c>
      <c r="Q20" s="79"/>
      <c r="R20" s="80">
        <f t="shared" si="3"/>
        <v>43095.080081134096</v>
      </c>
      <c r="S20" s="80"/>
      <c r="T20" s="81">
        <f t="shared" si="4"/>
        <v>360.29999999999944</v>
      </c>
      <c r="U20" s="81"/>
    </row>
    <row r="21" spans="2:21" x14ac:dyDescent="0.15">
      <c r="B21" s="43">
        <v>13</v>
      </c>
      <c r="C21" s="78">
        <f t="shared" si="1"/>
        <v>165494.83570060111</v>
      </c>
      <c r="D21" s="78"/>
      <c r="E21" s="43">
        <v>2016</v>
      </c>
      <c r="F21" s="8">
        <v>42376</v>
      </c>
      <c r="G21" s="43" t="s">
        <v>3</v>
      </c>
      <c r="H21" s="79">
        <v>77.793999999999997</v>
      </c>
      <c r="I21" s="79"/>
      <c r="J21" s="88">
        <v>64.8</v>
      </c>
      <c r="K21" s="78">
        <f t="shared" si="0"/>
        <v>4964.8450710180332</v>
      </c>
      <c r="L21" s="78"/>
      <c r="M21" s="6">
        <f t="shared" si="2"/>
        <v>7.6617979491019034E-2</v>
      </c>
      <c r="N21" s="43"/>
      <c r="O21" s="8">
        <v>42377</v>
      </c>
      <c r="P21" s="79">
        <v>78.441999999999993</v>
      </c>
      <c r="Q21" s="79"/>
      <c r="R21" s="80">
        <f t="shared" si="3"/>
        <v>-4964.8450710180041</v>
      </c>
      <c r="S21" s="80"/>
      <c r="T21" s="81">
        <f t="shared" si="4"/>
        <v>-64.8</v>
      </c>
      <c r="U21" s="81"/>
    </row>
    <row r="22" spans="2:21" x14ac:dyDescent="0.15">
      <c r="B22" s="43">
        <v>14</v>
      </c>
      <c r="C22" s="78">
        <f t="shared" si="1"/>
        <v>160529.9906295831</v>
      </c>
      <c r="D22" s="78"/>
      <c r="E22" s="43"/>
      <c r="F22" s="8">
        <v>42538</v>
      </c>
      <c r="G22" s="43" t="s">
        <v>3</v>
      </c>
      <c r="H22" s="79">
        <v>73.257999999999996</v>
      </c>
      <c r="I22" s="79"/>
      <c r="J22" s="88">
        <v>77.900000000000006</v>
      </c>
      <c r="K22" s="78">
        <f t="shared" si="0"/>
        <v>4815.8997188874928</v>
      </c>
      <c r="L22" s="78"/>
      <c r="M22" s="6">
        <f t="shared" si="2"/>
        <v>6.1821562501764987E-2</v>
      </c>
      <c r="N22" s="43"/>
      <c r="O22" s="8">
        <v>42541</v>
      </c>
      <c r="P22" s="79">
        <v>74.037000000000006</v>
      </c>
      <c r="Q22" s="79"/>
      <c r="R22" s="80">
        <f t="shared" si="3"/>
        <v>-4815.8997188875574</v>
      </c>
      <c r="S22" s="80"/>
      <c r="T22" s="81">
        <f t="shared" si="4"/>
        <v>-77.900000000000006</v>
      </c>
      <c r="U22" s="81"/>
    </row>
    <row r="23" spans="2:21" x14ac:dyDescent="0.15">
      <c r="B23" s="43">
        <v>15</v>
      </c>
      <c r="C23" s="78">
        <f t="shared" si="1"/>
        <v>155714.09091069555</v>
      </c>
      <c r="D23" s="78"/>
      <c r="E23" s="43"/>
      <c r="F23" s="8"/>
      <c r="G23" s="43" t="s">
        <v>3</v>
      </c>
      <c r="H23" s="79"/>
      <c r="I23" s="79"/>
      <c r="J23" s="88"/>
      <c r="K23" s="78" t="str">
        <f t="shared" si="0"/>
        <v/>
      </c>
      <c r="L23" s="78"/>
      <c r="M23" s="6" t="str">
        <f t="shared" si="2"/>
        <v/>
      </c>
      <c r="N23" s="43"/>
      <c r="O23" s="8"/>
      <c r="P23" s="79"/>
      <c r="Q23" s="79"/>
      <c r="R23" s="80" t="str">
        <f t="shared" si="3"/>
        <v/>
      </c>
      <c r="S23" s="80"/>
      <c r="T23" s="81" t="str">
        <f t="shared" si="4"/>
        <v/>
      </c>
      <c r="U23" s="81"/>
    </row>
    <row r="24" spans="2:21" x14ac:dyDescent="0.15">
      <c r="B24" s="43">
        <v>16</v>
      </c>
      <c r="C24" s="78" t="str">
        <f t="shared" si="1"/>
        <v/>
      </c>
      <c r="D24" s="78"/>
      <c r="E24" s="43"/>
      <c r="F24" s="8"/>
      <c r="G24" s="43" t="s">
        <v>4</v>
      </c>
      <c r="H24" s="79"/>
      <c r="I24" s="79"/>
      <c r="J24" s="88"/>
      <c r="K24" s="78" t="str">
        <f t="shared" si="0"/>
        <v/>
      </c>
      <c r="L24" s="78"/>
      <c r="M24" s="6" t="str">
        <f t="shared" si="2"/>
        <v/>
      </c>
      <c r="N24" s="43"/>
      <c r="O24" s="8"/>
      <c r="P24" s="79"/>
      <c r="Q24" s="79"/>
      <c r="R24" s="80" t="str">
        <f t="shared" si="3"/>
        <v/>
      </c>
      <c r="S24" s="80"/>
      <c r="T24" s="81" t="str">
        <f t="shared" si="4"/>
        <v/>
      </c>
      <c r="U24" s="81"/>
    </row>
    <row r="25" spans="2:21" x14ac:dyDescent="0.15">
      <c r="B25" s="43">
        <v>17</v>
      </c>
      <c r="C25" s="78" t="str">
        <f t="shared" si="1"/>
        <v/>
      </c>
      <c r="D25" s="78"/>
      <c r="E25" s="43"/>
      <c r="F25" s="8"/>
      <c r="G25" s="43" t="s">
        <v>4</v>
      </c>
      <c r="H25" s="79"/>
      <c r="I25" s="79"/>
      <c r="J25" s="88"/>
      <c r="K25" s="78" t="str">
        <f t="shared" si="0"/>
        <v/>
      </c>
      <c r="L25" s="78"/>
      <c r="M25" s="6" t="str">
        <f t="shared" si="2"/>
        <v/>
      </c>
      <c r="N25" s="43"/>
      <c r="O25" s="8"/>
      <c r="P25" s="79"/>
      <c r="Q25" s="79"/>
      <c r="R25" s="80" t="str">
        <f t="shared" si="3"/>
        <v/>
      </c>
      <c r="S25" s="80"/>
      <c r="T25" s="81" t="str">
        <f t="shared" si="4"/>
        <v/>
      </c>
      <c r="U25" s="81"/>
    </row>
    <row r="26" spans="2:21" x14ac:dyDescent="0.15">
      <c r="B26" s="43">
        <v>18</v>
      </c>
      <c r="C26" s="78" t="str">
        <f t="shared" si="1"/>
        <v/>
      </c>
      <c r="D26" s="78"/>
      <c r="E26" s="43"/>
      <c r="F26" s="8"/>
      <c r="G26" s="43" t="s">
        <v>4</v>
      </c>
      <c r="H26" s="79"/>
      <c r="I26" s="79"/>
      <c r="J26" s="88"/>
      <c r="K26" s="78" t="str">
        <f t="shared" si="0"/>
        <v/>
      </c>
      <c r="L26" s="78"/>
      <c r="M26" s="6" t="str">
        <f t="shared" si="2"/>
        <v/>
      </c>
      <c r="N26" s="43"/>
      <c r="O26" s="8"/>
      <c r="P26" s="79"/>
      <c r="Q26" s="79"/>
      <c r="R26" s="80" t="str">
        <f t="shared" si="3"/>
        <v/>
      </c>
      <c r="S26" s="80"/>
      <c r="T26" s="81" t="str">
        <f t="shared" si="4"/>
        <v/>
      </c>
      <c r="U26" s="81"/>
    </row>
    <row r="27" spans="2:21" x14ac:dyDescent="0.15">
      <c r="B27" s="43">
        <v>19</v>
      </c>
      <c r="C27" s="78" t="str">
        <f t="shared" si="1"/>
        <v/>
      </c>
      <c r="D27" s="78"/>
      <c r="E27" s="43"/>
      <c r="F27" s="8"/>
      <c r="G27" s="43" t="s">
        <v>3</v>
      </c>
      <c r="H27" s="79"/>
      <c r="I27" s="79"/>
      <c r="J27" s="88"/>
      <c r="K27" s="78" t="str">
        <f t="shared" si="0"/>
        <v/>
      </c>
      <c r="L27" s="78"/>
      <c r="M27" s="6" t="str">
        <f t="shared" si="2"/>
        <v/>
      </c>
      <c r="N27" s="43"/>
      <c r="O27" s="8"/>
      <c r="P27" s="79"/>
      <c r="Q27" s="79"/>
      <c r="R27" s="80" t="str">
        <f t="shared" si="3"/>
        <v/>
      </c>
      <c r="S27" s="80"/>
      <c r="T27" s="81" t="str">
        <f t="shared" si="4"/>
        <v/>
      </c>
      <c r="U27" s="81"/>
    </row>
    <row r="28" spans="2:21" x14ac:dyDescent="0.15">
      <c r="B28" s="43">
        <v>20</v>
      </c>
      <c r="C28" s="78" t="str">
        <f t="shared" si="1"/>
        <v/>
      </c>
      <c r="D28" s="78"/>
      <c r="E28" s="43"/>
      <c r="F28" s="8"/>
      <c r="G28" s="43" t="s">
        <v>4</v>
      </c>
      <c r="H28" s="79"/>
      <c r="I28" s="79"/>
      <c r="J28" s="88"/>
      <c r="K28" s="78" t="str">
        <f t="shared" si="0"/>
        <v/>
      </c>
      <c r="L28" s="78"/>
      <c r="M28" s="6" t="str">
        <f t="shared" si="2"/>
        <v/>
      </c>
      <c r="N28" s="43"/>
      <c r="O28" s="8"/>
      <c r="P28" s="79"/>
      <c r="Q28" s="79"/>
      <c r="R28" s="80" t="str">
        <f t="shared" si="3"/>
        <v/>
      </c>
      <c r="S28" s="80"/>
      <c r="T28" s="81" t="str">
        <f t="shared" si="4"/>
        <v/>
      </c>
      <c r="U28" s="81"/>
    </row>
    <row r="29" spans="2:21" x14ac:dyDescent="0.15">
      <c r="B29" s="43">
        <v>21</v>
      </c>
      <c r="C29" s="78" t="str">
        <f t="shared" si="1"/>
        <v/>
      </c>
      <c r="D29" s="78"/>
      <c r="E29" s="43"/>
      <c r="F29" s="8"/>
      <c r="G29" s="43" t="s">
        <v>3</v>
      </c>
      <c r="H29" s="79"/>
      <c r="I29" s="79"/>
      <c r="J29" s="88"/>
      <c r="K29" s="78" t="str">
        <f t="shared" si="0"/>
        <v/>
      </c>
      <c r="L29" s="78"/>
      <c r="M29" s="6" t="str">
        <f t="shared" si="2"/>
        <v/>
      </c>
      <c r="N29" s="43"/>
      <c r="O29" s="8"/>
      <c r="P29" s="79"/>
      <c r="Q29" s="79"/>
      <c r="R29" s="80" t="str">
        <f t="shared" si="3"/>
        <v/>
      </c>
      <c r="S29" s="80"/>
      <c r="T29" s="81" t="str">
        <f t="shared" si="4"/>
        <v/>
      </c>
      <c r="U29" s="81"/>
    </row>
    <row r="30" spans="2:21" x14ac:dyDescent="0.15">
      <c r="B30" s="43">
        <v>22</v>
      </c>
      <c r="C30" s="78" t="str">
        <f t="shared" si="1"/>
        <v/>
      </c>
      <c r="D30" s="78"/>
      <c r="E30" s="43"/>
      <c r="F30" s="8"/>
      <c r="G30" s="43" t="s">
        <v>3</v>
      </c>
      <c r="H30" s="79"/>
      <c r="I30" s="79"/>
      <c r="J30" s="88"/>
      <c r="K30" s="78" t="str">
        <f t="shared" si="0"/>
        <v/>
      </c>
      <c r="L30" s="78"/>
      <c r="M30" s="6" t="str">
        <f t="shared" si="2"/>
        <v/>
      </c>
      <c r="N30" s="43"/>
      <c r="O30" s="8"/>
      <c r="P30" s="79"/>
      <c r="Q30" s="79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15">
      <c r="B31" s="43">
        <v>23</v>
      </c>
      <c r="C31" s="78" t="str">
        <f t="shared" si="1"/>
        <v/>
      </c>
      <c r="D31" s="78"/>
      <c r="E31" s="43"/>
      <c r="F31" s="8"/>
      <c r="G31" s="43" t="s">
        <v>3</v>
      </c>
      <c r="H31" s="79"/>
      <c r="I31" s="79"/>
      <c r="J31" s="45"/>
      <c r="K31" s="78" t="str">
        <f t="shared" si="0"/>
        <v/>
      </c>
      <c r="L31" s="78"/>
      <c r="M31" s="6" t="str">
        <f t="shared" si="2"/>
        <v/>
      </c>
      <c r="N31" s="43"/>
      <c r="O31" s="8"/>
      <c r="P31" s="79"/>
      <c r="Q31" s="79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15">
      <c r="B32" s="43">
        <v>24</v>
      </c>
      <c r="C32" s="78" t="str">
        <f t="shared" si="1"/>
        <v/>
      </c>
      <c r="D32" s="78"/>
      <c r="E32" s="43"/>
      <c r="F32" s="8"/>
      <c r="G32" s="43" t="s">
        <v>3</v>
      </c>
      <c r="H32" s="79"/>
      <c r="I32" s="79"/>
      <c r="J32" s="45"/>
      <c r="K32" s="78" t="str">
        <f t="shared" si="0"/>
        <v/>
      </c>
      <c r="L32" s="78"/>
      <c r="M32" s="6" t="str">
        <f t="shared" si="2"/>
        <v/>
      </c>
      <c r="N32" s="43"/>
      <c r="O32" s="8"/>
      <c r="P32" s="79"/>
      <c r="Q32" s="79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15">
      <c r="B33" s="43">
        <v>25</v>
      </c>
      <c r="C33" s="78" t="str">
        <f t="shared" si="1"/>
        <v/>
      </c>
      <c r="D33" s="78"/>
      <c r="E33" s="43"/>
      <c r="F33" s="8"/>
      <c r="G33" s="43" t="s">
        <v>4</v>
      </c>
      <c r="H33" s="79"/>
      <c r="I33" s="79"/>
      <c r="J33" s="45"/>
      <c r="K33" s="78" t="str">
        <f t="shared" si="0"/>
        <v/>
      </c>
      <c r="L33" s="78"/>
      <c r="M33" s="6" t="str">
        <f t="shared" si="2"/>
        <v/>
      </c>
      <c r="N33" s="43"/>
      <c r="O33" s="8"/>
      <c r="P33" s="79"/>
      <c r="Q33" s="79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15">
      <c r="B34" s="43">
        <v>26</v>
      </c>
      <c r="C34" s="78" t="str">
        <f t="shared" si="1"/>
        <v/>
      </c>
      <c r="D34" s="78"/>
      <c r="E34" s="43"/>
      <c r="F34" s="8"/>
      <c r="G34" s="43" t="s">
        <v>3</v>
      </c>
      <c r="H34" s="79"/>
      <c r="I34" s="79"/>
      <c r="J34" s="45"/>
      <c r="K34" s="78" t="str">
        <f t="shared" si="0"/>
        <v/>
      </c>
      <c r="L34" s="78"/>
      <c r="M34" s="6" t="str">
        <f t="shared" si="2"/>
        <v/>
      </c>
      <c r="N34" s="43"/>
      <c r="O34" s="8"/>
      <c r="P34" s="79"/>
      <c r="Q34" s="79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15">
      <c r="B35" s="43">
        <v>27</v>
      </c>
      <c r="C35" s="78" t="str">
        <f t="shared" si="1"/>
        <v/>
      </c>
      <c r="D35" s="78"/>
      <c r="E35" s="43"/>
      <c r="F35" s="8"/>
      <c r="G35" s="43" t="s">
        <v>3</v>
      </c>
      <c r="H35" s="79"/>
      <c r="I35" s="79"/>
      <c r="J35" s="45"/>
      <c r="K35" s="78" t="str">
        <f t="shared" si="0"/>
        <v/>
      </c>
      <c r="L35" s="78"/>
      <c r="M35" s="6" t="str">
        <f t="shared" si="2"/>
        <v/>
      </c>
      <c r="N35" s="43"/>
      <c r="O35" s="8"/>
      <c r="P35" s="79"/>
      <c r="Q35" s="79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15">
      <c r="B36" s="43">
        <v>28</v>
      </c>
      <c r="C36" s="78" t="str">
        <f t="shared" si="1"/>
        <v/>
      </c>
      <c r="D36" s="78"/>
      <c r="E36" s="43"/>
      <c r="F36" s="8"/>
      <c r="G36" s="43" t="s">
        <v>3</v>
      </c>
      <c r="H36" s="79"/>
      <c r="I36" s="79"/>
      <c r="J36" s="45"/>
      <c r="K36" s="78" t="str">
        <f t="shared" si="0"/>
        <v/>
      </c>
      <c r="L36" s="78"/>
      <c r="M36" s="6" t="str">
        <f t="shared" si="2"/>
        <v/>
      </c>
      <c r="N36" s="43"/>
      <c r="O36" s="8"/>
      <c r="P36" s="79"/>
      <c r="Q36" s="79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15">
      <c r="B37" s="43">
        <v>29</v>
      </c>
      <c r="C37" s="78" t="str">
        <f t="shared" si="1"/>
        <v/>
      </c>
      <c r="D37" s="78"/>
      <c r="E37" s="43"/>
      <c r="F37" s="8"/>
      <c r="G37" s="43" t="s">
        <v>4</v>
      </c>
      <c r="H37" s="79"/>
      <c r="I37" s="79"/>
      <c r="J37" s="45"/>
      <c r="K37" s="78" t="str">
        <f t="shared" si="0"/>
        <v/>
      </c>
      <c r="L37" s="78"/>
      <c r="M37" s="6" t="str">
        <f t="shared" si="2"/>
        <v/>
      </c>
      <c r="N37" s="43"/>
      <c r="O37" s="8"/>
      <c r="P37" s="79"/>
      <c r="Q37" s="79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15">
      <c r="B38" s="43">
        <v>30</v>
      </c>
      <c r="C38" s="78" t="str">
        <f t="shared" si="1"/>
        <v/>
      </c>
      <c r="D38" s="78"/>
      <c r="E38" s="43"/>
      <c r="F38" s="8"/>
      <c r="G38" s="43" t="s">
        <v>3</v>
      </c>
      <c r="H38" s="79"/>
      <c r="I38" s="79"/>
      <c r="J38" s="45"/>
      <c r="K38" s="78" t="str">
        <f t="shared" si="0"/>
        <v/>
      </c>
      <c r="L38" s="78"/>
      <c r="M38" s="6" t="str">
        <f t="shared" si="2"/>
        <v/>
      </c>
      <c r="N38" s="43"/>
      <c r="O38" s="8"/>
      <c r="P38" s="79"/>
      <c r="Q38" s="79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15">
      <c r="B39" s="43">
        <v>31</v>
      </c>
      <c r="C39" s="78" t="str">
        <f t="shared" si="1"/>
        <v/>
      </c>
      <c r="D39" s="78"/>
      <c r="E39" s="43"/>
      <c r="F39" s="8"/>
      <c r="G39" s="43" t="s">
        <v>3</v>
      </c>
      <c r="H39" s="79"/>
      <c r="I39" s="79"/>
      <c r="J39" s="45"/>
      <c r="K39" s="78" t="str">
        <f t="shared" si="0"/>
        <v/>
      </c>
      <c r="L39" s="78"/>
      <c r="M39" s="6" t="str">
        <f t="shared" si="2"/>
        <v/>
      </c>
      <c r="N39" s="43"/>
      <c r="O39" s="8"/>
      <c r="P39" s="79"/>
      <c r="Q39" s="79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15">
      <c r="B40" s="43">
        <v>32</v>
      </c>
      <c r="C40" s="78" t="str">
        <f t="shared" si="1"/>
        <v/>
      </c>
      <c r="D40" s="78"/>
      <c r="E40" s="43"/>
      <c r="F40" s="8"/>
      <c r="G40" s="43" t="s">
        <v>3</v>
      </c>
      <c r="H40" s="79"/>
      <c r="I40" s="79"/>
      <c r="J40" s="45"/>
      <c r="K40" s="78" t="str">
        <f t="shared" si="0"/>
        <v/>
      </c>
      <c r="L40" s="78"/>
      <c r="M40" s="6" t="str">
        <f t="shared" si="2"/>
        <v/>
      </c>
      <c r="N40" s="43"/>
      <c r="O40" s="8"/>
      <c r="P40" s="79"/>
      <c r="Q40" s="79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15">
      <c r="B41" s="43">
        <v>33</v>
      </c>
      <c r="C41" s="78" t="str">
        <f t="shared" si="1"/>
        <v/>
      </c>
      <c r="D41" s="78"/>
      <c r="E41" s="43"/>
      <c r="F41" s="8"/>
      <c r="G41" s="43" t="s">
        <v>4</v>
      </c>
      <c r="H41" s="79"/>
      <c r="I41" s="79"/>
      <c r="J41" s="45"/>
      <c r="K41" s="78" t="str">
        <f t="shared" si="0"/>
        <v/>
      </c>
      <c r="L41" s="78"/>
      <c r="M41" s="6" t="str">
        <f t="shared" si="2"/>
        <v/>
      </c>
      <c r="N41" s="43"/>
      <c r="O41" s="8"/>
      <c r="P41" s="79"/>
      <c r="Q41" s="79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15">
      <c r="B42" s="43">
        <v>34</v>
      </c>
      <c r="C42" s="78" t="str">
        <f t="shared" si="1"/>
        <v/>
      </c>
      <c r="D42" s="78"/>
      <c r="E42" s="43"/>
      <c r="F42" s="8"/>
      <c r="G42" s="43" t="s">
        <v>3</v>
      </c>
      <c r="H42" s="79"/>
      <c r="I42" s="79"/>
      <c r="J42" s="45"/>
      <c r="K42" s="78" t="str">
        <f t="shared" si="0"/>
        <v/>
      </c>
      <c r="L42" s="78"/>
      <c r="M42" s="6" t="str">
        <f t="shared" si="2"/>
        <v/>
      </c>
      <c r="N42" s="43"/>
      <c r="O42" s="8"/>
      <c r="P42" s="79"/>
      <c r="Q42" s="79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15">
      <c r="B43" s="43">
        <v>35</v>
      </c>
      <c r="C43" s="78" t="str">
        <f t="shared" si="1"/>
        <v/>
      </c>
      <c r="D43" s="78"/>
      <c r="E43" s="43"/>
      <c r="F43" s="8"/>
      <c r="G43" s="43" t="s">
        <v>3</v>
      </c>
      <c r="H43" s="79"/>
      <c r="I43" s="79"/>
      <c r="J43" s="45"/>
      <c r="K43" s="78" t="str">
        <f t="shared" si="0"/>
        <v/>
      </c>
      <c r="L43" s="78"/>
      <c r="M43" s="6" t="str">
        <f t="shared" si="2"/>
        <v/>
      </c>
      <c r="N43" s="43"/>
      <c r="O43" s="8"/>
      <c r="P43" s="79"/>
      <c r="Q43" s="79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15">
      <c r="B44" s="43">
        <v>36</v>
      </c>
      <c r="C44" s="78" t="str">
        <f t="shared" si="1"/>
        <v/>
      </c>
      <c r="D44" s="78"/>
      <c r="E44" s="43"/>
      <c r="F44" s="8"/>
      <c r="G44" s="43" t="s">
        <v>3</v>
      </c>
      <c r="H44" s="79"/>
      <c r="I44" s="79"/>
      <c r="J44" s="45"/>
      <c r="K44" s="78" t="str">
        <f t="shared" si="0"/>
        <v/>
      </c>
      <c r="L44" s="78"/>
      <c r="M44" s="6" t="str">
        <f t="shared" si="2"/>
        <v/>
      </c>
      <c r="N44" s="43"/>
      <c r="O44" s="8"/>
      <c r="P44" s="79"/>
      <c r="Q44" s="79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15">
      <c r="B45" s="43">
        <v>37</v>
      </c>
      <c r="C45" s="78" t="str">
        <f t="shared" si="1"/>
        <v/>
      </c>
      <c r="D45" s="78"/>
      <c r="E45" s="43"/>
      <c r="F45" s="8"/>
      <c r="G45" s="43" t="s">
        <v>3</v>
      </c>
      <c r="H45" s="79"/>
      <c r="I45" s="79"/>
      <c r="J45" s="45"/>
      <c r="K45" s="78" t="str">
        <f t="shared" si="0"/>
        <v/>
      </c>
      <c r="L45" s="78"/>
      <c r="M45" s="6" t="str">
        <f t="shared" si="2"/>
        <v/>
      </c>
      <c r="N45" s="43"/>
      <c r="O45" s="8"/>
      <c r="P45" s="79"/>
      <c r="Q45" s="79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15">
      <c r="B46" s="43">
        <v>38</v>
      </c>
      <c r="C46" s="78" t="str">
        <f t="shared" si="1"/>
        <v/>
      </c>
      <c r="D46" s="78"/>
      <c r="E46" s="43"/>
      <c r="F46" s="8"/>
      <c r="G46" s="43" t="s">
        <v>4</v>
      </c>
      <c r="H46" s="79"/>
      <c r="I46" s="79"/>
      <c r="J46" s="45"/>
      <c r="K46" s="78" t="str">
        <f t="shared" si="0"/>
        <v/>
      </c>
      <c r="L46" s="78"/>
      <c r="M46" s="6" t="str">
        <f t="shared" si="2"/>
        <v/>
      </c>
      <c r="N46" s="43"/>
      <c r="O46" s="8"/>
      <c r="P46" s="79"/>
      <c r="Q46" s="79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15">
      <c r="B47" s="43">
        <v>39</v>
      </c>
      <c r="C47" s="78" t="str">
        <f t="shared" si="1"/>
        <v/>
      </c>
      <c r="D47" s="78"/>
      <c r="E47" s="43"/>
      <c r="F47" s="8"/>
      <c r="G47" s="43" t="s">
        <v>3</v>
      </c>
      <c r="H47" s="79"/>
      <c r="I47" s="79"/>
      <c r="J47" s="45"/>
      <c r="K47" s="78" t="str">
        <f t="shared" si="0"/>
        <v/>
      </c>
      <c r="L47" s="78"/>
      <c r="M47" s="6" t="str">
        <f t="shared" si="2"/>
        <v/>
      </c>
      <c r="N47" s="43"/>
      <c r="O47" s="8"/>
      <c r="P47" s="79"/>
      <c r="Q47" s="79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15">
      <c r="B48" s="43">
        <v>40</v>
      </c>
      <c r="C48" s="78" t="str">
        <f t="shared" si="1"/>
        <v/>
      </c>
      <c r="D48" s="78"/>
      <c r="E48" s="43"/>
      <c r="F48" s="8"/>
      <c r="G48" s="43" t="s">
        <v>37</v>
      </c>
      <c r="H48" s="79"/>
      <c r="I48" s="79"/>
      <c r="J48" s="45"/>
      <c r="K48" s="78" t="str">
        <f t="shared" si="0"/>
        <v/>
      </c>
      <c r="L48" s="78"/>
      <c r="M48" s="6" t="str">
        <f t="shared" si="2"/>
        <v/>
      </c>
      <c r="N48" s="43"/>
      <c r="O48" s="8"/>
      <c r="P48" s="79"/>
      <c r="Q48" s="79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15">
      <c r="B49" s="43">
        <v>41</v>
      </c>
      <c r="C49" s="78" t="str">
        <f t="shared" si="1"/>
        <v/>
      </c>
      <c r="D49" s="78"/>
      <c r="E49" s="43"/>
      <c r="F49" s="8"/>
      <c r="G49" s="43" t="s">
        <v>3</v>
      </c>
      <c r="H49" s="79"/>
      <c r="I49" s="79"/>
      <c r="J49" s="45"/>
      <c r="K49" s="78" t="str">
        <f t="shared" si="0"/>
        <v/>
      </c>
      <c r="L49" s="78"/>
      <c r="M49" s="6" t="str">
        <f t="shared" si="2"/>
        <v/>
      </c>
      <c r="N49" s="43"/>
      <c r="O49" s="8"/>
      <c r="P49" s="79"/>
      <c r="Q49" s="79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15">
      <c r="B50" s="43">
        <v>42</v>
      </c>
      <c r="C50" s="78" t="str">
        <f t="shared" si="1"/>
        <v/>
      </c>
      <c r="D50" s="78"/>
      <c r="E50" s="43"/>
      <c r="F50" s="8"/>
      <c r="G50" s="43" t="s">
        <v>4</v>
      </c>
      <c r="H50" s="79"/>
      <c r="I50" s="79"/>
      <c r="J50" s="45"/>
      <c r="K50" s="78" t="str">
        <f t="shared" si="0"/>
        <v/>
      </c>
      <c r="L50" s="78"/>
      <c r="M50" s="6" t="str">
        <f t="shared" si="2"/>
        <v/>
      </c>
      <c r="N50" s="43"/>
      <c r="O50" s="8"/>
      <c r="P50" s="79"/>
      <c r="Q50" s="79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15">
      <c r="B51" s="43">
        <v>43</v>
      </c>
      <c r="C51" s="78" t="str">
        <f t="shared" si="1"/>
        <v/>
      </c>
      <c r="D51" s="78"/>
      <c r="E51" s="43"/>
      <c r="F51" s="8"/>
      <c r="G51" s="43" t="s">
        <v>3</v>
      </c>
      <c r="H51" s="79"/>
      <c r="I51" s="79"/>
      <c r="J51" s="45"/>
      <c r="K51" s="78" t="str">
        <f t="shared" si="0"/>
        <v/>
      </c>
      <c r="L51" s="78"/>
      <c r="M51" s="6" t="str">
        <f t="shared" si="2"/>
        <v/>
      </c>
      <c r="N51" s="43"/>
      <c r="O51" s="8"/>
      <c r="P51" s="79"/>
      <c r="Q51" s="79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15">
      <c r="B52" s="43">
        <v>44</v>
      </c>
      <c r="C52" s="78" t="str">
        <f t="shared" si="1"/>
        <v/>
      </c>
      <c r="D52" s="78"/>
      <c r="E52" s="43"/>
      <c r="F52" s="8"/>
      <c r="G52" s="43" t="s">
        <v>3</v>
      </c>
      <c r="H52" s="82"/>
      <c r="I52" s="82"/>
      <c r="J52" s="45"/>
      <c r="K52" s="78" t="str">
        <f t="shared" si="0"/>
        <v/>
      </c>
      <c r="L52" s="78"/>
      <c r="M52" s="6" t="str">
        <f t="shared" si="2"/>
        <v/>
      </c>
      <c r="N52" s="43"/>
      <c r="O52" s="8"/>
      <c r="P52" s="79"/>
      <c r="Q52" s="79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15">
      <c r="B53" s="43">
        <v>45</v>
      </c>
      <c r="C53" s="78" t="str">
        <f t="shared" si="1"/>
        <v/>
      </c>
      <c r="D53" s="78"/>
      <c r="E53" s="43"/>
      <c r="F53" s="8"/>
      <c r="G53" s="43" t="s">
        <v>4</v>
      </c>
      <c r="H53" s="82"/>
      <c r="I53" s="82"/>
      <c r="J53" s="44"/>
      <c r="K53" s="78" t="str">
        <f t="shared" si="0"/>
        <v/>
      </c>
      <c r="L53" s="78"/>
      <c r="M53" s="6" t="str">
        <f t="shared" si="2"/>
        <v/>
      </c>
      <c r="N53" s="43"/>
      <c r="O53" s="8"/>
      <c r="P53" s="79"/>
      <c r="Q53" s="79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15">
      <c r="B54" s="43">
        <v>46</v>
      </c>
      <c r="C54" s="78" t="str">
        <f t="shared" si="1"/>
        <v/>
      </c>
      <c r="D54" s="78"/>
      <c r="E54" s="43"/>
      <c r="F54" s="8"/>
      <c r="G54" s="43" t="s">
        <v>4</v>
      </c>
      <c r="H54" s="82"/>
      <c r="I54" s="82"/>
      <c r="J54" s="44"/>
      <c r="K54" s="78" t="str">
        <f t="shared" si="0"/>
        <v/>
      </c>
      <c r="L54" s="78"/>
      <c r="M54" s="6" t="str">
        <f t="shared" si="2"/>
        <v/>
      </c>
      <c r="N54" s="43"/>
      <c r="O54" s="8"/>
      <c r="P54" s="79"/>
      <c r="Q54" s="79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15">
      <c r="B55" s="43">
        <v>47</v>
      </c>
      <c r="C55" s="78" t="str">
        <f t="shared" si="1"/>
        <v/>
      </c>
      <c r="D55" s="78"/>
      <c r="E55" s="43"/>
      <c r="F55" s="8"/>
      <c r="G55" s="43" t="s">
        <v>4</v>
      </c>
      <c r="H55" s="82"/>
      <c r="I55" s="82"/>
      <c r="J55" s="44"/>
      <c r="K55" s="78" t="str">
        <f t="shared" si="0"/>
        <v/>
      </c>
      <c r="L55" s="78"/>
      <c r="M55" s="6" t="str">
        <f t="shared" si="2"/>
        <v/>
      </c>
      <c r="N55" s="43"/>
      <c r="O55" s="8"/>
      <c r="P55" s="79"/>
      <c r="Q55" s="79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15">
      <c r="B56" s="43">
        <v>48</v>
      </c>
      <c r="C56" s="78" t="str">
        <f t="shared" si="1"/>
        <v/>
      </c>
      <c r="D56" s="78"/>
      <c r="E56" s="43"/>
      <c r="F56" s="8"/>
      <c r="G56" s="43" t="s">
        <v>3</v>
      </c>
      <c r="H56" s="82"/>
      <c r="I56" s="82"/>
      <c r="J56" s="44"/>
      <c r="K56" s="78" t="str">
        <f t="shared" si="0"/>
        <v/>
      </c>
      <c r="L56" s="78"/>
      <c r="M56" s="6" t="str">
        <f t="shared" si="2"/>
        <v/>
      </c>
      <c r="N56" s="43"/>
      <c r="O56" s="8"/>
      <c r="P56" s="82"/>
      <c r="Q56" s="82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15">
      <c r="B57" s="43">
        <v>49</v>
      </c>
      <c r="C57" s="78" t="str">
        <f t="shared" si="1"/>
        <v/>
      </c>
      <c r="D57" s="78"/>
      <c r="E57" s="43"/>
      <c r="F57" s="8"/>
      <c r="G57" s="43" t="s">
        <v>3</v>
      </c>
      <c r="H57" s="82"/>
      <c r="I57" s="82"/>
      <c r="J57" s="44"/>
      <c r="K57" s="78" t="str">
        <f t="shared" si="0"/>
        <v/>
      </c>
      <c r="L57" s="78"/>
      <c r="M57" s="6" t="str">
        <f t="shared" si="2"/>
        <v/>
      </c>
      <c r="N57" s="43"/>
      <c r="O57" s="8"/>
      <c r="P57" s="82"/>
      <c r="Q57" s="82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15">
      <c r="B58" s="43">
        <v>50</v>
      </c>
      <c r="C58" s="78" t="str">
        <f t="shared" si="1"/>
        <v/>
      </c>
      <c r="D58" s="78"/>
      <c r="E58" s="43"/>
      <c r="F58" s="8"/>
      <c r="G58" s="43" t="s">
        <v>3</v>
      </c>
      <c r="H58" s="82"/>
      <c r="I58" s="82"/>
      <c r="J58" s="44"/>
      <c r="K58" s="78" t="str">
        <f t="shared" si="0"/>
        <v/>
      </c>
      <c r="L58" s="78"/>
      <c r="M58" s="6" t="str">
        <f t="shared" si="2"/>
        <v/>
      </c>
      <c r="N58" s="43"/>
      <c r="O58" s="8"/>
      <c r="P58" s="82"/>
      <c r="Q58" s="82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15">
      <c r="B59" s="43">
        <v>51</v>
      </c>
      <c r="C59" s="78" t="str">
        <f t="shared" si="1"/>
        <v/>
      </c>
      <c r="D59" s="78"/>
      <c r="E59" s="43"/>
      <c r="F59" s="8"/>
      <c r="G59" s="43" t="s">
        <v>3</v>
      </c>
      <c r="H59" s="82"/>
      <c r="I59" s="82"/>
      <c r="J59" s="43"/>
      <c r="K59" s="78" t="str">
        <f t="shared" si="0"/>
        <v/>
      </c>
      <c r="L59" s="78"/>
      <c r="M59" s="6" t="str">
        <f t="shared" si="2"/>
        <v/>
      </c>
      <c r="N59" s="43"/>
      <c r="O59" s="8"/>
      <c r="P59" s="82"/>
      <c r="Q59" s="82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15">
      <c r="B60" s="43">
        <v>52</v>
      </c>
      <c r="C60" s="78" t="str">
        <f t="shared" si="1"/>
        <v/>
      </c>
      <c r="D60" s="78"/>
      <c r="E60" s="43"/>
      <c r="F60" s="8"/>
      <c r="G60" s="43" t="s">
        <v>3</v>
      </c>
      <c r="H60" s="82"/>
      <c r="I60" s="82"/>
      <c r="J60" s="43"/>
      <c r="K60" s="78" t="str">
        <f t="shared" si="0"/>
        <v/>
      </c>
      <c r="L60" s="78"/>
      <c r="M60" s="6" t="str">
        <f t="shared" si="2"/>
        <v/>
      </c>
      <c r="N60" s="43"/>
      <c r="O60" s="8"/>
      <c r="P60" s="82"/>
      <c r="Q60" s="82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15">
      <c r="B61" s="43">
        <v>53</v>
      </c>
      <c r="C61" s="78" t="str">
        <f t="shared" si="1"/>
        <v/>
      </c>
      <c r="D61" s="78"/>
      <c r="E61" s="43"/>
      <c r="F61" s="8"/>
      <c r="G61" s="43" t="s">
        <v>3</v>
      </c>
      <c r="H61" s="82"/>
      <c r="I61" s="82"/>
      <c r="J61" s="43"/>
      <c r="K61" s="78" t="str">
        <f t="shared" si="0"/>
        <v/>
      </c>
      <c r="L61" s="78"/>
      <c r="M61" s="6" t="str">
        <f t="shared" si="2"/>
        <v/>
      </c>
      <c r="N61" s="43"/>
      <c r="O61" s="8"/>
      <c r="P61" s="82"/>
      <c r="Q61" s="82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15">
      <c r="B62" s="43">
        <v>54</v>
      </c>
      <c r="C62" s="78" t="str">
        <f t="shared" si="1"/>
        <v/>
      </c>
      <c r="D62" s="78"/>
      <c r="E62" s="43"/>
      <c r="F62" s="8"/>
      <c r="G62" s="43" t="s">
        <v>3</v>
      </c>
      <c r="H62" s="82"/>
      <c r="I62" s="82"/>
      <c r="J62" s="43"/>
      <c r="K62" s="78" t="str">
        <f t="shared" si="0"/>
        <v/>
      </c>
      <c r="L62" s="78"/>
      <c r="M62" s="6" t="str">
        <f t="shared" si="2"/>
        <v/>
      </c>
      <c r="N62" s="43"/>
      <c r="O62" s="8"/>
      <c r="P62" s="82"/>
      <c r="Q62" s="82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15">
      <c r="B63" s="43">
        <v>55</v>
      </c>
      <c r="C63" s="78" t="str">
        <f t="shared" si="1"/>
        <v/>
      </c>
      <c r="D63" s="78"/>
      <c r="E63" s="43"/>
      <c r="F63" s="8"/>
      <c r="G63" s="43" t="s">
        <v>4</v>
      </c>
      <c r="H63" s="82"/>
      <c r="I63" s="82"/>
      <c r="J63" s="43"/>
      <c r="K63" s="78" t="str">
        <f t="shared" si="0"/>
        <v/>
      </c>
      <c r="L63" s="78"/>
      <c r="M63" s="6" t="str">
        <f t="shared" si="2"/>
        <v/>
      </c>
      <c r="N63" s="43"/>
      <c r="O63" s="8"/>
      <c r="P63" s="82"/>
      <c r="Q63" s="82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15">
      <c r="B64" s="43">
        <v>56</v>
      </c>
      <c r="C64" s="78" t="str">
        <f t="shared" si="1"/>
        <v/>
      </c>
      <c r="D64" s="78"/>
      <c r="E64" s="43"/>
      <c r="F64" s="8"/>
      <c r="G64" s="43" t="s">
        <v>3</v>
      </c>
      <c r="H64" s="82"/>
      <c r="I64" s="82"/>
      <c r="J64" s="43"/>
      <c r="K64" s="78" t="str">
        <f t="shared" si="0"/>
        <v/>
      </c>
      <c r="L64" s="78"/>
      <c r="M64" s="6" t="str">
        <f t="shared" si="2"/>
        <v/>
      </c>
      <c r="N64" s="43"/>
      <c r="O64" s="8"/>
      <c r="P64" s="82"/>
      <c r="Q64" s="82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15">
      <c r="B65" s="43">
        <v>57</v>
      </c>
      <c r="C65" s="78" t="str">
        <f t="shared" si="1"/>
        <v/>
      </c>
      <c r="D65" s="78"/>
      <c r="E65" s="43"/>
      <c r="F65" s="8"/>
      <c r="G65" s="43" t="s">
        <v>3</v>
      </c>
      <c r="H65" s="82"/>
      <c r="I65" s="82"/>
      <c r="J65" s="43"/>
      <c r="K65" s="78" t="str">
        <f t="shared" si="0"/>
        <v/>
      </c>
      <c r="L65" s="78"/>
      <c r="M65" s="6" t="str">
        <f t="shared" si="2"/>
        <v/>
      </c>
      <c r="N65" s="43"/>
      <c r="O65" s="8"/>
      <c r="P65" s="82"/>
      <c r="Q65" s="82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15">
      <c r="B66" s="43">
        <v>58</v>
      </c>
      <c r="C66" s="78" t="str">
        <f t="shared" si="1"/>
        <v/>
      </c>
      <c r="D66" s="78"/>
      <c r="E66" s="43"/>
      <c r="F66" s="8"/>
      <c r="G66" s="43" t="s">
        <v>3</v>
      </c>
      <c r="H66" s="82"/>
      <c r="I66" s="82"/>
      <c r="J66" s="43"/>
      <c r="K66" s="78" t="str">
        <f t="shared" si="0"/>
        <v/>
      </c>
      <c r="L66" s="78"/>
      <c r="M66" s="6" t="str">
        <f t="shared" si="2"/>
        <v/>
      </c>
      <c r="N66" s="43"/>
      <c r="O66" s="8"/>
      <c r="P66" s="82"/>
      <c r="Q66" s="82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15">
      <c r="B67" s="43">
        <v>59</v>
      </c>
      <c r="C67" s="78" t="str">
        <f t="shared" si="1"/>
        <v/>
      </c>
      <c r="D67" s="78"/>
      <c r="E67" s="43"/>
      <c r="F67" s="8"/>
      <c r="G67" s="43" t="s">
        <v>3</v>
      </c>
      <c r="H67" s="82"/>
      <c r="I67" s="82"/>
      <c r="J67" s="43"/>
      <c r="K67" s="78" t="str">
        <f t="shared" si="0"/>
        <v/>
      </c>
      <c r="L67" s="78"/>
      <c r="M67" s="6" t="str">
        <f t="shared" si="2"/>
        <v/>
      </c>
      <c r="N67" s="43"/>
      <c r="O67" s="8"/>
      <c r="P67" s="82"/>
      <c r="Q67" s="82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15">
      <c r="B68" s="43">
        <v>60</v>
      </c>
      <c r="C68" s="78" t="str">
        <f t="shared" si="1"/>
        <v/>
      </c>
      <c r="D68" s="78"/>
      <c r="E68" s="43"/>
      <c r="F68" s="8"/>
      <c r="G68" s="43" t="s">
        <v>4</v>
      </c>
      <c r="H68" s="82"/>
      <c r="I68" s="82"/>
      <c r="J68" s="43"/>
      <c r="K68" s="78" t="str">
        <f t="shared" si="0"/>
        <v/>
      </c>
      <c r="L68" s="78"/>
      <c r="M68" s="6" t="str">
        <f t="shared" si="2"/>
        <v/>
      </c>
      <c r="N68" s="43"/>
      <c r="O68" s="8"/>
      <c r="P68" s="82"/>
      <c r="Q68" s="82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15">
      <c r="B69" s="43">
        <v>61</v>
      </c>
      <c r="C69" s="78" t="str">
        <f t="shared" si="1"/>
        <v/>
      </c>
      <c r="D69" s="78"/>
      <c r="E69" s="43"/>
      <c r="F69" s="8"/>
      <c r="G69" s="43" t="s">
        <v>4</v>
      </c>
      <c r="H69" s="82"/>
      <c r="I69" s="82"/>
      <c r="J69" s="43"/>
      <c r="K69" s="78" t="str">
        <f t="shared" si="0"/>
        <v/>
      </c>
      <c r="L69" s="78"/>
      <c r="M69" s="6" t="str">
        <f t="shared" si="2"/>
        <v/>
      </c>
      <c r="N69" s="43"/>
      <c r="O69" s="8"/>
      <c r="P69" s="82"/>
      <c r="Q69" s="82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15">
      <c r="B70" s="43">
        <v>62</v>
      </c>
      <c r="C70" s="78" t="str">
        <f t="shared" si="1"/>
        <v/>
      </c>
      <c r="D70" s="78"/>
      <c r="E70" s="43"/>
      <c r="F70" s="8"/>
      <c r="G70" s="43" t="s">
        <v>3</v>
      </c>
      <c r="H70" s="82"/>
      <c r="I70" s="82"/>
      <c r="J70" s="43"/>
      <c r="K70" s="78" t="str">
        <f t="shared" si="0"/>
        <v/>
      </c>
      <c r="L70" s="78"/>
      <c r="M70" s="6" t="str">
        <f t="shared" si="2"/>
        <v/>
      </c>
      <c r="N70" s="43"/>
      <c r="O70" s="8"/>
      <c r="P70" s="82"/>
      <c r="Q70" s="82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15">
      <c r="B71" s="43">
        <v>63</v>
      </c>
      <c r="C71" s="78" t="str">
        <f t="shared" si="1"/>
        <v/>
      </c>
      <c r="D71" s="78"/>
      <c r="E71" s="43"/>
      <c r="F71" s="8"/>
      <c r="G71" s="43" t="s">
        <v>4</v>
      </c>
      <c r="H71" s="82"/>
      <c r="I71" s="82"/>
      <c r="J71" s="43"/>
      <c r="K71" s="78" t="str">
        <f t="shared" si="0"/>
        <v/>
      </c>
      <c r="L71" s="78"/>
      <c r="M71" s="6" t="str">
        <f t="shared" si="2"/>
        <v/>
      </c>
      <c r="N71" s="43"/>
      <c r="O71" s="8"/>
      <c r="P71" s="82"/>
      <c r="Q71" s="82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15">
      <c r="B72" s="43">
        <v>64</v>
      </c>
      <c r="C72" s="78" t="str">
        <f t="shared" si="1"/>
        <v/>
      </c>
      <c r="D72" s="78"/>
      <c r="E72" s="43"/>
      <c r="F72" s="8"/>
      <c r="G72" s="43" t="s">
        <v>3</v>
      </c>
      <c r="H72" s="82"/>
      <c r="I72" s="82"/>
      <c r="J72" s="43"/>
      <c r="K72" s="78" t="str">
        <f t="shared" si="0"/>
        <v/>
      </c>
      <c r="L72" s="78"/>
      <c r="M72" s="6" t="str">
        <f t="shared" si="2"/>
        <v/>
      </c>
      <c r="N72" s="43"/>
      <c r="O72" s="8"/>
      <c r="P72" s="82"/>
      <c r="Q72" s="82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15">
      <c r="B73" s="43">
        <v>65</v>
      </c>
      <c r="C73" s="78" t="str">
        <f t="shared" si="1"/>
        <v/>
      </c>
      <c r="D73" s="78"/>
      <c r="E73" s="43"/>
      <c r="F73" s="8"/>
      <c r="G73" s="43" t="s">
        <v>4</v>
      </c>
      <c r="H73" s="82"/>
      <c r="I73" s="82"/>
      <c r="J73" s="43"/>
      <c r="K73" s="78" t="str">
        <f t="shared" ref="K73:K108" si="5">IF(F73="","",C73*0.03)</f>
        <v/>
      </c>
      <c r="L73" s="78"/>
      <c r="M73" s="6" t="str">
        <f t="shared" si="2"/>
        <v/>
      </c>
      <c r="N73" s="43"/>
      <c r="O73" s="8"/>
      <c r="P73" s="82"/>
      <c r="Q73" s="82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15">
      <c r="B74" s="43">
        <v>66</v>
      </c>
      <c r="C74" s="78" t="str">
        <f t="shared" ref="C74:C108" si="6">IF(R73="","",C73+R73)</f>
        <v/>
      </c>
      <c r="D74" s="78"/>
      <c r="E74" s="43"/>
      <c r="F74" s="8"/>
      <c r="G74" s="43" t="s">
        <v>4</v>
      </c>
      <c r="H74" s="82"/>
      <c r="I74" s="82"/>
      <c r="J74" s="43"/>
      <c r="K74" s="78" t="str">
        <f t="shared" si="5"/>
        <v/>
      </c>
      <c r="L74" s="78"/>
      <c r="M74" s="6" t="str">
        <f t="shared" ref="M74:M108" si="7">IF(J74="","",(K74/J74)/1000)</f>
        <v/>
      </c>
      <c r="N74" s="43"/>
      <c r="O74" s="8"/>
      <c r="P74" s="82"/>
      <c r="Q74" s="82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15">
      <c r="B75" s="43">
        <v>67</v>
      </c>
      <c r="C75" s="78" t="str">
        <f t="shared" si="6"/>
        <v/>
      </c>
      <c r="D75" s="78"/>
      <c r="E75" s="43"/>
      <c r="F75" s="8"/>
      <c r="G75" s="43" t="s">
        <v>3</v>
      </c>
      <c r="H75" s="82"/>
      <c r="I75" s="82"/>
      <c r="J75" s="43"/>
      <c r="K75" s="78" t="str">
        <f t="shared" si="5"/>
        <v/>
      </c>
      <c r="L75" s="78"/>
      <c r="M75" s="6" t="str">
        <f t="shared" si="7"/>
        <v/>
      </c>
      <c r="N75" s="43"/>
      <c r="O75" s="8"/>
      <c r="P75" s="82"/>
      <c r="Q75" s="82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15">
      <c r="B76" s="43">
        <v>68</v>
      </c>
      <c r="C76" s="78" t="str">
        <f t="shared" si="6"/>
        <v/>
      </c>
      <c r="D76" s="78"/>
      <c r="E76" s="43"/>
      <c r="F76" s="8"/>
      <c r="G76" s="43" t="s">
        <v>3</v>
      </c>
      <c r="H76" s="82"/>
      <c r="I76" s="82"/>
      <c r="J76" s="43"/>
      <c r="K76" s="78" t="str">
        <f t="shared" si="5"/>
        <v/>
      </c>
      <c r="L76" s="78"/>
      <c r="M76" s="6" t="str">
        <f t="shared" si="7"/>
        <v/>
      </c>
      <c r="N76" s="43"/>
      <c r="O76" s="8"/>
      <c r="P76" s="82"/>
      <c r="Q76" s="82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15">
      <c r="B77" s="43">
        <v>69</v>
      </c>
      <c r="C77" s="78" t="str">
        <f t="shared" si="6"/>
        <v/>
      </c>
      <c r="D77" s="78"/>
      <c r="E77" s="43"/>
      <c r="F77" s="8"/>
      <c r="G77" s="43" t="s">
        <v>3</v>
      </c>
      <c r="H77" s="82"/>
      <c r="I77" s="82"/>
      <c r="J77" s="43"/>
      <c r="K77" s="78" t="str">
        <f t="shared" si="5"/>
        <v/>
      </c>
      <c r="L77" s="78"/>
      <c r="M77" s="6" t="str">
        <f t="shared" si="7"/>
        <v/>
      </c>
      <c r="N77" s="43"/>
      <c r="O77" s="8"/>
      <c r="P77" s="82"/>
      <c r="Q77" s="82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15">
      <c r="B78" s="43">
        <v>70</v>
      </c>
      <c r="C78" s="78" t="str">
        <f t="shared" si="6"/>
        <v/>
      </c>
      <c r="D78" s="78"/>
      <c r="E78" s="43"/>
      <c r="F78" s="8"/>
      <c r="G78" s="43" t="s">
        <v>4</v>
      </c>
      <c r="H78" s="82"/>
      <c r="I78" s="82"/>
      <c r="J78" s="43"/>
      <c r="K78" s="78" t="str">
        <f t="shared" si="5"/>
        <v/>
      </c>
      <c r="L78" s="78"/>
      <c r="M78" s="6" t="str">
        <f t="shared" si="7"/>
        <v/>
      </c>
      <c r="N78" s="43"/>
      <c r="O78" s="8"/>
      <c r="P78" s="82"/>
      <c r="Q78" s="82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15">
      <c r="B79" s="43">
        <v>71</v>
      </c>
      <c r="C79" s="78" t="str">
        <f t="shared" si="6"/>
        <v/>
      </c>
      <c r="D79" s="78"/>
      <c r="E79" s="43"/>
      <c r="F79" s="8"/>
      <c r="G79" s="43" t="s">
        <v>3</v>
      </c>
      <c r="H79" s="82"/>
      <c r="I79" s="82"/>
      <c r="J79" s="43"/>
      <c r="K79" s="78" t="str">
        <f t="shared" si="5"/>
        <v/>
      </c>
      <c r="L79" s="78"/>
      <c r="M79" s="6" t="str">
        <f t="shared" si="7"/>
        <v/>
      </c>
      <c r="N79" s="43"/>
      <c r="O79" s="8"/>
      <c r="P79" s="82"/>
      <c r="Q79" s="82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15">
      <c r="B80" s="43">
        <v>72</v>
      </c>
      <c r="C80" s="78" t="str">
        <f t="shared" si="6"/>
        <v/>
      </c>
      <c r="D80" s="78"/>
      <c r="E80" s="43"/>
      <c r="F80" s="8"/>
      <c r="G80" s="43" t="s">
        <v>4</v>
      </c>
      <c r="H80" s="82"/>
      <c r="I80" s="82"/>
      <c r="J80" s="43"/>
      <c r="K80" s="78" t="str">
        <f t="shared" si="5"/>
        <v/>
      </c>
      <c r="L80" s="78"/>
      <c r="M80" s="6" t="str">
        <f t="shared" si="7"/>
        <v/>
      </c>
      <c r="N80" s="43"/>
      <c r="O80" s="8"/>
      <c r="P80" s="82"/>
      <c r="Q80" s="82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15">
      <c r="B81" s="43">
        <v>73</v>
      </c>
      <c r="C81" s="78" t="str">
        <f t="shared" si="6"/>
        <v/>
      </c>
      <c r="D81" s="78"/>
      <c r="E81" s="43"/>
      <c r="F81" s="8"/>
      <c r="G81" s="43" t="s">
        <v>3</v>
      </c>
      <c r="H81" s="82"/>
      <c r="I81" s="82"/>
      <c r="J81" s="43"/>
      <c r="K81" s="78" t="str">
        <f t="shared" si="5"/>
        <v/>
      </c>
      <c r="L81" s="78"/>
      <c r="M81" s="6" t="str">
        <f t="shared" si="7"/>
        <v/>
      </c>
      <c r="N81" s="43"/>
      <c r="O81" s="8"/>
      <c r="P81" s="82"/>
      <c r="Q81" s="82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15">
      <c r="B82" s="43">
        <v>74</v>
      </c>
      <c r="C82" s="78" t="str">
        <f t="shared" si="6"/>
        <v/>
      </c>
      <c r="D82" s="78"/>
      <c r="E82" s="43"/>
      <c r="F82" s="8"/>
      <c r="G82" s="43" t="s">
        <v>3</v>
      </c>
      <c r="H82" s="82"/>
      <c r="I82" s="82"/>
      <c r="J82" s="43"/>
      <c r="K82" s="78" t="str">
        <f t="shared" si="5"/>
        <v/>
      </c>
      <c r="L82" s="78"/>
      <c r="M82" s="6" t="str">
        <f t="shared" si="7"/>
        <v/>
      </c>
      <c r="N82" s="43"/>
      <c r="O82" s="8"/>
      <c r="P82" s="82"/>
      <c r="Q82" s="82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15">
      <c r="B83" s="43">
        <v>75</v>
      </c>
      <c r="C83" s="78" t="str">
        <f t="shared" si="6"/>
        <v/>
      </c>
      <c r="D83" s="78"/>
      <c r="E83" s="43"/>
      <c r="F83" s="8"/>
      <c r="G83" s="43" t="s">
        <v>3</v>
      </c>
      <c r="H83" s="82"/>
      <c r="I83" s="82"/>
      <c r="J83" s="43"/>
      <c r="K83" s="78" t="str">
        <f t="shared" si="5"/>
        <v/>
      </c>
      <c r="L83" s="78"/>
      <c r="M83" s="6" t="str">
        <f t="shared" si="7"/>
        <v/>
      </c>
      <c r="N83" s="43"/>
      <c r="O83" s="8"/>
      <c r="P83" s="82"/>
      <c r="Q83" s="82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15">
      <c r="B84" s="43">
        <v>76</v>
      </c>
      <c r="C84" s="78" t="str">
        <f t="shared" si="6"/>
        <v/>
      </c>
      <c r="D84" s="78"/>
      <c r="E84" s="43"/>
      <c r="F84" s="8"/>
      <c r="G84" s="43" t="s">
        <v>3</v>
      </c>
      <c r="H84" s="82"/>
      <c r="I84" s="82"/>
      <c r="J84" s="43"/>
      <c r="K84" s="78" t="str">
        <f t="shared" si="5"/>
        <v/>
      </c>
      <c r="L84" s="78"/>
      <c r="M84" s="6" t="str">
        <f t="shared" si="7"/>
        <v/>
      </c>
      <c r="N84" s="43"/>
      <c r="O84" s="8"/>
      <c r="P84" s="82"/>
      <c r="Q84" s="82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15">
      <c r="B85" s="43">
        <v>77</v>
      </c>
      <c r="C85" s="78" t="str">
        <f t="shared" si="6"/>
        <v/>
      </c>
      <c r="D85" s="78"/>
      <c r="E85" s="43"/>
      <c r="F85" s="8"/>
      <c r="G85" s="43" t="s">
        <v>4</v>
      </c>
      <c r="H85" s="82"/>
      <c r="I85" s="82"/>
      <c r="J85" s="43"/>
      <c r="K85" s="78" t="str">
        <f t="shared" si="5"/>
        <v/>
      </c>
      <c r="L85" s="78"/>
      <c r="M85" s="6" t="str">
        <f t="shared" si="7"/>
        <v/>
      </c>
      <c r="N85" s="43"/>
      <c r="O85" s="8"/>
      <c r="P85" s="82"/>
      <c r="Q85" s="82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15">
      <c r="B86" s="43">
        <v>78</v>
      </c>
      <c r="C86" s="78" t="str">
        <f t="shared" si="6"/>
        <v/>
      </c>
      <c r="D86" s="78"/>
      <c r="E86" s="43"/>
      <c r="F86" s="8"/>
      <c r="G86" s="43" t="s">
        <v>3</v>
      </c>
      <c r="H86" s="82"/>
      <c r="I86" s="82"/>
      <c r="J86" s="43"/>
      <c r="K86" s="78" t="str">
        <f t="shared" si="5"/>
        <v/>
      </c>
      <c r="L86" s="78"/>
      <c r="M86" s="6" t="str">
        <f t="shared" si="7"/>
        <v/>
      </c>
      <c r="N86" s="43"/>
      <c r="O86" s="8"/>
      <c r="P86" s="82"/>
      <c r="Q86" s="82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15">
      <c r="B87" s="43">
        <v>79</v>
      </c>
      <c r="C87" s="78" t="str">
        <f t="shared" si="6"/>
        <v/>
      </c>
      <c r="D87" s="78"/>
      <c r="E87" s="43"/>
      <c r="F87" s="8"/>
      <c r="G87" s="43" t="s">
        <v>4</v>
      </c>
      <c r="H87" s="82"/>
      <c r="I87" s="82"/>
      <c r="J87" s="43"/>
      <c r="K87" s="78" t="str">
        <f t="shared" si="5"/>
        <v/>
      </c>
      <c r="L87" s="78"/>
      <c r="M87" s="6" t="str">
        <f t="shared" si="7"/>
        <v/>
      </c>
      <c r="N87" s="43"/>
      <c r="O87" s="8"/>
      <c r="P87" s="82"/>
      <c r="Q87" s="82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15">
      <c r="B88" s="43">
        <v>80</v>
      </c>
      <c r="C88" s="78" t="str">
        <f t="shared" si="6"/>
        <v/>
      </c>
      <c r="D88" s="78"/>
      <c r="E88" s="43"/>
      <c r="F88" s="8"/>
      <c r="G88" s="43" t="s">
        <v>4</v>
      </c>
      <c r="H88" s="82"/>
      <c r="I88" s="82"/>
      <c r="J88" s="43"/>
      <c r="K88" s="78" t="str">
        <f t="shared" si="5"/>
        <v/>
      </c>
      <c r="L88" s="78"/>
      <c r="M88" s="6" t="str">
        <f t="shared" si="7"/>
        <v/>
      </c>
      <c r="N88" s="43"/>
      <c r="O88" s="8"/>
      <c r="P88" s="82"/>
      <c r="Q88" s="82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15">
      <c r="B89" s="43">
        <v>81</v>
      </c>
      <c r="C89" s="78" t="str">
        <f t="shared" si="6"/>
        <v/>
      </c>
      <c r="D89" s="78"/>
      <c r="E89" s="43"/>
      <c r="F89" s="8"/>
      <c r="G89" s="43" t="s">
        <v>4</v>
      </c>
      <c r="H89" s="82"/>
      <c r="I89" s="82"/>
      <c r="J89" s="43"/>
      <c r="K89" s="78" t="str">
        <f t="shared" si="5"/>
        <v/>
      </c>
      <c r="L89" s="78"/>
      <c r="M89" s="6" t="str">
        <f t="shared" si="7"/>
        <v/>
      </c>
      <c r="N89" s="43"/>
      <c r="O89" s="8"/>
      <c r="P89" s="82"/>
      <c r="Q89" s="82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15">
      <c r="B90" s="43">
        <v>82</v>
      </c>
      <c r="C90" s="78" t="str">
        <f t="shared" si="6"/>
        <v/>
      </c>
      <c r="D90" s="78"/>
      <c r="E90" s="43"/>
      <c r="F90" s="8"/>
      <c r="G90" s="43" t="s">
        <v>4</v>
      </c>
      <c r="H90" s="82"/>
      <c r="I90" s="82"/>
      <c r="J90" s="43"/>
      <c r="K90" s="78" t="str">
        <f t="shared" si="5"/>
        <v/>
      </c>
      <c r="L90" s="78"/>
      <c r="M90" s="6" t="str">
        <f t="shared" si="7"/>
        <v/>
      </c>
      <c r="N90" s="43"/>
      <c r="O90" s="8"/>
      <c r="P90" s="82"/>
      <c r="Q90" s="82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15">
      <c r="B91" s="43">
        <v>83</v>
      </c>
      <c r="C91" s="78" t="str">
        <f t="shared" si="6"/>
        <v/>
      </c>
      <c r="D91" s="78"/>
      <c r="E91" s="43"/>
      <c r="F91" s="8"/>
      <c r="G91" s="43" t="s">
        <v>4</v>
      </c>
      <c r="H91" s="82"/>
      <c r="I91" s="82"/>
      <c r="J91" s="43"/>
      <c r="K91" s="78" t="str">
        <f t="shared" si="5"/>
        <v/>
      </c>
      <c r="L91" s="78"/>
      <c r="M91" s="6" t="str">
        <f t="shared" si="7"/>
        <v/>
      </c>
      <c r="N91" s="43"/>
      <c r="O91" s="8"/>
      <c r="P91" s="82"/>
      <c r="Q91" s="82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15">
      <c r="B92" s="43">
        <v>84</v>
      </c>
      <c r="C92" s="78" t="str">
        <f t="shared" si="6"/>
        <v/>
      </c>
      <c r="D92" s="78"/>
      <c r="E92" s="43"/>
      <c r="F92" s="8"/>
      <c r="G92" s="43" t="s">
        <v>3</v>
      </c>
      <c r="H92" s="82"/>
      <c r="I92" s="82"/>
      <c r="J92" s="43"/>
      <c r="K92" s="78" t="str">
        <f t="shared" si="5"/>
        <v/>
      </c>
      <c r="L92" s="78"/>
      <c r="M92" s="6" t="str">
        <f t="shared" si="7"/>
        <v/>
      </c>
      <c r="N92" s="43"/>
      <c r="O92" s="8"/>
      <c r="P92" s="82"/>
      <c r="Q92" s="82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15">
      <c r="B93" s="43">
        <v>85</v>
      </c>
      <c r="C93" s="78" t="str">
        <f t="shared" si="6"/>
        <v/>
      </c>
      <c r="D93" s="78"/>
      <c r="E93" s="43"/>
      <c r="F93" s="8"/>
      <c r="G93" s="43" t="s">
        <v>4</v>
      </c>
      <c r="H93" s="82"/>
      <c r="I93" s="82"/>
      <c r="J93" s="43"/>
      <c r="K93" s="78" t="str">
        <f t="shared" si="5"/>
        <v/>
      </c>
      <c r="L93" s="78"/>
      <c r="M93" s="6" t="str">
        <f t="shared" si="7"/>
        <v/>
      </c>
      <c r="N93" s="43"/>
      <c r="O93" s="8"/>
      <c r="P93" s="82"/>
      <c r="Q93" s="82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15">
      <c r="B94" s="43">
        <v>86</v>
      </c>
      <c r="C94" s="78" t="str">
        <f t="shared" si="6"/>
        <v/>
      </c>
      <c r="D94" s="78"/>
      <c r="E94" s="43"/>
      <c r="F94" s="8"/>
      <c r="G94" s="43" t="s">
        <v>3</v>
      </c>
      <c r="H94" s="82"/>
      <c r="I94" s="82"/>
      <c r="J94" s="43"/>
      <c r="K94" s="78" t="str">
        <f t="shared" si="5"/>
        <v/>
      </c>
      <c r="L94" s="78"/>
      <c r="M94" s="6" t="str">
        <f t="shared" si="7"/>
        <v/>
      </c>
      <c r="N94" s="43"/>
      <c r="O94" s="8"/>
      <c r="P94" s="82"/>
      <c r="Q94" s="82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15">
      <c r="B95" s="43">
        <v>87</v>
      </c>
      <c r="C95" s="78" t="str">
        <f t="shared" si="6"/>
        <v/>
      </c>
      <c r="D95" s="78"/>
      <c r="E95" s="43"/>
      <c r="F95" s="8"/>
      <c r="G95" s="43" t="s">
        <v>4</v>
      </c>
      <c r="H95" s="82"/>
      <c r="I95" s="82"/>
      <c r="J95" s="43"/>
      <c r="K95" s="78" t="str">
        <f t="shared" si="5"/>
        <v/>
      </c>
      <c r="L95" s="78"/>
      <c r="M95" s="6" t="str">
        <f t="shared" si="7"/>
        <v/>
      </c>
      <c r="N95" s="43"/>
      <c r="O95" s="8"/>
      <c r="P95" s="82"/>
      <c r="Q95" s="82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15">
      <c r="B96" s="43">
        <v>88</v>
      </c>
      <c r="C96" s="78" t="str">
        <f t="shared" si="6"/>
        <v/>
      </c>
      <c r="D96" s="78"/>
      <c r="E96" s="43"/>
      <c r="F96" s="8"/>
      <c r="G96" s="43" t="s">
        <v>3</v>
      </c>
      <c r="H96" s="82"/>
      <c r="I96" s="82"/>
      <c r="J96" s="43"/>
      <c r="K96" s="78" t="str">
        <f t="shared" si="5"/>
        <v/>
      </c>
      <c r="L96" s="78"/>
      <c r="M96" s="6" t="str">
        <f t="shared" si="7"/>
        <v/>
      </c>
      <c r="N96" s="43"/>
      <c r="O96" s="8"/>
      <c r="P96" s="82"/>
      <c r="Q96" s="82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15">
      <c r="B97" s="43">
        <v>89</v>
      </c>
      <c r="C97" s="78" t="str">
        <f t="shared" si="6"/>
        <v/>
      </c>
      <c r="D97" s="78"/>
      <c r="E97" s="43"/>
      <c r="F97" s="8"/>
      <c r="G97" s="43" t="s">
        <v>4</v>
      </c>
      <c r="H97" s="82"/>
      <c r="I97" s="82"/>
      <c r="J97" s="43"/>
      <c r="K97" s="78" t="str">
        <f t="shared" si="5"/>
        <v/>
      </c>
      <c r="L97" s="78"/>
      <c r="M97" s="6" t="str">
        <f t="shared" si="7"/>
        <v/>
      </c>
      <c r="N97" s="43"/>
      <c r="O97" s="8"/>
      <c r="P97" s="82"/>
      <c r="Q97" s="82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15">
      <c r="B98" s="43">
        <v>90</v>
      </c>
      <c r="C98" s="78" t="str">
        <f t="shared" si="6"/>
        <v/>
      </c>
      <c r="D98" s="78"/>
      <c r="E98" s="43"/>
      <c r="F98" s="8"/>
      <c r="G98" s="43" t="s">
        <v>3</v>
      </c>
      <c r="H98" s="82"/>
      <c r="I98" s="82"/>
      <c r="J98" s="43"/>
      <c r="K98" s="78" t="str">
        <f t="shared" si="5"/>
        <v/>
      </c>
      <c r="L98" s="78"/>
      <c r="M98" s="6" t="str">
        <f t="shared" si="7"/>
        <v/>
      </c>
      <c r="N98" s="43"/>
      <c r="O98" s="8"/>
      <c r="P98" s="82"/>
      <c r="Q98" s="82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15">
      <c r="B99" s="43">
        <v>91</v>
      </c>
      <c r="C99" s="78" t="str">
        <f t="shared" si="6"/>
        <v/>
      </c>
      <c r="D99" s="78"/>
      <c r="E99" s="43"/>
      <c r="F99" s="8"/>
      <c r="G99" s="43" t="s">
        <v>4</v>
      </c>
      <c r="H99" s="82"/>
      <c r="I99" s="82"/>
      <c r="J99" s="43"/>
      <c r="K99" s="78" t="str">
        <f t="shared" si="5"/>
        <v/>
      </c>
      <c r="L99" s="78"/>
      <c r="M99" s="6" t="str">
        <f t="shared" si="7"/>
        <v/>
      </c>
      <c r="N99" s="43"/>
      <c r="O99" s="8"/>
      <c r="P99" s="82"/>
      <c r="Q99" s="82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15">
      <c r="B100" s="43">
        <v>92</v>
      </c>
      <c r="C100" s="78" t="str">
        <f t="shared" si="6"/>
        <v/>
      </c>
      <c r="D100" s="78"/>
      <c r="E100" s="43"/>
      <c r="F100" s="8"/>
      <c r="G100" s="43" t="s">
        <v>4</v>
      </c>
      <c r="H100" s="82"/>
      <c r="I100" s="82"/>
      <c r="J100" s="43"/>
      <c r="K100" s="78" t="str">
        <f t="shared" si="5"/>
        <v/>
      </c>
      <c r="L100" s="78"/>
      <c r="M100" s="6" t="str">
        <f t="shared" si="7"/>
        <v/>
      </c>
      <c r="N100" s="43"/>
      <c r="O100" s="8"/>
      <c r="P100" s="82"/>
      <c r="Q100" s="82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15">
      <c r="B101" s="43">
        <v>93</v>
      </c>
      <c r="C101" s="78" t="str">
        <f t="shared" si="6"/>
        <v/>
      </c>
      <c r="D101" s="78"/>
      <c r="E101" s="43"/>
      <c r="F101" s="8"/>
      <c r="G101" s="43" t="s">
        <v>3</v>
      </c>
      <c r="H101" s="82"/>
      <c r="I101" s="82"/>
      <c r="J101" s="43"/>
      <c r="K101" s="78" t="str">
        <f t="shared" si="5"/>
        <v/>
      </c>
      <c r="L101" s="78"/>
      <c r="M101" s="6" t="str">
        <f t="shared" si="7"/>
        <v/>
      </c>
      <c r="N101" s="43"/>
      <c r="O101" s="8"/>
      <c r="P101" s="82"/>
      <c r="Q101" s="82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15">
      <c r="B102" s="43">
        <v>94</v>
      </c>
      <c r="C102" s="78" t="str">
        <f t="shared" si="6"/>
        <v/>
      </c>
      <c r="D102" s="78"/>
      <c r="E102" s="43"/>
      <c r="F102" s="8"/>
      <c r="G102" s="43" t="s">
        <v>3</v>
      </c>
      <c r="H102" s="82"/>
      <c r="I102" s="82"/>
      <c r="J102" s="43"/>
      <c r="K102" s="78" t="str">
        <f t="shared" si="5"/>
        <v/>
      </c>
      <c r="L102" s="78"/>
      <c r="M102" s="6" t="str">
        <f t="shared" si="7"/>
        <v/>
      </c>
      <c r="N102" s="43"/>
      <c r="O102" s="8"/>
      <c r="P102" s="82"/>
      <c r="Q102" s="82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15">
      <c r="B103" s="43">
        <v>95</v>
      </c>
      <c r="C103" s="78" t="str">
        <f t="shared" si="6"/>
        <v/>
      </c>
      <c r="D103" s="78"/>
      <c r="E103" s="43"/>
      <c r="F103" s="8"/>
      <c r="G103" s="43" t="s">
        <v>3</v>
      </c>
      <c r="H103" s="82"/>
      <c r="I103" s="82"/>
      <c r="J103" s="43"/>
      <c r="K103" s="78" t="str">
        <f t="shared" si="5"/>
        <v/>
      </c>
      <c r="L103" s="78"/>
      <c r="M103" s="6" t="str">
        <f t="shared" si="7"/>
        <v/>
      </c>
      <c r="N103" s="43"/>
      <c r="O103" s="8"/>
      <c r="P103" s="82"/>
      <c r="Q103" s="82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15">
      <c r="B104" s="43">
        <v>96</v>
      </c>
      <c r="C104" s="78" t="str">
        <f t="shared" si="6"/>
        <v/>
      </c>
      <c r="D104" s="78"/>
      <c r="E104" s="43"/>
      <c r="F104" s="8"/>
      <c r="G104" s="43" t="s">
        <v>4</v>
      </c>
      <c r="H104" s="82"/>
      <c r="I104" s="82"/>
      <c r="J104" s="43"/>
      <c r="K104" s="78" t="str">
        <f t="shared" si="5"/>
        <v/>
      </c>
      <c r="L104" s="78"/>
      <c r="M104" s="6" t="str">
        <f t="shared" si="7"/>
        <v/>
      </c>
      <c r="N104" s="43"/>
      <c r="O104" s="8"/>
      <c r="P104" s="82"/>
      <c r="Q104" s="82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15">
      <c r="B105" s="43">
        <v>97</v>
      </c>
      <c r="C105" s="78" t="str">
        <f t="shared" si="6"/>
        <v/>
      </c>
      <c r="D105" s="78"/>
      <c r="E105" s="43"/>
      <c r="F105" s="8"/>
      <c r="G105" s="43" t="s">
        <v>3</v>
      </c>
      <c r="H105" s="82"/>
      <c r="I105" s="82"/>
      <c r="J105" s="43"/>
      <c r="K105" s="78" t="str">
        <f t="shared" si="5"/>
        <v/>
      </c>
      <c r="L105" s="78"/>
      <c r="M105" s="6" t="str">
        <f t="shared" si="7"/>
        <v/>
      </c>
      <c r="N105" s="43"/>
      <c r="O105" s="8"/>
      <c r="P105" s="82"/>
      <c r="Q105" s="82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15">
      <c r="B106" s="43">
        <v>98</v>
      </c>
      <c r="C106" s="78" t="str">
        <f t="shared" si="6"/>
        <v/>
      </c>
      <c r="D106" s="78"/>
      <c r="E106" s="43"/>
      <c r="F106" s="8"/>
      <c r="G106" s="43" t="s">
        <v>4</v>
      </c>
      <c r="H106" s="82"/>
      <c r="I106" s="82"/>
      <c r="J106" s="43"/>
      <c r="K106" s="78" t="str">
        <f t="shared" si="5"/>
        <v/>
      </c>
      <c r="L106" s="78"/>
      <c r="M106" s="6" t="str">
        <f t="shared" si="7"/>
        <v/>
      </c>
      <c r="N106" s="43"/>
      <c r="O106" s="8"/>
      <c r="P106" s="82"/>
      <c r="Q106" s="82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15">
      <c r="B107" s="43">
        <v>99</v>
      </c>
      <c r="C107" s="78" t="str">
        <f t="shared" si="6"/>
        <v/>
      </c>
      <c r="D107" s="78"/>
      <c r="E107" s="43"/>
      <c r="F107" s="8"/>
      <c r="G107" s="43" t="s">
        <v>4</v>
      </c>
      <c r="H107" s="82"/>
      <c r="I107" s="82"/>
      <c r="J107" s="43"/>
      <c r="K107" s="78" t="str">
        <f t="shared" si="5"/>
        <v/>
      </c>
      <c r="L107" s="78"/>
      <c r="M107" s="6" t="str">
        <f t="shared" si="7"/>
        <v/>
      </c>
      <c r="N107" s="43"/>
      <c r="O107" s="8"/>
      <c r="P107" s="82"/>
      <c r="Q107" s="82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15">
      <c r="B108" s="43">
        <v>100</v>
      </c>
      <c r="C108" s="78" t="str">
        <f t="shared" si="6"/>
        <v/>
      </c>
      <c r="D108" s="78"/>
      <c r="E108" s="43"/>
      <c r="F108" s="8"/>
      <c r="G108" s="43" t="s">
        <v>3</v>
      </c>
      <c r="H108" s="82"/>
      <c r="I108" s="82"/>
      <c r="J108" s="43"/>
      <c r="K108" s="78" t="str">
        <f t="shared" si="5"/>
        <v/>
      </c>
      <c r="L108" s="78"/>
      <c r="M108" s="6" t="str">
        <f t="shared" si="7"/>
        <v/>
      </c>
      <c r="N108" s="43"/>
      <c r="O108" s="8"/>
      <c r="P108" s="82"/>
      <c r="Q108" s="82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6" zoomScaleNormal="96" workbookViewId="0">
      <selection activeCell="K73" sqref="K73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2" sqref="A22:J2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83" t="s">
        <v>53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</row>
    <row r="11" spans="1:10" x14ac:dyDescent="0.15">
      <c r="A11" t="s">
        <v>1</v>
      </c>
    </row>
    <row r="12" spans="1:10" x14ac:dyDescent="0.15">
      <c r="A12" s="85" t="s">
        <v>54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0" x14ac:dyDescent="0.15">
      <c r="A13" s="86"/>
      <c r="B13" s="86"/>
      <c r="C13" s="86"/>
      <c r="D13" s="86"/>
      <c r="E13" s="86"/>
      <c r="F13" s="86"/>
      <c r="G13" s="86"/>
      <c r="H13" s="86"/>
      <c r="I13" s="86"/>
      <c r="J13" s="86"/>
    </row>
    <row r="14" spans="1:10" x14ac:dyDescent="0.15">
      <c r="A14" s="86"/>
      <c r="B14" s="86"/>
      <c r="C14" s="86"/>
      <c r="D14" s="86"/>
      <c r="E14" s="86"/>
      <c r="F14" s="86"/>
      <c r="G14" s="86"/>
      <c r="H14" s="86"/>
      <c r="I14" s="86"/>
      <c r="J14" s="86"/>
    </row>
    <row r="15" spans="1:10" x14ac:dyDescent="0.15">
      <c r="A15" s="86"/>
      <c r="B15" s="86"/>
      <c r="C15" s="86"/>
      <c r="D15" s="86"/>
      <c r="E15" s="86"/>
      <c r="F15" s="86"/>
      <c r="G15" s="86"/>
      <c r="H15" s="86"/>
      <c r="I15" s="86"/>
      <c r="J15" s="86"/>
    </row>
    <row r="16" spans="1:10" x14ac:dyDescent="0.15">
      <c r="A16" s="86"/>
      <c r="B16" s="86"/>
      <c r="C16" s="86"/>
      <c r="D16" s="86"/>
      <c r="E16" s="86"/>
      <c r="F16" s="86"/>
      <c r="G16" s="86"/>
      <c r="H16" s="86"/>
      <c r="I16" s="86"/>
      <c r="J16" s="86"/>
    </row>
    <row r="17" spans="1:10" x14ac:dyDescent="0.15">
      <c r="A17" s="86"/>
      <c r="B17" s="86"/>
      <c r="C17" s="86"/>
      <c r="D17" s="86"/>
      <c r="E17" s="86"/>
      <c r="F17" s="86"/>
      <c r="G17" s="86"/>
      <c r="H17" s="86"/>
      <c r="I17" s="86"/>
      <c r="J17" s="86"/>
    </row>
    <row r="18" spans="1:10" x14ac:dyDescent="0.15">
      <c r="A18" s="86"/>
      <c r="B18" s="86"/>
      <c r="C18" s="86"/>
      <c r="D18" s="86"/>
      <c r="E18" s="86"/>
      <c r="F18" s="86"/>
      <c r="G18" s="86"/>
      <c r="H18" s="86"/>
      <c r="I18" s="86"/>
      <c r="J18" s="86"/>
    </row>
    <row r="19" spans="1:10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1" spans="1:10" x14ac:dyDescent="0.15">
      <c r="A21" t="s">
        <v>2</v>
      </c>
    </row>
    <row r="22" spans="1:10" x14ac:dyDescent="0.15">
      <c r="A22" s="87" t="s">
        <v>55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15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15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15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15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15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15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H5" sqref="H5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47</v>
      </c>
      <c r="D5" s="29">
        <v>47</v>
      </c>
      <c r="E5" s="33">
        <v>42486</v>
      </c>
      <c r="F5" s="29">
        <v>80</v>
      </c>
      <c r="G5" s="33">
        <v>42494</v>
      </c>
      <c r="H5" s="29"/>
      <c r="I5" s="33"/>
    </row>
    <row r="6" spans="2:9" x14ac:dyDescent="0.15">
      <c r="B6" s="28" t="s">
        <v>43</v>
      </c>
      <c r="C6" s="29"/>
      <c r="D6" s="29"/>
      <c r="E6" s="33"/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7" t="s">
        <v>5</v>
      </c>
      <c r="C2" s="47"/>
      <c r="D2" s="50"/>
      <c r="E2" s="50"/>
      <c r="F2" s="47" t="s">
        <v>6</v>
      </c>
      <c r="G2" s="47"/>
      <c r="H2" s="50" t="s">
        <v>36</v>
      </c>
      <c r="I2" s="50"/>
      <c r="J2" s="47" t="s">
        <v>7</v>
      </c>
      <c r="K2" s="47"/>
      <c r="L2" s="51">
        <f>C9</f>
        <v>1000000</v>
      </c>
      <c r="M2" s="50"/>
      <c r="N2" s="47" t="s">
        <v>8</v>
      </c>
      <c r="O2" s="47"/>
      <c r="P2" s="51" t="e">
        <f>C108+R108</f>
        <v>#VALUE!</v>
      </c>
      <c r="Q2" s="50"/>
      <c r="R2" s="1"/>
      <c r="S2" s="1"/>
      <c r="T2" s="1"/>
    </row>
    <row r="3" spans="2:21" ht="57" customHeight="1" x14ac:dyDescent="0.15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 x14ac:dyDescent="0.15">
      <c r="B4" s="47" t="s">
        <v>11</v>
      </c>
      <c r="C4" s="47"/>
      <c r="D4" s="48">
        <f>SUM($R$9:$S$993)</f>
        <v>153684.21052631587</v>
      </c>
      <c r="E4" s="48"/>
      <c r="F4" s="47" t="s">
        <v>12</v>
      </c>
      <c r="G4" s="47"/>
      <c r="H4" s="49">
        <f>SUM($T$9:$U$108)</f>
        <v>292.00000000000017</v>
      </c>
      <c r="I4" s="50"/>
      <c r="J4" s="54" t="s">
        <v>13</v>
      </c>
      <c r="K4" s="54"/>
      <c r="L4" s="51">
        <f>MAX($C$9:$D$990)-C9</f>
        <v>153684.21052631596</v>
      </c>
      <c r="M4" s="51"/>
      <c r="N4" s="54" t="s">
        <v>14</v>
      </c>
      <c r="O4" s="54"/>
      <c r="P4" s="48">
        <f>MIN($C$9:$D$990)-C9</f>
        <v>0</v>
      </c>
      <c r="Q4" s="48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55" t="s">
        <v>19</v>
      </c>
      <c r="K5" s="47"/>
      <c r="L5" s="56"/>
      <c r="M5" s="57"/>
      <c r="N5" s="18" t="s">
        <v>20</v>
      </c>
      <c r="O5" s="9"/>
      <c r="P5" s="56"/>
      <c r="Q5" s="57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 t="s">
        <v>24</v>
      </c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1" x14ac:dyDescent="0.15">
      <c r="B8" s="66"/>
      <c r="C8" s="69"/>
      <c r="D8" s="70"/>
      <c r="E8" s="19" t="s">
        <v>28</v>
      </c>
      <c r="F8" s="19" t="s">
        <v>29</v>
      </c>
      <c r="G8" s="19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</row>
    <row r="9" spans="2:21" x14ac:dyDescent="0.15">
      <c r="B9" s="20">
        <v>1</v>
      </c>
      <c r="C9" s="78">
        <v>1000000</v>
      </c>
      <c r="D9" s="78"/>
      <c r="E9" s="20">
        <v>2001</v>
      </c>
      <c r="F9" s="8">
        <v>42111</v>
      </c>
      <c r="G9" s="20" t="s">
        <v>4</v>
      </c>
      <c r="H9" s="82">
        <v>105.33</v>
      </c>
      <c r="I9" s="82"/>
      <c r="J9" s="20">
        <v>57</v>
      </c>
      <c r="K9" s="78">
        <f t="shared" ref="K9:K72" si="0">IF(F9="","",C9*0.03)</f>
        <v>30000</v>
      </c>
      <c r="L9" s="78"/>
      <c r="M9" s="6">
        <f>IF(J9="","",(K9/J9)/1000)</f>
        <v>0.52631578947368418</v>
      </c>
      <c r="N9" s="20">
        <v>2001</v>
      </c>
      <c r="O9" s="8">
        <v>42111</v>
      </c>
      <c r="P9" s="82">
        <v>108.25</v>
      </c>
      <c r="Q9" s="82"/>
      <c r="R9" s="80">
        <f>IF(O9="","",(IF(G9="売",H9-P9,P9-H9))*M9*100000)</f>
        <v>153684.21052631587</v>
      </c>
      <c r="S9" s="80"/>
      <c r="T9" s="81">
        <f>IF(O9="","",IF(R9&lt;0,J9*(-1),IF(G9="買",(P9-H9)*100,(H9-P9)*100)))</f>
        <v>292.00000000000017</v>
      </c>
      <c r="U9" s="81"/>
    </row>
    <row r="10" spans="2:21" x14ac:dyDescent="0.15">
      <c r="B10" s="20">
        <v>2</v>
      </c>
      <c r="C10" s="78">
        <f t="shared" ref="C10:C73" si="1">IF(R9="","",C9+R9)</f>
        <v>1153684.210526316</v>
      </c>
      <c r="D10" s="78"/>
      <c r="E10" s="20"/>
      <c r="F10" s="8"/>
      <c r="G10" s="20" t="s">
        <v>4</v>
      </c>
      <c r="H10" s="82"/>
      <c r="I10" s="82"/>
      <c r="J10" s="20"/>
      <c r="K10" s="78" t="str">
        <f t="shared" si="0"/>
        <v/>
      </c>
      <c r="L10" s="78"/>
      <c r="M10" s="6" t="str">
        <f t="shared" ref="M10:M73" si="2">IF(J10="","",(K10/J10)/1000)</f>
        <v/>
      </c>
      <c r="N10" s="20"/>
      <c r="O10" s="8"/>
      <c r="P10" s="82"/>
      <c r="Q10" s="82"/>
      <c r="R10" s="80" t="str">
        <f t="shared" ref="R10:R73" si="3">IF(O10="","",(IF(G10="売",H10-P10,P10-H10))*M10*100000)</f>
        <v/>
      </c>
      <c r="S10" s="80"/>
      <c r="T10" s="81" t="str">
        <f t="shared" ref="T10:T73" si="4">IF(O10="","",IF(R10&lt;0,J10*(-1),IF(G10="買",(P10-H10)*100,(H10-P10)*100)))</f>
        <v/>
      </c>
      <c r="U10" s="81"/>
    </row>
    <row r="11" spans="2:21" x14ac:dyDescent="0.15">
      <c r="B11" s="20">
        <v>3</v>
      </c>
      <c r="C11" s="78" t="str">
        <f t="shared" si="1"/>
        <v/>
      </c>
      <c r="D11" s="78"/>
      <c r="E11" s="20"/>
      <c r="F11" s="8"/>
      <c r="G11" s="20" t="s">
        <v>4</v>
      </c>
      <c r="H11" s="82"/>
      <c r="I11" s="82"/>
      <c r="J11" s="20"/>
      <c r="K11" s="78" t="str">
        <f t="shared" si="0"/>
        <v/>
      </c>
      <c r="L11" s="78"/>
      <c r="M11" s="6" t="str">
        <f t="shared" si="2"/>
        <v/>
      </c>
      <c r="N11" s="20"/>
      <c r="O11" s="8"/>
      <c r="P11" s="82"/>
      <c r="Q11" s="82"/>
      <c r="R11" s="80" t="str">
        <f t="shared" si="3"/>
        <v/>
      </c>
      <c r="S11" s="80"/>
      <c r="T11" s="81" t="str">
        <f t="shared" si="4"/>
        <v/>
      </c>
      <c r="U11" s="81"/>
    </row>
    <row r="12" spans="2:21" x14ac:dyDescent="0.15">
      <c r="B12" s="20">
        <v>4</v>
      </c>
      <c r="C12" s="78" t="str">
        <f t="shared" si="1"/>
        <v/>
      </c>
      <c r="D12" s="78"/>
      <c r="E12" s="20"/>
      <c r="F12" s="8"/>
      <c r="G12" s="20" t="s">
        <v>3</v>
      </c>
      <c r="H12" s="82"/>
      <c r="I12" s="82"/>
      <c r="J12" s="20"/>
      <c r="K12" s="78" t="str">
        <f t="shared" si="0"/>
        <v/>
      </c>
      <c r="L12" s="78"/>
      <c r="M12" s="6" t="str">
        <f t="shared" si="2"/>
        <v/>
      </c>
      <c r="N12" s="20"/>
      <c r="O12" s="8"/>
      <c r="P12" s="82"/>
      <c r="Q12" s="82"/>
      <c r="R12" s="80" t="str">
        <f t="shared" si="3"/>
        <v/>
      </c>
      <c r="S12" s="80"/>
      <c r="T12" s="81" t="str">
        <f t="shared" si="4"/>
        <v/>
      </c>
      <c r="U12" s="81"/>
    </row>
    <row r="13" spans="2:21" x14ac:dyDescent="0.15">
      <c r="B13" s="20">
        <v>5</v>
      </c>
      <c r="C13" s="78" t="str">
        <f t="shared" si="1"/>
        <v/>
      </c>
      <c r="D13" s="78"/>
      <c r="E13" s="20"/>
      <c r="F13" s="8"/>
      <c r="G13" s="20" t="s">
        <v>3</v>
      </c>
      <c r="H13" s="82"/>
      <c r="I13" s="82"/>
      <c r="J13" s="20"/>
      <c r="K13" s="78" t="str">
        <f t="shared" si="0"/>
        <v/>
      </c>
      <c r="L13" s="78"/>
      <c r="M13" s="6" t="str">
        <f t="shared" si="2"/>
        <v/>
      </c>
      <c r="N13" s="20"/>
      <c r="O13" s="8"/>
      <c r="P13" s="82"/>
      <c r="Q13" s="82"/>
      <c r="R13" s="80" t="str">
        <f t="shared" si="3"/>
        <v/>
      </c>
      <c r="S13" s="80"/>
      <c r="T13" s="81" t="str">
        <f t="shared" si="4"/>
        <v/>
      </c>
      <c r="U13" s="81"/>
    </row>
    <row r="14" spans="2:21" x14ac:dyDescent="0.15">
      <c r="B14" s="20">
        <v>6</v>
      </c>
      <c r="C14" s="78" t="str">
        <f t="shared" si="1"/>
        <v/>
      </c>
      <c r="D14" s="78"/>
      <c r="E14" s="20"/>
      <c r="F14" s="8"/>
      <c r="G14" s="20" t="s">
        <v>4</v>
      </c>
      <c r="H14" s="82"/>
      <c r="I14" s="82"/>
      <c r="J14" s="20"/>
      <c r="K14" s="78" t="str">
        <f t="shared" si="0"/>
        <v/>
      </c>
      <c r="L14" s="78"/>
      <c r="M14" s="6" t="str">
        <f t="shared" si="2"/>
        <v/>
      </c>
      <c r="N14" s="20"/>
      <c r="O14" s="8"/>
      <c r="P14" s="82"/>
      <c r="Q14" s="82"/>
      <c r="R14" s="80" t="str">
        <f t="shared" si="3"/>
        <v/>
      </c>
      <c r="S14" s="80"/>
      <c r="T14" s="81" t="str">
        <f t="shared" si="4"/>
        <v/>
      </c>
      <c r="U14" s="81"/>
    </row>
    <row r="15" spans="2:21" x14ac:dyDescent="0.15">
      <c r="B15" s="20">
        <v>7</v>
      </c>
      <c r="C15" s="78" t="str">
        <f t="shared" si="1"/>
        <v/>
      </c>
      <c r="D15" s="78"/>
      <c r="E15" s="20"/>
      <c r="F15" s="8"/>
      <c r="G15" s="20" t="s">
        <v>4</v>
      </c>
      <c r="H15" s="82"/>
      <c r="I15" s="82"/>
      <c r="J15" s="20"/>
      <c r="K15" s="78" t="str">
        <f t="shared" si="0"/>
        <v/>
      </c>
      <c r="L15" s="78"/>
      <c r="M15" s="6" t="str">
        <f t="shared" si="2"/>
        <v/>
      </c>
      <c r="N15" s="20"/>
      <c r="O15" s="8"/>
      <c r="P15" s="82"/>
      <c r="Q15" s="82"/>
      <c r="R15" s="80" t="str">
        <f t="shared" si="3"/>
        <v/>
      </c>
      <c r="S15" s="80"/>
      <c r="T15" s="81" t="str">
        <f t="shared" si="4"/>
        <v/>
      </c>
      <c r="U15" s="81"/>
    </row>
    <row r="16" spans="2:21" x14ac:dyDescent="0.15">
      <c r="B16" s="20">
        <v>8</v>
      </c>
      <c r="C16" s="78" t="str">
        <f t="shared" si="1"/>
        <v/>
      </c>
      <c r="D16" s="78"/>
      <c r="E16" s="20"/>
      <c r="F16" s="8"/>
      <c r="G16" s="20" t="s">
        <v>4</v>
      </c>
      <c r="H16" s="82"/>
      <c r="I16" s="82"/>
      <c r="J16" s="20"/>
      <c r="K16" s="78" t="str">
        <f t="shared" si="0"/>
        <v/>
      </c>
      <c r="L16" s="78"/>
      <c r="M16" s="6" t="str">
        <f t="shared" si="2"/>
        <v/>
      </c>
      <c r="N16" s="20"/>
      <c r="O16" s="8"/>
      <c r="P16" s="82"/>
      <c r="Q16" s="82"/>
      <c r="R16" s="80" t="str">
        <f t="shared" si="3"/>
        <v/>
      </c>
      <c r="S16" s="80"/>
      <c r="T16" s="81" t="str">
        <f t="shared" si="4"/>
        <v/>
      </c>
      <c r="U16" s="81"/>
    </row>
    <row r="17" spans="2:21" x14ac:dyDescent="0.15">
      <c r="B17" s="20">
        <v>9</v>
      </c>
      <c r="C17" s="78" t="str">
        <f t="shared" si="1"/>
        <v/>
      </c>
      <c r="D17" s="78"/>
      <c r="E17" s="20"/>
      <c r="F17" s="8"/>
      <c r="G17" s="20" t="s">
        <v>4</v>
      </c>
      <c r="H17" s="82"/>
      <c r="I17" s="82"/>
      <c r="J17" s="20"/>
      <c r="K17" s="78" t="str">
        <f t="shared" si="0"/>
        <v/>
      </c>
      <c r="L17" s="78"/>
      <c r="M17" s="6" t="str">
        <f t="shared" si="2"/>
        <v/>
      </c>
      <c r="N17" s="20"/>
      <c r="O17" s="8"/>
      <c r="P17" s="82"/>
      <c r="Q17" s="82"/>
      <c r="R17" s="80" t="str">
        <f t="shared" si="3"/>
        <v/>
      </c>
      <c r="S17" s="80"/>
      <c r="T17" s="81" t="str">
        <f t="shared" si="4"/>
        <v/>
      </c>
      <c r="U17" s="81"/>
    </row>
    <row r="18" spans="2:21" x14ac:dyDescent="0.15">
      <c r="B18" s="20">
        <v>10</v>
      </c>
      <c r="C18" s="78" t="str">
        <f t="shared" si="1"/>
        <v/>
      </c>
      <c r="D18" s="78"/>
      <c r="E18" s="20"/>
      <c r="F18" s="8"/>
      <c r="G18" s="20" t="s">
        <v>4</v>
      </c>
      <c r="H18" s="82"/>
      <c r="I18" s="82"/>
      <c r="J18" s="20"/>
      <c r="K18" s="78" t="str">
        <f t="shared" si="0"/>
        <v/>
      </c>
      <c r="L18" s="78"/>
      <c r="M18" s="6" t="str">
        <f t="shared" si="2"/>
        <v/>
      </c>
      <c r="N18" s="20"/>
      <c r="O18" s="8"/>
      <c r="P18" s="82"/>
      <c r="Q18" s="82"/>
      <c r="R18" s="80" t="str">
        <f t="shared" si="3"/>
        <v/>
      </c>
      <c r="S18" s="80"/>
      <c r="T18" s="81" t="str">
        <f t="shared" si="4"/>
        <v/>
      </c>
      <c r="U18" s="81"/>
    </row>
    <row r="19" spans="2:21" x14ac:dyDescent="0.15">
      <c r="B19" s="20">
        <v>11</v>
      </c>
      <c r="C19" s="78" t="str">
        <f t="shared" si="1"/>
        <v/>
      </c>
      <c r="D19" s="78"/>
      <c r="E19" s="20"/>
      <c r="F19" s="8"/>
      <c r="G19" s="20" t="s">
        <v>4</v>
      </c>
      <c r="H19" s="82"/>
      <c r="I19" s="82"/>
      <c r="J19" s="20"/>
      <c r="K19" s="78" t="str">
        <f t="shared" si="0"/>
        <v/>
      </c>
      <c r="L19" s="78"/>
      <c r="M19" s="6" t="str">
        <f t="shared" si="2"/>
        <v/>
      </c>
      <c r="N19" s="20"/>
      <c r="O19" s="8"/>
      <c r="P19" s="82"/>
      <c r="Q19" s="82"/>
      <c r="R19" s="80" t="str">
        <f t="shared" si="3"/>
        <v/>
      </c>
      <c r="S19" s="80"/>
      <c r="T19" s="81" t="str">
        <f t="shared" si="4"/>
        <v/>
      </c>
      <c r="U19" s="81"/>
    </row>
    <row r="20" spans="2:21" x14ac:dyDescent="0.15">
      <c r="B20" s="20">
        <v>12</v>
      </c>
      <c r="C20" s="78" t="str">
        <f t="shared" si="1"/>
        <v/>
      </c>
      <c r="D20" s="78"/>
      <c r="E20" s="20"/>
      <c r="F20" s="8"/>
      <c r="G20" s="20" t="s">
        <v>4</v>
      </c>
      <c r="H20" s="82"/>
      <c r="I20" s="82"/>
      <c r="J20" s="20"/>
      <c r="K20" s="78" t="str">
        <f t="shared" si="0"/>
        <v/>
      </c>
      <c r="L20" s="78"/>
      <c r="M20" s="6" t="str">
        <f t="shared" si="2"/>
        <v/>
      </c>
      <c r="N20" s="20"/>
      <c r="O20" s="8"/>
      <c r="P20" s="82"/>
      <c r="Q20" s="82"/>
      <c r="R20" s="80" t="str">
        <f t="shared" si="3"/>
        <v/>
      </c>
      <c r="S20" s="80"/>
      <c r="T20" s="81" t="str">
        <f t="shared" si="4"/>
        <v/>
      </c>
      <c r="U20" s="81"/>
    </row>
    <row r="21" spans="2:21" x14ac:dyDescent="0.15">
      <c r="B21" s="20">
        <v>13</v>
      </c>
      <c r="C21" s="78" t="str">
        <f t="shared" si="1"/>
        <v/>
      </c>
      <c r="D21" s="78"/>
      <c r="E21" s="20"/>
      <c r="F21" s="8"/>
      <c r="G21" s="20" t="s">
        <v>4</v>
      </c>
      <c r="H21" s="82"/>
      <c r="I21" s="82"/>
      <c r="J21" s="20"/>
      <c r="K21" s="78" t="str">
        <f t="shared" si="0"/>
        <v/>
      </c>
      <c r="L21" s="78"/>
      <c r="M21" s="6" t="str">
        <f t="shared" si="2"/>
        <v/>
      </c>
      <c r="N21" s="20"/>
      <c r="O21" s="8"/>
      <c r="P21" s="82"/>
      <c r="Q21" s="82"/>
      <c r="R21" s="80" t="str">
        <f t="shared" si="3"/>
        <v/>
      </c>
      <c r="S21" s="80"/>
      <c r="T21" s="81" t="str">
        <f t="shared" si="4"/>
        <v/>
      </c>
      <c r="U21" s="81"/>
    </row>
    <row r="22" spans="2:21" x14ac:dyDescent="0.15">
      <c r="B22" s="20">
        <v>14</v>
      </c>
      <c r="C22" s="78" t="str">
        <f t="shared" si="1"/>
        <v/>
      </c>
      <c r="D22" s="78"/>
      <c r="E22" s="20"/>
      <c r="F22" s="8"/>
      <c r="G22" s="20" t="s">
        <v>3</v>
      </c>
      <c r="H22" s="82"/>
      <c r="I22" s="82"/>
      <c r="J22" s="20"/>
      <c r="K22" s="78" t="str">
        <f t="shared" si="0"/>
        <v/>
      </c>
      <c r="L22" s="78"/>
      <c r="M22" s="6" t="str">
        <f t="shared" si="2"/>
        <v/>
      </c>
      <c r="N22" s="20"/>
      <c r="O22" s="8"/>
      <c r="P22" s="82"/>
      <c r="Q22" s="82"/>
      <c r="R22" s="80" t="str">
        <f t="shared" si="3"/>
        <v/>
      </c>
      <c r="S22" s="80"/>
      <c r="T22" s="81" t="str">
        <f t="shared" si="4"/>
        <v/>
      </c>
      <c r="U22" s="81"/>
    </row>
    <row r="23" spans="2:21" x14ac:dyDescent="0.15">
      <c r="B23" s="20">
        <v>15</v>
      </c>
      <c r="C23" s="78" t="str">
        <f t="shared" si="1"/>
        <v/>
      </c>
      <c r="D23" s="78"/>
      <c r="E23" s="20"/>
      <c r="F23" s="8"/>
      <c r="G23" s="20" t="s">
        <v>4</v>
      </c>
      <c r="H23" s="82"/>
      <c r="I23" s="82"/>
      <c r="J23" s="20"/>
      <c r="K23" s="78" t="str">
        <f t="shared" si="0"/>
        <v/>
      </c>
      <c r="L23" s="78"/>
      <c r="M23" s="6" t="str">
        <f t="shared" si="2"/>
        <v/>
      </c>
      <c r="N23" s="20"/>
      <c r="O23" s="8"/>
      <c r="P23" s="82"/>
      <c r="Q23" s="82"/>
      <c r="R23" s="80" t="str">
        <f t="shared" si="3"/>
        <v/>
      </c>
      <c r="S23" s="80"/>
      <c r="T23" s="81" t="str">
        <f t="shared" si="4"/>
        <v/>
      </c>
      <c r="U23" s="81"/>
    </row>
    <row r="24" spans="2:21" x14ac:dyDescent="0.15">
      <c r="B24" s="20">
        <v>16</v>
      </c>
      <c r="C24" s="78" t="str">
        <f t="shared" si="1"/>
        <v/>
      </c>
      <c r="D24" s="78"/>
      <c r="E24" s="20"/>
      <c r="F24" s="8"/>
      <c r="G24" s="20" t="s">
        <v>4</v>
      </c>
      <c r="H24" s="82"/>
      <c r="I24" s="82"/>
      <c r="J24" s="20"/>
      <c r="K24" s="78" t="str">
        <f t="shared" si="0"/>
        <v/>
      </c>
      <c r="L24" s="78"/>
      <c r="M24" s="6" t="str">
        <f t="shared" si="2"/>
        <v/>
      </c>
      <c r="N24" s="20"/>
      <c r="O24" s="8"/>
      <c r="P24" s="82"/>
      <c r="Q24" s="82"/>
      <c r="R24" s="80" t="str">
        <f t="shared" si="3"/>
        <v/>
      </c>
      <c r="S24" s="80"/>
      <c r="T24" s="81" t="str">
        <f t="shared" si="4"/>
        <v/>
      </c>
      <c r="U24" s="81"/>
    </row>
    <row r="25" spans="2:21" x14ac:dyDescent="0.15">
      <c r="B25" s="20">
        <v>17</v>
      </c>
      <c r="C25" s="78" t="str">
        <f t="shared" si="1"/>
        <v/>
      </c>
      <c r="D25" s="78"/>
      <c r="E25" s="20"/>
      <c r="F25" s="8"/>
      <c r="G25" s="20" t="s">
        <v>4</v>
      </c>
      <c r="H25" s="82"/>
      <c r="I25" s="82"/>
      <c r="J25" s="20"/>
      <c r="K25" s="78" t="str">
        <f t="shared" si="0"/>
        <v/>
      </c>
      <c r="L25" s="78"/>
      <c r="M25" s="6" t="str">
        <f t="shared" si="2"/>
        <v/>
      </c>
      <c r="N25" s="20"/>
      <c r="O25" s="8"/>
      <c r="P25" s="82"/>
      <c r="Q25" s="82"/>
      <c r="R25" s="80" t="str">
        <f t="shared" si="3"/>
        <v/>
      </c>
      <c r="S25" s="80"/>
      <c r="T25" s="81" t="str">
        <f t="shared" si="4"/>
        <v/>
      </c>
      <c r="U25" s="81"/>
    </row>
    <row r="26" spans="2:21" x14ac:dyDescent="0.15">
      <c r="B26" s="20">
        <v>18</v>
      </c>
      <c r="C26" s="78" t="str">
        <f t="shared" si="1"/>
        <v/>
      </c>
      <c r="D26" s="78"/>
      <c r="E26" s="20"/>
      <c r="F26" s="8"/>
      <c r="G26" s="20" t="s">
        <v>4</v>
      </c>
      <c r="H26" s="82"/>
      <c r="I26" s="82"/>
      <c r="J26" s="20"/>
      <c r="K26" s="78" t="str">
        <f t="shared" si="0"/>
        <v/>
      </c>
      <c r="L26" s="78"/>
      <c r="M26" s="6" t="str">
        <f t="shared" si="2"/>
        <v/>
      </c>
      <c r="N26" s="20"/>
      <c r="O26" s="8"/>
      <c r="P26" s="82"/>
      <c r="Q26" s="82"/>
      <c r="R26" s="80" t="str">
        <f t="shared" si="3"/>
        <v/>
      </c>
      <c r="S26" s="80"/>
      <c r="T26" s="81" t="str">
        <f t="shared" si="4"/>
        <v/>
      </c>
      <c r="U26" s="81"/>
    </row>
    <row r="27" spans="2:21" x14ac:dyDescent="0.15">
      <c r="B27" s="20">
        <v>19</v>
      </c>
      <c r="C27" s="78" t="str">
        <f t="shared" si="1"/>
        <v/>
      </c>
      <c r="D27" s="78"/>
      <c r="E27" s="20"/>
      <c r="F27" s="8"/>
      <c r="G27" s="20" t="s">
        <v>3</v>
      </c>
      <c r="H27" s="82"/>
      <c r="I27" s="82"/>
      <c r="J27" s="20"/>
      <c r="K27" s="78" t="str">
        <f t="shared" si="0"/>
        <v/>
      </c>
      <c r="L27" s="78"/>
      <c r="M27" s="6" t="str">
        <f t="shared" si="2"/>
        <v/>
      </c>
      <c r="N27" s="20"/>
      <c r="O27" s="8"/>
      <c r="P27" s="82"/>
      <c r="Q27" s="82"/>
      <c r="R27" s="80" t="str">
        <f t="shared" si="3"/>
        <v/>
      </c>
      <c r="S27" s="80"/>
      <c r="T27" s="81" t="str">
        <f t="shared" si="4"/>
        <v/>
      </c>
      <c r="U27" s="81"/>
    </row>
    <row r="28" spans="2:21" x14ac:dyDescent="0.15">
      <c r="B28" s="20">
        <v>20</v>
      </c>
      <c r="C28" s="78" t="str">
        <f t="shared" si="1"/>
        <v/>
      </c>
      <c r="D28" s="78"/>
      <c r="E28" s="20"/>
      <c r="F28" s="8"/>
      <c r="G28" s="20" t="s">
        <v>4</v>
      </c>
      <c r="H28" s="82"/>
      <c r="I28" s="82"/>
      <c r="J28" s="20"/>
      <c r="K28" s="78" t="str">
        <f t="shared" si="0"/>
        <v/>
      </c>
      <c r="L28" s="78"/>
      <c r="M28" s="6" t="str">
        <f t="shared" si="2"/>
        <v/>
      </c>
      <c r="N28" s="20"/>
      <c r="O28" s="8"/>
      <c r="P28" s="82"/>
      <c r="Q28" s="82"/>
      <c r="R28" s="80" t="str">
        <f t="shared" si="3"/>
        <v/>
      </c>
      <c r="S28" s="80"/>
      <c r="T28" s="81" t="str">
        <f t="shared" si="4"/>
        <v/>
      </c>
      <c r="U28" s="81"/>
    </row>
    <row r="29" spans="2:21" x14ac:dyDescent="0.15">
      <c r="B29" s="20">
        <v>21</v>
      </c>
      <c r="C29" s="78" t="str">
        <f t="shared" si="1"/>
        <v/>
      </c>
      <c r="D29" s="78"/>
      <c r="E29" s="20"/>
      <c r="F29" s="8"/>
      <c r="G29" s="20" t="s">
        <v>3</v>
      </c>
      <c r="H29" s="82"/>
      <c r="I29" s="82"/>
      <c r="J29" s="20"/>
      <c r="K29" s="78" t="str">
        <f t="shared" si="0"/>
        <v/>
      </c>
      <c r="L29" s="78"/>
      <c r="M29" s="6" t="str">
        <f t="shared" si="2"/>
        <v/>
      </c>
      <c r="N29" s="20"/>
      <c r="O29" s="8"/>
      <c r="P29" s="82"/>
      <c r="Q29" s="82"/>
      <c r="R29" s="80" t="str">
        <f t="shared" si="3"/>
        <v/>
      </c>
      <c r="S29" s="80"/>
      <c r="T29" s="81" t="str">
        <f t="shared" si="4"/>
        <v/>
      </c>
      <c r="U29" s="81"/>
    </row>
    <row r="30" spans="2:21" x14ac:dyDescent="0.15">
      <c r="B30" s="20">
        <v>22</v>
      </c>
      <c r="C30" s="78" t="str">
        <f t="shared" si="1"/>
        <v/>
      </c>
      <c r="D30" s="78"/>
      <c r="E30" s="20"/>
      <c r="F30" s="8"/>
      <c r="G30" s="20" t="s">
        <v>3</v>
      </c>
      <c r="H30" s="82"/>
      <c r="I30" s="82"/>
      <c r="J30" s="20"/>
      <c r="K30" s="78" t="str">
        <f t="shared" si="0"/>
        <v/>
      </c>
      <c r="L30" s="78"/>
      <c r="M30" s="6" t="str">
        <f t="shared" si="2"/>
        <v/>
      </c>
      <c r="N30" s="20"/>
      <c r="O30" s="8"/>
      <c r="P30" s="82"/>
      <c r="Q30" s="82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15">
      <c r="B31" s="20">
        <v>23</v>
      </c>
      <c r="C31" s="78" t="str">
        <f t="shared" si="1"/>
        <v/>
      </c>
      <c r="D31" s="78"/>
      <c r="E31" s="20"/>
      <c r="F31" s="8"/>
      <c r="G31" s="20" t="s">
        <v>3</v>
      </c>
      <c r="H31" s="82"/>
      <c r="I31" s="82"/>
      <c r="J31" s="20"/>
      <c r="K31" s="78" t="str">
        <f t="shared" si="0"/>
        <v/>
      </c>
      <c r="L31" s="78"/>
      <c r="M31" s="6" t="str">
        <f t="shared" si="2"/>
        <v/>
      </c>
      <c r="N31" s="20"/>
      <c r="O31" s="8"/>
      <c r="P31" s="82"/>
      <c r="Q31" s="82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15">
      <c r="B32" s="20">
        <v>24</v>
      </c>
      <c r="C32" s="78" t="str">
        <f t="shared" si="1"/>
        <v/>
      </c>
      <c r="D32" s="78"/>
      <c r="E32" s="20"/>
      <c r="F32" s="8"/>
      <c r="G32" s="20" t="s">
        <v>3</v>
      </c>
      <c r="H32" s="82"/>
      <c r="I32" s="82"/>
      <c r="J32" s="20"/>
      <c r="K32" s="78" t="str">
        <f t="shared" si="0"/>
        <v/>
      </c>
      <c r="L32" s="78"/>
      <c r="M32" s="6" t="str">
        <f t="shared" si="2"/>
        <v/>
      </c>
      <c r="N32" s="20"/>
      <c r="O32" s="8"/>
      <c r="P32" s="82"/>
      <c r="Q32" s="82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15">
      <c r="B33" s="20">
        <v>25</v>
      </c>
      <c r="C33" s="78" t="str">
        <f t="shared" si="1"/>
        <v/>
      </c>
      <c r="D33" s="78"/>
      <c r="E33" s="20"/>
      <c r="F33" s="8"/>
      <c r="G33" s="20" t="s">
        <v>4</v>
      </c>
      <c r="H33" s="82"/>
      <c r="I33" s="82"/>
      <c r="J33" s="20"/>
      <c r="K33" s="78" t="str">
        <f t="shared" si="0"/>
        <v/>
      </c>
      <c r="L33" s="78"/>
      <c r="M33" s="6" t="str">
        <f t="shared" si="2"/>
        <v/>
      </c>
      <c r="N33" s="20"/>
      <c r="O33" s="8"/>
      <c r="P33" s="82"/>
      <c r="Q33" s="82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15">
      <c r="B34" s="20">
        <v>26</v>
      </c>
      <c r="C34" s="78" t="str">
        <f t="shared" si="1"/>
        <v/>
      </c>
      <c r="D34" s="78"/>
      <c r="E34" s="20"/>
      <c r="F34" s="8"/>
      <c r="G34" s="20" t="s">
        <v>3</v>
      </c>
      <c r="H34" s="82"/>
      <c r="I34" s="82"/>
      <c r="J34" s="20"/>
      <c r="K34" s="78" t="str">
        <f t="shared" si="0"/>
        <v/>
      </c>
      <c r="L34" s="78"/>
      <c r="M34" s="6" t="str">
        <f t="shared" si="2"/>
        <v/>
      </c>
      <c r="N34" s="20"/>
      <c r="O34" s="8"/>
      <c r="P34" s="82"/>
      <c r="Q34" s="82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15">
      <c r="B35" s="20">
        <v>27</v>
      </c>
      <c r="C35" s="78" t="str">
        <f t="shared" si="1"/>
        <v/>
      </c>
      <c r="D35" s="78"/>
      <c r="E35" s="20"/>
      <c r="F35" s="8"/>
      <c r="G35" s="20" t="s">
        <v>3</v>
      </c>
      <c r="H35" s="82"/>
      <c r="I35" s="82"/>
      <c r="J35" s="20"/>
      <c r="K35" s="78" t="str">
        <f t="shared" si="0"/>
        <v/>
      </c>
      <c r="L35" s="78"/>
      <c r="M35" s="6" t="str">
        <f t="shared" si="2"/>
        <v/>
      </c>
      <c r="N35" s="20"/>
      <c r="O35" s="8"/>
      <c r="P35" s="82"/>
      <c r="Q35" s="82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15">
      <c r="B36" s="20">
        <v>28</v>
      </c>
      <c r="C36" s="78" t="str">
        <f t="shared" si="1"/>
        <v/>
      </c>
      <c r="D36" s="78"/>
      <c r="E36" s="20"/>
      <c r="F36" s="8"/>
      <c r="G36" s="20" t="s">
        <v>3</v>
      </c>
      <c r="H36" s="82"/>
      <c r="I36" s="82"/>
      <c r="J36" s="20"/>
      <c r="K36" s="78" t="str">
        <f t="shared" si="0"/>
        <v/>
      </c>
      <c r="L36" s="78"/>
      <c r="M36" s="6" t="str">
        <f t="shared" si="2"/>
        <v/>
      </c>
      <c r="N36" s="20"/>
      <c r="O36" s="8"/>
      <c r="P36" s="82"/>
      <c r="Q36" s="82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15">
      <c r="B37" s="20">
        <v>29</v>
      </c>
      <c r="C37" s="78" t="str">
        <f t="shared" si="1"/>
        <v/>
      </c>
      <c r="D37" s="78"/>
      <c r="E37" s="20"/>
      <c r="F37" s="8"/>
      <c r="G37" s="20" t="s">
        <v>3</v>
      </c>
      <c r="H37" s="82"/>
      <c r="I37" s="82"/>
      <c r="J37" s="20"/>
      <c r="K37" s="78" t="str">
        <f t="shared" si="0"/>
        <v/>
      </c>
      <c r="L37" s="78"/>
      <c r="M37" s="6" t="str">
        <f t="shared" si="2"/>
        <v/>
      </c>
      <c r="N37" s="20"/>
      <c r="O37" s="8"/>
      <c r="P37" s="82"/>
      <c r="Q37" s="82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15">
      <c r="B38" s="20">
        <v>30</v>
      </c>
      <c r="C38" s="78" t="str">
        <f t="shared" si="1"/>
        <v/>
      </c>
      <c r="D38" s="78"/>
      <c r="E38" s="20"/>
      <c r="F38" s="8"/>
      <c r="G38" s="20" t="s">
        <v>4</v>
      </c>
      <c r="H38" s="82"/>
      <c r="I38" s="82"/>
      <c r="J38" s="20"/>
      <c r="K38" s="78" t="str">
        <f t="shared" si="0"/>
        <v/>
      </c>
      <c r="L38" s="78"/>
      <c r="M38" s="6" t="str">
        <f t="shared" si="2"/>
        <v/>
      </c>
      <c r="N38" s="20"/>
      <c r="O38" s="8"/>
      <c r="P38" s="82"/>
      <c r="Q38" s="82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15">
      <c r="B39" s="20">
        <v>31</v>
      </c>
      <c r="C39" s="78" t="str">
        <f t="shared" si="1"/>
        <v/>
      </c>
      <c r="D39" s="78"/>
      <c r="E39" s="20"/>
      <c r="F39" s="8"/>
      <c r="G39" s="20" t="s">
        <v>4</v>
      </c>
      <c r="H39" s="82"/>
      <c r="I39" s="82"/>
      <c r="J39" s="20"/>
      <c r="K39" s="78" t="str">
        <f t="shared" si="0"/>
        <v/>
      </c>
      <c r="L39" s="78"/>
      <c r="M39" s="6" t="str">
        <f t="shared" si="2"/>
        <v/>
      </c>
      <c r="N39" s="20"/>
      <c r="O39" s="8"/>
      <c r="P39" s="82"/>
      <c r="Q39" s="82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15">
      <c r="B40" s="20">
        <v>32</v>
      </c>
      <c r="C40" s="78" t="str">
        <f t="shared" si="1"/>
        <v/>
      </c>
      <c r="D40" s="78"/>
      <c r="E40" s="20"/>
      <c r="F40" s="8"/>
      <c r="G40" s="20" t="s">
        <v>4</v>
      </c>
      <c r="H40" s="82"/>
      <c r="I40" s="82"/>
      <c r="J40" s="20"/>
      <c r="K40" s="78" t="str">
        <f t="shared" si="0"/>
        <v/>
      </c>
      <c r="L40" s="78"/>
      <c r="M40" s="6" t="str">
        <f t="shared" si="2"/>
        <v/>
      </c>
      <c r="N40" s="20"/>
      <c r="O40" s="8"/>
      <c r="P40" s="82"/>
      <c r="Q40" s="82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15">
      <c r="B41" s="20">
        <v>33</v>
      </c>
      <c r="C41" s="78" t="str">
        <f t="shared" si="1"/>
        <v/>
      </c>
      <c r="D41" s="78"/>
      <c r="E41" s="20"/>
      <c r="F41" s="8"/>
      <c r="G41" s="20" t="s">
        <v>3</v>
      </c>
      <c r="H41" s="82"/>
      <c r="I41" s="82"/>
      <c r="J41" s="20"/>
      <c r="K41" s="78" t="str">
        <f t="shared" si="0"/>
        <v/>
      </c>
      <c r="L41" s="78"/>
      <c r="M41" s="6" t="str">
        <f t="shared" si="2"/>
        <v/>
      </c>
      <c r="N41" s="20"/>
      <c r="O41" s="8"/>
      <c r="P41" s="82"/>
      <c r="Q41" s="82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15">
      <c r="B42" s="20">
        <v>34</v>
      </c>
      <c r="C42" s="78" t="str">
        <f t="shared" si="1"/>
        <v/>
      </c>
      <c r="D42" s="78"/>
      <c r="E42" s="20"/>
      <c r="F42" s="8"/>
      <c r="G42" s="20" t="s">
        <v>4</v>
      </c>
      <c r="H42" s="82"/>
      <c r="I42" s="82"/>
      <c r="J42" s="20"/>
      <c r="K42" s="78" t="str">
        <f t="shared" si="0"/>
        <v/>
      </c>
      <c r="L42" s="78"/>
      <c r="M42" s="6" t="str">
        <f t="shared" si="2"/>
        <v/>
      </c>
      <c r="N42" s="20"/>
      <c r="O42" s="8"/>
      <c r="P42" s="82"/>
      <c r="Q42" s="82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15">
      <c r="B43" s="20">
        <v>35</v>
      </c>
      <c r="C43" s="78" t="str">
        <f t="shared" si="1"/>
        <v/>
      </c>
      <c r="D43" s="78"/>
      <c r="E43" s="20"/>
      <c r="F43" s="8"/>
      <c r="G43" s="20" t="s">
        <v>3</v>
      </c>
      <c r="H43" s="82"/>
      <c r="I43" s="82"/>
      <c r="J43" s="20"/>
      <c r="K43" s="78" t="str">
        <f t="shared" si="0"/>
        <v/>
      </c>
      <c r="L43" s="78"/>
      <c r="M43" s="6" t="str">
        <f t="shared" si="2"/>
        <v/>
      </c>
      <c r="N43" s="20"/>
      <c r="O43" s="8"/>
      <c r="P43" s="82"/>
      <c r="Q43" s="82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15">
      <c r="B44" s="20">
        <v>36</v>
      </c>
      <c r="C44" s="78" t="str">
        <f t="shared" si="1"/>
        <v/>
      </c>
      <c r="D44" s="78"/>
      <c r="E44" s="20"/>
      <c r="F44" s="8"/>
      <c r="G44" s="20" t="s">
        <v>4</v>
      </c>
      <c r="H44" s="82"/>
      <c r="I44" s="82"/>
      <c r="J44" s="20"/>
      <c r="K44" s="78" t="str">
        <f t="shared" si="0"/>
        <v/>
      </c>
      <c r="L44" s="78"/>
      <c r="M44" s="6" t="str">
        <f t="shared" si="2"/>
        <v/>
      </c>
      <c r="N44" s="20"/>
      <c r="O44" s="8"/>
      <c r="P44" s="82"/>
      <c r="Q44" s="82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15">
      <c r="B45" s="20">
        <v>37</v>
      </c>
      <c r="C45" s="78" t="str">
        <f t="shared" si="1"/>
        <v/>
      </c>
      <c r="D45" s="78"/>
      <c r="E45" s="20"/>
      <c r="F45" s="8"/>
      <c r="G45" s="20" t="s">
        <v>3</v>
      </c>
      <c r="H45" s="82"/>
      <c r="I45" s="82"/>
      <c r="J45" s="20"/>
      <c r="K45" s="78" t="str">
        <f t="shared" si="0"/>
        <v/>
      </c>
      <c r="L45" s="78"/>
      <c r="M45" s="6" t="str">
        <f t="shared" si="2"/>
        <v/>
      </c>
      <c r="N45" s="20"/>
      <c r="O45" s="8"/>
      <c r="P45" s="82"/>
      <c r="Q45" s="82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15">
      <c r="B46" s="20">
        <v>38</v>
      </c>
      <c r="C46" s="78" t="str">
        <f t="shared" si="1"/>
        <v/>
      </c>
      <c r="D46" s="78"/>
      <c r="E46" s="20"/>
      <c r="F46" s="8"/>
      <c r="G46" s="20" t="s">
        <v>4</v>
      </c>
      <c r="H46" s="82"/>
      <c r="I46" s="82"/>
      <c r="J46" s="20"/>
      <c r="K46" s="78" t="str">
        <f t="shared" si="0"/>
        <v/>
      </c>
      <c r="L46" s="78"/>
      <c r="M46" s="6" t="str">
        <f t="shared" si="2"/>
        <v/>
      </c>
      <c r="N46" s="20"/>
      <c r="O46" s="8"/>
      <c r="P46" s="82"/>
      <c r="Q46" s="82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15">
      <c r="B47" s="20">
        <v>39</v>
      </c>
      <c r="C47" s="78" t="str">
        <f t="shared" si="1"/>
        <v/>
      </c>
      <c r="D47" s="78"/>
      <c r="E47" s="20"/>
      <c r="F47" s="8"/>
      <c r="G47" s="20" t="s">
        <v>4</v>
      </c>
      <c r="H47" s="82"/>
      <c r="I47" s="82"/>
      <c r="J47" s="20"/>
      <c r="K47" s="78" t="str">
        <f t="shared" si="0"/>
        <v/>
      </c>
      <c r="L47" s="78"/>
      <c r="M47" s="6" t="str">
        <f t="shared" si="2"/>
        <v/>
      </c>
      <c r="N47" s="20"/>
      <c r="O47" s="8"/>
      <c r="P47" s="82"/>
      <c r="Q47" s="82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15">
      <c r="B48" s="20">
        <v>40</v>
      </c>
      <c r="C48" s="78" t="str">
        <f t="shared" si="1"/>
        <v/>
      </c>
      <c r="D48" s="78"/>
      <c r="E48" s="20"/>
      <c r="F48" s="8"/>
      <c r="G48" s="20" t="s">
        <v>37</v>
      </c>
      <c r="H48" s="82"/>
      <c r="I48" s="82"/>
      <c r="J48" s="20"/>
      <c r="K48" s="78" t="str">
        <f t="shared" si="0"/>
        <v/>
      </c>
      <c r="L48" s="78"/>
      <c r="M48" s="6" t="str">
        <f t="shared" si="2"/>
        <v/>
      </c>
      <c r="N48" s="20"/>
      <c r="O48" s="8"/>
      <c r="P48" s="82"/>
      <c r="Q48" s="82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15">
      <c r="B49" s="20">
        <v>41</v>
      </c>
      <c r="C49" s="78" t="str">
        <f t="shared" si="1"/>
        <v/>
      </c>
      <c r="D49" s="78"/>
      <c r="E49" s="20"/>
      <c r="F49" s="8"/>
      <c r="G49" s="20" t="s">
        <v>4</v>
      </c>
      <c r="H49" s="82"/>
      <c r="I49" s="82"/>
      <c r="J49" s="20"/>
      <c r="K49" s="78" t="str">
        <f t="shared" si="0"/>
        <v/>
      </c>
      <c r="L49" s="78"/>
      <c r="M49" s="6" t="str">
        <f t="shared" si="2"/>
        <v/>
      </c>
      <c r="N49" s="20"/>
      <c r="O49" s="8"/>
      <c r="P49" s="82"/>
      <c r="Q49" s="82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15">
      <c r="B50" s="20">
        <v>42</v>
      </c>
      <c r="C50" s="78" t="str">
        <f t="shared" si="1"/>
        <v/>
      </c>
      <c r="D50" s="78"/>
      <c r="E50" s="20"/>
      <c r="F50" s="8"/>
      <c r="G50" s="20" t="s">
        <v>4</v>
      </c>
      <c r="H50" s="82"/>
      <c r="I50" s="82"/>
      <c r="J50" s="20"/>
      <c r="K50" s="78" t="str">
        <f t="shared" si="0"/>
        <v/>
      </c>
      <c r="L50" s="78"/>
      <c r="M50" s="6" t="str">
        <f t="shared" si="2"/>
        <v/>
      </c>
      <c r="N50" s="20"/>
      <c r="O50" s="8"/>
      <c r="P50" s="82"/>
      <c r="Q50" s="82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15">
      <c r="B51" s="20">
        <v>43</v>
      </c>
      <c r="C51" s="78" t="str">
        <f t="shared" si="1"/>
        <v/>
      </c>
      <c r="D51" s="78"/>
      <c r="E51" s="20"/>
      <c r="F51" s="8"/>
      <c r="G51" s="20" t="s">
        <v>3</v>
      </c>
      <c r="H51" s="82"/>
      <c r="I51" s="82"/>
      <c r="J51" s="20"/>
      <c r="K51" s="78" t="str">
        <f t="shared" si="0"/>
        <v/>
      </c>
      <c r="L51" s="78"/>
      <c r="M51" s="6" t="str">
        <f t="shared" si="2"/>
        <v/>
      </c>
      <c r="N51" s="20"/>
      <c r="O51" s="8"/>
      <c r="P51" s="82"/>
      <c r="Q51" s="82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15">
      <c r="B52" s="20">
        <v>44</v>
      </c>
      <c r="C52" s="78" t="str">
        <f t="shared" si="1"/>
        <v/>
      </c>
      <c r="D52" s="78"/>
      <c r="E52" s="20"/>
      <c r="F52" s="8"/>
      <c r="G52" s="20" t="s">
        <v>3</v>
      </c>
      <c r="H52" s="82"/>
      <c r="I52" s="82"/>
      <c r="J52" s="20"/>
      <c r="K52" s="78" t="str">
        <f t="shared" si="0"/>
        <v/>
      </c>
      <c r="L52" s="78"/>
      <c r="M52" s="6" t="str">
        <f t="shared" si="2"/>
        <v/>
      </c>
      <c r="N52" s="20"/>
      <c r="O52" s="8"/>
      <c r="P52" s="82"/>
      <c r="Q52" s="82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15">
      <c r="B53" s="20">
        <v>45</v>
      </c>
      <c r="C53" s="78" t="str">
        <f t="shared" si="1"/>
        <v/>
      </c>
      <c r="D53" s="78"/>
      <c r="E53" s="20"/>
      <c r="F53" s="8"/>
      <c r="G53" s="20" t="s">
        <v>4</v>
      </c>
      <c r="H53" s="82"/>
      <c r="I53" s="82"/>
      <c r="J53" s="20"/>
      <c r="K53" s="78" t="str">
        <f t="shared" si="0"/>
        <v/>
      </c>
      <c r="L53" s="78"/>
      <c r="M53" s="6" t="str">
        <f t="shared" si="2"/>
        <v/>
      </c>
      <c r="N53" s="20"/>
      <c r="O53" s="8"/>
      <c r="P53" s="82"/>
      <c r="Q53" s="82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15">
      <c r="B54" s="20">
        <v>46</v>
      </c>
      <c r="C54" s="78" t="str">
        <f t="shared" si="1"/>
        <v/>
      </c>
      <c r="D54" s="78"/>
      <c r="E54" s="20"/>
      <c r="F54" s="8"/>
      <c r="G54" s="20" t="s">
        <v>4</v>
      </c>
      <c r="H54" s="82"/>
      <c r="I54" s="82"/>
      <c r="J54" s="20"/>
      <c r="K54" s="78" t="str">
        <f t="shared" si="0"/>
        <v/>
      </c>
      <c r="L54" s="78"/>
      <c r="M54" s="6" t="str">
        <f t="shared" si="2"/>
        <v/>
      </c>
      <c r="N54" s="20"/>
      <c r="O54" s="8"/>
      <c r="P54" s="82"/>
      <c r="Q54" s="82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15">
      <c r="B55" s="20">
        <v>47</v>
      </c>
      <c r="C55" s="78" t="str">
        <f t="shared" si="1"/>
        <v/>
      </c>
      <c r="D55" s="78"/>
      <c r="E55" s="20"/>
      <c r="F55" s="8"/>
      <c r="G55" s="20" t="s">
        <v>3</v>
      </c>
      <c r="H55" s="82"/>
      <c r="I55" s="82"/>
      <c r="J55" s="20"/>
      <c r="K55" s="78" t="str">
        <f t="shared" si="0"/>
        <v/>
      </c>
      <c r="L55" s="78"/>
      <c r="M55" s="6" t="str">
        <f t="shared" si="2"/>
        <v/>
      </c>
      <c r="N55" s="20"/>
      <c r="O55" s="8"/>
      <c r="P55" s="82"/>
      <c r="Q55" s="82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15">
      <c r="B56" s="20">
        <v>48</v>
      </c>
      <c r="C56" s="78" t="str">
        <f t="shared" si="1"/>
        <v/>
      </c>
      <c r="D56" s="78"/>
      <c r="E56" s="20"/>
      <c r="F56" s="8"/>
      <c r="G56" s="20" t="s">
        <v>3</v>
      </c>
      <c r="H56" s="82"/>
      <c r="I56" s="82"/>
      <c r="J56" s="20"/>
      <c r="K56" s="78" t="str">
        <f t="shared" si="0"/>
        <v/>
      </c>
      <c r="L56" s="78"/>
      <c r="M56" s="6" t="str">
        <f t="shared" si="2"/>
        <v/>
      </c>
      <c r="N56" s="20"/>
      <c r="O56" s="8"/>
      <c r="P56" s="82"/>
      <c r="Q56" s="82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15">
      <c r="B57" s="20">
        <v>49</v>
      </c>
      <c r="C57" s="78" t="str">
        <f t="shared" si="1"/>
        <v/>
      </c>
      <c r="D57" s="78"/>
      <c r="E57" s="20"/>
      <c r="F57" s="8"/>
      <c r="G57" s="20" t="s">
        <v>3</v>
      </c>
      <c r="H57" s="82"/>
      <c r="I57" s="82"/>
      <c r="J57" s="20"/>
      <c r="K57" s="78" t="str">
        <f t="shared" si="0"/>
        <v/>
      </c>
      <c r="L57" s="78"/>
      <c r="M57" s="6" t="str">
        <f t="shared" si="2"/>
        <v/>
      </c>
      <c r="N57" s="20"/>
      <c r="O57" s="8"/>
      <c r="P57" s="82"/>
      <c r="Q57" s="82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15">
      <c r="B58" s="20">
        <v>50</v>
      </c>
      <c r="C58" s="78" t="str">
        <f t="shared" si="1"/>
        <v/>
      </c>
      <c r="D58" s="78"/>
      <c r="E58" s="20"/>
      <c r="F58" s="8"/>
      <c r="G58" s="20" t="s">
        <v>3</v>
      </c>
      <c r="H58" s="82"/>
      <c r="I58" s="82"/>
      <c r="J58" s="20"/>
      <c r="K58" s="78" t="str">
        <f t="shared" si="0"/>
        <v/>
      </c>
      <c r="L58" s="78"/>
      <c r="M58" s="6" t="str">
        <f t="shared" si="2"/>
        <v/>
      </c>
      <c r="N58" s="20"/>
      <c r="O58" s="8"/>
      <c r="P58" s="82"/>
      <c r="Q58" s="82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15">
      <c r="B59" s="20">
        <v>51</v>
      </c>
      <c r="C59" s="78" t="str">
        <f t="shared" si="1"/>
        <v/>
      </c>
      <c r="D59" s="78"/>
      <c r="E59" s="20"/>
      <c r="F59" s="8"/>
      <c r="G59" s="20" t="s">
        <v>3</v>
      </c>
      <c r="H59" s="82"/>
      <c r="I59" s="82"/>
      <c r="J59" s="20"/>
      <c r="K59" s="78" t="str">
        <f t="shared" si="0"/>
        <v/>
      </c>
      <c r="L59" s="78"/>
      <c r="M59" s="6" t="str">
        <f t="shared" si="2"/>
        <v/>
      </c>
      <c r="N59" s="20"/>
      <c r="O59" s="8"/>
      <c r="P59" s="82"/>
      <c r="Q59" s="82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15">
      <c r="B60" s="20">
        <v>52</v>
      </c>
      <c r="C60" s="78" t="str">
        <f t="shared" si="1"/>
        <v/>
      </c>
      <c r="D60" s="78"/>
      <c r="E60" s="20"/>
      <c r="F60" s="8"/>
      <c r="G60" s="20" t="s">
        <v>3</v>
      </c>
      <c r="H60" s="82"/>
      <c r="I60" s="82"/>
      <c r="J60" s="20"/>
      <c r="K60" s="78" t="str">
        <f t="shared" si="0"/>
        <v/>
      </c>
      <c r="L60" s="78"/>
      <c r="M60" s="6" t="str">
        <f t="shared" si="2"/>
        <v/>
      </c>
      <c r="N60" s="20"/>
      <c r="O60" s="8"/>
      <c r="P60" s="82"/>
      <c r="Q60" s="82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15">
      <c r="B61" s="20">
        <v>53</v>
      </c>
      <c r="C61" s="78" t="str">
        <f t="shared" si="1"/>
        <v/>
      </c>
      <c r="D61" s="78"/>
      <c r="E61" s="20"/>
      <c r="F61" s="8"/>
      <c r="G61" s="20" t="s">
        <v>3</v>
      </c>
      <c r="H61" s="82"/>
      <c r="I61" s="82"/>
      <c r="J61" s="20"/>
      <c r="K61" s="78" t="str">
        <f t="shared" si="0"/>
        <v/>
      </c>
      <c r="L61" s="78"/>
      <c r="M61" s="6" t="str">
        <f t="shared" si="2"/>
        <v/>
      </c>
      <c r="N61" s="20"/>
      <c r="O61" s="8"/>
      <c r="P61" s="82"/>
      <c r="Q61" s="82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15">
      <c r="B62" s="20">
        <v>54</v>
      </c>
      <c r="C62" s="78" t="str">
        <f t="shared" si="1"/>
        <v/>
      </c>
      <c r="D62" s="78"/>
      <c r="E62" s="20"/>
      <c r="F62" s="8"/>
      <c r="G62" s="20" t="s">
        <v>3</v>
      </c>
      <c r="H62" s="82"/>
      <c r="I62" s="82"/>
      <c r="J62" s="20"/>
      <c r="K62" s="78" t="str">
        <f t="shared" si="0"/>
        <v/>
      </c>
      <c r="L62" s="78"/>
      <c r="M62" s="6" t="str">
        <f t="shared" si="2"/>
        <v/>
      </c>
      <c r="N62" s="20"/>
      <c r="O62" s="8"/>
      <c r="P62" s="82"/>
      <c r="Q62" s="82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15">
      <c r="B63" s="20">
        <v>55</v>
      </c>
      <c r="C63" s="78" t="str">
        <f t="shared" si="1"/>
        <v/>
      </c>
      <c r="D63" s="78"/>
      <c r="E63" s="20"/>
      <c r="F63" s="8"/>
      <c r="G63" s="20" t="s">
        <v>4</v>
      </c>
      <c r="H63" s="82"/>
      <c r="I63" s="82"/>
      <c r="J63" s="20"/>
      <c r="K63" s="78" t="str">
        <f t="shared" si="0"/>
        <v/>
      </c>
      <c r="L63" s="78"/>
      <c r="M63" s="6" t="str">
        <f t="shared" si="2"/>
        <v/>
      </c>
      <c r="N63" s="20"/>
      <c r="O63" s="8"/>
      <c r="P63" s="82"/>
      <c r="Q63" s="82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15">
      <c r="B64" s="20">
        <v>56</v>
      </c>
      <c r="C64" s="78" t="str">
        <f t="shared" si="1"/>
        <v/>
      </c>
      <c r="D64" s="78"/>
      <c r="E64" s="20"/>
      <c r="F64" s="8"/>
      <c r="G64" s="20" t="s">
        <v>3</v>
      </c>
      <c r="H64" s="82"/>
      <c r="I64" s="82"/>
      <c r="J64" s="20"/>
      <c r="K64" s="78" t="str">
        <f t="shared" si="0"/>
        <v/>
      </c>
      <c r="L64" s="78"/>
      <c r="M64" s="6" t="str">
        <f t="shared" si="2"/>
        <v/>
      </c>
      <c r="N64" s="20"/>
      <c r="O64" s="8"/>
      <c r="P64" s="82"/>
      <c r="Q64" s="82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15">
      <c r="B65" s="20">
        <v>57</v>
      </c>
      <c r="C65" s="78" t="str">
        <f t="shared" si="1"/>
        <v/>
      </c>
      <c r="D65" s="78"/>
      <c r="E65" s="20"/>
      <c r="F65" s="8"/>
      <c r="G65" s="20" t="s">
        <v>3</v>
      </c>
      <c r="H65" s="82"/>
      <c r="I65" s="82"/>
      <c r="J65" s="20"/>
      <c r="K65" s="78" t="str">
        <f t="shared" si="0"/>
        <v/>
      </c>
      <c r="L65" s="78"/>
      <c r="M65" s="6" t="str">
        <f t="shared" si="2"/>
        <v/>
      </c>
      <c r="N65" s="20"/>
      <c r="O65" s="8"/>
      <c r="P65" s="82"/>
      <c r="Q65" s="82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15">
      <c r="B66" s="20">
        <v>58</v>
      </c>
      <c r="C66" s="78" t="str">
        <f t="shared" si="1"/>
        <v/>
      </c>
      <c r="D66" s="78"/>
      <c r="E66" s="20"/>
      <c r="F66" s="8"/>
      <c r="G66" s="20" t="s">
        <v>3</v>
      </c>
      <c r="H66" s="82"/>
      <c r="I66" s="82"/>
      <c r="J66" s="20"/>
      <c r="K66" s="78" t="str">
        <f t="shared" si="0"/>
        <v/>
      </c>
      <c r="L66" s="78"/>
      <c r="M66" s="6" t="str">
        <f t="shared" si="2"/>
        <v/>
      </c>
      <c r="N66" s="20"/>
      <c r="O66" s="8"/>
      <c r="P66" s="82"/>
      <c r="Q66" s="82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15">
      <c r="B67" s="20">
        <v>59</v>
      </c>
      <c r="C67" s="78" t="str">
        <f t="shared" si="1"/>
        <v/>
      </c>
      <c r="D67" s="78"/>
      <c r="E67" s="20"/>
      <c r="F67" s="8"/>
      <c r="G67" s="20" t="s">
        <v>3</v>
      </c>
      <c r="H67" s="82"/>
      <c r="I67" s="82"/>
      <c r="J67" s="20"/>
      <c r="K67" s="78" t="str">
        <f t="shared" si="0"/>
        <v/>
      </c>
      <c r="L67" s="78"/>
      <c r="M67" s="6" t="str">
        <f t="shared" si="2"/>
        <v/>
      </c>
      <c r="N67" s="20"/>
      <c r="O67" s="8"/>
      <c r="P67" s="82"/>
      <c r="Q67" s="82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15">
      <c r="B68" s="20">
        <v>60</v>
      </c>
      <c r="C68" s="78" t="str">
        <f t="shared" si="1"/>
        <v/>
      </c>
      <c r="D68" s="78"/>
      <c r="E68" s="20"/>
      <c r="F68" s="8"/>
      <c r="G68" s="20" t="s">
        <v>4</v>
      </c>
      <c r="H68" s="82"/>
      <c r="I68" s="82"/>
      <c r="J68" s="20"/>
      <c r="K68" s="78" t="str">
        <f t="shared" si="0"/>
        <v/>
      </c>
      <c r="L68" s="78"/>
      <c r="M68" s="6" t="str">
        <f t="shared" si="2"/>
        <v/>
      </c>
      <c r="N68" s="20"/>
      <c r="O68" s="8"/>
      <c r="P68" s="82"/>
      <c r="Q68" s="82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15">
      <c r="B69" s="20">
        <v>61</v>
      </c>
      <c r="C69" s="78" t="str">
        <f t="shared" si="1"/>
        <v/>
      </c>
      <c r="D69" s="78"/>
      <c r="E69" s="20"/>
      <c r="F69" s="8"/>
      <c r="G69" s="20" t="s">
        <v>4</v>
      </c>
      <c r="H69" s="82"/>
      <c r="I69" s="82"/>
      <c r="J69" s="20"/>
      <c r="K69" s="78" t="str">
        <f t="shared" si="0"/>
        <v/>
      </c>
      <c r="L69" s="78"/>
      <c r="M69" s="6" t="str">
        <f t="shared" si="2"/>
        <v/>
      </c>
      <c r="N69" s="20"/>
      <c r="O69" s="8"/>
      <c r="P69" s="82"/>
      <c r="Q69" s="82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15">
      <c r="B70" s="20">
        <v>62</v>
      </c>
      <c r="C70" s="78" t="str">
        <f t="shared" si="1"/>
        <v/>
      </c>
      <c r="D70" s="78"/>
      <c r="E70" s="20"/>
      <c r="F70" s="8"/>
      <c r="G70" s="20" t="s">
        <v>3</v>
      </c>
      <c r="H70" s="82"/>
      <c r="I70" s="82"/>
      <c r="J70" s="20"/>
      <c r="K70" s="78" t="str">
        <f t="shared" si="0"/>
        <v/>
      </c>
      <c r="L70" s="78"/>
      <c r="M70" s="6" t="str">
        <f t="shared" si="2"/>
        <v/>
      </c>
      <c r="N70" s="20"/>
      <c r="O70" s="8"/>
      <c r="P70" s="82"/>
      <c r="Q70" s="82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15">
      <c r="B71" s="20">
        <v>63</v>
      </c>
      <c r="C71" s="78" t="str">
        <f t="shared" si="1"/>
        <v/>
      </c>
      <c r="D71" s="78"/>
      <c r="E71" s="20"/>
      <c r="F71" s="8"/>
      <c r="G71" s="20" t="s">
        <v>4</v>
      </c>
      <c r="H71" s="82"/>
      <c r="I71" s="82"/>
      <c r="J71" s="20"/>
      <c r="K71" s="78" t="str">
        <f t="shared" si="0"/>
        <v/>
      </c>
      <c r="L71" s="78"/>
      <c r="M71" s="6" t="str">
        <f t="shared" si="2"/>
        <v/>
      </c>
      <c r="N71" s="20"/>
      <c r="O71" s="8"/>
      <c r="P71" s="82"/>
      <c r="Q71" s="82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15">
      <c r="B72" s="20">
        <v>64</v>
      </c>
      <c r="C72" s="78" t="str">
        <f t="shared" si="1"/>
        <v/>
      </c>
      <c r="D72" s="78"/>
      <c r="E72" s="20"/>
      <c r="F72" s="8"/>
      <c r="G72" s="20" t="s">
        <v>3</v>
      </c>
      <c r="H72" s="82"/>
      <c r="I72" s="82"/>
      <c r="J72" s="20"/>
      <c r="K72" s="78" t="str">
        <f t="shared" si="0"/>
        <v/>
      </c>
      <c r="L72" s="78"/>
      <c r="M72" s="6" t="str">
        <f t="shared" si="2"/>
        <v/>
      </c>
      <c r="N72" s="20"/>
      <c r="O72" s="8"/>
      <c r="P72" s="82"/>
      <c r="Q72" s="82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15">
      <c r="B73" s="20">
        <v>65</v>
      </c>
      <c r="C73" s="78" t="str">
        <f t="shared" si="1"/>
        <v/>
      </c>
      <c r="D73" s="78"/>
      <c r="E73" s="20"/>
      <c r="F73" s="8"/>
      <c r="G73" s="20" t="s">
        <v>4</v>
      </c>
      <c r="H73" s="82"/>
      <c r="I73" s="82"/>
      <c r="J73" s="20"/>
      <c r="K73" s="78" t="str">
        <f t="shared" ref="K73:K108" si="5">IF(F73="","",C73*0.03)</f>
        <v/>
      </c>
      <c r="L73" s="78"/>
      <c r="M73" s="6" t="str">
        <f t="shared" si="2"/>
        <v/>
      </c>
      <c r="N73" s="20"/>
      <c r="O73" s="8"/>
      <c r="P73" s="82"/>
      <c r="Q73" s="82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15">
      <c r="B74" s="20">
        <v>66</v>
      </c>
      <c r="C74" s="78" t="str">
        <f t="shared" ref="C74:C108" si="6">IF(R73="","",C73+R73)</f>
        <v/>
      </c>
      <c r="D74" s="78"/>
      <c r="E74" s="20"/>
      <c r="F74" s="8"/>
      <c r="G74" s="20" t="s">
        <v>4</v>
      </c>
      <c r="H74" s="82"/>
      <c r="I74" s="82"/>
      <c r="J74" s="20"/>
      <c r="K74" s="78" t="str">
        <f t="shared" si="5"/>
        <v/>
      </c>
      <c r="L74" s="78"/>
      <c r="M74" s="6" t="str">
        <f t="shared" ref="M74:M108" si="7">IF(J74="","",(K74/J74)/1000)</f>
        <v/>
      </c>
      <c r="N74" s="20"/>
      <c r="O74" s="8"/>
      <c r="P74" s="82"/>
      <c r="Q74" s="82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15">
      <c r="B75" s="20">
        <v>67</v>
      </c>
      <c r="C75" s="78" t="str">
        <f t="shared" si="6"/>
        <v/>
      </c>
      <c r="D75" s="78"/>
      <c r="E75" s="20"/>
      <c r="F75" s="8"/>
      <c r="G75" s="20" t="s">
        <v>3</v>
      </c>
      <c r="H75" s="82"/>
      <c r="I75" s="82"/>
      <c r="J75" s="20"/>
      <c r="K75" s="78" t="str">
        <f t="shared" si="5"/>
        <v/>
      </c>
      <c r="L75" s="78"/>
      <c r="M75" s="6" t="str">
        <f t="shared" si="7"/>
        <v/>
      </c>
      <c r="N75" s="20"/>
      <c r="O75" s="8"/>
      <c r="P75" s="82"/>
      <c r="Q75" s="82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15">
      <c r="B76" s="20">
        <v>68</v>
      </c>
      <c r="C76" s="78" t="str">
        <f t="shared" si="6"/>
        <v/>
      </c>
      <c r="D76" s="78"/>
      <c r="E76" s="20"/>
      <c r="F76" s="8"/>
      <c r="G76" s="20" t="s">
        <v>3</v>
      </c>
      <c r="H76" s="82"/>
      <c r="I76" s="82"/>
      <c r="J76" s="20"/>
      <c r="K76" s="78" t="str">
        <f t="shared" si="5"/>
        <v/>
      </c>
      <c r="L76" s="78"/>
      <c r="M76" s="6" t="str">
        <f t="shared" si="7"/>
        <v/>
      </c>
      <c r="N76" s="20"/>
      <c r="O76" s="8"/>
      <c r="P76" s="82"/>
      <c r="Q76" s="82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15">
      <c r="B77" s="20">
        <v>69</v>
      </c>
      <c r="C77" s="78" t="str">
        <f t="shared" si="6"/>
        <v/>
      </c>
      <c r="D77" s="78"/>
      <c r="E77" s="20"/>
      <c r="F77" s="8"/>
      <c r="G77" s="20" t="s">
        <v>3</v>
      </c>
      <c r="H77" s="82"/>
      <c r="I77" s="82"/>
      <c r="J77" s="20"/>
      <c r="K77" s="78" t="str">
        <f t="shared" si="5"/>
        <v/>
      </c>
      <c r="L77" s="78"/>
      <c r="M77" s="6" t="str">
        <f t="shared" si="7"/>
        <v/>
      </c>
      <c r="N77" s="20"/>
      <c r="O77" s="8"/>
      <c r="P77" s="82"/>
      <c r="Q77" s="82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15">
      <c r="B78" s="20">
        <v>70</v>
      </c>
      <c r="C78" s="78" t="str">
        <f t="shared" si="6"/>
        <v/>
      </c>
      <c r="D78" s="78"/>
      <c r="E78" s="20"/>
      <c r="F78" s="8"/>
      <c r="G78" s="20" t="s">
        <v>4</v>
      </c>
      <c r="H78" s="82"/>
      <c r="I78" s="82"/>
      <c r="J78" s="20"/>
      <c r="K78" s="78" t="str">
        <f t="shared" si="5"/>
        <v/>
      </c>
      <c r="L78" s="78"/>
      <c r="M78" s="6" t="str">
        <f t="shared" si="7"/>
        <v/>
      </c>
      <c r="N78" s="20"/>
      <c r="O78" s="8"/>
      <c r="P78" s="82"/>
      <c r="Q78" s="82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15">
      <c r="B79" s="20">
        <v>71</v>
      </c>
      <c r="C79" s="78" t="str">
        <f t="shared" si="6"/>
        <v/>
      </c>
      <c r="D79" s="78"/>
      <c r="E79" s="20"/>
      <c r="F79" s="8"/>
      <c r="G79" s="20" t="s">
        <v>3</v>
      </c>
      <c r="H79" s="82"/>
      <c r="I79" s="82"/>
      <c r="J79" s="20"/>
      <c r="K79" s="78" t="str">
        <f t="shared" si="5"/>
        <v/>
      </c>
      <c r="L79" s="78"/>
      <c r="M79" s="6" t="str">
        <f t="shared" si="7"/>
        <v/>
      </c>
      <c r="N79" s="20"/>
      <c r="O79" s="8"/>
      <c r="P79" s="82"/>
      <c r="Q79" s="82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15">
      <c r="B80" s="20">
        <v>72</v>
      </c>
      <c r="C80" s="78" t="str">
        <f t="shared" si="6"/>
        <v/>
      </c>
      <c r="D80" s="78"/>
      <c r="E80" s="20"/>
      <c r="F80" s="8"/>
      <c r="G80" s="20" t="s">
        <v>4</v>
      </c>
      <c r="H80" s="82"/>
      <c r="I80" s="82"/>
      <c r="J80" s="20"/>
      <c r="K80" s="78" t="str">
        <f t="shared" si="5"/>
        <v/>
      </c>
      <c r="L80" s="78"/>
      <c r="M80" s="6" t="str">
        <f t="shared" si="7"/>
        <v/>
      </c>
      <c r="N80" s="20"/>
      <c r="O80" s="8"/>
      <c r="P80" s="82"/>
      <c r="Q80" s="82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15">
      <c r="B81" s="20">
        <v>73</v>
      </c>
      <c r="C81" s="78" t="str">
        <f t="shared" si="6"/>
        <v/>
      </c>
      <c r="D81" s="78"/>
      <c r="E81" s="20"/>
      <c r="F81" s="8"/>
      <c r="G81" s="20" t="s">
        <v>3</v>
      </c>
      <c r="H81" s="82"/>
      <c r="I81" s="82"/>
      <c r="J81" s="20"/>
      <c r="K81" s="78" t="str">
        <f t="shared" si="5"/>
        <v/>
      </c>
      <c r="L81" s="78"/>
      <c r="M81" s="6" t="str">
        <f t="shared" si="7"/>
        <v/>
      </c>
      <c r="N81" s="20"/>
      <c r="O81" s="8"/>
      <c r="P81" s="82"/>
      <c r="Q81" s="82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15">
      <c r="B82" s="20">
        <v>74</v>
      </c>
      <c r="C82" s="78" t="str">
        <f t="shared" si="6"/>
        <v/>
      </c>
      <c r="D82" s="78"/>
      <c r="E82" s="20"/>
      <c r="F82" s="8"/>
      <c r="G82" s="20" t="s">
        <v>3</v>
      </c>
      <c r="H82" s="82"/>
      <c r="I82" s="82"/>
      <c r="J82" s="20"/>
      <c r="K82" s="78" t="str">
        <f t="shared" si="5"/>
        <v/>
      </c>
      <c r="L82" s="78"/>
      <c r="M82" s="6" t="str">
        <f t="shared" si="7"/>
        <v/>
      </c>
      <c r="N82" s="20"/>
      <c r="O82" s="8"/>
      <c r="P82" s="82"/>
      <c r="Q82" s="82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15">
      <c r="B83" s="20">
        <v>75</v>
      </c>
      <c r="C83" s="78" t="str">
        <f t="shared" si="6"/>
        <v/>
      </c>
      <c r="D83" s="78"/>
      <c r="E83" s="20"/>
      <c r="F83" s="8"/>
      <c r="G83" s="20" t="s">
        <v>3</v>
      </c>
      <c r="H83" s="82"/>
      <c r="I83" s="82"/>
      <c r="J83" s="20"/>
      <c r="K83" s="78" t="str">
        <f t="shared" si="5"/>
        <v/>
      </c>
      <c r="L83" s="78"/>
      <c r="M83" s="6" t="str">
        <f t="shared" si="7"/>
        <v/>
      </c>
      <c r="N83" s="20"/>
      <c r="O83" s="8"/>
      <c r="P83" s="82"/>
      <c r="Q83" s="82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15">
      <c r="B84" s="20">
        <v>76</v>
      </c>
      <c r="C84" s="78" t="str">
        <f t="shared" si="6"/>
        <v/>
      </c>
      <c r="D84" s="78"/>
      <c r="E84" s="20"/>
      <c r="F84" s="8"/>
      <c r="G84" s="20" t="s">
        <v>3</v>
      </c>
      <c r="H84" s="82"/>
      <c r="I84" s="82"/>
      <c r="J84" s="20"/>
      <c r="K84" s="78" t="str">
        <f t="shared" si="5"/>
        <v/>
      </c>
      <c r="L84" s="78"/>
      <c r="M84" s="6" t="str">
        <f t="shared" si="7"/>
        <v/>
      </c>
      <c r="N84" s="20"/>
      <c r="O84" s="8"/>
      <c r="P84" s="82"/>
      <c r="Q84" s="82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15">
      <c r="B85" s="20">
        <v>77</v>
      </c>
      <c r="C85" s="78" t="str">
        <f t="shared" si="6"/>
        <v/>
      </c>
      <c r="D85" s="78"/>
      <c r="E85" s="20"/>
      <c r="F85" s="8"/>
      <c r="G85" s="20" t="s">
        <v>4</v>
      </c>
      <c r="H85" s="82"/>
      <c r="I85" s="82"/>
      <c r="J85" s="20"/>
      <c r="K85" s="78" t="str">
        <f t="shared" si="5"/>
        <v/>
      </c>
      <c r="L85" s="78"/>
      <c r="M85" s="6" t="str">
        <f t="shared" si="7"/>
        <v/>
      </c>
      <c r="N85" s="20"/>
      <c r="O85" s="8"/>
      <c r="P85" s="82"/>
      <c r="Q85" s="82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15">
      <c r="B86" s="20">
        <v>78</v>
      </c>
      <c r="C86" s="78" t="str">
        <f t="shared" si="6"/>
        <v/>
      </c>
      <c r="D86" s="78"/>
      <c r="E86" s="20"/>
      <c r="F86" s="8"/>
      <c r="G86" s="20" t="s">
        <v>3</v>
      </c>
      <c r="H86" s="82"/>
      <c r="I86" s="82"/>
      <c r="J86" s="20"/>
      <c r="K86" s="78" t="str">
        <f t="shared" si="5"/>
        <v/>
      </c>
      <c r="L86" s="78"/>
      <c r="M86" s="6" t="str">
        <f t="shared" si="7"/>
        <v/>
      </c>
      <c r="N86" s="20"/>
      <c r="O86" s="8"/>
      <c r="P86" s="82"/>
      <c r="Q86" s="82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15">
      <c r="B87" s="20">
        <v>79</v>
      </c>
      <c r="C87" s="78" t="str">
        <f t="shared" si="6"/>
        <v/>
      </c>
      <c r="D87" s="78"/>
      <c r="E87" s="20"/>
      <c r="F87" s="8"/>
      <c r="G87" s="20" t="s">
        <v>4</v>
      </c>
      <c r="H87" s="82"/>
      <c r="I87" s="82"/>
      <c r="J87" s="20"/>
      <c r="K87" s="78" t="str">
        <f t="shared" si="5"/>
        <v/>
      </c>
      <c r="L87" s="78"/>
      <c r="M87" s="6" t="str">
        <f t="shared" si="7"/>
        <v/>
      </c>
      <c r="N87" s="20"/>
      <c r="O87" s="8"/>
      <c r="P87" s="82"/>
      <c r="Q87" s="82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15">
      <c r="B88" s="20">
        <v>80</v>
      </c>
      <c r="C88" s="78" t="str">
        <f t="shared" si="6"/>
        <v/>
      </c>
      <c r="D88" s="78"/>
      <c r="E88" s="20"/>
      <c r="F88" s="8"/>
      <c r="G88" s="20" t="s">
        <v>4</v>
      </c>
      <c r="H88" s="82"/>
      <c r="I88" s="82"/>
      <c r="J88" s="20"/>
      <c r="K88" s="78" t="str">
        <f t="shared" si="5"/>
        <v/>
      </c>
      <c r="L88" s="78"/>
      <c r="M88" s="6" t="str">
        <f t="shared" si="7"/>
        <v/>
      </c>
      <c r="N88" s="20"/>
      <c r="O88" s="8"/>
      <c r="P88" s="82"/>
      <c r="Q88" s="82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15">
      <c r="B89" s="20">
        <v>81</v>
      </c>
      <c r="C89" s="78" t="str">
        <f t="shared" si="6"/>
        <v/>
      </c>
      <c r="D89" s="78"/>
      <c r="E89" s="20"/>
      <c r="F89" s="8"/>
      <c r="G89" s="20" t="s">
        <v>4</v>
      </c>
      <c r="H89" s="82"/>
      <c r="I89" s="82"/>
      <c r="J89" s="20"/>
      <c r="K89" s="78" t="str">
        <f t="shared" si="5"/>
        <v/>
      </c>
      <c r="L89" s="78"/>
      <c r="M89" s="6" t="str">
        <f t="shared" si="7"/>
        <v/>
      </c>
      <c r="N89" s="20"/>
      <c r="O89" s="8"/>
      <c r="P89" s="82"/>
      <c r="Q89" s="82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15">
      <c r="B90" s="20">
        <v>82</v>
      </c>
      <c r="C90" s="78" t="str">
        <f t="shared" si="6"/>
        <v/>
      </c>
      <c r="D90" s="78"/>
      <c r="E90" s="20"/>
      <c r="F90" s="8"/>
      <c r="G90" s="20" t="s">
        <v>4</v>
      </c>
      <c r="H90" s="82"/>
      <c r="I90" s="82"/>
      <c r="J90" s="20"/>
      <c r="K90" s="78" t="str">
        <f t="shared" si="5"/>
        <v/>
      </c>
      <c r="L90" s="78"/>
      <c r="M90" s="6" t="str">
        <f t="shared" si="7"/>
        <v/>
      </c>
      <c r="N90" s="20"/>
      <c r="O90" s="8"/>
      <c r="P90" s="82"/>
      <c r="Q90" s="82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15">
      <c r="B91" s="20">
        <v>83</v>
      </c>
      <c r="C91" s="78" t="str">
        <f t="shared" si="6"/>
        <v/>
      </c>
      <c r="D91" s="78"/>
      <c r="E91" s="20"/>
      <c r="F91" s="8"/>
      <c r="G91" s="20" t="s">
        <v>4</v>
      </c>
      <c r="H91" s="82"/>
      <c r="I91" s="82"/>
      <c r="J91" s="20"/>
      <c r="K91" s="78" t="str">
        <f t="shared" si="5"/>
        <v/>
      </c>
      <c r="L91" s="78"/>
      <c r="M91" s="6" t="str">
        <f t="shared" si="7"/>
        <v/>
      </c>
      <c r="N91" s="20"/>
      <c r="O91" s="8"/>
      <c r="P91" s="82"/>
      <c r="Q91" s="82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15">
      <c r="B92" s="20">
        <v>84</v>
      </c>
      <c r="C92" s="78" t="str">
        <f t="shared" si="6"/>
        <v/>
      </c>
      <c r="D92" s="78"/>
      <c r="E92" s="20"/>
      <c r="F92" s="8"/>
      <c r="G92" s="20" t="s">
        <v>3</v>
      </c>
      <c r="H92" s="82"/>
      <c r="I92" s="82"/>
      <c r="J92" s="20"/>
      <c r="K92" s="78" t="str">
        <f t="shared" si="5"/>
        <v/>
      </c>
      <c r="L92" s="78"/>
      <c r="M92" s="6" t="str">
        <f t="shared" si="7"/>
        <v/>
      </c>
      <c r="N92" s="20"/>
      <c r="O92" s="8"/>
      <c r="P92" s="82"/>
      <c r="Q92" s="82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15">
      <c r="B93" s="20">
        <v>85</v>
      </c>
      <c r="C93" s="78" t="str">
        <f t="shared" si="6"/>
        <v/>
      </c>
      <c r="D93" s="78"/>
      <c r="E93" s="20"/>
      <c r="F93" s="8"/>
      <c r="G93" s="20" t="s">
        <v>4</v>
      </c>
      <c r="H93" s="82"/>
      <c r="I93" s="82"/>
      <c r="J93" s="20"/>
      <c r="K93" s="78" t="str">
        <f t="shared" si="5"/>
        <v/>
      </c>
      <c r="L93" s="78"/>
      <c r="M93" s="6" t="str">
        <f t="shared" si="7"/>
        <v/>
      </c>
      <c r="N93" s="20"/>
      <c r="O93" s="8"/>
      <c r="P93" s="82"/>
      <c r="Q93" s="82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15">
      <c r="B94" s="20">
        <v>86</v>
      </c>
      <c r="C94" s="78" t="str">
        <f t="shared" si="6"/>
        <v/>
      </c>
      <c r="D94" s="78"/>
      <c r="E94" s="20"/>
      <c r="F94" s="8"/>
      <c r="G94" s="20" t="s">
        <v>3</v>
      </c>
      <c r="H94" s="82"/>
      <c r="I94" s="82"/>
      <c r="J94" s="20"/>
      <c r="K94" s="78" t="str">
        <f t="shared" si="5"/>
        <v/>
      </c>
      <c r="L94" s="78"/>
      <c r="M94" s="6" t="str">
        <f t="shared" si="7"/>
        <v/>
      </c>
      <c r="N94" s="20"/>
      <c r="O94" s="8"/>
      <c r="P94" s="82"/>
      <c r="Q94" s="82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15">
      <c r="B95" s="20">
        <v>87</v>
      </c>
      <c r="C95" s="78" t="str">
        <f t="shared" si="6"/>
        <v/>
      </c>
      <c r="D95" s="78"/>
      <c r="E95" s="20"/>
      <c r="F95" s="8"/>
      <c r="G95" s="20" t="s">
        <v>4</v>
      </c>
      <c r="H95" s="82"/>
      <c r="I95" s="82"/>
      <c r="J95" s="20"/>
      <c r="K95" s="78" t="str">
        <f t="shared" si="5"/>
        <v/>
      </c>
      <c r="L95" s="78"/>
      <c r="M95" s="6" t="str">
        <f t="shared" si="7"/>
        <v/>
      </c>
      <c r="N95" s="20"/>
      <c r="O95" s="8"/>
      <c r="P95" s="82"/>
      <c r="Q95" s="82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15">
      <c r="B96" s="20">
        <v>88</v>
      </c>
      <c r="C96" s="78" t="str">
        <f t="shared" si="6"/>
        <v/>
      </c>
      <c r="D96" s="78"/>
      <c r="E96" s="20"/>
      <c r="F96" s="8"/>
      <c r="G96" s="20" t="s">
        <v>3</v>
      </c>
      <c r="H96" s="82"/>
      <c r="I96" s="82"/>
      <c r="J96" s="20"/>
      <c r="K96" s="78" t="str">
        <f t="shared" si="5"/>
        <v/>
      </c>
      <c r="L96" s="78"/>
      <c r="M96" s="6" t="str">
        <f t="shared" si="7"/>
        <v/>
      </c>
      <c r="N96" s="20"/>
      <c r="O96" s="8"/>
      <c r="P96" s="82"/>
      <c r="Q96" s="82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15">
      <c r="B97" s="20">
        <v>89</v>
      </c>
      <c r="C97" s="78" t="str">
        <f t="shared" si="6"/>
        <v/>
      </c>
      <c r="D97" s="78"/>
      <c r="E97" s="20"/>
      <c r="F97" s="8"/>
      <c r="G97" s="20" t="s">
        <v>4</v>
      </c>
      <c r="H97" s="82"/>
      <c r="I97" s="82"/>
      <c r="J97" s="20"/>
      <c r="K97" s="78" t="str">
        <f t="shared" si="5"/>
        <v/>
      </c>
      <c r="L97" s="78"/>
      <c r="M97" s="6" t="str">
        <f t="shared" si="7"/>
        <v/>
      </c>
      <c r="N97" s="20"/>
      <c r="O97" s="8"/>
      <c r="P97" s="82"/>
      <c r="Q97" s="82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15">
      <c r="B98" s="20">
        <v>90</v>
      </c>
      <c r="C98" s="78" t="str">
        <f t="shared" si="6"/>
        <v/>
      </c>
      <c r="D98" s="78"/>
      <c r="E98" s="20"/>
      <c r="F98" s="8"/>
      <c r="G98" s="20" t="s">
        <v>3</v>
      </c>
      <c r="H98" s="82"/>
      <c r="I98" s="82"/>
      <c r="J98" s="20"/>
      <c r="K98" s="78" t="str">
        <f t="shared" si="5"/>
        <v/>
      </c>
      <c r="L98" s="78"/>
      <c r="M98" s="6" t="str">
        <f t="shared" si="7"/>
        <v/>
      </c>
      <c r="N98" s="20"/>
      <c r="O98" s="8"/>
      <c r="P98" s="82"/>
      <c r="Q98" s="82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15">
      <c r="B99" s="20">
        <v>91</v>
      </c>
      <c r="C99" s="78" t="str">
        <f t="shared" si="6"/>
        <v/>
      </c>
      <c r="D99" s="78"/>
      <c r="E99" s="20"/>
      <c r="F99" s="8"/>
      <c r="G99" s="20" t="s">
        <v>4</v>
      </c>
      <c r="H99" s="82"/>
      <c r="I99" s="82"/>
      <c r="J99" s="20"/>
      <c r="K99" s="78" t="str">
        <f t="shared" si="5"/>
        <v/>
      </c>
      <c r="L99" s="78"/>
      <c r="M99" s="6" t="str">
        <f t="shared" si="7"/>
        <v/>
      </c>
      <c r="N99" s="20"/>
      <c r="O99" s="8"/>
      <c r="P99" s="82"/>
      <c r="Q99" s="82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15">
      <c r="B100" s="20">
        <v>92</v>
      </c>
      <c r="C100" s="78" t="str">
        <f t="shared" si="6"/>
        <v/>
      </c>
      <c r="D100" s="78"/>
      <c r="E100" s="20"/>
      <c r="F100" s="8"/>
      <c r="G100" s="20" t="s">
        <v>4</v>
      </c>
      <c r="H100" s="82"/>
      <c r="I100" s="82"/>
      <c r="J100" s="20"/>
      <c r="K100" s="78" t="str">
        <f t="shared" si="5"/>
        <v/>
      </c>
      <c r="L100" s="78"/>
      <c r="M100" s="6" t="str">
        <f t="shared" si="7"/>
        <v/>
      </c>
      <c r="N100" s="20"/>
      <c r="O100" s="8"/>
      <c r="P100" s="82"/>
      <c r="Q100" s="82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15">
      <c r="B101" s="20">
        <v>93</v>
      </c>
      <c r="C101" s="78" t="str">
        <f t="shared" si="6"/>
        <v/>
      </c>
      <c r="D101" s="78"/>
      <c r="E101" s="20"/>
      <c r="F101" s="8"/>
      <c r="G101" s="20" t="s">
        <v>3</v>
      </c>
      <c r="H101" s="82"/>
      <c r="I101" s="82"/>
      <c r="J101" s="20"/>
      <c r="K101" s="78" t="str">
        <f t="shared" si="5"/>
        <v/>
      </c>
      <c r="L101" s="78"/>
      <c r="M101" s="6" t="str">
        <f t="shared" si="7"/>
        <v/>
      </c>
      <c r="N101" s="20"/>
      <c r="O101" s="8"/>
      <c r="P101" s="82"/>
      <c r="Q101" s="82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15">
      <c r="B102" s="20">
        <v>94</v>
      </c>
      <c r="C102" s="78" t="str">
        <f t="shared" si="6"/>
        <v/>
      </c>
      <c r="D102" s="78"/>
      <c r="E102" s="20"/>
      <c r="F102" s="8"/>
      <c r="G102" s="20" t="s">
        <v>3</v>
      </c>
      <c r="H102" s="82"/>
      <c r="I102" s="82"/>
      <c r="J102" s="20"/>
      <c r="K102" s="78" t="str">
        <f t="shared" si="5"/>
        <v/>
      </c>
      <c r="L102" s="78"/>
      <c r="M102" s="6" t="str">
        <f t="shared" si="7"/>
        <v/>
      </c>
      <c r="N102" s="20"/>
      <c r="O102" s="8"/>
      <c r="P102" s="82"/>
      <c r="Q102" s="82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15">
      <c r="B103" s="20">
        <v>95</v>
      </c>
      <c r="C103" s="78" t="str">
        <f t="shared" si="6"/>
        <v/>
      </c>
      <c r="D103" s="78"/>
      <c r="E103" s="20"/>
      <c r="F103" s="8"/>
      <c r="G103" s="20" t="s">
        <v>3</v>
      </c>
      <c r="H103" s="82"/>
      <c r="I103" s="82"/>
      <c r="J103" s="20"/>
      <c r="K103" s="78" t="str">
        <f t="shared" si="5"/>
        <v/>
      </c>
      <c r="L103" s="78"/>
      <c r="M103" s="6" t="str">
        <f t="shared" si="7"/>
        <v/>
      </c>
      <c r="N103" s="20"/>
      <c r="O103" s="8"/>
      <c r="P103" s="82"/>
      <c r="Q103" s="82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15">
      <c r="B104" s="20">
        <v>96</v>
      </c>
      <c r="C104" s="78" t="str">
        <f t="shared" si="6"/>
        <v/>
      </c>
      <c r="D104" s="78"/>
      <c r="E104" s="20"/>
      <c r="F104" s="8"/>
      <c r="G104" s="20" t="s">
        <v>4</v>
      </c>
      <c r="H104" s="82"/>
      <c r="I104" s="82"/>
      <c r="J104" s="20"/>
      <c r="K104" s="78" t="str">
        <f t="shared" si="5"/>
        <v/>
      </c>
      <c r="L104" s="78"/>
      <c r="M104" s="6" t="str">
        <f t="shared" si="7"/>
        <v/>
      </c>
      <c r="N104" s="20"/>
      <c r="O104" s="8"/>
      <c r="P104" s="82"/>
      <c r="Q104" s="82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15">
      <c r="B105" s="20">
        <v>97</v>
      </c>
      <c r="C105" s="78" t="str">
        <f t="shared" si="6"/>
        <v/>
      </c>
      <c r="D105" s="78"/>
      <c r="E105" s="20"/>
      <c r="F105" s="8"/>
      <c r="G105" s="20" t="s">
        <v>3</v>
      </c>
      <c r="H105" s="82"/>
      <c r="I105" s="82"/>
      <c r="J105" s="20"/>
      <c r="K105" s="78" t="str">
        <f t="shared" si="5"/>
        <v/>
      </c>
      <c r="L105" s="78"/>
      <c r="M105" s="6" t="str">
        <f t="shared" si="7"/>
        <v/>
      </c>
      <c r="N105" s="20"/>
      <c r="O105" s="8"/>
      <c r="P105" s="82"/>
      <c r="Q105" s="82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15">
      <c r="B106" s="20">
        <v>98</v>
      </c>
      <c r="C106" s="78" t="str">
        <f t="shared" si="6"/>
        <v/>
      </c>
      <c r="D106" s="78"/>
      <c r="E106" s="20"/>
      <c r="F106" s="8"/>
      <c r="G106" s="20" t="s">
        <v>4</v>
      </c>
      <c r="H106" s="82"/>
      <c r="I106" s="82"/>
      <c r="J106" s="20"/>
      <c r="K106" s="78" t="str">
        <f t="shared" si="5"/>
        <v/>
      </c>
      <c r="L106" s="78"/>
      <c r="M106" s="6" t="str">
        <f t="shared" si="7"/>
        <v/>
      </c>
      <c r="N106" s="20"/>
      <c r="O106" s="8"/>
      <c r="P106" s="82"/>
      <c r="Q106" s="82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15">
      <c r="B107" s="20">
        <v>99</v>
      </c>
      <c r="C107" s="78" t="str">
        <f t="shared" si="6"/>
        <v/>
      </c>
      <c r="D107" s="78"/>
      <c r="E107" s="20"/>
      <c r="F107" s="8"/>
      <c r="G107" s="20" t="s">
        <v>4</v>
      </c>
      <c r="H107" s="82"/>
      <c r="I107" s="82"/>
      <c r="J107" s="20"/>
      <c r="K107" s="78" t="str">
        <f t="shared" si="5"/>
        <v/>
      </c>
      <c r="L107" s="78"/>
      <c r="M107" s="6" t="str">
        <f t="shared" si="7"/>
        <v/>
      </c>
      <c r="N107" s="20"/>
      <c r="O107" s="8"/>
      <c r="P107" s="82"/>
      <c r="Q107" s="82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15">
      <c r="B108" s="20">
        <v>100</v>
      </c>
      <c r="C108" s="78" t="str">
        <f t="shared" si="6"/>
        <v/>
      </c>
      <c r="D108" s="78"/>
      <c r="E108" s="20"/>
      <c r="F108" s="8"/>
      <c r="G108" s="20" t="s">
        <v>3</v>
      </c>
      <c r="H108" s="82"/>
      <c r="I108" s="82"/>
      <c r="J108" s="20"/>
      <c r="K108" s="78" t="str">
        <f t="shared" si="5"/>
        <v/>
      </c>
      <c r="L108" s="78"/>
      <c r="M108" s="6" t="str">
        <f t="shared" si="7"/>
        <v/>
      </c>
      <c r="N108" s="20"/>
      <c r="O108" s="8"/>
      <c r="P108" s="82"/>
      <c r="Q108" s="82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ＩＢ（NZDJPY4時間足）</vt:lpstr>
      <vt:lpstr>画像（ＩＢ）</vt:lpstr>
      <vt:lpstr>DOUJI（NZDJPY4時間足）</vt:lpstr>
      <vt:lpstr>画像（DOUJI） </vt:lpstr>
      <vt:lpstr>TWINS（NZDJPY4時間足）</vt:lpstr>
      <vt:lpstr>画像（TWINS）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2016-08-15T12:46:02Z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