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西嶋　健\Desktop\"/>
    </mc:Choice>
  </mc:AlternateContent>
  <bookViews>
    <workbookView xWindow="0" yWindow="0" windowWidth="28800" windowHeight="12825"/>
  </bookViews>
  <sheets>
    <sheet name="2016.08" sheetId="2" r:id="rId1"/>
    <sheet name="★の4トレードの画像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2" l="1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21" i="2" l="1"/>
  <c r="L22" i="2" s="1"/>
  <c r="L23" i="2"/>
  <c r="L27" i="2" s="1"/>
  <c r="L25" i="2"/>
  <c r="L24" i="2"/>
  <c r="L28" i="2" s="1"/>
  <c r="L29" i="2" l="1"/>
  <c r="L26" i="2"/>
</calcChain>
</file>

<file path=xl/sharedStrings.xml><?xml version="1.0" encoding="utf-8"?>
<sst xmlns="http://schemas.openxmlformats.org/spreadsheetml/2006/main" count="59" uniqueCount="38">
  <si>
    <t>スタート時資金</t>
    <rPh sb="4" eb="5">
      <t>トキ</t>
    </rPh>
    <rPh sb="5" eb="7">
      <t>シキン</t>
    </rPh>
    <phoneticPr fontId="4"/>
  </si>
  <si>
    <t>取引種別</t>
  </si>
  <si>
    <t>取引額</t>
  </si>
  <si>
    <t>通貨ペア</t>
  </si>
  <si>
    <t>約定レート</t>
  </si>
  <si>
    <t>S/L:逆指値</t>
  </si>
  <si>
    <t>T/P:指値</t>
  </si>
  <si>
    <t>仕切りレート</t>
  </si>
  <si>
    <t>スワップ</t>
  </si>
  <si>
    <t>損益</t>
  </si>
  <si>
    <t>buy</t>
  </si>
  <si>
    <t>sell</t>
  </si>
  <si>
    <t>通算収支</t>
    <rPh sb="0" eb="2">
      <t>ツウサン</t>
    </rPh>
    <rPh sb="2" eb="4">
      <t>シュウシ</t>
    </rPh>
    <phoneticPr fontId="4"/>
  </si>
  <si>
    <t>資金増加率</t>
    <rPh sb="0" eb="2">
      <t>シキン</t>
    </rPh>
    <rPh sb="2" eb="4">
      <t>ゾウカ</t>
    </rPh>
    <rPh sb="4" eb="5">
      <t>リツ</t>
    </rPh>
    <phoneticPr fontId="4"/>
  </si>
  <si>
    <t>勝ち数</t>
    <rPh sb="0" eb="1">
      <t>カチ</t>
    </rPh>
    <rPh sb="2" eb="3">
      <t>スウ</t>
    </rPh>
    <phoneticPr fontId="4"/>
  </si>
  <si>
    <t>負け数</t>
    <rPh sb="0" eb="1">
      <t>マ</t>
    </rPh>
    <rPh sb="2" eb="3">
      <t>スウ</t>
    </rPh>
    <phoneticPr fontId="4"/>
  </si>
  <si>
    <t>引分け数</t>
    <rPh sb="0" eb="2">
      <t>ヒキワ</t>
    </rPh>
    <rPh sb="3" eb="4">
      <t>スウ</t>
    </rPh>
    <phoneticPr fontId="4"/>
  </si>
  <si>
    <t>勝率</t>
    <rPh sb="0" eb="2">
      <t>ショウリツ</t>
    </rPh>
    <phoneticPr fontId="4"/>
  </si>
  <si>
    <t>平均収益</t>
    <rPh sb="0" eb="2">
      <t>ヘイキン</t>
    </rPh>
    <rPh sb="2" eb="4">
      <t>シュウエキ</t>
    </rPh>
    <phoneticPr fontId="4"/>
  </si>
  <si>
    <t>平均損失</t>
    <rPh sb="0" eb="2">
      <t>ヘイキン</t>
    </rPh>
    <rPh sb="2" eb="4">
      <t>ソンシツ</t>
    </rPh>
    <phoneticPr fontId="4"/>
  </si>
  <si>
    <t>POR</t>
    <phoneticPr fontId="4"/>
  </si>
  <si>
    <t>エントリー日</t>
    <rPh sb="5" eb="6">
      <t>ビ</t>
    </rPh>
    <phoneticPr fontId="2"/>
  </si>
  <si>
    <t>決済日</t>
    <rPh sb="0" eb="3">
      <t>ケッサイビ</t>
    </rPh>
    <phoneticPr fontId="2"/>
  </si>
  <si>
    <t>buy</t>
    <phoneticPr fontId="2"/>
  </si>
  <si>
    <t>sell</t>
    <phoneticPr fontId="2"/>
  </si>
  <si>
    <t>GBPUSD</t>
    <phoneticPr fontId="2"/>
  </si>
  <si>
    <t>EURUSD</t>
    <phoneticPr fontId="2"/>
  </si>
  <si>
    <t>NZDUSD</t>
    <phoneticPr fontId="2"/>
  </si>
  <si>
    <t>GBPUSD</t>
    <phoneticPr fontId="2"/>
  </si>
  <si>
    <t>USDCHF</t>
    <phoneticPr fontId="2"/>
  </si>
  <si>
    <t>USDJPY</t>
    <phoneticPr fontId="2"/>
  </si>
  <si>
    <t>AUDUSD</t>
    <phoneticPr fontId="2"/>
  </si>
  <si>
    <t>AUDUSD</t>
    <phoneticPr fontId="2"/>
  </si>
  <si>
    <t>NZDUSD</t>
    <phoneticPr fontId="2"/>
  </si>
  <si>
    <t>トレード損益</t>
    <rPh sb="4" eb="6">
      <t>ソンエキ</t>
    </rPh>
    <phoneticPr fontId="4"/>
  </si>
  <si>
    <t>現行ルールでのデモトレード成績（2016/8/1～8/22）</t>
    <rPh sb="0" eb="2">
      <t>ゲンコウ</t>
    </rPh>
    <rPh sb="13" eb="15">
      <t>セイセキ</t>
    </rPh>
    <phoneticPr fontId="2"/>
  </si>
  <si>
    <t>★</t>
    <phoneticPr fontId="2"/>
  </si>
  <si>
    <t>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</si>
</sst>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¥&quot;#,##0;&quot;¥&quot;\-#,##0"/>
    <numFmt numFmtId="6" formatCode="&quot;¥&quot;#,##0;[Red]&quot;¥&quot;\-#,##0"/>
    <numFmt numFmtId="176" formatCode="#,##0_ ;[Red]\-#,##0\ "/>
    <numFmt numFmtId="177" formatCode="0.0%"/>
    <numFmt numFmtId="178" formatCode="#,##0.00_ ;[Red]\-#,##0.00\ "/>
    <numFmt numFmtId="179" formatCode="0.00_ 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rgb="FF000000"/>
      <name val="Tahoma"/>
      <family val="2"/>
    </font>
    <font>
      <sz val="9"/>
      <color rgb="FF000000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1">
      <alignment vertical="center"/>
    </xf>
    <xf numFmtId="176" fontId="1" fillId="0" borderId="0" xfId="1" applyNumberFormat="1">
      <alignment vertical="center"/>
    </xf>
    <xf numFmtId="0" fontId="1" fillId="0" borderId="0" xfId="1" applyAlignment="1">
      <alignment horizontal="right" vertical="center"/>
    </xf>
    <xf numFmtId="0" fontId="3" fillId="0" borderId="0" xfId="1" applyFont="1" applyAlignment="1">
      <alignment horizontal="right" vertical="center"/>
    </xf>
    <xf numFmtId="5" fontId="3" fillId="2" borderId="0" xfId="1" applyNumberFormat="1" applyFont="1" applyFill="1" applyAlignment="1">
      <alignment horizontal="right" vertical="center"/>
    </xf>
    <xf numFmtId="0" fontId="5" fillId="0" borderId="1" xfId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horizontal="right" vertical="center"/>
    </xf>
    <xf numFmtId="176" fontId="5" fillId="0" borderId="1" xfId="1" applyNumberFormat="1" applyFont="1" applyFill="1" applyBorder="1" applyAlignment="1">
      <alignment horizontal="right" vertical="center" wrapText="1"/>
    </xf>
    <xf numFmtId="6" fontId="1" fillId="0" borderId="1" xfId="1" applyNumberFormat="1" applyBorder="1" applyAlignment="1">
      <alignment horizontal="right" vertical="center"/>
    </xf>
    <xf numFmtId="0" fontId="3" fillId="0" borderId="0" xfId="1" applyFont="1">
      <alignment vertical="center"/>
    </xf>
    <xf numFmtId="0" fontId="3" fillId="0" borderId="0" xfId="1" applyFont="1" applyAlignment="1">
      <alignment horizontal="left" vertical="center"/>
    </xf>
    <xf numFmtId="6" fontId="3" fillId="0" borderId="0" xfId="1" applyNumberFormat="1" applyFont="1">
      <alignment vertical="center"/>
    </xf>
    <xf numFmtId="177" fontId="3" fillId="0" borderId="0" xfId="1" applyNumberFormat="1" applyFont="1">
      <alignment vertical="center"/>
    </xf>
    <xf numFmtId="176" fontId="3" fillId="0" borderId="0" xfId="1" applyNumberFormat="1" applyFont="1">
      <alignment vertical="center"/>
    </xf>
    <xf numFmtId="6" fontId="3" fillId="0" borderId="0" xfId="1" applyNumberFormat="1" applyFont="1" applyAlignment="1">
      <alignment horizontal="right" vertical="center"/>
    </xf>
    <xf numFmtId="10" fontId="3" fillId="0" borderId="0" xfId="1" applyNumberFormat="1" applyFont="1" applyAlignment="1">
      <alignment horizontal="right" vertical="center"/>
    </xf>
    <xf numFmtId="178" fontId="3" fillId="0" borderId="0" xfId="1" applyNumberFormat="1" applyFont="1">
      <alignment vertical="center"/>
    </xf>
    <xf numFmtId="178" fontId="3" fillId="0" borderId="0" xfId="1" applyNumberFormat="1" applyFont="1" applyAlignment="1">
      <alignment horizontal="right" vertical="center"/>
    </xf>
    <xf numFmtId="0" fontId="7" fillId="4" borderId="0" xfId="1" applyFont="1" applyFill="1" applyAlignment="1">
      <alignment horizontal="center" vertical="center"/>
    </xf>
    <xf numFmtId="0" fontId="7" fillId="4" borderId="0" xfId="1" applyFont="1" applyFill="1" applyAlignment="1">
      <alignment horizontal="center" vertical="center" wrapText="1"/>
    </xf>
    <xf numFmtId="176" fontId="7" fillId="4" borderId="0" xfId="1" applyNumberFormat="1" applyFont="1" applyFill="1" applyAlignment="1">
      <alignment horizontal="center" vertical="center" wrapText="1"/>
    </xf>
    <xf numFmtId="0" fontId="7" fillId="4" borderId="0" xfId="1" applyFont="1" applyFill="1" applyAlignment="1">
      <alignment horizontal="right" vertical="center" wrapText="1"/>
    </xf>
    <xf numFmtId="0" fontId="8" fillId="0" borderId="0" xfId="1" applyFont="1">
      <alignment vertical="center"/>
    </xf>
    <xf numFmtId="56" fontId="6" fillId="0" borderId="0" xfId="1" applyNumberFormat="1" applyFont="1" applyAlignment="1">
      <alignment horizontal="right" vertical="center"/>
    </xf>
    <xf numFmtId="0" fontId="6" fillId="0" borderId="0" xfId="1" applyFont="1" applyAlignment="1">
      <alignment horizontal="right" vertical="center" wrapText="1"/>
    </xf>
    <xf numFmtId="6" fontId="6" fillId="0" borderId="0" xfId="1" applyNumberFormat="1" applyFont="1" applyAlignment="1">
      <alignment horizontal="right" vertical="center" wrapText="1"/>
    </xf>
    <xf numFmtId="6" fontId="9" fillId="0" borderId="0" xfId="1" applyNumberFormat="1" applyFont="1" applyAlignment="1">
      <alignment horizontal="right" vertical="center"/>
    </xf>
    <xf numFmtId="0" fontId="9" fillId="0" borderId="0" xfId="1" applyFont="1">
      <alignment vertical="center"/>
    </xf>
    <xf numFmtId="56" fontId="6" fillId="3" borderId="0" xfId="1" applyNumberFormat="1" applyFont="1" applyFill="1" applyAlignment="1">
      <alignment horizontal="right" vertical="center"/>
    </xf>
    <xf numFmtId="0" fontId="6" fillId="3" borderId="0" xfId="1" applyFont="1" applyFill="1" applyAlignment="1">
      <alignment horizontal="right" vertical="center" wrapText="1"/>
    </xf>
    <xf numFmtId="6" fontId="6" fillId="3" borderId="0" xfId="1" applyNumberFormat="1" applyFont="1" applyFill="1" applyAlignment="1">
      <alignment horizontal="right" vertical="center" wrapText="1"/>
    </xf>
    <xf numFmtId="6" fontId="9" fillId="3" borderId="0" xfId="1" applyNumberFormat="1" applyFont="1" applyFill="1" applyAlignment="1">
      <alignment horizontal="right" vertical="center"/>
    </xf>
    <xf numFmtId="56" fontId="6" fillId="0" borderId="0" xfId="1" applyNumberFormat="1" applyFont="1" applyFill="1" applyAlignment="1">
      <alignment horizontal="right" vertical="center"/>
    </xf>
    <xf numFmtId="0" fontId="6" fillId="0" borderId="0" xfId="1" applyFont="1" applyFill="1" applyAlignment="1">
      <alignment horizontal="right" vertical="center" wrapText="1"/>
    </xf>
    <xf numFmtId="0" fontId="9" fillId="0" borderId="0" xfId="1" applyFont="1" applyFill="1" applyAlignment="1">
      <alignment horizontal="right" vertical="center" wrapText="1"/>
    </xf>
    <xf numFmtId="6" fontId="6" fillId="0" borderId="0" xfId="1" applyNumberFormat="1" applyFont="1" applyFill="1" applyAlignment="1">
      <alignment horizontal="right" vertical="center" wrapText="1"/>
    </xf>
    <xf numFmtId="6" fontId="9" fillId="0" borderId="0" xfId="1" applyNumberFormat="1" applyFont="1" applyFill="1" applyAlignment="1">
      <alignment horizontal="right" vertical="center"/>
    </xf>
    <xf numFmtId="0" fontId="9" fillId="0" borderId="0" xfId="1" applyFont="1" applyFill="1">
      <alignment vertical="center"/>
    </xf>
    <xf numFmtId="0" fontId="9" fillId="3" borderId="0" xfId="1" applyFont="1" applyFill="1" applyAlignment="1">
      <alignment horizontal="right" vertical="center" wrapText="1"/>
    </xf>
    <xf numFmtId="179" fontId="6" fillId="3" borderId="0" xfId="1" applyNumberFormat="1" applyFont="1" applyFill="1" applyAlignment="1">
      <alignment horizontal="right" vertical="center" wrapText="1"/>
    </xf>
    <xf numFmtId="179" fontId="9" fillId="3" borderId="0" xfId="1" applyNumberFormat="1" applyFont="1" applyFill="1" applyAlignment="1">
      <alignment horizontal="right" vertical="center" wrapText="1"/>
    </xf>
    <xf numFmtId="179" fontId="6" fillId="0" borderId="0" xfId="1" applyNumberFormat="1" applyFont="1" applyFill="1" applyAlignment="1">
      <alignment horizontal="right" vertical="center" wrapText="1"/>
    </xf>
    <xf numFmtId="179" fontId="9" fillId="0" borderId="0" xfId="1" applyNumberFormat="1" applyFont="1" applyFill="1" applyAlignment="1">
      <alignment horizontal="righ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85724</xdr:rowOff>
    </xdr:from>
    <xdr:to>
      <xdr:col>19</xdr:col>
      <xdr:colOff>238125</xdr:colOff>
      <xdr:row>78</xdr:row>
      <xdr:rowOff>38377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85724"/>
          <a:ext cx="13201650" cy="13325753"/>
        </a:xfrm>
        <a:prstGeom prst="rect">
          <a:avLst/>
        </a:prstGeom>
        <a:ln w="19050">
          <a:solidFill>
            <a:schemeClr val="accent1"/>
          </a:solidFill>
        </a:ln>
      </xdr:spPr>
    </xdr:pic>
    <xdr:clientData/>
  </xdr:twoCellAnchor>
  <xdr:twoCellAnchor editAs="oneCell">
    <xdr:from>
      <xdr:col>0</xdr:col>
      <xdr:colOff>57149</xdr:colOff>
      <xdr:row>78</xdr:row>
      <xdr:rowOff>153590</xdr:rowOff>
    </xdr:from>
    <xdr:to>
      <xdr:col>19</xdr:col>
      <xdr:colOff>228600</xdr:colOff>
      <xdr:row>149</xdr:row>
      <xdr:rowOff>132337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" y="13526690"/>
          <a:ext cx="13201651" cy="12151697"/>
        </a:xfrm>
        <a:prstGeom prst="rect">
          <a:avLst/>
        </a:prstGeom>
        <a:ln w="19050">
          <a:solidFill>
            <a:schemeClr val="accent1"/>
          </a:solidFill>
        </a:ln>
      </xdr:spPr>
    </xdr:pic>
    <xdr:clientData/>
  </xdr:twoCellAnchor>
  <xdr:twoCellAnchor editAs="oneCell">
    <xdr:from>
      <xdr:col>0</xdr:col>
      <xdr:colOff>45224</xdr:colOff>
      <xdr:row>150</xdr:row>
      <xdr:rowOff>76201</xdr:rowOff>
    </xdr:from>
    <xdr:to>
      <xdr:col>19</xdr:col>
      <xdr:colOff>227637</xdr:colOff>
      <xdr:row>221</xdr:row>
      <xdr:rowOff>65037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24" y="25793701"/>
          <a:ext cx="13212613" cy="12161786"/>
        </a:xfrm>
        <a:prstGeom prst="rect">
          <a:avLst/>
        </a:prstGeom>
        <a:ln w="19050">
          <a:solidFill>
            <a:schemeClr val="accent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pane ySplit="3" topLeftCell="A4" activePane="bottomLeft" state="frozen"/>
      <selection pane="bottomLeft" activeCell="M12" sqref="M12"/>
    </sheetView>
  </sheetViews>
  <sheetFormatPr defaultRowHeight="13.5"/>
  <cols>
    <col min="1" max="10" width="9" style="1"/>
    <col min="11" max="11" width="12.75" style="2" customWidth="1"/>
    <col min="12" max="12" width="11.375" style="3" customWidth="1"/>
    <col min="13" max="16384" width="9" style="1"/>
  </cols>
  <sheetData>
    <row r="1" spans="1:13">
      <c r="A1" s="10" t="s">
        <v>35</v>
      </c>
    </row>
    <row r="2" spans="1:13">
      <c r="J2" s="4"/>
      <c r="K2" s="4" t="s">
        <v>0</v>
      </c>
      <c r="L2" s="5">
        <v>900000</v>
      </c>
    </row>
    <row r="3" spans="1:13" s="23" customFormat="1" ht="22.5">
      <c r="A3" s="19" t="s">
        <v>21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5</v>
      </c>
      <c r="G3" s="20" t="s">
        <v>6</v>
      </c>
      <c r="H3" s="19" t="s">
        <v>22</v>
      </c>
      <c r="I3" s="20" t="s">
        <v>7</v>
      </c>
      <c r="J3" s="20" t="s">
        <v>8</v>
      </c>
      <c r="K3" s="21" t="s">
        <v>9</v>
      </c>
      <c r="L3" s="22" t="s">
        <v>34</v>
      </c>
    </row>
    <row r="4" spans="1:13" s="28" customFormat="1" ht="11.25">
      <c r="A4" s="24">
        <v>42580</v>
      </c>
      <c r="B4" s="25" t="s">
        <v>10</v>
      </c>
      <c r="C4" s="25">
        <v>0.15</v>
      </c>
      <c r="D4" s="25" t="s">
        <v>25</v>
      </c>
      <c r="E4" s="25">
        <v>1.3220000000000001</v>
      </c>
      <c r="F4" s="25">
        <v>1.3192999999999999</v>
      </c>
      <c r="G4" s="25">
        <v>1.3480000000000001</v>
      </c>
      <c r="H4" s="24">
        <v>42583</v>
      </c>
      <c r="I4" s="25">
        <v>1.32389</v>
      </c>
      <c r="J4" s="26">
        <v>-6</v>
      </c>
      <c r="K4" s="26">
        <v>2906</v>
      </c>
      <c r="L4" s="27">
        <f>SUM(J4:K4)</f>
        <v>2900</v>
      </c>
    </row>
    <row r="5" spans="1:13" s="28" customFormat="1" ht="11.25">
      <c r="A5" s="29">
        <v>42584</v>
      </c>
      <c r="B5" s="30" t="s">
        <v>10</v>
      </c>
      <c r="C5" s="30">
        <v>0.4</v>
      </c>
      <c r="D5" s="30" t="s">
        <v>26</v>
      </c>
      <c r="E5" s="30">
        <v>1.1200000000000001</v>
      </c>
      <c r="F5" s="30">
        <v>1.1201000000000001</v>
      </c>
      <c r="G5" s="30">
        <v>1.1419999999999999</v>
      </c>
      <c r="H5" s="29">
        <v>42585</v>
      </c>
      <c r="I5" s="30">
        <v>1.1213599999999999</v>
      </c>
      <c r="J5" s="31">
        <v>-133</v>
      </c>
      <c r="K5" s="31">
        <v>5504</v>
      </c>
      <c r="L5" s="32">
        <f t="shared" ref="L5:L19" si="0">SUM(J5:K5)</f>
        <v>5371</v>
      </c>
    </row>
    <row r="6" spans="1:13" s="38" customFormat="1" ht="11.25">
      <c r="A6" s="33">
        <v>42585</v>
      </c>
      <c r="B6" s="34" t="s">
        <v>11</v>
      </c>
      <c r="C6" s="34">
        <v>0.2</v>
      </c>
      <c r="D6" s="34" t="s">
        <v>27</v>
      </c>
      <c r="E6" s="34">
        <v>0.71550000000000002</v>
      </c>
      <c r="F6" s="34">
        <v>0.72219999999999995</v>
      </c>
      <c r="G6" s="34">
        <v>0.70099999999999996</v>
      </c>
      <c r="H6" s="33">
        <v>42592</v>
      </c>
      <c r="I6" s="35">
        <v>0.71209999999999996</v>
      </c>
      <c r="J6" s="36">
        <v>-483</v>
      </c>
      <c r="K6" s="36">
        <v>6926</v>
      </c>
      <c r="L6" s="37">
        <f t="shared" si="0"/>
        <v>6443</v>
      </c>
    </row>
    <row r="7" spans="1:13" s="38" customFormat="1" ht="11.25">
      <c r="A7" s="29">
        <v>42586</v>
      </c>
      <c r="B7" s="30" t="s">
        <v>11</v>
      </c>
      <c r="C7" s="30">
        <v>0.2</v>
      </c>
      <c r="D7" s="30" t="s">
        <v>28</v>
      </c>
      <c r="E7" s="30">
        <v>1.3303</v>
      </c>
      <c r="F7" s="30">
        <v>1.3348</v>
      </c>
      <c r="G7" s="30">
        <v>1.3174999999999999</v>
      </c>
      <c r="H7" s="29">
        <v>42586</v>
      </c>
      <c r="I7" s="39">
        <v>1.32975</v>
      </c>
      <c r="J7" s="31">
        <v>0</v>
      </c>
      <c r="K7" s="31">
        <v>1115</v>
      </c>
      <c r="L7" s="32">
        <f t="shared" si="0"/>
        <v>1115</v>
      </c>
    </row>
    <row r="8" spans="1:13" s="38" customFormat="1" ht="11.25">
      <c r="A8" s="33">
        <v>42592</v>
      </c>
      <c r="B8" s="34" t="s">
        <v>11</v>
      </c>
      <c r="C8" s="34">
        <v>0.25</v>
      </c>
      <c r="D8" s="34" t="s">
        <v>29</v>
      </c>
      <c r="E8" s="34">
        <v>0.9778</v>
      </c>
      <c r="F8" s="34">
        <v>0.98450000000000004</v>
      </c>
      <c r="G8" s="34">
        <v>0.96350000000000002</v>
      </c>
      <c r="H8" s="33">
        <v>42593</v>
      </c>
      <c r="I8" s="35">
        <v>0.97392999999999996</v>
      </c>
      <c r="J8" s="36">
        <v>-319</v>
      </c>
      <c r="K8" s="36">
        <v>10057</v>
      </c>
      <c r="L8" s="37">
        <f t="shared" si="0"/>
        <v>9738</v>
      </c>
    </row>
    <row r="9" spans="1:13" s="38" customFormat="1" ht="11.25">
      <c r="A9" s="29">
        <v>42593</v>
      </c>
      <c r="B9" s="30" t="s">
        <v>23</v>
      </c>
      <c r="C9" s="30">
        <v>0.4</v>
      </c>
      <c r="D9" s="30" t="s">
        <v>30</v>
      </c>
      <c r="E9" s="30">
        <v>101.58</v>
      </c>
      <c r="F9" s="30">
        <v>101.16</v>
      </c>
      <c r="G9" s="40">
        <v>102</v>
      </c>
      <c r="H9" s="29">
        <v>42593</v>
      </c>
      <c r="I9" s="41">
        <v>102</v>
      </c>
      <c r="J9" s="31">
        <v>0</v>
      </c>
      <c r="K9" s="31">
        <v>16800</v>
      </c>
      <c r="L9" s="32">
        <f t="shared" si="0"/>
        <v>16800</v>
      </c>
      <c r="M9" s="38" t="s">
        <v>36</v>
      </c>
    </row>
    <row r="10" spans="1:13" s="38" customFormat="1" ht="11.25">
      <c r="A10" s="33">
        <v>42594</v>
      </c>
      <c r="B10" s="34" t="s">
        <v>24</v>
      </c>
      <c r="C10" s="34">
        <v>0.5</v>
      </c>
      <c r="D10" s="34" t="s">
        <v>30</v>
      </c>
      <c r="E10" s="34">
        <v>101.95</v>
      </c>
      <c r="F10" s="42">
        <v>102.3</v>
      </c>
      <c r="G10" s="42">
        <v>101</v>
      </c>
      <c r="H10" s="33">
        <v>42594</v>
      </c>
      <c r="I10" s="43">
        <v>101</v>
      </c>
      <c r="J10" s="36">
        <v>0</v>
      </c>
      <c r="K10" s="36">
        <v>47500</v>
      </c>
      <c r="L10" s="37">
        <f t="shared" si="0"/>
        <v>47500</v>
      </c>
      <c r="M10" s="38" t="s">
        <v>37</v>
      </c>
    </row>
    <row r="11" spans="1:13" s="38" customFormat="1" ht="11.25">
      <c r="A11" s="29">
        <v>42594</v>
      </c>
      <c r="B11" s="30" t="s">
        <v>11</v>
      </c>
      <c r="C11" s="30">
        <v>0.4</v>
      </c>
      <c r="D11" s="30" t="s">
        <v>31</v>
      </c>
      <c r="E11" s="30">
        <v>0.76787000000000005</v>
      </c>
      <c r="F11" s="30">
        <v>0.77249999999999996</v>
      </c>
      <c r="G11" s="30">
        <v>0.76</v>
      </c>
      <c r="H11" s="29">
        <v>42594</v>
      </c>
      <c r="I11" s="39">
        <v>0.77249999999999996</v>
      </c>
      <c r="J11" s="31">
        <v>0</v>
      </c>
      <c r="K11" s="31">
        <v>-18761</v>
      </c>
      <c r="L11" s="32">
        <f t="shared" si="0"/>
        <v>-18761</v>
      </c>
    </row>
    <row r="12" spans="1:13" s="38" customFormat="1" ht="11.25">
      <c r="A12" s="33">
        <v>42598</v>
      </c>
      <c r="B12" s="34" t="s">
        <v>11</v>
      </c>
      <c r="C12" s="34">
        <v>0.3</v>
      </c>
      <c r="D12" s="34" t="s">
        <v>29</v>
      </c>
      <c r="E12" s="34">
        <v>0.97070000000000001</v>
      </c>
      <c r="F12" s="34">
        <v>0.9768</v>
      </c>
      <c r="G12" s="34">
        <v>0.96299999999999997</v>
      </c>
      <c r="H12" s="33">
        <v>42598</v>
      </c>
      <c r="I12" s="34">
        <v>0.96299999999999997</v>
      </c>
      <c r="J12" s="36">
        <v>0</v>
      </c>
      <c r="K12" s="36">
        <v>24030</v>
      </c>
      <c r="L12" s="37">
        <f t="shared" si="0"/>
        <v>24030</v>
      </c>
      <c r="M12" s="38" t="s">
        <v>37</v>
      </c>
    </row>
    <row r="13" spans="1:13" s="38" customFormat="1" ht="11.25">
      <c r="A13" s="29">
        <v>42594</v>
      </c>
      <c r="B13" s="30" t="s">
        <v>11</v>
      </c>
      <c r="C13" s="30">
        <v>0.3</v>
      </c>
      <c r="D13" s="30" t="s">
        <v>32</v>
      </c>
      <c r="E13" s="30">
        <v>0.76659999999999995</v>
      </c>
      <c r="F13" s="30">
        <v>0.76939999999999997</v>
      </c>
      <c r="G13" s="30">
        <v>0.74850000000000005</v>
      </c>
      <c r="H13" s="29">
        <v>42598</v>
      </c>
      <c r="I13" s="30">
        <v>0.76856999999999998</v>
      </c>
      <c r="J13" s="31">
        <v>-136</v>
      </c>
      <c r="K13" s="31">
        <v>-5938</v>
      </c>
      <c r="L13" s="32">
        <f t="shared" si="0"/>
        <v>-6074</v>
      </c>
    </row>
    <row r="14" spans="1:13" s="38" customFormat="1" ht="11.25">
      <c r="A14" s="33">
        <v>42598</v>
      </c>
      <c r="B14" s="34" t="s">
        <v>11</v>
      </c>
      <c r="C14" s="34">
        <v>0.3</v>
      </c>
      <c r="D14" s="34" t="s">
        <v>30</v>
      </c>
      <c r="E14" s="34">
        <v>100.806</v>
      </c>
      <c r="F14" s="34">
        <v>101.31</v>
      </c>
      <c r="G14" s="34">
        <v>100</v>
      </c>
      <c r="H14" s="33">
        <v>42598</v>
      </c>
      <c r="I14" s="42">
        <v>100</v>
      </c>
      <c r="J14" s="36">
        <v>0</v>
      </c>
      <c r="K14" s="36">
        <v>24180</v>
      </c>
      <c r="L14" s="37">
        <f t="shared" si="0"/>
        <v>24180</v>
      </c>
      <c r="M14" s="38" t="s">
        <v>37</v>
      </c>
    </row>
    <row r="15" spans="1:13" s="38" customFormat="1" ht="11.25">
      <c r="A15" s="29">
        <v>42599</v>
      </c>
      <c r="B15" s="30" t="s">
        <v>11</v>
      </c>
      <c r="C15" s="30">
        <v>0.1</v>
      </c>
      <c r="D15" s="30" t="s">
        <v>30</v>
      </c>
      <c r="E15" s="30">
        <v>100.13</v>
      </c>
      <c r="F15" s="30">
        <v>100.12</v>
      </c>
      <c r="G15" s="30">
        <v>98.8</v>
      </c>
      <c r="H15" s="29">
        <v>42600</v>
      </c>
      <c r="I15" s="30">
        <v>100.12</v>
      </c>
      <c r="J15" s="31">
        <v>-60</v>
      </c>
      <c r="K15" s="31">
        <v>100</v>
      </c>
      <c r="L15" s="32">
        <f t="shared" si="0"/>
        <v>40</v>
      </c>
    </row>
    <row r="16" spans="1:13" s="38" customFormat="1" ht="11.25">
      <c r="A16" s="33">
        <v>42600</v>
      </c>
      <c r="B16" s="34" t="s">
        <v>10</v>
      </c>
      <c r="C16" s="34">
        <v>0.2</v>
      </c>
      <c r="D16" s="34" t="s">
        <v>26</v>
      </c>
      <c r="E16" s="34">
        <v>1.1317999999999999</v>
      </c>
      <c r="F16" s="34">
        <v>1.1317999999999999</v>
      </c>
      <c r="G16" s="34">
        <v>1.1425000000000001</v>
      </c>
      <c r="H16" s="33">
        <v>42600</v>
      </c>
      <c r="I16" s="34">
        <v>1.1317999999999999</v>
      </c>
      <c r="J16" s="36">
        <v>0</v>
      </c>
      <c r="K16" s="36">
        <v>0</v>
      </c>
      <c r="L16" s="37">
        <f t="shared" si="0"/>
        <v>0</v>
      </c>
    </row>
    <row r="17" spans="1:13" s="28" customFormat="1" ht="11.25">
      <c r="A17" s="29">
        <v>42600</v>
      </c>
      <c r="B17" s="30" t="s">
        <v>11</v>
      </c>
      <c r="C17" s="30">
        <v>0.3</v>
      </c>
      <c r="D17" s="30" t="s">
        <v>29</v>
      </c>
      <c r="E17" s="30">
        <v>0.95920000000000005</v>
      </c>
      <c r="F17" s="30">
        <v>0.95979999999999999</v>
      </c>
      <c r="G17" s="30">
        <v>0.95220000000000005</v>
      </c>
      <c r="H17" s="29">
        <v>42600</v>
      </c>
      <c r="I17" s="30">
        <v>0.95979999999999999</v>
      </c>
      <c r="J17" s="31">
        <v>0</v>
      </c>
      <c r="K17" s="31">
        <v>-1883</v>
      </c>
      <c r="L17" s="32">
        <f t="shared" si="0"/>
        <v>-1883</v>
      </c>
    </row>
    <row r="18" spans="1:13" s="28" customFormat="1" ht="11.25">
      <c r="A18" s="33">
        <v>42604</v>
      </c>
      <c r="B18" s="34" t="s">
        <v>11</v>
      </c>
      <c r="C18" s="34">
        <v>0.4</v>
      </c>
      <c r="D18" s="34" t="s">
        <v>33</v>
      </c>
      <c r="E18" s="34">
        <v>0.72450000000000003</v>
      </c>
      <c r="F18" s="34">
        <v>0.7228</v>
      </c>
      <c r="G18" s="34">
        <v>0.71970000000000001</v>
      </c>
      <c r="H18" s="33">
        <v>42604</v>
      </c>
      <c r="I18" s="34">
        <v>0.72258</v>
      </c>
      <c r="J18" s="36">
        <v>0</v>
      </c>
      <c r="K18" s="36">
        <v>7742</v>
      </c>
      <c r="L18" s="27">
        <f t="shared" si="0"/>
        <v>7742</v>
      </c>
    </row>
    <row r="19" spans="1:13" s="28" customFormat="1" ht="11.25">
      <c r="A19" s="29">
        <v>42604</v>
      </c>
      <c r="B19" s="30" t="s">
        <v>10</v>
      </c>
      <c r="C19" s="30">
        <v>0.4</v>
      </c>
      <c r="D19" s="30" t="s">
        <v>30</v>
      </c>
      <c r="E19" s="30">
        <v>100.54300000000001</v>
      </c>
      <c r="F19" s="30">
        <v>100.01</v>
      </c>
      <c r="G19" s="30">
        <v>101.15</v>
      </c>
      <c r="H19" s="29">
        <v>42604</v>
      </c>
      <c r="I19" s="30">
        <v>100.563</v>
      </c>
      <c r="J19" s="31">
        <v>0</v>
      </c>
      <c r="K19" s="31">
        <v>800</v>
      </c>
      <c r="L19" s="32">
        <f t="shared" si="0"/>
        <v>800</v>
      </c>
    </row>
    <row r="20" spans="1:13">
      <c r="A20" s="7"/>
      <c r="B20" s="6"/>
      <c r="C20" s="6"/>
      <c r="D20" s="6"/>
      <c r="E20" s="6"/>
      <c r="F20" s="6"/>
      <c r="G20" s="6"/>
      <c r="H20" s="7"/>
      <c r="I20" s="6"/>
      <c r="J20" s="6"/>
      <c r="K20" s="8"/>
      <c r="L20" s="9"/>
    </row>
    <row r="21" spans="1:13">
      <c r="J21" s="10"/>
      <c r="K21" s="11" t="s">
        <v>12</v>
      </c>
      <c r="L21" s="12">
        <f>SUM(L4:L20)</f>
        <v>119941</v>
      </c>
      <c r="M21" s="4"/>
    </row>
    <row r="22" spans="1:13">
      <c r="J22" s="4"/>
      <c r="K22" s="11" t="s">
        <v>13</v>
      </c>
      <c r="L22" s="13">
        <f>L21/L2</f>
        <v>0.13326777777777779</v>
      </c>
      <c r="M22" s="4"/>
    </row>
    <row r="23" spans="1:13">
      <c r="J23" s="10"/>
      <c r="K23" s="11" t="s">
        <v>14</v>
      </c>
      <c r="L23" s="14">
        <f>COUNTIF(L$4:L$20,"&gt;0")</f>
        <v>12</v>
      </c>
      <c r="M23" s="4"/>
    </row>
    <row r="24" spans="1:13">
      <c r="J24" s="10"/>
      <c r="K24" s="11" t="s">
        <v>15</v>
      </c>
      <c r="L24" s="14">
        <f>COUNTIF(L$4:L$20,"&lt;0")</f>
        <v>3</v>
      </c>
      <c r="M24" s="4"/>
    </row>
    <row r="25" spans="1:13">
      <c r="J25" s="10"/>
      <c r="K25" s="11" t="s">
        <v>16</v>
      </c>
      <c r="L25" s="14">
        <f>COUNTIF(L$4:L$20,"=0")</f>
        <v>1</v>
      </c>
      <c r="M25" s="4"/>
    </row>
    <row r="26" spans="1:13">
      <c r="J26" s="10"/>
      <c r="K26" s="11" t="s">
        <v>17</v>
      </c>
      <c r="L26" s="13">
        <f>L23/SUM(L23:L24)</f>
        <v>0.8</v>
      </c>
      <c r="M26" s="4"/>
    </row>
    <row r="27" spans="1:13">
      <c r="J27" s="10"/>
      <c r="K27" s="11" t="s">
        <v>18</v>
      </c>
      <c r="L27" s="12">
        <f>SUMIF(L4:L20,"&gt;0",L4:L20)/L23</f>
        <v>12221.583333333334</v>
      </c>
      <c r="M27" s="15"/>
    </row>
    <row r="28" spans="1:13">
      <c r="J28" s="10"/>
      <c r="K28" s="11" t="s">
        <v>19</v>
      </c>
      <c r="L28" s="12">
        <f>SUMIF(L4:L20,"&lt;0",L4:L20)/L24</f>
        <v>-8906</v>
      </c>
      <c r="M28" s="16"/>
    </row>
    <row r="29" spans="1:13">
      <c r="J29" s="10"/>
      <c r="K29" s="11" t="s">
        <v>20</v>
      </c>
      <c r="L29" s="17">
        <f>-L27/L28</f>
        <v>1.3722864735384386</v>
      </c>
      <c r="M29" s="18"/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163" sqref="U163"/>
    </sheetView>
  </sheetViews>
  <sheetFormatPr defaultRowHeight="13.5"/>
  <sheetData/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2016.08</vt:lpstr>
      <vt:lpstr>★の4トレードの画像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西嶋　健</dc:creator>
  <cp:lastModifiedBy>西嶋　健</cp:lastModifiedBy>
  <dcterms:created xsi:type="dcterms:W3CDTF">2016-08-23T16:49:57Z</dcterms:created>
  <dcterms:modified xsi:type="dcterms:W3CDTF">2016-08-23T17:41:18Z</dcterms:modified>
</cp:coreProperties>
</file>