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西嶋　健\Desktop\★投資・資金運用関連\★CMA\実践記\20160902_USDJPY（負け）：★US雇用統計発表時⇒ルール外の売りをやってやっぱりダメだった\"/>
    </mc:Choice>
  </mc:AlternateContent>
  <bookViews>
    <workbookView xWindow="0" yWindow="0" windowWidth="28800" windowHeight="12825"/>
  </bookViews>
  <sheets>
    <sheet name="トレード収支" sheetId="1" r:id="rId1"/>
    <sheet name="①USDCAD" sheetId="3" r:id="rId2"/>
    <sheet name="②USDJPY" sheetId="2" r:id="rId3"/>
    <sheet name="③GBPUSD" sheetId="5" r:id="rId4"/>
    <sheet name="④USDJPY" sheetId="6" r:id="rId5"/>
    <sheet name="⑤GBPUSD" sheetId="7" r:id="rId6"/>
    <sheet name="⑥USDJPY" sheetId="8" r:id="rId7"/>
    <sheet name="※参考（USDCAD 雇用統計発表時）" sheetId="9" r:id="rId8"/>
    <sheet name="画像用パーツ" sheetId="4"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9" i="1"/>
  <c r="O40" i="1" s="1"/>
  <c r="O41" i="1" l="1"/>
  <c r="O42" i="1"/>
  <c r="O46" i="1" s="1"/>
  <c r="O43" i="1"/>
  <c r="O45" i="1" l="1"/>
  <c r="O47" i="1" s="1"/>
  <c r="O44" i="1"/>
</calcChain>
</file>

<file path=xl/sharedStrings.xml><?xml version="1.0" encoding="utf-8"?>
<sst xmlns="http://schemas.openxmlformats.org/spreadsheetml/2006/main" count="220" uniqueCount="136">
  <si>
    <t>スタート時資金</t>
    <rPh sb="4" eb="5">
      <t>トキ</t>
    </rPh>
    <rPh sb="5" eb="7">
      <t>シキン</t>
    </rPh>
    <phoneticPr fontId="3"/>
  </si>
  <si>
    <t>チケット番号</t>
  </si>
  <si>
    <t>成立日時</t>
  </si>
  <si>
    <t>取引種別</t>
  </si>
  <si>
    <t>取引額</t>
  </si>
  <si>
    <t>通貨ペア</t>
  </si>
  <si>
    <t>約定レート</t>
  </si>
  <si>
    <t>S/L:逆指値</t>
  </si>
  <si>
    <t>T/P:指値</t>
  </si>
  <si>
    <t>決済日時</t>
  </si>
  <si>
    <t>仕切りレート</t>
  </si>
  <si>
    <t>手数料</t>
  </si>
  <si>
    <t>税分</t>
  </si>
  <si>
    <t>スワップ</t>
  </si>
  <si>
    <t>損益</t>
  </si>
  <si>
    <r>
      <rPr>
        <b/>
        <sz val="10"/>
        <color rgb="FF000000"/>
        <rFont val="ＭＳ Ｐゴシック"/>
        <family val="3"/>
      </rPr>
      <t>トレード損益</t>
    </r>
    <rPh sb="4" eb="6">
      <t>ソンエキ</t>
    </rPh>
    <phoneticPr fontId="3"/>
  </si>
  <si>
    <t>buy</t>
  </si>
  <si>
    <t>gbpusd-cd</t>
  </si>
  <si>
    <t>sell stop</t>
  </si>
  <si>
    <t>audusd-cd</t>
  </si>
  <si>
    <t>cancelled</t>
  </si>
  <si>
    <t>eurusd-cd</t>
  </si>
  <si>
    <t>sell</t>
  </si>
  <si>
    <t>nzdusd-cd</t>
  </si>
  <si>
    <t>usdchf-cd</t>
  </si>
  <si>
    <t>buy stop</t>
  </si>
  <si>
    <t>usdjpy-cd</t>
  </si>
  <si>
    <t>usdcad-cd</t>
  </si>
  <si>
    <t>2016.08.22 02:51:11</t>
  </si>
  <si>
    <t>2016.08.22 09:16:28</t>
  </si>
  <si>
    <t>2016.08.22 01:05:03</t>
  </si>
  <si>
    <t>2016.08.22 04:12:46</t>
  </si>
  <si>
    <t>2016.08.19 15:39:02</t>
  </si>
  <si>
    <t>2016.08.22 03:17:20</t>
  </si>
  <si>
    <t>2016.08.19 19:32:50</t>
  </si>
  <si>
    <t>2016.08.22 03:12:23</t>
  </si>
  <si>
    <t>2016.08.22 03:39:19</t>
  </si>
  <si>
    <t>2016.08.22 11:09:07</t>
  </si>
  <si>
    <t>2016.08.22 14:36:35</t>
  </si>
  <si>
    <t>2016.08.22 18:22:20</t>
  </si>
  <si>
    <t>2016.08.23 03:04:16</t>
  </si>
  <si>
    <t>2016.08.23 03:05:40</t>
  </si>
  <si>
    <t>2016.08.23 03:06:39</t>
  </si>
  <si>
    <t>2016.08.23 03:31:08</t>
  </si>
  <si>
    <t>2016.08.23 09:25:58</t>
  </si>
  <si>
    <t>2016.08.23 11:40:03</t>
  </si>
  <si>
    <t>2016.08.23 14:25:44</t>
  </si>
  <si>
    <t>2016.08.23 15:06:47</t>
  </si>
  <si>
    <t>2016.08.23 18:44:58</t>
  </si>
  <si>
    <t>2016.08.24 14:30:28</t>
  </si>
  <si>
    <t>2016.08.23 18:04:44</t>
  </si>
  <si>
    <t>2016.08.24 03:09:39</t>
  </si>
  <si>
    <t>2016.08.24 04:55:06</t>
  </si>
  <si>
    <t>2016.08.24 10:15:06</t>
  </si>
  <si>
    <t>2016.08.24 05:17:47</t>
  </si>
  <si>
    <t>2016.08.24 10:33:16</t>
  </si>
  <si>
    <t>2016.08.24 16:50:41</t>
  </si>
  <si>
    <t>2016.08.24 17:09:41</t>
  </si>
  <si>
    <t>2016.08.25 03:06:24</t>
  </si>
  <si>
    <t>2016.08.25 09:32:19</t>
  </si>
  <si>
    <t>2016.08.26 02:59:39</t>
  </si>
  <si>
    <t>2016.08.26 03:26:10</t>
  </si>
  <si>
    <t>2016.08.26 09:12:08</t>
  </si>
  <si>
    <t>2016.08.26 11:07:14</t>
  </si>
  <si>
    <t>2016.08.26 13:01:04</t>
  </si>
  <si>
    <t>2016.08.26 13:12:11</t>
  </si>
  <si>
    <t>2016.08.29 17:50:07</t>
  </si>
  <si>
    <t>2016.08.29 22:48:16</t>
  </si>
  <si>
    <t>2016.08.29 14:26:09</t>
  </si>
  <si>
    <t>2016.08.29 17:14:17</t>
  </si>
  <si>
    <t>2016.08.29 20:25:50</t>
  </si>
  <si>
    <t>2016.08.30 04:19:11</t>
  </si>
  <si>
    <t>2016.08.30 02:48:27</t>
  </si>
  <si>
    <t>2016.08.30 03:55:59</t>
  </si>
  <si>
    <t>2016.08.30 06:59:54</t>
  </si>
  <si>
    <t>2016.08.30 10:21:27</t>
  </si>
  <si>
    <t>2016.08.31 03:49:57</t>
  </si>
  <si>
    <t>2016.08.31 11:12:35</t>
  </si>
  <si>
    <t>2016.08.31 15:01:36</t>
  </si>
  <si>
    <t>2016.08.31 15:49:04</t>
  </si>
  <si>
    <t>2016.08.31 15:12:52</t>
  </si>
  <si>
    <t>2016.08.31 15:29:53</t>
  </si>
  <si>
    <t>2016.09.01 04:29:04</t>
  </si>
  <si>
    <t>2016.09.01 06:22:28</t>
  </si>
  <si>
    <t>2016.09.01 11:30:01</t>
  </si>
  <si>
    <t>2016.09.01 11:44:35</t>
  </si>
  <si>
    <t>2016.09.02 02:01:27</t>
  </si>
  <si>
    <t>2016.09.02 03:21:19</t>
  </si>
  <si>
    <t>2016.09.02 03:14:59</t>
  </si>
  <si>
    <t>2016.09.02 13:50:50</t>
  </si>
  <si>
    <t>2016.09.02 03:18:47</t>
  </si>
  <si>
    <t>2016.09.02 07:06:14</t>
  </si>
  <si>
    <t>2016.09.02 03:37:35</t>
  </si>
  <si>
    <t>2016.09.02 14:19:06</t>
  </si>
  <si>
    <t>2016.09.02 15:30:04</t>
  </si>
  <si>
    <t>2016.09.02 16:01:06</t>
  </si>
  <si>
    <t>通算収支</t>
    <rPh sb="0" eb="2">
      <t>ツウサン</t>
    </rPh>
    <rPh sb="2" eb="4">
      <t>シュウシ</t>
    </rPh>
    <phoneticPr fontId="3"/>
  </si>
  <si>
    <t>資金増加率</t>
    <rPh sb="0" eb="2">
      <t>シキン</t>
    </rPh>
    <rPh sb="2" eb="4">
      <t>ゾウカ</t>
    </rPh>
    <rPh sb="4" eb="5">
      <t>リツ</t>
    </rPh>
    <phoneticPr fontId="3"/>
  </si>
  <si>
    <t>勝ち数</t>
    <rPh sb="0" eb="1">
      <t>カチ</t>
    </rPh>
    <rPh sb="2" eb="3">
      <t>スウ</t>
    </rPh>
    <phoneticPr fontId="3"/>
  </si>
  <si>
    <t>負け数</t>
    <rPh sb="0" eb="1">
      <t>マ</t>
    </rPh>
    <rPh sb="2" eb="3">
      <t>スウ</t>
    </rPh>
    <phoneticPr fontId="3"/>
  </si>
  <si>
    <t>引分け数</t>
    <rPh sb="0" eb="2">
      <t>ヒキワ</t>
    </rPh>
    <rPh sb="3" eb="4">
      <t>スウ</t>
    </rPh>
    <phoneticPr fontId="3"/>
  </si>
  <si>
    <t>勝率</t>
    <rPh sb="0" eb="2">
      <t>ショウリツ</t>
    </rPh>
    <phoneticPr fontId="3"/>
  </si>
  <si>
    <t>平均収益</t>
    <rPh sb="0" eb="2">
      <t>ヘイキン</t>
    </rPh>
    <rPh sb="2" eb="4">
      <t>シュウエキ</t>
    </rPh>
    <phoneticPr fontId="3"/>
  </si>
  <si>
    <t>平均損失</t>
    <rPh sb="0" eb="2">
      <t>ヘイキン</t>
    </rPh>
    <rPh sb="2" eb="4">
      <t>ソンシツ</t>
    </rPh>
    <phoneticPr fontId="3"/>
  </si>
  <si>
    <t>POR</t>
    <phoneticPr fontId="3"/>
  </si>
  <si>
    <t>リアルトレード再開後収支（8/22～9/2）</t>
    <rPh sb="7" eb="9">
      <t>サイカイ</t>
    </rPh>
    <rPh sb="9" eb="10">
      <t>ゴ</t>
    </rPh>
    <rPh sb="10" eb="12">
      <t>シュウシ</t>
    </rPh>
    <phoneticPr fontId="3"/>
  </si>
  <si>
    <t>①</t>
    <phoneticPr fontId="3"/>
  </si>
  <si>
    <t>米GDP発表（21:30）＆イエレン議長講演（23:00）前の様子見ムードの時にサインが出て入ったが、逆PBで損切。その後、イエレン議長講演で乱高下。</t>
    <rPh sb="0" eb="1">
      <t>ベイ</t>
    </rPh>
    <rPh sb="4" eb="6">
      <t>ハッピョウ</t>
    </rPh>
    <rPh sb="18" eb="22">
      <t>ギチョウコウエン</t>
    </rPh>
    <rPh sb="29" eb="30">
      <t>マエ</t>
    </rPh>
    <rPh sb="31" eb="34">
      <t>ヨウスミ</t>
    </rPh>
    <rPh sb="38" eb="39">
      <t>トキ</t>
    </rPh>
    <rPh sb="44" eb="45">
      <t>デ</t>
    </rPh>
    <rPh sb="46" eb="47">
      <t>ハイ</t>
    </rPh>
    <rPh sb="51" eb="52">
      <t>ギャク</t>
    </rPh>
    <rPh sb="55" eb="56">
      <t>ソン</t>
    </rPh>
    <rPh sb="56" eb="57">
      <t>キリ</t>
    </rPh>
    <rPh sb="60" eb="61">
      <t>ゴ</t>
    </rPh>
    <rPh sb="66" eb="68">
      <t>ギチョウ</t>
    </rPh>
    <rPh sb="68" eb="70">
      <t>コウエン</t>
    </rPh>
    <rPh sb="71" eb="74">
      <t>ランコウゲ</t>
    </rPh>
    <phoneticPr fontId="10"/>
  </si>
  <si>
    <t>（4時間足チャート）</t>
    <rPh sb="2" eb="4">
      <t>ジカン</t>
    </rPh>
    <rPh sb="4" eb="5">
      <t>アシ</t>
    </rPh>
    <phoneticPr fontId="3"/>
  </si>
  <si>
    <t>（4時間足チャート）</t>
    <rPh sb="2" eb="4">
      <t>ジカン</t>
    </rPh>
    <rPh sb="4" eb="5">
      <t>アシ</t>
    </rPh>
    <phoneticPr fontId="10"/>
  </si>
  <si>
    <t>（1時間足チャート）</t>
    <rPh sb="2" eb="4">
      <t>ジカン</t>
    </rPh>
    <rPh sb="4" eb="5">
      <t>アシ</t>
    </rPh>
    <phoneticPr fontId="3"/>
  </si>
  <si>
    <t>（1時間足チャート）</t>
    <rPh sb="2" eb="4">
      <t>ジカン</t>
    </rPh>
    <rPh sb="4" eb="5">
      <t>アシ</t>
    </rPh>
    <phoneticPr fontId="10"/>
  </si>
  <si>
    <t>（5分足チャート）</t>
    <rPh sb="2" eb="3">
      <t>フン</t>
    </rPh>
    <rPh sb="3" eb="4">
      <t>アシ</t>
    </rPh>
    <phoneticPr fontId="3"/>
  </si>
  <si>
    <t>（5分足チャート）</t>
    <rPh sb="2" eb="3">
      <t>フン</t>
    </rPh>
    <rPh sb="3" eb="4">
      <t>アシ</t>
    </rPh>
    <phoneticPr fontId="10"/>
  </si>
  <si>
    <t>①2016/8/26 USDCAD（負け）</t>
    <rPh sb="18" eb="19">
      <t>マ</t>
    </rPh>
    <phoneticPr fontId="10"/>
  </si>
  <si>
    <t>②</t>
    <phoneticPr fontId="3"/>
  </si>
  <si>
    <t>②USDJPY（負け）</t>
    <rPh sb="8" eb="9">
      <t>マ</t>
    </rPh>
    <phoneticPr fontId="3"/>
  </si>
  <si>
    <t>（30分足チャート）</t>
    <rPh sb="3" eb="4">
      <t>フン</t>
    </rPh>
    <rPh sb="4" eb="5">
      <t>アシ</t>
    </rPh>
    <phoneticPr fontId="3"/>
  </si>
  <si>
    <t>③</t>
    <phoneticPr fontId="3"/>
  </si>
  <si>
    <t>③GBPUSD（負け）</t>
    <rPh sb="8" eb="9">
      <t>マ</t>
    </rPh>
    <phoneticPr fontId="3"/>
  </si>
  <si>
    <t>※唯一、フル損切を食らったトレード。</t>
    <rPh sb="1" eb="3">
      <t>ユイイツ</t>
    </rPh>
    <rPh sb="6" eb="7">
      <t>ソン</t>
    </rPh>
    <rPh sb="7" eb="8">
      <t>キリ</t>
    </rPh>
    <rPh sb="9" eb="10">
      <t>ク</t>
    </rPh>
    <phoneticPr fontId="3"/>
  </si>
  <si>
    <t>売りエントリーを先走ったせいで担がれた＆損切が遅れて損失拡大。</t>
    <rPh sb="0" eb="1">
      <t>ウ</t>
    </rPh>
    <rPh sb="8" eb="10">
      <t>サキバシ</t>
    </rPh>
    <rPh sb="15" eb="16">
      <t>カツ</t>
    </rPh>
    <rPh sb="20" eb="21">
      <t>ソン</t>
    </rPh>
    <rPh sb="21" eb="22">
      <t>キリ</t>
    </rPh>
    <rPh sb="23" eb="24">
      <t>オク</t>
    </rPh>
    <rPh sb="26" eb="28">
      <t>ソンシツ</t>
    </rPh>
    <rPh sb="28" eb="30">
      <t>カクダイ</t>
    </rPh>
    <phoneticPr fontId="3"/>
  </si>
  <si>
    <t>④</t>
    <phoneticPr fontId="3"/>
  </si>
  <si>
    <t>④USDJPY（負け）</t>
    <rPh sb="8" eb="9">
      <t>マ</t>
    </rPh>
    <phoneticPr fontId="3"/>
  </si>
  <si>
    <t>ダイバージェンス＆直近安値割れでエントリーしたが、すぐに反転上昇して損切。</t>
    <rPh sb="9" eb="11">
      <t>チョッキン</t>
    </rPh>
    <rPh sb="11" eb="13">
      <t>ヤスネ</t>
    </rPh>
    <rPh sb="13" eb="14">
      <t>ワ</t>
    </rPh>
    <rPh sb="28" eb="30">
      <t>ハンテン</t>
    </rPh>
    <rPh sb="30" eb="32">
      <t>ジョウショウ</t>
    </rPh>
    <rPh sb="34" eb="35">
      <t>ソン</t>
    </rPh>
    <rPh sb="35" eb="36">
      <t>キリ</t>
    </rPh>
    <phoneticPr fontId="3"/>
  </si>
  <si>
    <t>⑤</t>
    <phoneticPr fontId="3"/>
  </si>
  <si>
    <t>⑤GBPUSD</t>
    <phoneticPr fontId="3"/>
  </si>
  <si>
    <t>（4時間足チャート）</t>
    <rPh sb="2" eb="5">
      <t>ジカンアシ</t>
    </rPh>
    <phoneticPr fontId="3"/>
  </si>
  <si>
    <t>⑥</t>
    <phoneticPr fontId="3"/>
  </si>
  <si>
    <t>※US雇用統計発表時のトレード。</t>
    <rPh sb="3" eb="5">
      <t>コヨウ</t>
    </rPh>
    <rPh sb="5" eb="7">
      <t>トウケイ</t>
    </rPh>
    <rPh sb="7" eb="9">
      <t>ハッピョウ</t>
    </rPh>
    <rPh sb="9" eb="10">
      <t>ジ</t>
    </rPh>
    <phoneticPr fontId="3"/>
  </si>
  <si>
    <t>※イエレン議長講演時のトレード。</t>
    <rPh sb="5" eb="9">
      <t>ギチョウコウエン</t>
    </rPh>
    <rPh sb="9" eb="10">
      <t>トキ</t>
    </rPh>
    <phoneticPr fontId="3"/>
  </si>
  <si>
    <t>★4時間足DCPの形ではあったが、1時間足で考えるとまだMACDがDCしておらず、売りエントリーするのはおかしい（ルール違反）。⇒ビッグイベントだからとルールと違うことをするとロクなことがない！</t>
    <rPh sb="2" eb="4">
      <t>ジカン</t>
    </rPh>
    <rPh sb="4" eb="5">
      <t>アシ</t>
    </rPh>
    <rPh sb="9" eb="10">
      <t>カタチ</t>
    </rPh>
    <rPh sb="18" eb="20">
      <t>ジカン</t>
    </rPh>
    <rPh sb="20" eb="21">
      <t>アシ</t>
    </rPh>
    <rPh sb="22" eb="23">
      <t>カンガ</t>
    </rPh>
    <rPh sb="41" eb="42">
      <t>ウ</t>
    </rPh>
    <rPh sb="60" eb="62">
      <t>イハン</t>
    </rPh>
    <rPh sb="80" eb="81">
      <t>チガ</t>
    </rPh>
    <phoneticPr fontId="3"/>
  </si>
  <si>
    <t>※参考：　USDCAD雇用統計発表時の値動き</t>
    <rPh sb="1" eb="3">
      <t>サンコウ</t>
    </rPh>
    <rPh sb="11" eb="18">
      <t>コヨウトウケイハッピョウジ</t>
    </rPh>
    <rPh sb="19" eb="21">
      <t>ネウゴ</t>
    </rPh>
    <phoneticPr fontId="3"/>
  </si>
  <si>
    <t>★他ドルストレートペアが、一瞬ドル安に振れてからすぐにドル高方向に戻っていったのに対してUSDCADだけが戻らなかった。雇用統計と同時に発表されたカナダの貿易収支が市場予想を上回った影響か？　（予想－32.5億ドル⇒結果－24.9億ドル）</t>
    <rPh sb="1" eb="2">
      <t>ホカ</t>
    </rPh>
    <rPh sb="13" eb="15">
      <t>イッシュン</t>
    </rPh>
    <rPh sb="17" eb="18">
      <t>ヤス</t>
    </rPh>
    <rPh sb="19" eb="20">
      <t>フ</t>
    </rPh>
    <rPh sb="29" eb="30">
      <t>ダカ</t>
    </rPh>
    <rPh sb="30" eb="32">
      <t>ホウコウ</t>
    </rPh>
    <rPh sb="33" eb="34">
      <t>モド</t>
    </rPh>
    <rPh sb="41" eb="42">
      <t>タイ</t>
    </rPh>
    <rPh sb="53" eb="54">
      <t>モド</t>
    </rPh>
    <rPh sb="60" eb="62">
      <t>コヨウ</t>
    </rPh>
    <rPh sb="62" eb="64">
      <t>トウケイ</t>
    </rPh>
    <rPh sb="65" eb="67">
      <t>ドウジ</t>
    </rPh>
    <rPh sb="68" eb="70">
      <t>ハッピョウ</t>
    </rPh>
    <rPh sb="77" eb="79">
      <t>ボウエキ</t>
    </rPh>
    <rPh sb="79" eb="81">
      <t>シュウシ</t>
    </rPh>
    <rPh sb="82" eb="84">
      <t>シジョウ</t>
    </rPh>
    <rPh sb="84" eb="86">
      <t>ヨソウ</t>
    </rPh>
    <rPh sb="87" eb="89">
      <t>ウワマワ</t>
    </rPh>
    <rPh sb="91" eb="93">
      <t>エイキョウ</t>
    </rPh>
    <rPh sb="97" eb="99">
      <t>ヨソウ</t>
    </rPh>
    <rPh sb="104" eb="105">
      <t>オク</t>
    </rPh>
    <rPh sb="108" eb="110">
      <t>ケッカ</t>
    </rPh>
    <rPh sb="115" eb="116">
      <t>オク</t>
    </rPh>
    <phoneticPr fontId="3"/>
  </si>
  <si>
    <t>（5分足チャート）</t>
    <rPh sb="2" eb="4">
      <t>フンアシ</t>
    </rPh>
    <phoneticPr fontId="3"/>
  </si>
  <si>
    <r>
      <t>発表時間（15:30GMT）前後の値動き。</t>
    </r>
    <r>
      <rPr>
        <b/>
        <sz val="11"/>
        <color rgb="FFFF0000"/>
        <rFont val="ＭＳ Ｐゴシック"/>
        <family val="3"/>
        <charset val="128"/>
      </rPr>
      <t>すぐに上に戻っていったUSDJPYとUSDCHFとの差が歴然。</t>
    </r>
    <rPh sb="0" eb="2">
      <t>ハッピョウ</t>
    </rPh>
    <rPh sb="2" eb="4">
      <t>ジカン</t>
    </rPh>
    <rPh sb="14" eb="16">
      <t>ゼンゴ</t>
    </rPh>
    <rPh sb="17" eb="19">
      <t>ネウゴ</t>
    </rPh>
    <rPh sb="24" eb="25">
      <t>ウエ</t>
    </rPh>
    <rPh sb="26" eb="27">
      <t>モド</t>
    </rPh>
    <rPh sb="47" eb="48">
      <t>サ</t>
    </rPh>
    <rPh sb="49" eb="51">
      <t>レキゼン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</si>
</sst>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_ ;[Red]\-#,##0\ "/>
    <numFmt numFmtId="177" formatCode="0.0%"/>
    <numFmt numFmtId="178" formatCode="#,##0.00_ ;[Red]\-#,##0.00\ "/>
  </numFmts>
  <fonts count="13" x14ac:knownFonts="1">
    <font>
      <sz val="11"/>
      <name val="ＭＳ Ｐゴシック"/>
      <family val="3"/>
    </font>
    <font>
      <sz val="11"/>
      <color theme="1"/>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8"/>
      <color rgb="FF000000"/>
      <name val="Tahoma"/>
      <family val="2"/>
    </font>
    <font>
      <b/>
      <sz val="10"/>
      <color rgb="FF000000"/>
      <name val="Tahoma"/>
      <family val="2"/>
    </font>
    <font>
      <b/>
      <sz val="10"/>
      <color rgb="FF000000"/>
      <name val="ＭＳ Ｐゴシック"/>
      <family val="3"/>
    </font>
    <font>
      <sz val="11"/>
      <name val="ＭＳ Ｐゴシック"/>
      <family val="3"/>
    </font>
    <font>
      <b/>
      <sz val="11"/>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rgb="FFFFFF99"/>
        <bgColor indexed="64"/>
      </patternFill>
    </fill>
  </fills>
  <borders count="2">
    <border>
      <left/>
      <right/>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41">
    <xf numFmtId="0" fontId="0" fillId="0" borderId="0" xfId="0">
      <alignment vertical="center"/>
    </xf>
    <xf numFmtId="55" fontId="2" fillId="0" borderId="0" xfId="0" applyNumberFormat="1" applyFont="1">
      <alignment vertical="center"/>
    </xf>
    <xf numFmtId="176" fontId="0" fillId="0" borderId="0" xfId="0" applyNumberFormat="1">
      <alignment vertical="center"/>
    </xf>
    <xf numFmtId="0" fontId="0" fillId="0" borderId="0" xfId="0" applyAlignment="1">
      <alignment horizontal="right" vertical="center"/>
    </xf>
    <xf numFmtId="0" fontId="4" fillId="0" borderId="0" xfId="0" applyFont="1" applyAlignment="1">
      <alignment horizontal="right" vertical="center"/>
    </xf>
    <xf numFmtId="5" fontId="4" fillId="2" borderId="0" xfId="0" applyNumberFormat="1" applyFont="1" applyFill="1" applyAlignment="1">
      <alignment horizontal="righ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76" fontId="5" fillId="3" borderId="0" xfId="0" applyNumberFormat="1" applyFont="1" applyFill="1" applyAlignment="1">
      <alignment horizontal="center" vertical="center" wrapText="1"/>
    </xf>
    <xf numFmtId="0" fontId="6" fillId="2" borderId="0" xfId="0" applyFont="1" applyFill="1" applyAlignment="1">
      <alignment horizontal="right" vertical="center" wrapText="1"/>
    </xf>
    <xf numFmtId="6" fontId="0" fillId="0" borderId="0" xfId="0" applyNumberFormat="1" applyAlignment="1">
      <alignment horizontal="right" vertical="center"/>
    </xf>
    <xf numFmtId="0" fontId="5" fillId="0" borderId="0" xfId="0" applyFont="1" applyFill="1" applyAlignment="1">
      <alignment horizontal="right" vertical="center" wrapText="1"/>
    </xf>
    <xf numFmtId="0" fontId="5" fillId="0" borderId="0" xfId="0" applyFont="1" applyFill="1" applyAlignment="1">
      <alignment horizontal="right" vertical="center"/>
    </xf>
    <xf numFmtId="176" fontId="5" fillId="0" borderId="0" xfId="0" applyNumberFormat="1" applyFont="1" applyFill="1" applyAlignment="1">
      <alignment horizontal="right" vertical="center" wrapText="1"/>
    </xf>
    <xf numFmtId="6" fontId="0" fillId="0" borderId="0" xfId="0" applyNumberFormat="1" applyFill="1" applyAlignment="1">
      <alignment horizontal="right" vertical="center"/>
    </xf>
    <xf numFmtId="0" fontId="0" fillId="0" borderId="0" xfId="0" applyFill="1">
      <alignment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right" vertical="center"/>
    </xf>
    <xf numFmtId="176" fontId="5" fillId="0" borderId="1" xfId="0" applyNumberFormat="1" applyFont="1" applyFill="1" applyBorder="1" applyAlignment="1">
      <alignment horizontal="right" vertical="center" wrapText="1"/>
    </xf>
    <xf numFmtId="6" fontId="0" fillId="0" borderId="1" xfId="0" applyNumberFormat="1" applyBorder="1" applyAlignment="1">
      <alignment horizontal="right" vertical="center"/>
    </xf>
    <xf numFmtId="0" fontId="4" fillId="0" borderId="0" xfId="0" applyFont="1">
      <alignment vertical="center"/>
    </xf>
    <xf numFmtId="0" fontId="4" fillId="0" borderId="0" xfId="0" applyFont="1" applyAlignment="1">
      <alignment horizontal="left" vertical="center"/>
    </xf>
    <xf numFmtId="6" fontId="4" fillId="0" borderId="0" xfId="0" applyNumberFormat="1" applyFont="1">
      <alignment vertical="center"/>
    </xf>
    <xf numFmtId="177" fontId="4" fillId="0" borderId="0" xfId="0" applyNumberFormat="1" applyFont="1">
      <alignment vertical="center"/>
    </xf>
    <xf numFmtId="176" fontId="4" fillId="0" borderId="0" xfId="0" applyNumberFormat="1" applyFont="1">
      <alignment vertical="center"/>
    </xf>
    <xf numFmtId="6" fontId="4" fillId="0" borderId="0" xfId="0" applyNumberFormat="1" applyFont="1" applyAlignment="1">
      <alignment horizontal="right" vertical="center"/>
    </xf>
    <xf numFmtId="10" fontId="4" fillId="0" borderId="0" xfId="0" applyNumberFormat="1" applyFont="1" applyAlignment="1">
      <alignment horizontal="right" vertical="center"/>
    </xf>
    <xf numFmtId="178" fontId="4" fillId="0" borderId="0" xfId="0" applyNumberFormat="1" applyFont="1">
      <alignment vertical="center"/>
    </xf>
    <xf numFmtId="178" fontId="4" fillId="0" borderId="0" xfId="0" applyNumberFormat="1" applyFont="1" applyAlignment="1">
      <alignment horizontal="right" vertical="center"/>
    </xf>
    <xf numFmtId="5" fontId="0" fillId="0" borderId="0" xfId="0" applyNumberFormat="1">
      <alignment vertical="center"/>
    </xf>
    <xf numFmtId="0" fontId="9" fillId="0" borderId="0" xfId="1" applyFont="1">
      <alignment vertical="center"/>
    </xf>
    <xf numFmtId="0" fontId="1" fillId="0" borderId="0" xfId="1">
      <alignment vertical="center"/>
    </xf>
    <xf numFmtId="0" fontId="11" fillId="0" borderId="0" xfId="1" applyFont="1">
      <alignment vertical="center"/>
    </xf>
    <xf numFmtId="0" fontId="5" fillId="4" borderId="0" xfId="0" applyFont="1" applyFill="1" applyAlignment="1">
      <alignment horizontal="right" vertical="center" wrapText="1"/>
    </xf>
    <xf numFmtId="0" fontId="5" fillId="4" borderId="0" xfId="0" applyFont="1" applyFill="1" applyAlignment="1">
      <alignment horizontal="right" vertical="center"/>
    </xf>
    <xf numFmtId="176" fontId="5" fillId="4" borderId="0" xfId="0" applyNumberFormat="1" applyFont="1" applyFill="1" applyAlignment="1">
      <alignment horizontal="right" vertical="center" wrapText="1"/>
    </xf>
    <xf numFmtId="6" fontId="0" fillId="4" borderId="0" xfId="0" applyNumberFormat="1" applyFill="1" applyAlignment="1">
      <alignment horizontal="right" vertical="center"/>
    </xf>
    <xf numFmtId="0" fontId="8" fillId="0" borderId="0" xfId="2">
      <alignment vertical="center"/>
    </xf>
    <xf numFmtId="0" fontId="4" fillId="4" borderId="0" xfId="0" applyFont="1" applyFill="1">
      <alignment vertical="center"/>
    </xf>
    <xf numFmtId="0" fontId="12" fillId="0" borderId="0" xfId="0" applyFont="1" applyFill="1">
      <alignment vertical="center"/>
    </xf>
    <xf numFmtId="0" fontId="12" fillId="0" borderId="0" xfId="0" applyFont="1">
      <alignment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0</xdr:rowOff>
    </xdr:from>
    <xdr:to>
      <xdr:col>23</xdr:col>
      <xdr:colOff>207552</xdr:colOff>
      <xdr:row>129</xdr:row>
      <xdr:rowOff>65788</xdr:rowOff>
    </xdr:to>
    <xdr:pic>
      <xdr:nvPicPr>
        <xdr:cNvPr id="2" name="図 1"/>
        <xdr:cNvPicPr>
          <a:picLocks noChangeAspect="1"/>
        </xdr:cNvPicPr>
      </xdr:nvPicPr>
      <xdr:blipFill>
        <a:blip xmlns:r="http://schemas.openxmlformats.org/officeDocument/2006/relationships" r:embed="rId1"/>
        <a:stretch>
          <a:fillRect/>
        </a:stretch>
      </xdr:blipFill>
      <xdr:spPr>
        <a:xfrm>
          <a:off x="0" y="15087600"/>
          <a:ext cx="15980952" cy="7095238"/>
        </a:xfrm>
        <a:prstGeom prst="rect">
          <a:avLst/>
        </a:prstGeom>
      </xdr:spPr>
    </xdr:pic>
    <xdr:clientData/>
  </xdr:twoCellAnchor>
  <xdr:twoCellAnchor editAs="oneCell">
    <xdr:from>
      <xdr:col>0</xdr:col>
      <xdr:colOff>0</xdr:colOff>
      <xdr:row>45</xdr:row>
      <xdr:rowOff>0</xdr:rowOff>
    </xdr:from>
    <xdr:to>
      <xdr:col>23</xdr:col>
      <xdr:colOff>236124</xdr:colOff>
      <xdr:row>86</xdr:row>
      <xdr:rowOff>46740</xdr:rowOff>
    </xdr:to>
    <xdr:pic>
      <xdr:nvPicPr>
        <xdr:cNvPr id="3" name="図 2"/>
        <xdr:cNvPicPr>
          <a:picLocks noChangeAspect="1"/>
        </xdr:cNvPicPr>
      </xdr:nvPicPr>
      <xdr:blipFill>
        <a:blip xmlns:r="http://schemas.openxmlformats.org/officeDocument/2006/relationships" r:embed="rId2"/>
        <a:stretch>
          <a:fillRect/>
        </a:stretch>
      </xdr:blipFill>
      <xdr:spPr>
        <a:xfrm>
          <a:off x="0" y="7715250"/>
          <a:ext cx="16009524" cy="7076190"/>
        </a:xfrm>
        <a:prstGeom prst="rect">
          <a:avLst/>
        </a:prstGeom>
      </xdr:spPr>
    </xdr:pic>
    <xdr:clientData/>
  </xdr:twoCellAnchor>
  <xdr:twoCellAnchor>
    <xdr:from>
      <xdr:col>18</xdr:col>
      <xdr:colOff>457200</xdr:colOff>
      <xdr:row>61</xdr:row>
      <xdr:rowOff>19050</xdr:rowOff>
    </xdr:from>
    <xdr:to>
      <xdr:col>18</xdr:col>
      <xdr:colOff>600075</xdr:colOff>
      <xdr:row>62</xdr:row>
      <xdr:rowOff>47625</xdr:rowOff>
    </xdr:to>
    <xdr:sp macro="" textlink="">
      <xdr:nvSpPr>
        <xdr:cNvPr id="4" name="下矢印 3"/>
        <xdr:cNvSpPr/>
      </xdr:nvSpPr>
      <xdr:spPr>
        <a:xfrm>
          <a:off x="12801600" y="10477500"/>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104775</xdr:colOff>
      <xdr:row>56</xdr:row>
      <xdr:rowOff>142875</xdr:rowOff>
    </xdr:from>
    <xdr:to>
      <xdr:col>18</xdr:col>
      <xdr:colOff>95250</xdr:colOff>
      <xdr:row>56</xdr:row>
      <xdr:rowOff>142875</xdr:rowOff>
    </xdr:to>
    <xdr:cxnSp macro="">
      <xdr:nvCxnSpPr>
        <xdr:cNvPr id="5" name="直線コネクタ 4"/>
        <xdr:cNvCxnSpPr/>
      </xdr:nvCxnSpPr>
      <xdr:spPr>
        <a:xfrm>
          <a:off x="11077575" y="9744075"/>
          <a:ext cx="1362075"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571500</xdr:colOff>
      <xdr:row>59</xdr:row>
      <xdr:rowOff>9525</xdr:rowOff>
    </xdr:from>
    <xdr:to>
      <xdr:col>19</xdr:col>
      <xdr:colOff>104775</xdr:colOff>
      <xdr:row>60</xdr:row>
      <xdr:rowOff>47625</xdr:rowOff>
    </xdr:to>
    <xdr:sp macro="" textlink="">
      <xdr:nvSpPr>
        <xdr:cNvPr id="6" name="乗算記号 5"/>
        <xdr:cNvSpPr/>
      </xdr:nvSpPr>
      <xdr:spPr>
        <a:xfrm>
          <a:off x="12915900" y="10125075"/>
          <a:ext cx="219075" cy="209550"/>
        </a:xfrm>
        <a:prstGeom prst="mathMultiply">
          <a:avLst/>
        </a:prstGeom>
        <a:solidFill>
          <a:srgbClr val="FF0000">
            <a:alpha val="60000"/>
          </a:srgb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514350</xdr:colOff>
      <xdr:row>62</xdr:row>
      <xdr:rowOff>95251</xdr:rowOff>
    </xdr:from>
    <xdr:to>
      <xdr:col>18</xdr:col>
      <xdr:colOff>9525</xdr:colOff>
      <xdr:row>64</xdr:row>
      <xdr:rowOff>19051</xdr:rowOff>
    </xdr:to>
    <xdr:sp macro="" textlink="">
      <xdr:nvSpPr>
        <xdr:cNvPr id="7" name="線吹き出し 2 (枠付き) 6"/>
        <xdr:cNvSpPr/>
      </xdr:nvSpPr>
      <xdr:spPr>
        <a:xfrm>
          <a:off x="10801350" y="10725151"/>
          <a:ext cx="1552575" cy="266700"/>
        </a:xfrm>
        <a:prstGeom prst="borderCallout2">
          <a:avLst>
            <a:gd name="adj1" fmla="val 16996"/>
            <a:gd name="adj2" fmla="val 101063"/>
            <a:gd name="adj3" fmla="val -125861"/>
            <a:gd name="adj4" fmla="val 108762"/>
            <a:gd name="adj5" fmla="val -188439"/>
            <a:gd name="adj6" fmla="val 1440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chemeClr val="bg1"/>
              </a:solidFill>
            </a:rPr>
            <a:t>上昇</a:t>
          </a:r>
          <a:r>
            <a:rPr kumimoji="1" lang="en-US" altLang="ja-JP" sz="1000" b="1">
              <a:solidFill>
                <a:schemeClr val="bg1"/>
              </a:solidFill>
            </a:rPr>
            <a:t>EB</a:t>
          </a:r>
          <a:r>
            <a:rPr kumimoji="1" lang="ja-JP" altLang="en-US" sz="1000" b="1">
              <a:solidFill>
                <a:schemeClr val="bg1"/>
              </a:solidFill>
            </a:rPr>
            <a:t>の上値越えで損切。</a:t>
          </a:r>
        </a:p>
      </xdr:txBody>
    </xdr:sp>
    <xdr:clientData/>
  </xdr:twoCellAnchor>
  <xdr:twoCellAnchor>
    <xdr:from>
      <xdr:col>19</xdr:col>
      <xdr:colOff>400051</xdr:colOff>
      <xdr:row>55</xdr:row>
      <xdr:rowOff>133350</xdr:rowOff>
    </xdr:from>
    <xdr:to>
      <xdr:col>19</xdr:col>
      <xdr:colOff>590550</xdr:colOff>
      <xdr:row>67</xdr:row>
      <xdr:rowOff>123825</xdr:rowOff>
    </xdr:to>
    <xdr:sp macro="" textlink="">
      <xdr:nvSpPr>
        <xdr:cNvPr id="8" name="角丸四角形 7"/>
        <xdr:cNvSpPr/>
      </xdr:nvSpPr>
      <xdr:spPr>
        <a:xfrm>
          <a:off x="13430251" y="9563100"/>
          <a:ext cx="190499" cy="2047875"/>
        </a:xfrm>
        <a:prstGeom prst="roundRect">
          <a:avLst/>
        </a:prstGeom>
        <a:solidFill>
          <a:srgbClr val="FFC000">
            <a:alpha val="40000"/>
          </a:srgb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609600</xdr:colOff>
      <xdr:row>65</xdr:row>
      <xdr:rowOff>47626</xdr:rowOff>
    </xdr:from>
    <xdr:to>
      <xdr:col>18</xdr:col>
      <xdr:colOff>104775</xdr:colOff>
      <xdr:row>67</xdr:row>
      <xdr:rowOff>161926</xdr:rowOff>
    </xdr:to>
    <xdr:sp macro="" textlink="">
      <xdr:nvSpPr>
        <xdr:cNvPr id="9" name="線吹き出し 2 (枠付き) 8"/>
        <xdr:cNvSpPr/>
      </xdr:nvSpPr>
      <xdr:spPr>
        <a:xfrm>
          <a:off x="10896600" y="11191876"/>
          <a:ext cx="1552575" cy="457200"/>
        </a:xfrm>
        <a:prstGeom prst="borderCallout2">
          <a:avLst>
            <a:gd name="adj1" fmla="val 16996"/>
            <a:gd name="adj2" fmla="val 101063"/>
            <a:gd name="adj3" fmla="val -861"/>
            <a:gd name="adj4" fmla="val 121032"/>
            <a:gd name="adj5" fmla="val -7189"/>
            <a:gd name="adj6" fmla="val 1630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chemeClr val="bg1"/>
              </a:solidFill>
            </a:rPr>
            <a:t>イエレン議長講演時の乱高下。（</a:t>
          </a:r>
          <a:r>
            <a:rPr kumimoji="1" lang="en-US" altLang="ja-JP" sz="1000" b="1">
              <a:solidFill>
                <a:schemeClr val="bg1"/>
              </a:solidFill>
            </a:rPr>
            <a:t>5</a:t>
          </a:r>
          <a:r>
            <a:rPr kumimoji="1" lang="ja-JP" altLang="en-US" sz="1000" b="1">
              <a:solidFill>
                <a:schemeClr val="bg1"/>
              </a:solidFill>
            </a:rPr>
            <a:t>分足チャート参照）</a:t>
          </a:r>
        </a:p>
      </xdr:txBody>
    </xdr:sp>
    <xdr:clientData/>
  </xdr:twoCellAnchor>
  <xdr:twoCellAnchor>
    <xdr:from>
      <xdr:col>13</xdr:col>
      <xdr:colOff>381000</xdr:colOff>
      <xdr:row>93</xdr:row>
      <xdr:rowOff>161925</xdr:rowOff>
    </xdr:from>
    <xdr:to>
      <xdr:col>15</xdr:col>
      <xdr:colOff>561975</xdr:colOff>
      <xdr:row>117</xdr:row>
      <xdr:rowOff>123825</xdr:rowOff>
    </xdr:to>
    <xdr:sp macro="" textlink="">
      <xdr:nvSpPr>
        <xdr:cNvPr id="10" name="角丸四角形 9"/>
        <xdr:cNvSpPr/>
      </xdr:nvSpPr>
      <xdr:spPr>
        <a:xfrm>
          <a:off x="9296400" y="16106775"/>
          <a:ext cx="1552575" cy="4076700"/>
        </a:xfrm>
        <a:prstGeom prst="roundRect">
          <a:avLst>
            <a:gd name="adj" fmla="val 8280"/>
          </a:avLst>
        </a:prstGeom>
        <a:solidFill>
          <a:srgbClr val="FFC000">
            <a:alpha val="40000"/>
          </a:srgb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238125</xdr:colOff>
      <xdr:row>88</xdr:row>
      <xdr:rowOff>152400</xdr:rowOff>
    </xdr:from>
    <xdr:to>
      <xdr:col>12</xdr:col>
      <xdr:colOff>257175</xdr:colOff>
      <xdr:row>100</xdr:row>
      <xdr:rowOff>57150</xdr:rowOff>
    </xdr:to>
    <xdr:sp macro="" textlink="">
      <xdr:nvSpPr>
        <xdr:cNvPr id="11" name="正方形/長方形 10"/>
        <xdr:cNvSpPr/>
      </xdr:nvSpPr>
      <xdr:spPr>
        <a:xfrm>
          <a:off x="3667125" y="15240000"/>
          <a:ext cx="4819650" cy="1962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100" b="1">
              <a:solidFill>
                <a:srgbClr val="FFFF00"/>
              </a:solidFill>
            </a:rPr>
            <a:t>※</a:t>
          </a:r>
          <a:r>
            <a:rPr kumimoji="1" lang="ja-JP" altLang="en-US" sz="1100" b="1">
              <a:solidFill>
                <a:srgbClr val="FFFF00"/>
              </a:solidFill>
            </a:rPr>
            <a:t>イエレン議長講演内容の要旨（ザイ</a:t>
          </a:r>
          <a:r>
            <a:rPr kumimoji="1" lang="en-US" altLang="ja-JP" sz="1100" b="1">
              <a:solidFill>
                <a:srgbClr val="FFFF00"/>
              </a:solidFill>
            </a:rPr>
            <a:t>FX</a:t>
          </a:r>
          <a:r>
            <a:rPr kumimoji="1" lang="ja-JP" altLang="en-US" sz="1100" b="1">
              <a:solidFill>
                <a:srgbClr val="FFFF00"/>
              </a:solidFill>
            </a:rPr>
            <a:t>）</a:t>
          </a:r>
          <a:endParaRPr kumimoji="1" lang="en-US" altLang="ja-JP" sz="1100" b="1">
            <a:solidFill>
              <a:srgbClr val="FFFF00"/>
            </a:solidFill>
          </a:endParaRPr>
        </a:p>
        <a:p>
          <a:pPr algn="l"/>
          <a:r>
            <a:rPr kumimoji="1" lang="ja-JP" altLang="en-US" sz="1100" b="1">
              <a:solidFill>
                <a:srgbClr val="FFFF00"/>
              </a:solidFill>
            </a:rPr>
            <a:t>具体的な利上げ時期には言及しない依然中立的な内容のため、発表直後は一時ドルが全面安に振れたが、すぐ反転上昇。（</a:t>
          </a:r>
          <a:r>
            <a:rPr kumimoji="1" lang="en-US" altLang="ja-JP" sz="1100" b="1">
              <a:solidFill>
                <a:srgbClr val="FFFF00"/>
              </a:solidFill>
            </a:rPr>
            <a:t>USDJPY</a:t>
          </a:r>
          <a:r>
            <a:rPr kumimoji="1" lang="ja-JP" altLang="en-US" sz="1100" b="1">
              <a:solidFill>
                <a:srgbClr val="FFFF00"/>
              </a:solidFill>
            </a:rPr>
            <a:t>のチャート参照）</a:t>
          </a:r>
          <a:endParaRPr kumimoji="1" lang="en-US" altLang="ja-JP" sz="1100" b="1">
            <a:solidFill>
              <a:srgbClr val="FFFF00"/>
            </a:solidFill>
          </a:endParaRPr>
        </a:p>
        <a:p>
          <a:pPr algn="l"/>
          <a:r>
            <a:rPr kumimoji="1" lang="ja-JP" altLang="en-US" sz="1100" b="1">
              <a:solidFill>
                <a:srgbClr val="FFFF00"/>
              </a:solidFill>
            </a:rPr>
            <a:t>○雇用と物価の目標達成に近づいている </a:t>
          </a:r>
          <a:endParaRPr kumimoji="1" lang="en-US" altLang="ja-JP" sz="1100" b="1">
            <a:solidFill>
              <a:srgbClr val="FFFF00"/>
            </a:solidFill>
          </a:endParaRPr>
        </a:p>
        <a:p>
          <a:pPr algn="l"/>
          <a:r>
            <a:rPr kumimoji="1" lang="ja-JP" altLang="en-US" sz="1100" b="1">
              <a:solidFill>
                <a:srgbClr val="FFFF00"/>
              </a:solidFill>
            </a:rPr>
            <a:t>○米利上げの論拠、「この数カ月で強まった」 </a:t>
          </a:r>
          <a:endParaRPr kumimoji="1" lang="en-US" altLang="ja-JP" sz="1100" b="1">
            <a:solidFill>
              <a:srgbClr val="FFFF00"/>
            </a:solidFill>
          </a:endParaRPr>
        </a:p>
        <a:p>
          <a:pPr algn="l"/>
          <a:r>
            <a:rPr kumimoji="1" lang="ja-JP" altLang="en-US" sz="1100" b="1">
              <a:solidFill>
                <a:srgbClr val="FFFF00"/>
              </a:solidFill>
            </a:rPr>
            <a:t>○</a:t>
          </a:r>
          <a:r>
            <a:rPr kumimoji="1" lang="en-US" altLang="ja-JP" sz="1100" b="1">
              <a:solidFill>
                <a:srgbClr val="FFFF00"/>
              </a:solidFill>
            </a:rPr>
            <a:t>FOMC</a:t>
          </a:r>
          <a:r>
            <a:rPr kumimoji="1" lang="ja-JP" altLang="en-US" sz="1100" b="1">
              <a:solidFill>
                <a:srgbClr val="FFFF00"/>
              </a:solidFill>
            </a:rPr>
            <a:t>、追加手段を積極的に検討していない </a:t>
          </a:r>
          <a:endParaRPr kumimoji="1" lang="en-US" altLang="ja-JP" sz="1100" b="1">
            <a:solidFill>
              <a:srgbClr val="FFFF00"/>
            </a:solidFill>
          </a:endParaRPr>
        </a:p>
        <a:p>
          <a:pPr algn="l"/>
          <a:r>
            <a:rPr kumimoji="1" lang="ja-JP" altLang="en-US" sz="1100" b="1">
              <a:solidFill>
                <a:srgbClr val="FFFF00"/>
              </a:solidFill>
            </a:rPr>
            <a:t>○財政政策、経済の安定を強化できる </a:t>
          </a:r>
          <a:endParaRPr kumimoji="1" lang="en-US" altLang="ja-JP" sz="1100" b="1">
            <a:solidFill>
              <a:srgbClr val="FFFF00"/>
            </a:solidFill>
          </a:endParaRPr>
        </a:p>
        <a:p>
          <a:pPr algn="l"/>
          <a:r>
            <a:rPr kumimoji="1" lang="ja-JP" altLang="en-US" sz="1100" b="1">
              <a:solidFill>
                <a:srgbClr val="FFFF00"/>
              </a:solidFill>
            </a:rPr>
            <a:t>○緩やかな利上げは適切になると今も考える </a:t>
          </a:r>
          <a:endParaRPr kumimoji="1" lang="en-US" altLang="ja-JP" sz="1100" b="1">
            <a:solidFill>
              <a:srgbClr val="FFFF00"/>
            </a:solidFill>
          </a:endParaRPr>
        </a:p>
        <a:p>
          <a:pPr algn="l"/>
          <a:r>
            <a:rPr kumimoji="1" lang="ja-JP" altLang="en-US" sz="1100" b="1">
              <a:solidFill>
                <a:srgbClr val="FFFF00"/>
              </a:solidFill>
            </a:rPr>
            <a:t>○様々な状況に対応する政策手段が望ましい </a:t>
          </a:r>
          <a:endParaRPr kumimoji="1" lang="en-US" altLang="ja-JP" sz="1100" b="1">
            <a:solidFill>
              <a:srgbClr val="FFFF00"/>
            </a:solidFill>
          </a:endParaRPr>
        </a:p>
        <a:p>
          <a:pPr algn="l"/>
          <a:r>
            <a:rPr kumimoji="1" lang="ja-JP" altLang="en-US" sz="1100" b="1">
              <a:solidFill>
                <a:srgbClr val="FFFF00"/>
              </a:solidFill>
            </a:rPr>
            <a:t>○将来、幅広い資産の購入を検討する価値あり</a:t>
          </a:r>
        </a:p>
      </xdr:txBody>
    </xdr:sp>
    <xdr:clientData/>
  </xdr:twoCellAnchor>
  <xdr:twoCellAnchor editAs="oneCell">
    <xdr:from>
      <xdr:col>0</xdr:col>
      <xdr:colOff>28575</xdr:colOff>
      <xdr:row>2</xdr:row>
      <xdr:rowOff>0</xdr:rowOff>
    </xdr:from>
    <xdr:to>
      <xdr:col>23</xdr:col>
      <xdr:colOff>264699</xdr:colOff>
      <xdr:row>43</xdr:row>
      <xdr:rowOff>46740</xdr:rowOff>
    </xdr:to>
    <xdr:pic>
      <xdr:nvPicPr>
        <xdr:cNvPr id="12" name="図 11"/>
        <xdr:cNvPicPr>
          <a:picLocks noChangeAspect="1"/>
        </xdr:cNvPicPr>
      </xdr:nvPicPr>
      <xdr:blipFill>
        <a:blip xmlns:r="http://schemas.openxmlformats.org/officeDocument/2006/relationships" r:embed="rId3"/>
        <a:stretch>
          <a:fillRect/>
        </a:stretch>
      </xdr:blipFill>
      <xdr:spPr>
        <a:xfrm>
          <a:off x="28575" y="342900"/>
          <a:ext cx="16009524" cy="7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23</xdr:col>
      <xdr:colOff>255172</xdr:colOff>
      <xdr:row>43</xdr:row>
      <xdr:rowOff>46743</xdr:rowOff>
    </xdr:to>
    <xdr:pic>
      <xdr:nvPicPr>
        <xdr:cNvPr id="2" name="図 1"/>
        <xdr:cNvPicPr>
          <a:picLocks noChangeAspect="1"/>
        </xdr:cNvPicPr>
      </xdr:nvPicPr>
      <xdr:blipFill>
        <a:blip xmlns:r="http://schemas.openxmlformats.org/officeDocument/2006/relationships" r:embed="rId1"/>
        <a:stretch>
          <a:fillRect/>
        </a:stretch>
      </xdr:blipFill>
      <xdr:spPr>
        <a:xfrm>
          <a:off x="9525" y="361950"/>
          <a:ext cx="16019047" cy="7057143"/>
        </a:xfrm>
        <a:prstGeom prst="rect">
          <a:avLst/>
        </a:prstGeom>
      </xdr:spPr>
    </xdr:pic>
    <xdr:clientData/>
  </xdr:twoCellAnchor>
  <xdr:twoCellAnchor editAs="oneCell">
    <xdr:from>
      <xdr:col>0</xdr:col>
      <xdr:colOff>28575</xdr:colOff>
      <xdr:row>45</xdr:row>
      <xdr:rowOff>19050</xdr:rowOff>
    </xdr:from>
    <xdr:to>
      <xdr:col>23</xdr:col>
      <xdr:colOff>255175</xdr:colOff>
      <xdr:row>86</xdr:row>
      <xdr:rowOff>75314</xdr:rowOff>
    </xdr:to>
    <xdr:pic>
      <xdr:nvPicPr>
        <xdr:cNvPr id="3" name="図 2"/>
        <xdr:cNvPicPr>
          <a:picLocks noChangeAspect="1"/>
        </xdr:cNvPicPr>
      </xdr:nvPicPr>
      <xdr:blipFill>
        <a:blip xmlns:r="http://schemas.openxmlformats.org/officeDocument/2006/relationships" r:embed="rId2"/>
        <a:stretch>
          <a:fillRect/>
        </a:stretch>
      </xdr:blipFill>
      <xdr:spPr>
        <a:xfrm>
          <a:off x="28575" y="7734300"/>
          <a:ext cx="16000000" cy="7085714"/>
        </a:xfrm>
        <a:prstGeom prst="rect">
          <a:avLst/>
        </a:prstGeom>
      </xdr:spPr>
    </xdr:pic>
    <xdr:clientData/>
  </xdr:twoCellAnchor>
  <xdr:twoCellAnchor>
    <xdr:from>
      <xdr:col>13</xdr:col>
      <xdr:colOff>171451</xdr:colOff>
      <xdr:row>47</xdr:row>
      <xdr:rowOff>142875</xdr:rowOff>
    </xdr:from>
    <xdr:to>
      <xdr:col>16</xdr:col>
      <xdr:colOff>95250</xdr:colOff>
      <xdr:row>51</xdr:row>
      <xdr:rowOff>123825</xdr:rowOff>
    </xdr:to>
    <xdr:cxnSp macro="">
      <xdr:nvCxnSpPr>
        <xdr:cNvPr id="4" name="直線コネクタ 3"/>
        <xdr:cNvCxnSpPr/>
      </xdr:nvCxnSpPr>
      <xdr:spPr>
        <a:xfrm flipH="1">
          <a:off x="9086851" y="8201025"/>
          <a:ext cx="1981199" cy="66675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352425</xdr:colOff>
      <xdr:row>74</xdr:row>
      <xdr:rowOff>0</xdr:rowOff>
    </xdr:from>
    <xdr:to>
      <xdr:col>16</xdr:col>
      <xdr:colOff>323851</xdr:colOff>
      <xdr:row>77</xdr:row>
      <xdr:rowOff>123825</xdr:rowOff>
    </xdr:to>
    <xdr:cxnSp macro="">
      <xdr:nvCxnSpPr>
        <xdr:cNvPr id="7" name="直線コネクタ 6"/>
        <xdr:cNvCxnSpPr/>
      </xdr:nvCxnSpPr>
      <xdr:spPr>
        <a:xfrm flipH="1" flipV="1">
          <a:off x="9267825" y="12687300"/>
          <a:ext cx="2028826" cy="63817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400050</xdr:colOff>
      <xdr:row>51</xdr:row>
      <xdr:rowOff>104775</xdr:rowOff>
    </xdr:from>
    <xdr:to>
      <xdr:col>18</xdr:col>
      <xdr:colOff>390525</xdr:colOff>
      <xdr:row>51</xdr:row>
      <xdr:rowOff>104775</xdr:rowOff>
    </xdr:to>
    <xdr:cxnSp macro="">
      <xdr:nvCxnSpPr>
        <xdr:cNvPr id="10" name="直線コネクタ 9"/>
        <xdr:cNvCxnSpPr/>
      </xdr:nvCxnSpPr>
      <xdr:spPr>
        <a:xfrm>
          <a:off x="11372850" y="8848725"/>
          <a:ext cx="1362075"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552450</xdr:colOff>
      <xdr:row>49</xdr:row>
      <xdr:rowOff>9525</xdr:rowOff>
    </xdr:from>
    <xdr:to>
      <xdr:col>17</xdr:col>
      <xdr:colOff>666750</xdr:colOff>
      <xdr:row>49</xdr:row>
      <xdr:rowOff>9525</xdr:rowOff>
    </xdr:to>
    <xdr:cxnSp macro="">
      <xdr:nvCxnSpPr>
        <xdr:cNvPr id="11" name="直線コネクタ 10"/>
        <xdr:cNvCxnSpPr/>
      </xdr:nvCxnSpPr>
      <xdr:spPr>
        <a:xfrm>
          <a:off x="11525250" y="8410575"/>
          <a:ext cx="800100"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51</xdr:row>
      <xdr:rowOff>133350</xdr:rowOff>
    </xdr:from>
    <xdr:to>
      <xdr:col>18</xdr:col>
      <xdr:colOff>247650</xdr:colOff>
      <xdr:row>52</xdr:row>
      <xdr:rowOff>161925</xdr:rowOff>
    </xdr:to>
    <xdr:sp macro="" textlink="">
      <xdr:nvSpPr>
        <xdr:cNvPr id="13" name="下矢印 12"/>
        <xdr:cNvSpPr/>
      </xdr:nvSpPr>
      <xdr:spPr>
        <a:xfrm>
          <a:off x="12449175" y="8877300"/>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571500</xdr:colOff>
      <xdr:row>52</xdr:row>
      <xdr:rowOff>47625</xdr:rowOff>
    </xdr:from>
    <xdr:to>
      <xdr:col>20</xdr:col>
      <xdr:colOff>561975</xdr:colOff>
      <xdr:row>52</xdr:row>
      <xdr:rowOff>47625</xdr:rowOff>
    </xdr:to>
    <xdr:cxnSp macro="">
      <xdr:nvCxnSpPr>
        <xdr:cNvPr id="14" name="直線コネクタ 13"/>
        <xdr:cNvCxnSpPr/>
      </xdr:nvCxnSpPr>
      <xdr:spPr>
        <a:xfrm>
          <a:off x="12915900" y="8963025"/>
          <a:ext cx="1362075"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600075</xdr:colOff>
      <xdr:row>51</xdr:row>
      <xdr:rowOff>114300</xdr:rowOff>
    </xdr:from>
    <xdr:to>
      <xdr:col>20</xdr:col>
      <xdr:colOff>133350</xdr:colOff>
      <xdr:row>52</xdr:row>
      <xdr:rowOff>152400</xdr:rowOff>
    </xdr:to>
    <xdr:sp macro="" textlink="">
      <xdr:nvSpPr>
        <xdr:cNvPr id="16" name="乗算記号 15"/>
        <xdr:cNvSpPr/>
      </xdr:nvSpPr>
      <xdr:spPr>
        <a:xfrm>
          <a:off x="13630275" y="8858250"/>
          <a:ext cx="219075" cy="209550"/>
        </a:xfrm>
        <a:prstGeom prst="mathMultiply">
          <a:avLst/>
        </a:prstGeom>
        <a:solidFill>
          <a:schemeClr val="accent1">
            <a:alpha val="6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23</xdr:col>
      <xdr:colOff>274222</xdr:colOff>
      <xdr:row>43</xdr:row>
      <xdr:rowOff>94363</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371475"/>
          <a:ext cx="16019047" cy="7095238"/>
        </a:xfrm>
        <a:prstGeom prst="rect">
          <a:avLst/>
        </a:prstGeom>
      </xdr:spPr>
    </xdr:pic>
    <xdr:clientData/>
  </xdr:twoCellAnchor>
  <xdr:twoCellAnchor>
    <xdr:from>
      <xdr:col>19</xdr:col>
      <xdr:colOff>180975</xdr:colOff>
      <xdr:row>16</xdr:row>
      <xdr:rowOff>85724</xdr:rowOff>
    </xdr:from>
    <xdr:to>
      <xdr:col>20</xdr:col>
      <xdr:colOff>600075</xdr:colOff>
      <xdr:row>20</xdr:row>
      <xdr:rowOff>133349</xdr:rowOff>
    </xdr:to>
    <xdr:sp macro="" textlink="">
      <xdr:nvSpPr>
        <xdr:cNvPr id="3" name="角丸四角形 2"/>
        <xdr:cNvSpPr/>
      </xdr:nvSpPr>
      <xdr:spPr>
        <a:xfrm>
          <a:off x="13211175" y="2828924"/>
          <a:ext cx="1104900" cy="733425"/>
        </a:xfrm>
        <a:prstGeom prst="roundRect">
          <a:avLst/>
        </a:prstGeom>
        <a:solidFill>
          <a:srgbClr val="FFC000">
            <a:alpha val="40000"/>
          </a:srgb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295275</xdr:colOff>
      <xdr:row>22</xdr:row>
      <xdr:rowOff>133350</xdr:rowOff>
    </xdr:from>
    <xdr:to>
      <xdr:col>19</xdr:col>
      <xdr:colOff>542926</xdr:colOff>
      <xdr:row>26</xdr:row>
      <xdr:rowOff>47625</xdr:rowOff>
    </xdr:to>
    <xdr:sp macro="" textlink="">
      <xdr:nvSpPr>
        <xdr:cNvPr id="4" name="線吹き出し 2 (枠付き) 3"/>
        <xdr:cNvSpPr/>
      </xdr:nvSpPr>
      <xdr:spPr>
        <a:xfrm>
          <a:off x="11268075" y="3905250"/>
          <a:ext cx="2305051" cy="600075"/>
        </a:xfrm>
        <a:prstGeom prst="borderCallout2">
          <a:avLst>
            <a:gd name="adj1" fmla="val 16996"/>
            <a:gd name="adj2" fmla="val 101063"/>
            <a:gd name="adj3" fmla="val 16996"/>
            <a:gd name="adj4" fmla="val 122259"/>
            <a:gd name="adj5" fmla="val -58677"/>
            <a:gd name="adj6" fmla="val 1263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下落後レンジ形成、</a:t>
          </a:r>
          <a:r>
            <a:rPr kumimoji="1" lang="en-US" altLang="ja-JP" sz="1000" b="1">
              <a:solidFill>
                <a:srgbClr val="FFFF00"/>
              </a:solidFill>
            </a:rPr>
            <a:t>MACD</a:t>
          </a:r>
          <a:r>
            <a:rPr kumimoji="1" lang="ja-JP" altLang="en-US" sz="1000" b="1">
              <a:solidFill>
                <a:srgbClr val="FFFF00"/>
              </a:solidFill>
            </a:rPr>
            <a:t>は</a:t>
          </a:r>
          <a:r>
            <a:rPr kumimoji="1" lang="en-US" altLang="ja-JP" sz="1000" b="1">
              <a:solidFill>
                <a:srgbClr val="FFFF00"/>
              </a:solidFill>
            </a:rPr>
            <a:t>DC</a:t>
          </a:r>
          <a:r>
            <a:rPr kumimoji="1" lang="ja-JP" altLang="en-US" sz="1000" b="1">
              <a:solidFill>
                <a:srgbClr val="FFFF00"/>
              </a:solidFill>
            </a:rPr>
            <a:t>している。</a:t>
          </a:r>
          <a:endParaRPr kumimoji="1" lang="en-US" altLang="ja-JP" sz="1000" b="1">
            <a:solidFill>
              <a:srgbClr val="FFFF00"/>
            </a:solidFill>
          </a:endParaRPr>
        </a:p>
        <a:p>
          <a:pPr algn="l"/>
          <a:r>
            <a:rPr kumimoji="1" lang="ja-JP" altLang="en-US" sz="1000" b="1">
              <a:solidFill>
                <a:srgbClr val="FFFF00"/>
              </a:solidFill>
            </a:rPr>
            <a:t>⇒安値割れでの売りを狙ったが反転上昇して損切。（</a:t>
          </a:r>
          <a:r>
            <a:rPr kumimoji="1" lang="en-US" altLang="ja-JP" sz="1000" b="1">
              <a:solidFill>
                <a:srgbClr val="FFFF00"/>
              </a:solidFill>
            </a:rPr>
            <a:t>1</a:t>
          </a:r>
          <a:r>
            <a:rPr kumimoji="1" lang="ja-JP" altLang="en-US" sz="1000" b="1">
              <a:solidFill>
                <a:srgbClr val="FFFF00"/>
              </a:solidFill>
            </a:rPr>
            <a:t>時間足チャート参照）</a:t>
          </a:r>
        </a:p>
      </xdr:txBody>
    </xdr:sp>
    <xdr:clientData/>
  </xdr:twoCellAnchor>
  <xdr:twoCellAnchor editAs="oneCell">
    <xdr:from>
      <xdr:col>0</xdr:col>
      <xdr:colOff>28575</xdr:colOff>
      <xdr:row>45</xdr:row>
      <xdr:rowOff>0</xdr:rowOff>
    </xdr:from>
    <xdr:to>
      <xdr:col>23</xdr:col>
      <xdr:colOff>293270</xdr:colOff>
      <xdr:row>86</xdr:row>
      <xdr:rowOff>46740</xdr:rowOff>
    </xdr:to>
    <xdr:pic>
      <xdr:nvPicPr>
        <xdr:cNvPr id="6" name="図 5"/>
        <xdr:cNvPicPr>
          <a:picLocks noChangeAspect="1"/>
        </xdr:cNvPicPr>
      </xdr:nvPicPr>
      <xdr:blipFill>
        <a:blip xmlns:r="http://schemas.openxmlformats.org/officeDocument/2006/relationships" r:embed="rId2"/>
        <a:stretch>
          <a:fillRect/>
        </a:stretch>
      </xdr:blipFill>
      <xdr:spPr>
        <a:xfrm>
          <a:off x="28575" y="7715250"/>
          <a:ext cx="16038095" cy="7076190"/>
        </a:xfrm>
        <a:prstGeom prst="rect">
          <a:avLst/>
        </a:prstGeom>
      </xdr:spPr>
    </xdr:pic>
    <xdr:clientData/>
  </xdr:twoCellAnchor>
  <xdr:twoCellAnchor>
    <xdr:from>
      <xdr:col>14</xdr:col>
      <xdr:colOff>504825</xdr:colOff>
      <xdr:row>72</xdr:row>
      <xdr:rowOff>133350</xdr:rowOff>
    </xdr:from>
    <xdr:to>
      <xdr:col>16</xdr:col>
      <xdr:colOff>114300</xdr:colOff>
      <xdr:row>72</xdr:row>
      <xdr:rowOff>133350</xdr:rowOff>
    </xdr:to>
    <xdr:cxnSp macro="">
      <xdr:nvCxnSpPr>
        <xdr:cNvPr id="7" name="直線コネクタ 6"/>
        <xdr:cNvCxnSpPr/>
      </xdr:nvCxnSpPr>
      <xdr:spPr>
        <a:xfrm>
          <a:off x="10106025" y="12477750"/>
          <a:ext cx="981075"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72</xdr:row>
      <xdr:rowOff>161925</xdr:rowOff>
    </xdr:from>
    <xdr:to>
      <xdr:col>15</xdr:col>
      <xdr:colOff>342900</xdr:colOff>
      <xdr:row>74</xdr:row>
      <xdr:rowOff>19050</xdr:rowOff>
    </xdr:to>
    <xdr:sp macro="" textlink="">
      <xdr:nvSpPr>
        <xdr:cNvPr id="9" name="下矢印 8"/>
        <xdr:cNvSpPr/>
      </xdr:nvSpPr>
      <xdr:spPr>
        <a:xfrm>
          <a:off x="10487025" y="12506325"/>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68</xdr:row>
      <xdr:rowOff>0</xdr:rowOff>
    </xdr:from>
    <xdr:to>
      <xdr:col>16</xdr:col>
      <xdr:colOff>361950</xdr:colOff>
      <xdr:row>68</xdr:row>
      <xdr:rowOff>19050</xdr:rowOff>
    </xdr:to>
    <xdr:cxnSp macro="">
      <xdr:nvCxnSpPr>
        <xdr:cNvPr id="10" name="直線コネクタ 9"/>
        <xdr:cNvCxnSpPr/>
      </xdr:nvCxnSpPr>
      <xdr:spPr>
        <a:xfrm>
          <a:off x="9601200" y="11658600"/>
          <a:ext cx="1733550" cy="1905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67</xdr:row>
      <xdr:rowOff>85725</xdr:rowOff>
    </xdr:from>
    <xdr:to>
      <xdr:col>16</xdr:col>
      <xdr:colOff>314325</xdr:colOff>
      <xdr:row>68</xdr:row>
      <xdr:rowOff>123825</xdr:rowOff>
    </xdr:to>
    <xdr:sp macro="" textlink="">
      <xdr:nvSpPr>
        <xdr:cNvPr id="12" name="乗算記号 11"/>
        <xdr:cNvSpPr/>
      </xdr:nvSpPr>
      <xdr:spPr>
        <a:xfrm>
          <a:off x="11068050" y="11572875"/>
          <a:ext cx="219075" cy="209550"/>
        </a:xfrm>
        <a:prstGeom prst="mathMultiply">
          <a:avLst/>
        </a:prstGeom>
        <a:solidFill>
          <a:srgbClr val="FF0000">
            <a:alpha val="60000"/>
          </a:srgb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152400</xdr:colOff>
      <xdr:row>70</xdr:row>
      <xdr:rowOff>47625</xdr:rowOff>
    </xdr:from>
    <xdr:to>
      <xdr:col>16</xdr:col>
      <xdr:colOff>228600</xdr:colOff>
      <xdr:row>70</xdr:row>
      <xdr:rowOff>57150</xdr:rowOff>
    </xdr:to>
    <xdr:cxnSp macro="">
      <xdr:nvCxnSpPr>
        <xdr:cNvPr id="13" name="直線コネクタ 12"/>
        <xdr:cNvCxnSpPr/>
      </xdr:nvCxnSpPr>
      <xdr:spPr>
        <a:xfrm>
          <a:off x="10439400" y="12049125"/>
          <a:ext cx="762000" cy="9525"/>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285750</xdr:colOff>
      <xdr:row>72</xdr:row>
      <xdr:rowOff>142875</xdr:rowOff>
    </xdr:from>
    <xdr:to>
      <xdr:col>18</xdr:col>
      <xdr:colOff>504825</xdr:colOff>
      <xdr:row>75</xdr:row>
      <xdr:rowOff>57150</xdr:rowOff>
    </xdr:to>
    <xdr:sp macro="" textlink="">
      <xdr:nvSpPr>
        <xdr:cNvPr id="15" name="線吹き出し 2 (枠付き) 14"/>
        <xdr:cNvSpPr/>
      </xdr:nvSpPr>
      <xdr:spPr>
        <a:xfrm>
          <a:off x="11258550" y="12487275"/>
          <a:ext cx="1590675" cy="428625"/>
        </a:xfrm>
        <a:prstGeom prst="borderCallout2">
          <a:avLst>
            <a:gd name="adj1" fmla="val 18750"/>
            <a:gd name="adj2" fmla="val -8333"/>
            <a:gd name="adj3" fmla="val 18750"/>
            <a:gd name="adj4" fmla="val -16667"/>
            <a:gd name="adj5" fmla="val -98611"/>
            <a:gd name="adj6" fmla="val -346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本来はここで逃げるべきだった。（</a:t>
          </a:r>
          <a:r>
            <a:rPr kumimoji="1" lang="en-US" altLang="ja-JP" sz="1000" b="1">
              <a:solidFill>
                <a:srgbClr val="FFFF00"/>
              </a:solidFill>
            </a:rPr>
            <a:t>EB</a:t>
          </a:r>
          <a:r>
            <a:rPr kumimoji="1" lang="ja-JP" altLang="en-US" sz="1000" b="1">
              <a:solidFill>
                <a:srgbClr val="FFFF00"/>
              </a:solidFill>
            </a:rPr>
            <a:t>↑の高値越え）</a:t>
          </a:r>
        </a:p>
      </xdr:txBody>
    </xdr:sp>
    <xdr:clientData/>
  </xdr:twoCellAnchor>
  <xdr:twoCellAnchor>
    <xdr:from>
      <xdr:col>13</xdr:col>
      <xdr:colOff>180975</xdr:colOff>
      <xdr:row>73</xdr:row>
      <xdr:rowOff>152400</xdr:rowOff>
    </xdr:from>
    <xdr:to>
      <xdr:col>16</xdr:col>
      <xdr:colOff>123825</xdr:colOff>
      <xdr:row>73</xdr:row>
      <xdr:rowOff>152400</xdr:rowOff>
    </xdr:to>
    <xdr:cxnSp macro="">
      <xdr:nvCxnSpPr>
        <xdr:cNvPr id="16" name="直線コネクタ 15"/>
        <xdr:cNvCxnSpPr/>
      </xdr:nvCxnSpPr>
      <xdr:spPr>
        <a:xfrm>
          <a:off x="9096375" y="12668250"/>
          <a:ext cx="2000250"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628650</xdr:colOff>
      <xdr:row>75</xdr:row>
      <xdr:rowOff>9525</xdr:rowOff>
    </xdr:from>
    <xdr:to>
      <xdr:col>14</xdr:col>
      <xdr:colOff>238125</xdr:colOff>
      <xdr:row>78</xdr:row>
      <xdr:rowOff>85725</xdr:rowOff>
    </xdr:to>
    <xdr:sp macro="" textlink="">
      <xdr:nvSpPr>
        <xdr:cNvPr id="19" name="線吹き出し 2 (枠付き) 18"/>
        <xdr:cNvSpPr/>
      </xdr:nvSpPr>
      <xdr:spPr>
        <a:xfrm>
          <a:off x="8172450" y="12868275"/>
          <a:ext cx="1666875" cy="590550"/>
        </a:xfrm>
        <a:prstGeom prst="borderCallout2">
          <a:avLst>
            <a:gd name="adj1" fmla="val 16996"/>
            <a:gd name="adj2" fmla="val 101063"/>
            <a:gd name="adj3" fmla="val 16996"/>
            <a:gd name="adj4" fmla="val 122259"/>
            <a:gd name="adj5" fmla="val -36481"/>
            <a:gd name="adj6" fmla="val 1350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売りエントリーは、</a:t>
          </a:r>
          <a:r>
            <a:rPr kumimoji="1" lang="en-US" altLang="ja-JP" sz="1000" b="1">
              <a:solidFill>
                <a:srgbClr val="FFFF00"/>
              </a:solidFill>
            </a:rPr>
            <a:t>1</a:t>
          </a:r>
          <a:r>
            <a:rPr kumimoji="1" lang="ja-JP" altLang="en-US" sz="1000" b="1">
              <a:solidFill>
                <a:srgbClr val="FFFF00"/>
              </a:solidFill>
            </a:rPr>
            <a:t>時間足</a:t>
          </a:r>
          <a:r>
            <a:rPr kumimoji="1" lang="en-US" altLang="ja-JP" sz="1000" b="1">
              <a:solidFill>
                <a:srgbClr val="FFFF00"/>
              </a:solidFill>
            </a:rPr>
            <a:t>MACD</a:t>
          </a:r>
          <a:r>
            <a:rPr kumimoji="1" lang="ja-JP" altLang="en-US" sz="1000" b="1">
              <a:solidFill>
                <a:srgbClr val="FFFF00"/>
              </a:solidFill>
            </a:rPr>
            <a:t>の</a:t>
          </a:r>
          <a:r>
            <a:rPr kumimoji="1" lang="en-US" altLang="ja-JP" sz="1000" b="1">
              <a:solidFill>
                <a:srgbClr val="FFFF00"/>
              </a:solidFill>
            </a:rPr>
            <a:t>DC</a:t>
          </a:r>
          <a:r>
            <a:rPr kumimoji="1" lang="ja-JP" altLang="en-US" sz="1000" b="1">
              <a:solidFill>
                <a:srgbClr val="FFFF00"/>
              </a:solidFill>
            </a:rPr>
            <a:t>確定＆ここの安値割れまで待つべきだった。</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19050</xdr:rowOff>
    </xdr:from>
    <xdr:to>
      <xdr:col>23</xdr:col>
      <xdr:colOff>264699</xdr:colOff>
      <xdr:row>43</xdr:row>
      <xdr:rowOff>56267</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361950"/>
          <a:ext cx="16009524" cy="7066667"/>
        </a:xfrm>
        <a:prstGeom prst="rect">
          <a:avLst/>
        </a:prstGeom>
      </xdr:spPr>
    </xdr:pic>
    <xdr:clientData/>
  </xdr:twoCellAnchor>
  <xdr:twoCellAnchor editAs="oneCell">
    <xdr:from>
      <xdr:col>0</xdr:col>
      <xdr:colOff>28575</xdr:colOff>
      <xdr:row>45</xdr:row>
      <xdr:rowOff>0</xdr:rowOff>
    </xdr:from>
    <xdr:to>
      <xdr:col>23</xdr:col>
      <xdr:colOff>274222</xdr:colOff>
      <xdr:row>86</xdr:row>
      <xdr:rowOff>56264</xdr:rowOff>
    </xdr:to>
    <xdr:pic>
      <xdr:nvPicPr>
        <xdr:cNvPr id="3" name="図 2"/>
        <xdr:cNvPicPr>
          <a:picLocks noChangeAspect="1"/>
        </xdr:cNvPicPr>
      </xdr:nvPicPr>
      <xdr:blipFill>
        <a:blip xmlns:r="http://schemas.openxmlformats.org/officeDocument/2006/relationships" r:embed="rId2"/>
        <a:stretch>
          <a:fillRect/>
        </a:stretch>
      </xdr:blipFill>
      <xdr:spPr>
        <a:xfrm>
          <a:off x="28575" y="7715250"/>
          <a:ext cx="16019047" cy="7085714"/>
        </a:xfrm>
        <a:prstGeom prst="rect">
          <a:avLst/>
        </a:prstGeom>
      </xdr:spPr>
    </xdr:pic>
    <xdr:clientData/>
  </xdr:twoCellAnchor>
  <xdr:twoCellAnchor>
    <xdr:from>
      <xdr:col>14</xdr:col>
      <xdr:colOff>238125</xdr:colOff>
      <xdr:row>50</xdr:row>
      <xdr:rowOff>104775</xdr:rowOff>
    </xdr:from>
    <xdr:to>
      <xdr:col>17</xdr:col>
      <xdr:colOff>142875</xdr:colOff>
      <xdr:row>53</xdr:row>
      <xdr:rowOff>66675</xdr:rowOff>
    </xdr:to>
    <xdr:cxnSp macro="">
      <xdr:nvCxnSpPr>
        <xdr:cNvPr id="4" name="直線コネクタ 3"/>
        <xdr:cNvCxnSpPr/>
      </xdr:nvCxnSpPr>
      <xdr:spPr>
        <a:xfrm flipV="1">
          <a:off x="9839325" y="8677275"/>
          <a:ext cx="1962150" cy="47625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419100</xdr:colOff>
      <xdr:row>77</xdr:row>
      <xdr:rowOff>47625</xdr:rowOff>
    </xdr:from>
    <xdr:to>
      <xdr:col>17</xdr:col>
      <xdr:colOff>657225</xdr:colOff>
      <xdr:row>78</xdr:row>
      <xdr:rowOff>152400</xdr:rowOff>
    </xdr:to>
    <xdr:cxnSp macro="">
      <xdr:nvCxnSpPr>
        <xdr:cNvPr id="6" name="直線コネクタ 5"/>
        <xdr:cNvCxnSpPr/>
      </xdr:nvCxnSpPr>
      <xdr:spPr>
        <a:xfrm>
          <a:off x="10020300" y="13249275"/>
          <a:ext cx="2295525" cy="27622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54</xdr:row>
      <xdr:rowOff>9525</xdr:rowOff>
    </xdr:from>
    <xdr:to>
      <xdr:col>18</xdr:col>
      <xdr:colOff>219075</xdr:colOff>
      <xdr:row>54</xdr:row>
      <xdr:rowOff>9525</xdr:rowOff>
    </xdr:to>
    <xdr:cxnSp macro="">
      <xdr:nvCxnSpPr>
        <xdr:cNvPr id="8" name="直線コネクタ 7"/>
        <xdr:cNvCxnSpPr/>
      </xdr:nvCxnSpPr>
      <xdr:spPr>
        <a:xfrm>
          <a:off x="11201400" y="9267825"/>
          <a:ext cx="1362075"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54</xdr:row>
      <xdr:rowOff>28575</xdr:rowOff>
    </xdr:from>
    <xdr:to>
      <xdr:col>18</xdr:col>
      <xdr:colOff>171450</xdr:colOff>
      <xdr:row>55</xdr:row>
      <xdr:rowOff>57150</xdr:rowOff>
    </xdr:to>
    <xdr:sp macro="" textlink="">
      <xdr:nvSpPr>
        <xdr:cNvPr id="9" name="下矢印 8"/>
        <xdr:cNvSpPr/>
      </xdr:nvSpPr>
      <xdr:spPr>
        <a:xfrm>
          <a:off x="12372975" y="9286875"/>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142875</xdr:colOff>
      <xdr:row>52</xdr:row>
      <xdr:rowOff>57150</xdr:rowOff>
    </xdr:from>
    <xdr:to>
      <xdr:col>18</xdr:col>
      <xdr:colOff>361950</xdr:colOff>
      <xdr:row>53</xdr:row>
      <xdr:rowOff>95250</xdr:rowOff>
    </xdr:to>
    <xdr:sp macro="" textlink="">
      <xdr:nvSpPr>
        <xdr:cNvPr id="10" name="乗算記号 9"/>
        <xdr:cNvSpPr/>
      </xdr:nvSpPr>
      <xdr:spPr>
        <a:xfrm>
          <a:off x="12487275" y="8972550"/>
          <a:ext cx="219075" cy="209550"/>
        </a:xfrm>
        <a:prstGeom prst="mathMultiply">
          <a:avLst/>
        </a:prstGeom>
        <a:solidFill>
          <a:srgbClr val="FF0000">
            <a:alpha val="60000"/>
          </a:srgb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552450</xdr:colOff>
      <xdr:row>55</xdr:row>
      <xdr:rowOff>38101</xdr:rowOff>
    </xdr:from>
    <xdr:to>
      <xdr:col>20</xdr:col>
      <xdr:colOff>600075</xdr:colOff>
      <xdr:row>56</xdr:row>
      <xdr:rowOff>152401</xdr:rowOff>
    </xdr:to>
    <xdr:sp macro="" textlink="">
      <xdr:nvSpPr>
        <xdr:cNvPr id="11" name="線吹き出し 2 (枠付き) 10"/>
        <xdr:cNvSpPr/>
      </xdr:nvSpPr>
      <xdr:spPr>
        <a:xfrm>
          <a:off x="12896850" y="9467851"/>
          <a:ext cx="1419225" cy="285750"/>
        </a:xfrm>
        <a:prstGeom prst="borderCallout2">
          <a:avLst>
            <a:gd name="adj1" fmla="val 18750"/>
            <a:gd name="adj2" fmla="val -8333"/>
            <a:gd name="adj3" fmla="val 18750"/>
            <a:gd name="adj4" fmla="val -16667"/>
            <a:gd name="adj5" fmla="val -134167"/>
            <a:gd name="adj6" fmla="val -218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EB</a:t>
          </a:r>
          <a:r>
            <a:rPr kumimoji="1" lang="ja-JP" altLang="en-US" sz="1000" b="1">
              <a:solidFill>
                <a:srgbClr val="FFFF00"/>
              </a:solidFill>
            </a:rPr>
            <a:t>↑の高値越えで損切。</a:t>
          </a:r>
        </a:p>
      </xdr:txBody>
    </xdr:sp>
    <xdr:clientData/>
  </xdr:twoCellAnchor>
  <xdr:twoCellAnchor>
    <xdr:from>
      <xdr:col>16</xdr:col>
      <xdr:colOff>161925</xdr:colOff>
      <xdr:row>58</xdr:row>
      <xdr:rowOff>123826</xdr:rowOff>
    </xdr:from>
    <xdr:to>
      <xdr:col>18</xdr:col>
      <xdr:colOff>409575</xdr:colOff>
      <xdr:row>60</xdr:row>
      <xdr:rowOff>66676</xdr:rowOff>
    </xdr:to>
    <xdr:sp macro="" textlink="">
      <xdr:nvSpPr>
        <xdr:cNvPr id="12" name="線吹き出し 2 (枠付き) 11"/>
        <xdr:cNvSpPr/>
      </xdr:nvSpPr>
      <xdr:spPr>
        <a:xfrm>
          <a:off x="11134725" y="10067926"/>
          <a:ext cx="1619250" cy="285750"/>
        </a:xfrm>
        <a:prstGeom prst="borderCallout2">
          <a:avLst>
            <a:gd name="adj1" fmla="val 18750"/>
            <a:gd name="adj2" fmla="val -8333"/>
            <a:gd name="adj3" fmla="val 18750"/>
            <a:gd name="adj4" fmla="val -16667"/>
            <a:gd name="adj5" fmla="val -60834"/>
            <a:gd name="adj6" fmla="val -183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40MA</a:t>
          </a:r>
          <a:r>
            <a:rPr kumimoji="1" lang="ja-JP" altLang="en-US" sz="1000" b="1">
              <a:solidFill>
                <a:srgbClr val="FFFF00"/>
              </a:solidFill>
            </a:rPr>
            <a:t>（</a:t>
          </a:r>
          <a:r>
            <a:rPr kumimoji="1" lang="en-US" altLang="ja-JP" sz="1000" b="1">
              <a:solidFill>
                <a:srgbClr val="FFFF00"/>
              </a:solidFill>
            </a:rPr>
            <a:t>4</a:t>
          </a:r>
          <a:r>
            <a:rPr kumimoji="1" lang="ja-JP" altLang="en-US" sz="1000" b="1">
              <a:solidFill>
                <a:srgbClr val="FFFF00"/>
              </a:solidFill>
            </a:rPr>
            <a:t>時間足</a:t>
          </a:r>
          <a:r>
            <a:rPr kumimoji="1" lang="en-US" altLang="ja-JP" sz="1000" b="1">
              <a:solidFill>
                <a:srgbClr val="FFFF00"/>
              </a:solidFill>
            </a:rPr>
            <a:t>10MA</a:t>
          </a:r>
          <a:r>
            <a:rPr kumimoji="1" lang="ja-JP" altLang="en-US" sz="1000" b="1">
              <a:solidFill>
                <a:srgbClr val="FFFF00"/>
              </a:solidFill>
            </a:rPr>
            <a:t>相当）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2</xdr:row>
      <xdr:rowOff>9525</xdr:rowOff>
    </xdr:from>
    <xdr:to>
      <xdr:col>23</xdr:col>
      <xdr:colOff>274222</xdr:colOff>
      <xdr:row>43</xdr:row>
      <xdr:rowOff>94361</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352425"/>
          <a:ext cx="16019047" cy="7114286"/>
        </a:xfrm>
        <a:prstGeom prst="rect">
          <a:avLst/>
        </a:prstGeom>
      </xdr:spPr>
    </xdr:pic>
    <xdr:clientData/>
  </xdr:twoCellAnchor>
  <xdr:twoCellAnchor editAs="oneCell">
    <xdr:from>
      <xdr:col>0</xdr:col>
      <xdr:colOff>28575</xdr:colOff>
      <xdr:row>45</xdr:row>
      <xdr:rowOff>19050</xdr:rowOff>
    </xdr:from>
    <xdr:to>
      <xdr:col>23</xdr:col>
      <xdr:colOff>255175</xdr:colOff>
      <xdr:row>86</xdr:row>
      <xdr:rowOff>56267</xdr:rowOff>
    </xdr:to>
    <xdr:pic>
      <xdr:nvPicPr>
        <xdr:cNvPr id="3" name="図 2"/>
        <xdr:cNvPicPr>
          <a:picLocks noChangeAspect="1"/>
        </xdr:cNvPicPr>
      </xdr:nvPicPr>
      <xdr:blipFill>
        <a:blip xmlns:r="http://schemas.openxmlformats.org/officeDocument/2006/relationships" r:embed="rId2"/>
        <a:stretch>
          <a:fillRect/>
        </a:stretch>
      </xdr:blipFill>
      <xdr:spPr>
        <a:xfrm>
          <a:off x="28575" y="7734300"/>
          <a:ext cx="16000000" cy="7066667"/>
        </a:xfrm>
        <a:prstGeom prst="rect">
          <a:avLst/>
        </a:prstGeom>
      </xdr:spPr>
    </xdr:pic>
    <xdr:clientData/>
  </xdr:twoCellAnchor>
  <xdr:twoCellAnchor>
    <xdr:from>
      <xdr:col>16</xdr:col>
      <xdr:colOff>85725</xdr:colOff>
      <xdr:row>64</xdr:row>
      <xdr:rowOff>76200</xdr:rowOff>
    </xdr:from>
    <xdr:to>
      <xdr:col>19</xdr:col>
      <xdr:colOff>142875</xdr:colOff>
      <xdr:row>64</xdr:row>
      <xdr:rowOff>76200</xdr:rowOff>
    </xdr:to>
    <xdr:cxnSp macro="">
      <xdr:nvCxnSpPr>
        <xdr:cNvPr id="4" name="直線コネクタ 3"/>
        <xdr:cNvCxnSpPr/>
      </xdr:nvCxnSpPr>
      <xdr:spPr>
        <a:xfrm>
          <a:off x="11058525" y="11049000"/>
          <a:ext cx="2114550"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590550</xdr:colOff>
      <xdr:row>62</xdr:row>
      <xdr:rowOff>95250</xdr:rowOff>
    </xdr:from>
    <xdr:to>
      <xdr:col>19</xdr:col>
      <xdr:colOff>28575</xdr:colOff>
      <xdr:row>63</xdr:row>
      <xdr:rowOff>142875</xdr:rowOff>
    </xdr:to>
    <xdr:sp macro="" textlink="">
      <xdr:nvSpPr>
        <xdr:cNvPr id="6" name="下矢印 5"/>
        <xdr:cNvSpPr/>
      </xdr:nvSpPr>
      <xdr:spPr>
        <a:xfrm flipV="1">
          <a:off x="12934950" y="10725150"/>
          <a:ext cx="123825" cy="21907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66675</xdr:colOff>
      <xdr:row>58</xdr:row>
      <xdr:rowOff>76200</xdr:rowOff>
    </xdr:from>
    <xdr:to>
      <xdr:col>16</xdr:col>
      <xdr:colOff>238126</xdr:colOff>
      <xdr:row>63</xdr:row>
      <xdr:rowOff>152400</xdr:rowOff>
    </xdr:to>
    <xdr:sp macro="" textlink="">
      <xdr:nvSpPr>
        <xdr:cNvPr id="7" name="線吹き出し 2 (枠付き) 6"/>
        <xdr:cNvSpPr/>
      </xdr:nvSpPr>
      <xdr:spPr>
        <a:xfrm>
          <a:off x="8296275" y="10020300"/>
          <a:ext cx="2914651" cy="933450"/>
        </a:xfrm>
        <a:prstGeom prst="borderCallout2">
          <a:avLst>
            <a:gd name="adj1" fmla="val 16996"/>
            <a:gd name="adj2" fmla="val 101063"/>
            <a:gd name="adj3" fmla="val 16996"/>
            <a:gd name="adj4" fmla="val 122259"/>
            <a:gd name="adj5" fmla="val 95744"/>
            <a:gd name="adj6" fmla="val 1611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MACD</a:t>
          </a:r>
          <a:r>
            <a:rPr kumimoji="1" lang="ja-JP" altLang="en-US" sz="1000" b="1">
              <a:solidFill>
                <a:srgbClr val="FFFF00"/>
              </a:solidFill>
            </a:rPr>
            <a:t>が</a:t>
          </a:r>
          <a:r>
            <a:rPr kumimoji="1" lang="en-US" altLang="ja-JP" sz="1000" b="1">
              <a:solidFill>
                <a:srgbClr val="FFFF00"/>
              </a:solidFill>
            </a:rPr>
            <a:t>GC</a:t>
          </a:r>
          <a:r>
            <a:rPr kumimoji="1" lang="ja-JP" altLang="en-US" sz="1000" b="1">
              <a:solidFill>
                <a:srgbClr val="FFFF00"/>
              </a:solidFill>
            </a:rPr>
            <a:t>中の直近高値越えで買いエントリー。</a:t>
          </a:r>
          <a:endParaRPr kumimoji="1" lang="en-US" altLang="ja-JP" sz="1000" b="1">
            <a:solidFill>
              <a:srgbClr val="FFFF00"/>
            </a:solidFill>
          </a:endParaRPr>
        </a:p>
        <a:p>
          <a:pPr algn="l"/>
          <a:r>
            <a:rPr kumimoji="1" lang="en-US" altLang="ja-JP" sz="1000" b="1">
              <a:solidFill>
                <a:srgbClr val="FFFF00"/>
              </a:solidFill>
            </a:rPr>
            <a:t>※</a:t>
          </a:r>
          <a:r>
            <a:rPr kumimoji="1" lang="ja-JP" altLang="en-US" sz="1000" b="1">
              <a:solidFill>
                <a:srgbClr val="FFFF00"/>
              </a:solidFill>
            </a:rPr>
            <a:t>指標発表（</a:t>
          </a:r>
          <a:r>
            <a:rPr kumimoji="1" lang="en-US" altLang="ja-JP" sz="1000" b="1">
              <a:solidFill>
                <a:srgbClr val="FFFF00"/>
              </a:solidFill>
            </a:rPr>
            <a:t>UK</a:t>
          </a:r>
          <a:r>
            <a:rPr kumimoji="1" lang="ja-JP" altLang="en-US" sz="1000" b="1">
              <a:solidFill>
                <a:srgbClr val="FFFF00"/>
              </a:solidFill>
            </a:rPr>
            <a:t>製造業購買部協会景気指数）を直後に控えていたため、スプレッドが広がることを想定してエントリー点は</a:t>
          </a:r>
          <a:r>
            <a:rPr kumimoji="1" lang="en-US" altLang="ja-JP" sz="1000" b="1">
              <a:solidFill>
                <a:srgbClr val="FFFF00"/>
              </a:solidFill>
            </a:rPr>
            <a:t>5pips</a:t>
          </a:r>
          <a:r>
            <a:rPr kumimoji="1" lang="ja-JP" altLang="en-US" sz="1000" b="1">
              <a:solidFill>
                <a:srgbClr val="FFFF00"/>
              </a:solidFill>
            </a:rPr>
            <a:t>ほど先に設定。</a:t>
          </a:r>
          <a:endParaRPr kumimoji="1" lang="en-US" altLang="ja-JP" sz="1000" b="1">
            <a:solidFill>
              <a:srgbClr val="FFFF00"/>
            </a:solidFill>
          </a:endParaRPr>
        </a:p>
        <a:p>
          <a:pPr algn="l"/>
          <a:r>
            <a:rPr kumimoji="1" lang="ja-JP" altLang="en-US" sz="1000" b="1">
              <a:solidFill>
                <a:srgbClr val="FFFF00"/>
              </a:solidFill>
            </a:rPr>
            <a:t>⇒発表値が市場予想を上回ったことで</a:t>
          </a:r>
          <a:r>
            <a:rPr kumimoji="1" lang="en-US" altLang="ja-JP" sz="1000" b="1">
              <a:solidFill>
                <a:srgbClr val="FFFF00"/>
              </a:solidFill>
            </a:rPr>
            <a:t>GBP</a:t>
          </a:r>
          <a:r>
            <a:rPr kumimoji="1" lang="ja-JP" altLang="en-US" sz="1000" b="1">
              <a:solidFill>
                <a:srgbClr val="FFFF00"/>
              </a:solidFill>
            </a:rPr>
            <a:t>急上昇。</a:t>
          </a:r>
        </a:p>
      </xdr:txBody>
    </xdr:sp>
    <xdr:clientData/>
  </xdr:twoCellAnchor>
  <xdr:twoCellAnchor>
    <xdr:from>
      <xdr:col>18</xdr:col>
      <xdr:colOff>533400</xdr:colOff>
      <xdr:row>55</xdr:row>
      <xdr:rowOff>9525</xdr:rowOff>
    </xdr:from>
    <xdr:to>
      <xdr:col>19</xdr:col>
      <xdr:colOff>66675</xdr:colOff>
      <xdr:row>56</xdr:row>
      <xdr:rowOff>47625</xdr:rowOff>
    </xdr:to>
    <xdr:sp macro="" textlink="">
      <xdr:nvSpPr>
        <xdr:cNvPr id="8" name="乗算記号 7"/>
        <xdr:cNvSpPr/>
      </xdr:nvSpPr>
      <xdr:spPr>
        <a:xfrm>
          <a:off x="12877800" y="9439275"/>
          <a:ext cx="219075" cy="209550"/>
        </a:xfrm>
        <a:prstGeom prst="mathMultiply">
          <a:avLst/>
        </a:prstGeom>
        <a:solidFill>
          <a:schemeClr val="accent1">
            <a:alpha val="6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581025</xdr:colOff>
      <xdr:row>53</xdr:row>
      <xdr:rowOff>38100</xdr:rowOff>
    </xdr:from>
    <xdr:to>
      <xdr:col>23</xdr:col>
      <xdr:colOff>9525</xdr:colOff>
      <xdr:row>53</xdr:row>
      <xdr:rowOff>66675</xdr:rowOff>
    </xdr:to>
    <xdr:cxnSp macro="">
      <xdr:nvCxnSpPr>
        <xdr:cNvPr id="9" name="直線コネクタ 8"/>
        <xdr:cNvCxnSpPr/>
      </xdr:nvCxnSpPr>
      <xdr:spPr>
        <a:xfrm flipV="1">
          <a:off x="6067425" y="9124950"/>
          <a:ext cx="9715500" cy="2857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54</xdr:row>
      <xdr:rowOff>0</xdr:rowOff>
    </xdr:from>
    <xdr:to>
      <xdr:col>16</xdr:col>
      <xdr:colOff>419100</xdr:colOff>
      <xdr:row>57</xdr:row>
      <xdr:rowOff>95250</xdr:rowOff>
    </xdr:to>
    <xdr:sp macro="" textlink="">
      <xdr:nvSpPr>
        <xdr:cNvPr id="11" name="線吹き出し 2 (枠付き) 10"/>
        <xdr:cNvSpPr/>
      </xdr:nvSpPr>
      <xdr:spPr>
        <a:xfrm>
          <a:off x="7410450" y="9258300"/>
          <a:ext cx="3981450" cy="609600"/>
        </a:xfrm>
        <a:prstGeom prst="borderCallout2">
          <a:avLst>
            <a:gd name="adj1" fmla="val 16996"/>
            <a:gd name="adj2" fmla="val 101063"/>
            <a:gd name="adj3" fmla="val 16996"/>
            <a:gd name="adj4" fmla="val 122259"/>
            <a:gd name="adj5" fmla="val 45744"/>
            <a:gd name="adj6" fmla="val 13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上のレジスタンスを目標としていたが、仕事でしばらくチャートが見れない状況となっていたため、チャートを見た時点で決済した。結果、その後の続伸を取り逃した。ただ、リスクリワード比は２近くあり悪くはない。</a:t>
          </a:r>
        </a:p>
      </xdr:txBody>
    </xdr:sp>
    <xdr:clientData/>
  </xdr:twoCellAnchor>
  <xdr:twoCellAnchor>
    <xdr:from>
      <xdr:col>17</xdr:col>
      <xdr:colOff>457200</xdr:colOff>
      <xdr:row>67</xdr:row>
      <xdr:rowOff>152400</xdr:rowOff>
    </xdr:from>
    <xdr:to>
      <xdr:col>19</xdr:col>
      <xdr:colOff>447675</xdr:colOff>
      <xdr:row>67</xdr:row>
      <xdr:rowOff>152400</xdr:rowOff>
    </xdr:to>
    <xdr:cxnSp macro="">
      <xdr:nvCxnSpPr>
        <xdr:cNvPr id="12" name="直線コネクタ 11"/>
        <xdr:cNvCxnSpPr/>
      </xdr:nvCxnSpPr>
      <xdr:spPr>
        <a:xfrm>
          <a:off x="12115800" y="11639550"/>
          <a:ext cx="1362075"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45</xdr:row>
      <xdr:rowOff>38100</xdr:rowOff>
    </xdr:from>
    <xdr:to>
      <xdr:col>23</xdr:col>
      <xdr:colOff>226602</xdr:colOff>
      <xdr:row>86</xdr:row>
      <xdr:rowOff>75317</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7753350"/>
          <a:ext cx="15980952" cy="7066667"/>
        </a:xfrm>
        <a:prstGeom prst="rect">
          <a:avLst/>
        </a:prstGeom>
      </xdr:spPr>
    </xdr:pic>
    <xdr:clientData/>
  </xdr:twoCellAnchor>
  <xdr:twoCellAnchor editAs="oneCell">
    <xdr:from>
      <xdr:col>0</xdr:col>
      <xdr:colOff>38100</xdr:colOff>
      <xdr:row>2</xdr:row>
      <xdr:rowOff>9525</xdr:rowOff>
    </xdr:from>
    <xdr:to>
      <xdr:col>23</xdr:col>
      <xdr:colOff>274224</xdr:colOff>
      <xdr:row>43</xdr:row>
      <xdr:rowOff>46742</xdr:rowOff>
    </xdr:to>
    <xdr:pic>
      <xdr:nvPicPr>
        <xdr:cNvPr id="4" name="図 3"/>
        <xdr:cNvPicPr>
          <a:picLocks noChangeAspect="1"/>
        </xdr:cNvPicPr>
      </xdr:nvPicPr>
      <xdr:blipFill>
        <a:blip xmlns:r="http://schemas.openxmlformats.org/officeDocument/2006/relationships" r:embed="rId2"/>
        <a:stretch>
          <a:fillRect/>
        </a:stretch>
      </xdr:blipFill>
      <xdr:spPr>
        <a:xfrm>
          <a:off x="38100" y="352425"/>
          <a:ext cx="16009524" cy="7066667"/>
        </a:xfrm>
        <a:prstGeom prst="rect">
          <a:avLst/>
        </a:prstGeom>
      </xdr:spPr>
    </xdr:pic>
    <xdr:clientData/>
  </xdr:twoCellAnchor>
  <xdr:twoCellAnchor>
    <xdr:from>
      <xdr:col>18</xdr:col>
      <xdr:colOff>104775</xdr:colOff>
      <xdr:row>54</xdr:row>
      <xdr:rowOff>95250</xdr:rowOff>
    </xdr:from>
    <xdr:to>
      <xdr:col>22</xdr:col>
      <xdr:colOff>323850</xdr:colOff>
      <xdr:row>54</xdr:row>
      <xdr:rowOff>95250</xdr:rowOff>
    </xdr:to>
    <xdr:cxnSp macro="">
      <xdr:nvCxnSpPr>
        <xdr:cNvPr id="5" name="直線コネクタ 4"/>
        <xdr:cNvCxnSpPr/>
      </xdr:nvCxnSpPr>
      <xdr:spPr>
        <a:xfrm>
          <a:off x="12449175" y="9353550"/>
          <a:ext cx="2962275"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15</xdr:row>
      <xdr:rowOff>0</xdr:rowOff>
    </xdr:from>
    <xdr:to>
      <xdr:col>22</xdr:col>
      <xdr:colOff>28575</xdr:colOff>
      <xdr:row>16</xdr:row>
      <xdr:rowOff>76200</xdr:rowOff>
    </xdr:to>
    <xdr:cxnSp macro="">
      <xdr:nvCxnSpPr>
        <xdr:cNvPr id="7" name="直線コネクタ 6"/>
        <xdr:cNvCxnSpPr/>
      </xdr:nvCxnSpPr>
      <xdr:spPr>
        <a:xfrm flipV="1">
          <a:off x="14287500" y="2571750"/>
          <a:ext cx="828675" cy="24765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600075</xdr:colOff>
      <xdr:row>31</xdr:row>
      <xdr:rowOff>142875</xdr:rowOff>
    </xdr:from>
    <xdr:to>
      <xdr:col>22</xdr:col>
      <xdr:colOff>66675</xdr:colOff>
      <xdr:row>32</xdr:row>
      <xdr:rowOff>19050</xdr:rowOff>
    </xdr:to>
    <xdr:cxnSp macro="">
      <xdr:nvCxnSpPr>
        <xdr:cNvPr id="9" name="直線コネクタ 8"/>
        <xdr:cNvCxnSpPr/>
      </xdr:nvCxnSpPr>
      <xdr:spPr>
        <a:xfrm>
          <a:off x="14316075" y="5457825"/>
          <a:ext cx="838200" cy="4762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266700</xdr:colOff>
      <xdr:row>48</xdr:row>
      <xdr:rowOff>9525</xdr:rowOff>
    </xdr:from>
    <xdr:to>
      <xdr:col>19</xdr:col>
      <xdr:colOff>571500</xdr:colOff>
      <xdr:row>53</xdr:row>
      <xdr:rowOff>152401</xdr:rowOff>
    </xdr:to>
    <xdr:cxnSp macro="">
      <xdr:nvCxnSpPr>
        <xdr:cNvPr id="11" name="直線コネクタ 10"/>
        <xdr:cNvCxnSpPr/>
      </xdr:nvCxnSpPr>
      <xdr:spPr>
        <a:xfrm flipV="1">
          <a:off x="9867900" y="8239125"/>
          <a:ext cx="3733800" cy="1000126"/>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390525</xdr:colOff>
      <xdr:row>77</xdr:row>
      <xdr:rowOff>104775</xdr:rowOff>
    </xdr:from>
    <xdr:to>
      <xdr:col>20</xdr:col>
      <xdr:colOff>133350</xdr:colOff>
      <xdr:row>80</xdr:row>
      <xdr:rowOff>57150</xdr:rowOff>
    </xdr:to>
    <xdr:cxnSp macro="">
      <xdr:nvCxnSpPr>
        <xdr:cNvPr id="14" name="直線コネクタ 13"/>
        <xdr:cNvCxnSpPr/>
      </xdr:nvCxnSpPr>
      <xdr:spPr>
        <a:xfrm>
          <a:off x="9991725" y="13306425"/>
          <a:ext cx="3857625" cy="46672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74</xdr:row>
      <xdr:rowOff>104776</xdr:rowOff>
    </xdr:from>
    <xdr:to>
      <xdr:col>17</xdr:col>
      <xdr:colOff>209550</xdr:colOff>
      <xdr:row>77</xdr:row>
      <xdr:rowOff>9526</xdr:rowOff>
    </xdr:to>
    <xdr:sp macro="" textlink="">
      <xdr:nvSpPr>
        <xdr:cNvPr id="17" name="線吹き出し 2 (枠付き) 16"/>
        <xdr:cNvSpPr/>
      </xdr:nvSpPr>
      <xdr:spPr>
        <a:xfrm>
          <a:off x="10448925" y="12792076"/>
          <a:ext cx="1419225" cy="419100"/>
        </a:xfrm>
        <a:prstGeom prst="borderCallout2">
          <a:avLst>
            <a:gd name="adj1" fmla="val 16996"/>
            <a:gd name="adj2" fmla="val 101063"/>
            <a:gd name="adj3" fmla="val 16996"/>
            <a:gd name="adj4" fmla="val 122259"/>
            <a:gd name="adj5" fmla="val 194677"/>
            <a:gd name="adj6" fmla="val 1405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chemeClr val="bg1"/>
              </a:solidFill>
            </a:rPr>
            <a:t>4</a:t>
          </a:r>
          <a:r>
            <a:rPr kumimoji="1" lang="ja-JP" altLang="en-US" sz="1000" b="1">
              <a:solidFill>
                <a:schemeClr val="bg1"/>
              </a:solidFill>
            </a:rPr>
            <a:t>時間足でも</a:t>
          </a:r>
          <a:r>
            <a:rPr kumimoji="1" lang="en-US" altLang="ja-JP" sz="1000" b="1">
              <a:solidFill>
                <a:schemeClr val="bg1"/>
              </a:solidFill>
            </a:rPr>
            <a:t>1</a:t>
          </a:r>
          <a:r>
            <a:rPr kumimoji="1" lang="ja-JP" altLang="en-US" sz="1000" b="1">
              <a:solidFill>
                <a:schemeClr val="bg1"/>
              </a:solidFill>
            </a:rPr>
            <a:t>時間足でもダイバージェンス発生。</a:t>
          </a:r>
        </a:p>
      </xdr:txBody>
    </xdr:sp>
    <xdr:clientData/>
  </xdr:twoCellAnchor>
  <xdr:twoCellAnchor>
    <xdr:from>
      <xdr:col>22</xdr:col>
      <xdr:colOff>19050</xdr:colOff>
      <xdr:row>54</xdr:row>
      <xdr:rowOff>133350</xdr:rowOff>
    </xdr:from>
    <xdr:to>
      <xdr:col>22</xdr:col>
      <xdr:colOff>161925</xdr:colOff>
      <xdr:row>55</xdr:row>
      <xdr:rowOff>161925</xdr:rowOff>
    </xdr:to>
    <xdr:sp macro="" textlink="">
      <xdr:nvSpPr>
        <xdr:cNvPr id="18" name="下矢印 17"/>
        <xdr:cNvSpPr/>
      </xdr:nvSpPr>
      <xdr:spPr>
        <a:xfrm>
          <a:off x="15106650" y="9391650"/>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552450</xdr:colOff>
      <xdr:row>57</xdr:row>
      <xdr:rowOff>38100</xdr:rowOff>
    </xdr:from>
    <xdr:to>
      <xdr:col>20</xdr:col>
      <xdr:colOff>533399</xdr:colOff>
      <xdr:row>66</xdr:row>
      <xdr:rowOff>95250</xdr:rowOff>
    </xdr:to>
    <xdr:sp macro="" textlink="">
      <xdr:nvSpPr>
        <xdr:cNvPr id="19" name="線吹き出し 2 (枠付き) 18"/>
        <xdr:cNvSpPr/>
      </xdr:nvSpPr>
      <xdr:spPr>
        <a:xfrm>
          <a:off x="10839450" y="9810750"/>
          <a:ext cx="3409949" cy="1600200"/>
        </a:xfrm>
        <a:prstGeom prst="borderCallout2">
          <a:avLst>
            <a:gd name="adj1" fmla="val 16996"/>
            <a:gd name="adj2" fmla="val 101063"/>
            <a:gd name="adj3" fmla="val 16996"/>
            <a:gd name="adj4" fmla="val 110527"/>
            <a:gd name="adj5" fmla="val -26317"/>
            <a:gd name="adj6" fmla="val 1278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US</a:t>
          </a:r>
          <a:r>
            <a:rPr kumimoji="1" lang="ja-JP" altLang="en-US" sz="1000" b="1">
              <a:solidFill>
                <a:srgbClr val="FFFF00"/>
              </a:solidFill>
            </a:rPr>
            <a:t>雇用統計発表で、雇用者数増減／平均時給／失業率ともに市場予想よりも悪かったが、一時的な下落で終わってすぐに反転急上昇。（</a:t>
          </a:r>
          <a:r>
            <a:rPr kumimoji="1" lang="en-US" altLang="ja-JP" sz="1000" b="1">
              <a:solidFill>
                <a:srgbClr val="FFFF00"/>
              </a:solidFill>
            </a:rPr>
            <a:t>※5</a:t>
          </a:r>
          <a:r>
            <a:rPr kumimoji="1" lang="ja-JP" altLang="en-US" sz="1000" b="1">
              <a:solidFill>
                <a:srgbClr val="FFFF00"/>
              </a:solidFill>
            </a:rPr>
            <a:t>分足チャート参照）</a:t>
          </a:r>
          <a:endParaRPr kumimoji="1" lang="en-US" altLang="ja-JP" sz="1000" b="1">
            <a:solidFill>
              <a:srgbClr val="FFFF00"/>
            </a:solidFill>
          </a:endParaRPr>
        </a:p>
        <a:p>
          <a:pPr algn="l"/>
          <a:r>
            <a:rPr kumimoji="1" lang="ja-JP" altLang="en-US" sz="1000" b="1">
              <a:solidFill>
                <a:srgbClr val="FFFF00"/>
              </a:solidFill>
            </a:rPr>
            <a:t>＝ここ</a:t>
          </a:r>
          <a:r>
            <a:rPr kumimoji="1" lang="en-US" altLang="ja-JP" sz="1000" b="1">
              <a:solidFill>
                <a:srgbClr val="FFFF00"/>
              </a:solidFill>
            </a:rPr>
            <a:t>2</a:t>
          </a:r>
          <a:r>
            <a:rPr kumimoji="1" lang="ja-JP" altLang="en-US" sz="1000" b="1">
              <a:solidFill>
                <a:srgbClr val="FFFF00"/>
              </a:solidFill>
            </a:rPr>
            <a:t>ヶ月、堅調な雇用統計が続いており、</a:t>
          </a:r>
          <a:r>
            <a:rPr kumimoji="1" lang="en-US" altLang="ja-JP" sz="1000" b="1">
              <a:solidFill>
                <a:srgbClr val="FFFF00"/>
              </a:solidFill>
            </a:rPr>
            <a:t>8/26</a:t>
          </a:r>
          <a:r>
            <a:rPr kumimoji="1" lang="ja-JP" altLang="en-US" sz="1000" b="1">
              <a:solidFill>
                <a:srgbClr val="FFFF00"/>
              </a:solidFill>
            </a:rPr>
            <a:t>のイエレン議長講演で生まれた根強い利上げ期待を覆すほどのインパクトは無かった？</a:t>
          </a:r>
          <a:endParaRPr kumimoji="1" lang="en-US" altLang="ja-JP" sz="1000" b="1">
            <a:solidFill>
              <a:srgbClr val="FFFF00"/>
            </a:solidFill>
          </a:endParaRPr>
        </a:p>
        <a:p>
          <a:pPr algn="l"/>
          <a:endParaRPr kumimoji="1" lang="en-US" altLang="ja-JP" sz="1000" b="1">
            <a:solidFill>
              <a:srgbClr val="FFFF00"/>
            </a:solidFill>
          </a:endParaRPr>
        </a:p>
        <a:p>
          <a:pPr algn="l"/>
          <a:r>
            <a:rPr kumimoji="1" lang="ja-JP" altLang="en-US" sz="1000" b="1">
              <a:solidFill>
                <a:srgbClr val="FFFF00"/>
              </a:solidFill>
            </a:rPr>
            <a:t>★</a:t>
          </a:r>
          <a:r>
            <a:rPr kumimoji="1" lang="en-US" altLang="ja-JP" sz="1000" b="1">
              <a:solidFill>
                <a:srgbClr val="FFFF00"/>
              </a:solidFill>
            </a:rPr>
            <a:t>4</a:t>
          </a:r>
          <a:r>
            <a:rPr kumimoji="1" lang="ja-JP" altLang="en-US" sz="1000" b="1">
              <a:solidFill>
                <a:srgbClr val="FFFF00"/>
              </a:solidFill>
            </a:rPr>
            <a:t>時間足</a:t>
          </a:r>
          <a:r>
            <a:rPr kumimoji="1" lang="en-US" altLang="ja-JP" sz="1000" b="1">
              <a:solidFill>
                <a:srgbClr val="FFFF00"/>
              </a:solidFill>
            </a:rPr>
            <a:t>DCP</a:t>
          </a:r>
          <a:r>
            <a:rPr kumimoji="1" lang="ja-JP" altLang="en-US" sz="1000" b="1">
              <a:solidFill>
                <a:srgbClr val="FFFF00"/>
              </a:solidFill>
            </a:rPr>
            <a:t>の形ではあるが、</a:t>
          </a:r>
          <a:r>
            <a:rPr kumimoji="1" lang="en-US" altLang="ja-JP" sz="1000" b="1">
              <a:solidFill>
                <a:srgbClr val="FFFF00"/>
              </a:solidFill>
            </a:rPr>
            <a:t>1</a:t>
          </a:r>
          <a:r>
            <a:rPr kumimoji="1" lang="ja-JP" altLang="en-US" sz="1000" b="1">
              <a:solidFill>
                <a:srgbClr val="FFFF00"/>
              </a:solidFill>
            </a:rPr>
            <a:t>時間足で考えると、まだ</a:t>
          </a:r>
          <a:r>
            <a:rPr kumimoji="1" lang="en-US" altLang="ja-JP" sz="1000" b="1">
              <a:solidFill>
                <a:srgbClr val="FFFF00"/>
              </a:solidFill>
            </a:rPr>
            <a:t>MACD</a:t>
          </a:r>
          <a:r>
            <a:rPr kumimoji="1" lang="ja-JP" altLang="en-US" sz="1000" b="1">
              <a:solidFill>
                <a:srgbClr val="FFFF00"/>
              </a:solidFill>
            </a:rPr>
            <a:t>が</a:t>
          </a:r>
          <a:r>
            <a:rPr kumimoji="1" lang="en-US" altLang="ja-JP" sz="1000" b="1">
              <a:solidFill>
                <a:srgbClr val="FFFF00"/>
              </a:solidFill>
            </a:rPr>
            <a:t>DC</a:t>
          </a:r>
          <a:r>
            <a:rPr kumimoji="1" lang="ja-JP" altLang="en-US" sz="1000" b="1">
              <a:solidFill>
                <a:srgbClr val="FFFF00"/>
              </a:solidFill>
            </a:rPr>
            <a:t>してないのでここでエントリーするのはおかしい。</a:t>
          </a:r>
        </a:p>
      </xdr:txBody>
    </xdr:sp>
    <xdr:clientData/>
  </xdr:twoCellAnchor>
  <xdr:twoCellAnchor editAs="oneCell">
    <xdr:from>
      <xdr:col>0</xdr:col>
      <xdr:colOff>38100</xdr:colOff>
      <xdr:row>88</xdr:row>
      <xdr:rowOff>19050</xdr:rowOff>
    </xdr:from>
    <xdr:to>
      <xdr:col>23</xdr:col>
      <xdr:colOff>283747</xdr:colOff>
      <xdr:row>129</xdr:row>
      <xdr:rowOff>56267</xdr:rowOff>
    </xdr:to>
    <xdr:pic>
      <xdr:nvPicPr>
        <xdr:cNvPr id="20" name="図 19"/>
        <xdr:cNvPicPr>
          <a:picLocks noChangeAspect="1"/>
        </xdr:cNvPicPr>
      </xdr:nvPicPr>
      <xdr:blipFill>
        <a:blip xmlns:r="http://schemas.openxmlformats.org/officeDocument/2006/relationships" r:embed="rId3"/>
        <a:stretch>
          <a:fillRect/>
        </a:stretch>
      </xdr:blipFill>
      <xdr:spPr>
        <a:xfrm>
          <a:off x="38100" y="15106650"/>
          <a:ext cx="16019047" cy="7066667"/>
        </a:xfrm>
        <a:prstGeom prst="rect">
          <a:avLst/>
        </a:prstGeom>
      </xdr:spPr>
    </xdr:pic>
    <xdr:clientData/>
  </xdr:twoCellAnchor>
  <xdr:twoCellAnchor>
    <xdr:from>
      <xdr:col>10</xdr:col>
      <xdr:colOff>504825</xdr:colOff>
      <xdr:row>90</xdr:row>
      <xdr:rowOff>85724</xdr:rowOff>
    </xdr:from>
    <xdr:to>
      <xdr:col>15</xdr:col>
      <xdr:colOff>323850</xdr:colOff>
      <xdr:row>97</xdr:row>
      <xdr:rowOff>133349</xdr:rowOff>
    </xdr:to>
    <xdr:sp macro="" textlink="">
      <xdr:nvSpPr>
        <xdr:cNvPr id="21" name="線吹き出し 2 (枠付き) 20"/>
        <xdr:cNvSpPr/>
      </xdr:nvSpPr>
      <xdr:spPr>
        <a:xfrm>
          <a:off x="7362825" y="15516224"/>
          <a:ext cx="3248025" cy="1247775"/>
        </a:xfrm>
        <a:prstGeom prst="borderCallout2">
          <a:avLst>
            <a:gd name="adj1" fmla="val 16996"/>
            <a:gd name="adj2" fmla="val 101063"/>
            <a:gd name="adj3" fmla="val 16996"/>
            <a:gd name="adj4" fmla="val 107890"/>
            <a:gd name="adj5" fmla="val 61315"/>
            <a:gd name="adj6" fmla="val 1223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US</a:t>
          </a:r>
          <a:r>
            <a:rPr kumimoji="1" lang="ja-JP" altLang="en-US" sz="1000" b="1">
              <a:solidFill>
                <a:srgbClr val="FFFF00"/>
              </a:solidFill>
            </a:rPr>
            <a:t>雇用統計発表</a:t>
          </a:r>
          <a:endParaRPr kumimoji="1" lang="en-US" altLang="ja-JP" sz="1000" b="1">
            <a:solidFill>
              <a:srgbClr val="FFFF00"/>
            </a:solidFill>
          </a:endParaRPr>
        </a:p>
        <a:p>
          <a:pPr algn="l"/>
          <a:r>
            <a:rPr kumimoji="1" lang="ja-JP" altLang="en-US" sz="1000" b="1">
              <a:solidFill>
                <a:srgbClr val="FFFF00"/>
              </a:solidFill>
            </a:rPr>
            <a:t>（結果）</a:t>
          </a:r>
          <a:endParaRPr kumimoji="1" lang="en-US" altLang="ja-JP" sz="1000" b="1">
            <a:solidFill>
              <a:srgbClr val="FFFF00"/>
            </a:solidFill>
          </a:endParaRPr>
        </a:p>
        <a:p>
          <a:pPr algn="l"/>
          <a:r>
            <a:rPr kumimoji="1" lang="ja-JP" altLang="en-US" sz="1000" b="1">
              <a:solidFill>
                <a:srgbClr val="FFFF00"/>
              </a:solidFill>
            </a:rPr>
            <a:t>・平均時給　＋</a:t>
          </a:r>
          <a:r>
            <a:rPr kumimoji="1" lang="en-US" altLang="ja-JP" sz="1000" b="1">
              <a:solidFill>
                <a:srgbClr val="FFFF00"/>
              </a:solidFill>
            </a:rPr>
            <a:t>0.1</a:t>
          </a:r>
          <a:r>
            <a:rPr kumimoji="1" lang="ja-JP" altLang="en-US" sz="1000" b="1">
              <a:solidFill>
                <a:srgbClr val="FFFF00"/>
              </a:solidFill>
            </a:rPr>
            <a:t>％（予想＋</a:t>
          </a:r>
          <a:r>
            <a:rPr kumimoji="1" lang="en-US" altLang="ja-JP" sz="1000" b="1">
              <a:solidFill>
                <a:srgbClr val="FFFF00"/>
              </a:solidFill>
            </a:rPr>
            <a:t>0.2</a:t>
          </a:r>
          <a:r>
            <a:rPr kumimoji="1" lang="ja-JP" altLang="en-US" sz="1000" b="1">
              <a:solidFill>
                <a:srgbClr val="FFFF00"/>
              </a:solidFill>
            </a:rPr>
            <a:t>％）</a:t>
          </a:r>
          <a:endParaRPr kumimoji="1" lang="en-US" altLang="ja-JP" sz="1000" b="1">
            <a:solidFill>
              <a:srgbClr val="FFFF00"/>
            </a:solidFill>
          </a:endParaRPr>
        </a:p>
        <a:p>
          <a:pPr algn="l"/>
          <a:r>
            <a:rPr kumimoji="1" lang="ja-JP" altLang="en-US" sz="1000" b="1">
              <a:solidFill>
                <a:srgbClr val="FFFF00"/>
              </a:solidFill>
            </a:rPr>
            <a:t>・非農業部門雇用者数増減　＋</a:t>
          </a:r>
          <a:r>
            <a:rPr kumimoji="1" lang="en-US" altLang="ja-JP" sz="1000" b="1">
              <a:solidFill>
                <a:srgbClr val="FFFF00"/>
              </a:solidFill>
            </a:rPr>
            <a:t>15.1</a:t>
          </a:r>
          <a:r>
            <a:rPr kumimoji="1" lang="ja-JP" altLang="en-US" sz="1000" b="1">
              <a:solidFill>
                <a:srgbClr val="FFFF00"/>
              </a:solidFill>
            </a:rPr>
            <a:t>万人（予想＋</a:t>
          </a:r>
          <a:r>
            <a:rPr kumimoji="1" lang="en-US" altLang="ja-JP" sz="1000" b="1">
              <a:solidFill>
                <a:srgbClr val="FFFF00"/>
              </a:solidFill>
            </a:rPr>
            <a:t>18</a:t>
          </a:r>
          <a:r>
            <a:rPr kumimoji="1" lang="ja-JP" altLang="en-US" sz="1000" b="1">
              <a:solidFill>
                <a:srgbClr val="FFFF00"/>
              </a:solidFill>
            </a:rPr>
            <a:t>万人）</a:t>
          </a:r>
          <a:endParaRPr kumimoji="1" lang="en-US" altLang="ja-JP" sz="1000" b="1">
            <a:solidFill>
              <a:srgbClr val="FFFF00"/>
            </a:solidFill>
          </a:endParaRPr>
        </a:p>
        <a:p>
          <a:pPr algn="l"/>
          <a:r>
            <a:rPr kumimoji="1" lang="ja-JP" altLang="en-US" sz="1000" b="1">
              <a:solidFill>
                <a:srgbClr val="FFFF00"/>
              </a:solidFill>
            </a:rPr>
            <a:t>・失業率　</a:t>
          </a:r>
          <a:r>
            <a:rPr kumimoji="1" lang="en-US" altLang="ja-JP" sz="1000" b="1">
              <a:solidFill>
                <a:srgbClr val="FFFF00"/>
              </a:solidFill>
            </a:rPr>
            <a:t>4.9</a:t>
          </a:r>
          <a:r>
            <a:rPr kumimoji="1" lang="ja-JP" altLang="en-US" sz="1000" b="1">
              <a:solidFill>
                <a:srgbClr val="FFFF00"/>
              </a:solidFill>
            </a:rPr>
            <a:t>％（予想</a:t>
          </a:r>
          <a:r>
            <a:rPr kumimoji="1" lang="en-US" altLang="ja-JP" sz="1000" b="1">
              <a:solidFill>
                <a:srgbClr val="FFFF00"/>
              </a:solidFill>
            </a:rPr>
            <a:t>4.8</a:t>
          </a:r>
          <a:r>
            <a:rPr kumimoji="1" lang="ja-JP" altLang="en-US" sz="1000" b="1">
              <a:solidFill>
                <a:srgbClr val="FFFF00"/>
              </a:solidFill>
            </a:rPr>
            <a:t>％）</a:t>
          </a:r>
          <a:endParaRPr kumimoji="1" lang="en-US" altLang="ja-JP" sz="1000" b="1">
            <a:solidFill>
              <a:srgbClr val="FFFF00"/>
            </a:solidFill>
          </a:endParaRPr>
        </a:p>
        <a:p>
          <a:pPr algn="l"/>
          <a:r>
            <a:rPr kumimoji="1" lang="ja-JP" altLang="en-US" sz="1000" b="1">
              <a:solidFill>
                <a:srgbClr val="FFFF00"/>
              </a:solidFill>
            </a:rPr>
            <a:t>⇒すべて市場予想を下回ったので、発表直後は下がったがすぐに反転上昇した。</a:t>
          </a:r>
        </a:p>
      </xdr:txBody>
    </xdr:sp>
    <xdr:clientData/>
  </xdr:twoCellAnchor>
  <xdr:twoCellAnchor>
    <xdr:from>
      <xdr:col>22</xdr:col>
      <xdr:colOff>66675</xdr:colOff>
      <xdr:row>50</xdr:row>
      <xdr:rowOff>95250</xdr:rowOff>
    </xdr:from>
    <xdr:to>
      <xdr:col>22</xdr:col>
      <xdr:colOff>285750</xdr:colOff>
      <xdr:row>51</xdr:row>
      <xdr:rowOff>133350</xdr:rowOff>
    </xdr:to>
    <xdr:sp macro="" textlink="">
      <xdr:nvSpPr>
        <xdr:cNvPr id="22" name="乗算記号 21"/>
        <xdr:cNvSpPr/>
      </xdr:nvSpPr>
      <xdr:spPr>
        <a:xfrm>
          <a:off x="15154275" y="8667750"/>
          <a:ext cx="219075" cy="209550"/>
        </a:xfrm>
        <a:prstGeom prst="mathMultiply">
          <a:avLst/>
        </a:prstGeom>
        <a:solidFill>
          <a:srgbClr val="FF0000">
            <a:alpha val="60000"/>
          </a:srgb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552450</xdr:colOff>
      <xdr:row>58</xdr:row>
      <xdr:rowOff>114300</xdr:rowOff>
    </xdr:from>
    <xdr:to>
      <xdr:col>25</xdr:col>
      <xdr:colOff>38100</xdr:colOff>
      <xdr:row>63</xdr:row>
      <xdr:rowOff>57150</xdr:rowOff>
    </xdr:to>
    <xdr:sp macro="" textlink="">
      <xdr:nvSpPr>
        <xdr:cNvPr id="23" name="線吹き出し 2 (枠付き) 22"/>
        <xdr:cNvSpPr/>
      </xdr:nvSpPr>
      <xdr:spPr>
        <a:xfrm>
          <a:off x="14954250" y="10058400"/>
          <a:ext cx="2228850" cy="800100"/>
        </a:xfrm>
        <a:prstGeom prst="borderCallout2">
          <a:avLst>
            <a:gd name="adj1" fmla="val -2679"/>
            <a:gd name="adj2" fmla="val 80556"/>
            <a:gd name="adj3" fmla="val -101488"/>
            <a:gd name="adj4" fmla="val 79060"/>
            <a:gd name="adj5" fmla="val -161309"/>
            <a:gd name="adj6" fmla="val 135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PB</a:t>
          </a:r>
          <a:r>
            <a:rPr kumimoji="1" lang="ja-JP" altLang="en-US" sz="1000" b="1">
              <a:solidFill>
                <a:srgbClr val="FFFF00"/>
              </a:solidFill>
            </a:rPr>
            <a:t>↑高値越えで損切。</a:t>
          </a:r>
          <a:endParaRPr kumimoji="1" lang="en-US" altLang="ja-JP" sz="1000" b="1">
            <a:solidFill>
              <a:srgbClr val="FFFF00"/>
            </a:solidFill>
          </a:endParaRPr>
        </a:p>
        <a:p>
          <a:pPr algn="l"/>
          <a:r>
            <a:rPr kumimoji="1" lang="en-US" altLang="ja-JP" sz="1000" b="1">
              <a:solidFill>
                <a:srgbClr val="FFFF00"/>
              </a:solidFill>
            </a:rPr>
            <a:t>※S/L</a:t>
          </a:r>
          <a:r>
            <a:rPr kumimoji="1" lang="ja-JP" altLang="en-US" sz="1000" b="1">
              <a:solidFill>
                <a:srgbClr val="FFFF00"/>
              </a:solidFill>
            </a:rPr>
            <a:t>を直近高値のさらに上の</a:t>
          </a:r>
          <a:r>
            <a:rPr kumimoji="1" lang="en-US" altLang="ja-JP" sz="1000" b="1">
              <a:solidFill>
                <a:srgbClr val="FFFF00"/>
              </a:solidFill>
            </a:rPr>
            <a:t>S/L</a:t>
          </a:r>
          <a:r>
            <a:rPr kumimoji="1" lang="ja-JP" altLang="en-US" sz="1000" b="1">
              <a:solidFill>
                <a:srgbClr val="FFFF00"/>
              </a:solidFill>
            </a:rPr>
            <a:t>（</a:t>
          </a:r>
          <a:r>
            <a:rPr kumimoji="1" lang="en-US" altLang="ja-JP" sz="1000" b="1">
              <a:solidFill>
                <a:srgbClr val="FFFF00"/>
              </a:solidFill>
            </a:rPr>
            <a:t>104.5</a:t>
          </a:r>
          <a:r>
            <a:rPr kumimoji="1" lang="ja-JP" altLang="en-US" sz="1000" b="1">
              <a:solidFill>
                <a:srgbClr val="FFFF00"/>
              </a:solidFill>
            </a:rPr>
            <a:t>）、かつ枚数を通常の半分（リスク</a:t>
          </a:r>
          <a:r>
            <a:rPr kumimoji="1" lang="en-US" altLang="ja-JP" sz="1000" b="1">
              <a:solidFill>
                <a:srgbClr val="FFFF00"/>
              </a:solidFill>
            </a:rPr>
            <a:t>1%</a:t>
          </a:r>
          <a:r>
            <a:rPr kumimoji="1" lang="ja-JP" altLang="en-US" sz="1000" b="1">
              <a:solidFill>
                <a:srgbClr val="FFFF00"/>
              </a:solidFill>
            </a:rPr>
            <a:t>）としていたので、損害は軽い。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xdr:row>
      <xdr:rowOff>28575</xdr:rowOff>
    </xdr:from>
    <xdr:to>
      <xdr:col>23</xdr:col>
      <xdr:colOff>226603</xdr:colOff>
      <xdr:row>45</xdr:row>
      <xdr:rowOff>56268</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714375"/>
          <a:ext cx="15971428" cy="7057143"/>
        </a:xfrm>
        <a:prstGeom prst="rect">
          <a:avLst/>
        </a:prstGeom>
      </xdr:spPr>
    </xdr:pic>
    <xdr:clientData/>
  </xdr:twoCellAnchor>
  <xdr:twoCellAnchor editAs="oneCell">
    <xdr:from>
      <xdr:col>0</xdr:col>
      <xdr:colOff>38100</xdr:colOff>
      <xdr:row>46</xdr:row>
      <xdr:rowOff>161925</xdr:rowOff>
    </xdr:from>
    <xdr:to>
      <xdr:col>23</xdr:col>
      <xdr:colOff>245652</xdr:colOff>
      <xdr:row>88</xdr:row>
      <xdr:rowOff>18168</xdr:rowOff>
    </xdr:to>
    <xdr:pic>
      <xdr:nvPicPr>
        <xdr:cNvPr id="3" name="図 2"/>
        <xdr:cNvPicPr>
          <a:picLocks noChangeAspect="1"/>
        </xdr:cNvPicPr>
      </xdr:nvPicPr>
      <xdr:blipFill>
        <a:blip xmlns:r="http://schemas.openxmlformats.org/officeDocument/2006/relationships" r:embed="rId2"/>
        <a:stretch>
          <a:fillRect/>
        </a:stretch>
      </xdr:blipFill>
      <xdr:spPr>
        <a:xfrm>
          <a:off x="38100" y="8048625"/>
          <a:ext cx="15980952" cy="7057143"/>
        </a:xfrm>
        <a:prstGeom prst="rect">
          <a:avLst/>
        </a:prstGeom>
      </xdr:spPr>
    </xdr:pic>
    <xdr:clientData/>
  </xdr:twoCellAnchor>
  <xdr:twoCellAnchor>
    <xdr:from>
      <xdr:col>20</xdr:col>
      <xdr:colOff>171450</xdr:colOff>
      <xdr:row>54</xdr:row>
      <xdr:rowOff>38100</xdr:rowOff>
    </xdr:from>
    <xdr:to>
      <xdr:col>21</xdr:col>
      <xdr:colOff>600075</xdr:colOff>
      <xdr:row>54</xdr:row>
      <xdr:rowOff>47625</xdr:rowOff>
    </xdr:to>
    <xdr:cxnSp macro="">
      <xdr:nvCxnSpPr>
        <xdr:cNvPr id="4" name="直線コネクタ 3"/>
        <xdr:cNvCxnSpPr/>
      </xdr:nvCxnSpPr>
      <xdr:spPr>
        <a:xfrm>
          <a:off x="13887450" y="9296400"/>
          <a:ext cx="1114425" cy="9525"/>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55</xdr:row>
      <xdr:rowOff>152399</xdr:rowOff>
    </xdr:from>
    <xdr:to>
      <xdr:col>19</xdr:col>
      <xdr:colOff>571500</xdr:colOff>
      <xdr:row>61</xdr:row>
      <xdr:rowOff>66674</xdr:rowOff>
    </xdr:to>
    <xdr:sp macro="" textlink="">
      <xdr:nvSpPr>
        <xdr:cNvPr id="6" name="線吹き出し 2 (枠付き) 5"/>
        <xdr:cNvSpPr/>
      </xdr:nvSpPr>
      <xdr:spPr>
        <a:xfrm>
          <a:off x="10658475" y="9582149"/>
          <a:ext cx="2943225" cy="942975"/>
        </a:xfrm>
        <a:prstGeom prst="borderCallout2">
          <a:avLst>
            <a:gd name="adj1" fmla="val 16996"/>
            <a:gd name="adj2" fmla="val 101063"/>
            <a:gd name="adj3" fmla="val 16996"/>
            <a:gd name="adj4" fmla="val 122259"/>
            <a:gd name="adj5" fmla="val -28807"/>
            <a:gd name="adj6" fmla="val 1404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000" b="1">
              <a:solidFill>
                <a:srgbClr val="FFFF00"/>
              </a:solidFill>
            </a:rPr>
            <a:t>※</a:t>
          </a:r>
          <a:r>
            <a:rPr kumimoji="1" lang="ja-JP" altLang="en-US" sz="1000" b="1">
              <a:solidFill>
                <a:srgbClr val="FFFF00"/>
              </a:solidFill>
            </a:rPr>
            <a:t>ここの安値割れでの売りエントリーを狙っていたが、</a:t>
          </a:r>
          <a:r>
            <a:rPr kumimoji="1" lang="en-US" altLang="ja-JP" sz="1000" b="1">
              <a:solidFill>
                <a:srgbClr val="FFFF00"/>
              </a:solidFill>
            </a:rPr>
            <a:t>MACD</a:t>
          </a:r>
          <a:r>
            <a:rPr kumimoji="1" lang="ja-JP" altLang="en-US" sz="1000" b="1">
              <a:solidFill>
                <a:srgbClr val="FFFF00"/>
              </a:solidFill>
            </a:rPr>
            <a:t>が</a:t>
          </a:r>
          <a:r>
            <a:rPr kumimoji="1" lang="en-US" altLang="ja-JP" sz="1000" b="1">
              <a:solidFill>
                <a:srgbClr val="FFFF00"/>
              </a:solidFill>
            </a:rPr>
            <a:t>GC</a:t>
          </a:r>
          <a:r>
            <a:rPr kumimoji="1" lang="ja-JP" altLang="en-US" sz="1000" b="1">
              <a:solidFill>
                <a:srgbClr val="FFFF00"/>
              </a:solidFill>
            </a:rPr>
            <a:t>してしまったことと、イエレン議長講演の時のように、一度下に大きく振れてから上昇するパターンになって刈られる恐れを考えて、</a:t>
          </a:r>
          <a:r>
            <a:rPr kumimoji="1" lang="en-US" altLang="ja-JP" sz="1000" b="1">
              <a:solidFill>
                <a:srgbClr val="FFFF00"/>
              </a:solidFill>
            </a:rPr>
            <a:t>USDCAD</a:t>
          </a:r>
          <a:r>
            <a:rPr kumimoji="1" lang="ja-JP" altLang="en-US" sz="1000" b="1">
              <a:solidFill>
                <a:srgbClr val="FFFF00"/>
              </a:solidFill>
            </a:rPr>
            <a:t>はやめて</a:t>
          </a:r>
          <a:r>
            <a:rPr kumimoji="1" lang="en-US" altLang="ja-JP" sz="1000" b="1">
              <a:solidFill>
                <a:srgbClr val="FFFF00"/>
              </a:solidFill>
            </a:rPr>
            <a:t>USDJPY</a:t>
          </a:r>
          <a:r>
            <a:rPr kumimoji="1" lang="ja-JP" altLang="en-US" sz="1000" b="1">
              <a:solidFill>
                <a:srgbClr val="FFFF00"/>
              </a:solidFill>
            </a:rPr>
            <a:t>に変更した。（結果ダメだったが）</a:t>
          </a:r>
        </a:p>
      </xdr:txBody>
    </xdr:sp>
    <xdr:clientData/>
  </xdr:twoCellAnchor>
  <xdr:twoCellAnchor>
    <xdr:from>
      <xdr:col>21</xdr:col>
      <xdr:colOff>276225</xdr:colOff>
      <xdr:row>57</xdr:row>
      <xdr:rowOff>19049</xdr:rowOff>
    </xdr:from>
    <xdr:to>
      <xdr:col>22</xdr:col>
      <xdr:colOff>447675</xdr:colOff>
      <xdr:row>63</xdr:row>
      <xdr:rowOff>47624</xdr:rowOff>
    </xdr:to>
    <xdr:sp macro="" textlink="">
      <xdr:nvSpPr>
        <xdr:cNvPr id="7" name="角丸四角形 6"/>
        <xdr:cNvSpPr/>
      </xdr:nvSpPr>
      <xdr:spPr>
        <a:xfrm>
          <a:off x="14678025" y="9791699"/>
          <a:ext cx="857250" cy="1057275"/>
        </a:xfrm>
        <a:prstGeom prst="roundRect">
          <a:avLst/>
        </a:prstGeom>
        <a:solidFill>
          <a:srgbClr val="FFC000">
            <a:alpha val="40000"/>
          </a:srgb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171450</xdr:colOff>
      <xdr:row>64</xdr:row>
      <xdr:rowOff>9525</xdr:rowOff>
    </xdr:from>
    <xdr:to>
      <xdr:col>20</xdr:col>
      <xdr:colOff>371475</xdr:colOff>
      <xdr:row>68</xdr:row>
      <xdr:rowOff>95251</xdr:rowOff>
    </xdr:to>
    <xdr:sp macro="" textlink="">
      <xdr:nvSpPr>
        <xdr:cNvPr id="8" name="線吹き出し 2 (枠付き) 7"/>
        <xdr:cNvSpPr/>
      </xdr:nvSpPr>
      <xdr:spPr>
        <a:xfrm>
          <a:off x="11144250" y="10982325"/>
          <a:ext cx="2943225" cy="771526"/>
        </a:xfrm>
        <a:prstGeom prst="borderCallout2">
          <a:avLst>
            <a:gd name="adj1" fmla="val 16996"/>
            <a:gd name="adj2" fmla="val 101063"/>
            <a:gd name="adj3" fmla="val 16996"/>
            <a:gd name="adj4" fmla="val 122259"/>
            <a:gd name="adj5" fmla="val -15227"/>
            <a:gd name="adj6" fmla="val 1349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★他ドルストレートペアが、すぐにドル高方向に戻っていったのに対して</a:t>
          </a:r>
          <a:r>
            <a:rPr kumimoji="1" lang="en-US" altLang="ja-JP" sz="1000" b="1">
              <a:solidFill>
                <a:srgbClr val="FFFF00"/>
              </a:solidFill>
            </a:rPr>
            <a:t>USDCAD</a:t>
          </a:r>
          <a:r>
            <a:rPr kumimoji="1" lang="ja-JP" altLang="en-US" sz="1000" b="1">
              <a:solidFill>
                <a:srgbClr val="FFFF00"/>
              </a:solidFill>
            </a:rPr>
            <a:t>だけが戻らなかった。雇用統計と同時に発表されたカナダの貿易収支が市場予想を上回った影響か？</a:t>
          </a:r>
        </a:p>
      </xdr:txBody>
    </xdr:sp>
    <xdr:clientData/>
  </xdr:twoCellAnchor>
  <xdr:twoCellAnchor editAs="oneCell">
    <xdr:from>
      <xdr:col>0</xdr:col>
      <xdr:colOff>28575</xdr:colOff>
      <xdr:row>90</xdr:row>
      <xdr:rowOff>19050</xdr:rowOff>
    </xdr:from>
    <xdr:to>
      <xdr:col>23</xdr:col>
      <xdr:colOff>264699</xdr:colOff>
      <xdr:row>131</xdr:row>
      <xdr:rowOff>65790</xdr:rowOff>
    </xdr:to>
    <xdr:pic>
      <xdr:nvPicPr>
        <xdr:cNvPr id="9" name="図 8"/>
        <xdr:cNvPicPr>
          <a:picLocks noChangeAspect="1"/>
        </xdr:cNvPicPr>
      </xdr:nvPicPr>
      <xdr:blipFill>
        <a:blip xmlns:r="http://schemas.openxmlformats.org/officeDocument/2006/relationships" r:embed="rId3"/>
        <a:stretch>
          <a:fillRect/>
        </a:stretch>
      </xdr:blipFill>
      <xdr:spPr>
        <a:xfrm>
          <a:off x="28575" y="15449550"/>
          <a:ext cx="16009524" cy="70761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381000</xdr:colOff>
      <xdr:row>2</xdr:row>
      <xdr:rowOff>38100</xdr:rowOff>
    </xdr:from>
    <xdr:to>
      <xdr:col>2</xdr:col>
      <xdr:colOff>371475</xdr:colOff>
      <xdr:row>2</xdr:row>
      <xdr:rowOff>38100</xdr:rowOff>
    </xdr:to>
    <xdr:cxnSp macro="">
      <xdr:nvCxnSpPr>
        <xdr:cNvPr id="2" name="直線コネクタ 1"/>
        <xdr:cNvCxnSpPr/>
      </xdr:nvCxnSpPr>
      <xdr:spPr>
        <a:xfrm>
          <a:off x="381000" y="381000"/>
          <a:ext cx="1362075" cy="0"/>
        </a:xfrm>
        <a:prstGeom prst="line">
          <a:avLst/>
        </a:prstGeom>
        <a:ln w="1905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419100</xdr:colOff>
      <xdr:row>4</xdr:row>
      <xdr:rowOff>0</xdr:rowOff>
    </xdr:from>
    <xdr:to>
      <xdr:col>2</xdr:col>
      <xdr:colOff>409575</xdr:colOff>
      <xdr:row>4</xdr:row>
      <xdr:rowOff>0</xdr:rowOff>
    </xdr:to>
    <xdr:cxnSp macro="">
      <xdr:nvCxnSpPr>
        <xdr:cNvPr id="3" name="直線コネクタ 2"/>
        <xdr:cNvCxnSpPr/>
      </xdr:nvCxnSpPr>
      <xdr:spPr>
        <a:xfrm>
          <a:off x="419100" y="685800"/>
          <a:ext cx="1362075" cy="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447675</xdr:colOff>
      <xdr:row>4</xdr:row>
      <xdr:rowOff>152400</xdr:rowOff>
    </xdr:from>
    <xdr:to>
      <xdr:col>0</xdr:col>
      <xdr:colOff>666750</xdr:colOff>
      <xdr:row>8</xdr:row>
      <xdr:rowOff>133350</xdr:rowOff>
    </xdr:to>
    <xdr:sp macro="" textlink="">
      <xdr:nvSpPr>
        <xdr:cNvPr id="4" name="角丸四角形 3"/>
        <xdr:cNvSpPr/>
      </xdr:nvSpPr>
      <xdr:spPr>
        <a:xfrm>
          <a:off x="447675" y="838200"/>
          <a:ext cx="219075" cy="66675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371475</xdr:colOff>
      <xdr:row>5</xdr:row>
      <xdr:rowOff>133350</xdr:rowOff>
    </xdr:from>
    <xdr:to>
      <xdr:col>1</xdr:col>
      <xdr:colOff>514350</xdr:colOff>
      <xdr:row>6</xdr:row>
      <xdr:rowOff>161925</xdr:rowOff>
    </xdr:to>
    <xdr:sp macro="" textlink="">
      <xdr:nvSpPr>
        <xdr:cNvPr id="5" name="下矢印 4"/>
        <xdr:cNvSpPr/>
      </xdr:nvSpPr>
      <xdr:spPr>
        <a:xfrm>
          <a:off x="1057275" y="990600"/>
          <a:ext cx="142875" cy="20002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5</xdr:row>
      <xdr:rowOff>161925</xdr:rowOff>
    </xdr:from>
    <xdr:to>
      <xdr:col>2</xdr:col>
      <xdr:colOff>523875</xdr:colOff>
      <xdr:row>7</xdr:row>
      <xdr:rowOff>28575</xdr:rowOff>
    </xdr:to>
    <xdr:sp macro="" textlink="">
      <xdr:nvSpPr>
        <xdr:cNvPr id="6" name="乗算記号 5"/>
        <xdr:cNvSpPr/>
      </xdr:nvSpPr>
      <xdr:spPr>
        <a:xfrm>
          <a:off x="1676400" y="1019175"/>
          <a:ext cx="219075" cy="209550"/>
        </a:xfrm>
        <a:prstGeom prst="mathMultiply">
          <a:avLst/>
        </a:prstGeom>
        <a:solidFill>
          <a:schemeClr val="accent1">
            <a:alpha val="6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619125</xdr:colOff>
      <xdr:row>8</xdr:row>
      <xdr:rowOff>9525</xdr:rowOff>
    </xdr:from>
    <xdr:to>
      <xdr:col>3</xdr:col>
      <xdr:colOff>666750</xdr:colOff>
      <xdr:row>11</xdr:row>
      <xdr:rowOff>38100</xdr:rowOff>
    </xdr:to>
    <xdr:sp macro="" textlink="">
      <xdr:nvSpPr>
        <xdr:cNvPr id="7" name="線吹き出し 2 (枠付き) 6"/>
        <xdr:cNvSpPr/>
      </xdr:nvSpPr>
      <xdr:spPr>
        <a:xfrm>
          <a:off x="1304925" y="1381125"/>
          <a:ext cx="1419225" cy="542925"/>
        </a:xfrm>
        <a:prstGeom prst="borderCallout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rgbClr val="FFFF00"/>
              </a:solidFill>
            </a:rPr>
            <a:t>あああ</a:t>
          </a:r>
        </a:p>
      </xdr:txBody>
    </xdr:sp>
    <xdr:clientData/>
  </xdr:twoCellAnchor>
  <xdr:twoCellAnchor>
    <xdr:from>
      <xdr:col>2</xdr:col>
      <xdr:colOff>0</xdr:colOff>
      <xdr:row>6</xdr:row>
      <xdr:rowOff>0</xdr:rowOff>
    </xdr:from>
    <xdr:to>
      <xdr:col>2</xdr:col>
      <xdr:colOff>219075</xdr:colOff>
      <xdr:row>7</xdr:row>
      <xdr:rowOff>38100</xdr:rowOff>
    </xdr:to>
    <xdr:sp macro="" textlink="">
      <xdr:nvSpPr>
        <xdr:cNvPr id="8" name="乗算記号 7"/>
        <xdr:cNvSpPr/>
      </xdr:nvSpPr>
      <xdr:spPr>
        <a:xfrm>
          <a:off x="1371600" y="1028700"/>
          <a:ext cx="219075" cy="209550"/>
        </a:xfrm>
        <a:prstGeom prst="mathMultiply">
          <a:avLst/>
        </a:prstGeom>
        <a:solidFill>
          <a:srgbClr val="FF0000">
            <a:alpha val="60000"/>
          </a:srgb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647700</xdr:colOff>
      <xdr:row>12</xdr:row>
      <xdr:rowOff>38100</xdr:rowOff>
    </xdr:from>
    <xdr:to>
      <xdr:col>4</xdr:col>
      <xdr:colOff>9525</xdr:colOff>
      <xdr:row>15</xdr:row>
      <xdr:rowOff>66675</xdr:rowOff>
    </xdr:to>
    <xdr:sp macro="" textlink="">
      <xdr:nvSpPr>
        <xdr:cNvPr id="9" name="線吹き出し 2 (枠付き) 8"/>
        <xdr:cNvSpPr/>
      </xdr:nvSpPr>
      <xdr:spPr>
        <a:xfrm>
          <a:off x="1333500" y="2095500"/>
          <a:ext cx="1419225" cy="542925"/>
        </a:xfrm>
        <a:prstGeom prst="borderCallout2">
          <a:avLst>
            <a:gd name="adj1" fmla="val 16996"/>
            <a:gd name="adj2" fmla="val 101063"/>
            <a:gd name="adj3" fmla="val 16996"/>
            <a:gd name="adj4" fmla="val 122259"/>
            <a:gd name="adj5" fmla="val 65132"/>
            <a:gd name="adj6" fmla="val 1378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b="1">
              <a:solidFill>
                <a:schemeClr val="bg1"/>
              </a:solidFill>
            </a:rPr>
            <a:t>あああ</a:t>
          </a:r>
        </a:p>
      </xdr:txBody>
    </xdr:sp>
    <xdr:clientData/>
  </xdr:twoCellAnchor>
  <xdr:twoCellAnchor>
    <xdr:from>
      <xdr:col>1</xdr:col>
      <xdr:colOff>133350</xdr:colOff>
      <xdr:row>5</xdr:row>
      <xdr:rowOff>76200</xdr:rowOff>
    </xdr:from>
    <xdr:to>
      <xdr:col>1</xdr:col>
      <xdr:colOff>257175</xdr:colOff>
      <xdr:row>6</xdr:row>
      <xdr:rowOff>123825</xdr:rowOff>
    </xdr:to>
    <xdr:sp macro="" textlink="">
      <xdr:nvSpPr>
        <xdr:cNvPr id="10" name="下矢印 9"/>
        <xdr:cNvSpPr/>
      </xdr:nvSpPr>
      <xdr:spPr>
        <a:xfrm flipV="1">
          <a:off x="819150" y="933450"/>
          <a:ext cx="123825" cy="219075"/>
        </a:xfrm>
        <a:prstGeom prst="downArrow">
          <a:avLst/>
        </a:prstGeom>
        <a:solidFill>
          <a:srgbClr val="FF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647700</xdr:colOff>
      <xdr:row>16</xdr:row>
      <xdr:rowOff>9525</xdr:rowOff>
    </xdr:from>
    <xdr:to>
      <xdr:col>4</xdr:col>
      <xdr:colOff>28575</xdr:colOff>
      <xdr:row>19</xdr:row>
      <xdr:rowOff>47625</xdr:rowOff>
    </xdr:to>
    <xdr:sp macro="" textlink="">
      <xdr:nvSpPr>
        <xdr:cNvPr id="11" name="正方形/長方形 10"/>
        <xdr:cNvSpPr/>
      </xdr:nvSpPr>
      <xdr:spPr>
        <a:xfrm>
          <a:off x="1333500" y="2752725"/>
          <a:ext cx="143827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t>あああ</a:t>
          </a:r>
        </a:p>
      </xdr:txBody>
    </xdr:sp>
    <xdr:clientData/>
  </xdr:twoCellAnchor>
  <xdr:twoCellAnchor>
    <xdr:from>
      <xdr:col>0</xdr:col>
      <xdr:colOff>190500</xdr:colOff>
      <xdr:row>9</xdr:row>
      <xdr:rowOff>47625</xdr:rowOff>
    </xdr:from>
    <xdr:to>
      <xdr:col>0</xdr:col>
      <xdr:colOff>409575</xdr:colOff>
      <xdr:row>13</xdr:row>
      <xdr:rowOff>28575</xdr:rowOff>
    </xdr:to>
    <xdr:sp macro="" textlink="">
      <xdr:nvSpPr>
        <xdr:cNvPr id="12" name="角丸四角形 11"/>
        <xdr:cNvSpPr/>
      </xdr:nvSpPr>
      <xdr:spPr>
        <a:xfrm>
          <a:off x="190500" y="1590675"/>
          <a:ext cx="219075" cy="666750"/>
        </a:xfrm>
        <a:prstGeom prst="roundRect">
          <a:avLst/>
        </a:prstGeom>
        <a:solidFill>
          <a:srgbClr val="FFC000">
            <a:alpha val="40000"/>
          </a:srgb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workbookViewId="0">
      <pane ySplit="3" topLeftCell="A13" activePane="bottomLeft" state="frozen"/>
      <selection pane="bottomLeft" activeCell="Q38" sqref="Q38"/>
    </sheetView>
  </sheetViews>
  <sheetFormatPr defaultRowHeight="13.5" x14ac:dyDescent="0.15"/>
  <cols>
    <col min="1" max="1" width="14" bestFit="1" customWidth="1"/>
    <col min="14" max="14" width="12.75" style="2" customWidth="1"/>
    <col min="15" max="15" width="11.375" style="3" customWidth="1"/>
  </cols>
  <sheetData>
    <row r="1" spans="1:16" ht="17.25" x14ac:dyDescent="0.15">
      <c r="A1" s="1" t="s">
        <v>105</v>
      </c>
    </row>
    <row r="2" spans="1:16" x14ac:dyDescent="0.15">
      <c r="M2" s="4"/>
      <c r="N2" s="4" t="s">
        <v>0</v>
      </c>
      <c r="O2" s="5">
        <v>936095</v>
      </c>
      <c r="P2" s="29"/>
    </row>
    <row r="3" spans="1:16" x14ac:dyDescent="0.15">
      <c r="A3" s="6" t="s">
        <v>1</v>
      </c>
      <c r="B3" s="7" t="s">
        <v>2</v>
      </c>
      <c r="C3" s="6" t="s">
        <v>3</v>
      </c>
      <c r="D3" s="6" t="s">
        <v>4</v>
      </c>
      <c r="E3" s="6" t="s">
        <v>5</v>
      </c>
      <c r="F3" s="6" t="s">
        <v>6</v>
      </c>
      <c r="G3" s="6" t="s">
        <v>7</v>
      </c>
      <c r="H3" s="6" t="s">
        <v>8</v>
      </c>
      <c r="I3" s="7" t="s">
        <v>9</v>
      </c>
      <c r="J3" s="6" t="s">
        <v>10</v>
      </c>
      <c r="K3" s="6" t="s">
        <v>11</v>
      </c>
      <c r="L3" s="6" t="s">
        <v>12</v>
      </c>
      <c r="M3" s="6" t="s">
        <v>13</v>
      </c>
      <c r="N3" s="8" t="s">
        <v>14</v>
      </c>
      <c r="O3" s="9" t="s">
        <v>15</v>
      </c>
    </row>
    <row r="4" spans="1:16" s="15" customFormat="1" x14ac:dyDescent="0.15">
      <c r="A4" s="11">
        <v>4487728</v>
      </c>
      <c r="B4" s="12" t="s">
        <v>28</v>
      </c>
      <c r="C4" s="11" t="s">
        <v>22</v>
      </c>
      <c r="D4" s="11">
        <v>0.4</v>
      </c>
      <c r="E4" s="11" t="s">
        <v>23</v>
      </c>
      <c r="F4" s="11">
        <v>0.72450000000000003</v>
      </c>
      <c r="G4" s="11">
        <v>0.7228</v>
      </c>
      <c r="H4" s="11">
        <v>0.71970000000000001</v>
      </c>
      <c r="I4" s="12" t="s">
        <v>29</v>
      </c>
      <c r="J4" s="11">
        <v>0.72258</v>
      </c>
      <c r="K4" s="13">
        <v>0</v>
      </c>
      <c r="L4" s="13">
        <v>0</v>
      </c>
      <c r="M4" s="13">
        <v>0</v>
      </c>
      <c r="N4" s="13">
        <v>7742</v>
      </c>
      <c r="O4" s="14">
        <f t="shared" ref="O4:O37" si="0">IF(K4="cancelled","-",SUM(M4:N4))</f>
        <v>7742</v>
      </c>
    </row>
    <row r="5" spans="1:16" s="15" customFormat="1" x14ac:dyDescent="0.15">
      <c r="A5" s="11">
        <v>4490777</v>
      </c>
      <c r="B5" s="12" t="s">
        <v>30</v>
      </c>
      <c r="C5" s="11" t="s">
        <v>16</v>
      </c>
      <c r="D5" s="11">
        <v>0.4</v>
      </c>
      <c r="E5" s="11" t="s">
        <v>26</v>
      </c>
      <c r="F5" s="11">
        <v>100.54300000000001</v>
      </c>
      <c r="G5" s="11">
        <v>100.01</v>
      </c>
      <c r="H5" s="11">
        <v>101.15</v>
      </c>
      <c r="I5" s="12" t="s">
        <v>31</v>
      </c>
      <c r="J5" s="11">
        <v>100.563</v>
      </c>
      <c r="K5" s="13">
        <v>0</v>
      </c>
      <c r="L5" s="13">
        <v>0</v>
      </c>
      <c r="M5" s="13">
        <v>0</v>
      </c>
      <c r="N5" s="13">
        <v>800</v>
      </c>
      <c r="O5" s="14">
        <f t="shared" si="0"/>
        <v>800</v>
      </c>
    </row>
    <row r="6" spans="1:16" s="15" customFormat="1" x14ac:dyDescent="0.15">
      <c r="A6" s="11">
        <v>4491530</v>
      </c>
      <c r="B6" s="12" t="s">
        <v>32</v>
      </c>
      <c r="C6" s="11" t="s">
        <v>25</v>
      </c>
      <c r="D6" s="11">
        <v>0.1</v>
      </c>
      <c r="E6" s="11" t="s">
        <v>27</v>
      </c>
      <c r="F6" s="11">
        <v>1.2921</v>
      </c>
      <c r="G6" s="11">
        <v>1.2758</v>
      </c>
      <c r="H6" s="11">
        <v>1.3080000000000001</v>
      </c>
      <c r="I6" s="12" t="s">
        <v>33</v>
      </c>
      <c r="J6" s="11">
        <v>1.2896700000000001</v>
      </c>
      <c r="K6" s="13" t="s">
        <v>20</v>
      </c>
      <c r="L6" s="13"/>
      <c r="M6" s="13"/>
      <c r="N6" s="13"/>
      <c r="O6" s="14" t="str">
        <f t="shared" si="0"/>
        <v>-</v>
      </c>
    </row>
    <row r="7" spans="1:16" s="15" customFormat="1" x14ac:dyDescent="0.15">
      <c r="A7" s="11">
        <v>4494237</v>
      </c>
      <c r="B7" s="12" t="s">
        <v>34</v>
      </c>
      <c r="C7" s="11" t="s">
        <v>18</v>
      </c>
      <c r="D7" s="11">
        <v>0.5</v>
      </c>
      <c r="E7" s="11" t="s">
        <v>19</v>
      </c>
      <c r="F7" s="11">
        <v>0.75970000000000004</v>
      </c>
      <c r="G7" s="11">
        <v>0.76300000000000001</v>
      </c>
      <c r="H7" s="11">
        <v>0.74199999999999999</v>
      </c>
      <c r="I7" s="12" t="s">
        <v>35</v>
      </c>
      <c r="J7" s="11">
        <v>0.76063000000000003</v>
      </c>
      <c r="K7" s="13" t="s">
        <v>20</v>
      </c>
      <c r="L7" s="13"/>
      <c r="M7" s="13"/>
      <c r="N7" s="13"/>
      <c r="O7" s="14" t="str">
        <f t="shared" si="0"/>
        <v>-</v>
      </c>
    </row>
    <row r="8" spans="1:16" s="15" customFormat="1" x14ac:dyDescent="0.15">
      <c r="A8" s="11">
        <v>4494365</v>
      </c>
      <c r="B8" s="12" t="s">
        <v>36</v>
      </c>
      <c r="C8" s="11" t="s">
        <v>22</v>
      </c>
      <c r="D8" s="11">
        <v>0.5</v>
      </c>
      <c r="E8" s="11" t="s">
        <v>21</v>
      </c>
      <c r="F8" s="11">
        <v>1.1288</v>
      </c>
      <c r="G8" s="11">
        <v>1.1288</v>
      </c>
      <c r="H8" s="11">
        <v>1.1205000000000001</v>
      </c>
      <c r="I8" s="12" t="s">
        <v>37</v>
      </c>
      <c r="J8" s="11">
        <v>1.1288</v>
      </c>
      <c r="K8" s="13">
        <v>0</v>
      </c>
      <c r="L8" s="13">
        <v>0</v>
      </c>
      <c r="M8" s="13">
        <v>0</v>
      </c>
      <c r="N8" s="13">
        <v>0</v>
      </c>
      <c r="O8" s="14">
        <f t="shared" si="0"/>
        <v>0</v>
      </c>
    </row>
    <row r="9" spans="1:16" s="15" customFormat="1" x14ac:dyDescent="0.15">
      <c r="A9" s="11">
        <v>4502391</v>
      </c>
      <c r="B9" s="12" t="s">
        <v>38</v>
      </c>
      <c r="C9" s="11" t="s">
        <v>18</v>
      </c>
      <c r="D9" s="11">
        <v>0.4</v>
      </c>
      <c r="E9" s="11" t="s">
        <v>27</v>
      </c>
      <c r="F9" s="11">
        <v>1.2896000000000001</v>
      </c>
      <c r="G9" s="11">
        <v>1.2938000000000001</v>
      </c>
      <c r="H9" s="11">
        <v>1.2847</v>
      </c>
      <c r="I9" s="12" t="s">
        <v>39</v>
      </c>
      <c r="J9" s="11">
        <v>1.29487</v>
      </c>
      <c r="K9" s="13" t="s">
        <v>20</v>
      </c>
      <c r="L9" s="13"/>
      <c r="M9" s="13"/>
      <c r="N9" s="13"/>
      <c r="O9" s="14" t="str">
        <f t="shared" si="0"/>
        <v>-</v>
      </c>
    </row>
    <row r="10" spans="1:16" s="15" customFormat="1" x14ac:dyDescent="0.15">
      <c r="A10" s="11">
        <v>4507834</v>
      </c>
      <c r="B10" s="12" t="s">
        <v>40</v>
      </c>
      <c r="C10" s="11" t="s">
        <v>18</v>
      </c>
      <c r="D10" s="11">
        <v>0.8</v>
      </c>
      <c r="E10" s="11" t="s">
        <v>26</v>
      </c>
      <c r="F10" s="11">
        <v>100.19</v>
      </c>
      <c r="G10" s="11">
        <v>100.4</v>
      </c>
      <c r="H10" s="11">
        <v>100</v>
      </c>
      <c r="I10" s="12" t="s">
        <v>41</v>
      </c>
      <c r="J10" s="11">
        <v>100.294</v>
      </c>
      <c r="K10" s="13" t="s">
        <v>20</v>
      </c>
      <c r="L10" s="13"/>
      <c r="M10" s="13"/>
      <c r="N10" s="13"/>
      <c r="O10" s="14" t="str">
        <f t="shared" si="0"/>
        <v>-</v>
      </c>
    </row>
    <row r="11" spans="1:16" s="15" customFormat="1" x14ac:dyDescent="0.15">
      <c r="A11" s="11">
        <v>4507860</v>
      </c>
      <c r="B11" s="12" t="s">
        <v>42</v>
      </c>
      <c r="C11" s="11" t="s">
        <v>22</v>
      </c>
      <c r="D11" s="11">
        <v>0.6</v>
      </c>
      <c r="E11" s="11" t="s">
        <v>26</v>
      </c>
      <c r="F11" s="11">
        <v>100.19</v>
      </c>
      <c r="G11" s="11">
        <v>100.4</v>
      </c>
      <c r="H11" s="11">
        <v>99.85</v>
      </c>
      <c r="I11" s="12" t="s">
        <v>43</v>
      </c>
      <c r="J11" s="11">
        <v>100.163</v>
      </c>
      <c r="K11" s="13">
        <v>0</v>
      </c>
      <c r="L11" s="13">
        <v>0</v>
      </c>
      <c r="M11" s="13">
        <v>0</v>
      </c>
      <c r="N11" s="13">
        <v>1620</v>
      </c>
      <c r="O11" s="14">
        <f t="shared" si="0"/>
        <v>1620</v>
      </c>
    </row>
    <row r="12" spans="1:16" s="15" customFormat="1" x14ac:dyDescent="0.15">
      <c r="A12" s="11">
        <v>4508447</v>
      </c>
      <c r="B12" s="12" t="s">
        <v>44</v>
      </c>
      <c r="C12" s="11" t="s">
        <v>22</v>
      </c>
      <c r="D12" s="11">
        <v>0.25</v>
      </c>
      <c r="E12" s="11" t="s">
        <v>27</v>
      </c>
      <c r="F12" s="11">
        <v>1.2897000000000001</v>
      </c>
      <c r="G12" s="11">
        <v>1.2911999999999999</v>
      </c>
      <c r="H12" s="11">
        <v>1.2765</v>
      </c>
      <c r="I12" s="12" t="s">
        <v>45</v>
      </c>
      <c r="J12" s="11">
        <v>1.2911999999999999</v>
      </c>
      <c r="K12" s="13">
        <v>0</v>
      </c>
      <c r="L12" s="13">
        <v>0</v>
      </c>
      <c r="M12" s="13">
        <v>0</v>
      </c>
      <c r="N12" s="13">
        <v>-2909</v>
      </c>
      <c r="O12" s="14">
        <f t="shared" si="0"/>
        <v>-2909</v>
      </c>
    </row>
    <row r="13" spans="1:16" s="15" customFormat="1" x14ac:dyDescent="0.15">
      <c r="A13" s="11">
        <v>4513330</v>
      </c>
      <c r="B13" s="12" t="s">
        <v>46</v>
      </c>
      <c r="C13" s="11" t="s">
        <v>25</v>
      </c>
      <c r="D13" s="11">
        <v>0.4</v>
      </c>
      <c r="E13" s="11" t="s">
        <v>26</v>
      </c>
      <c r="F13" s="11">
        <v>100.4</v>
      </c>
      <c r="G13" s="11">
        <v>99.92</v>
      </c>
      <c r="H13" s="11">
        <v>101</v>
      </c>
      <c r="I13" s="12" t="s">
        <v>47</v>
      </c>
      <c r="J13" s="11">
        <v>100.053</v>
      </c>
      <c r="K13" s="13" t="s">
        <v>20</v>
      </c>
      <c r="L13" s="13"/>
      <c r="M13" s="13"/>
      <c r="N13" s="13"/>
      <c r="O13" s="14" t="str">
        <f t="shared" si="0"/>
        <v>-</v>
      </c>
    </row>
    <row r="14" spans="1:16" s="15" customFormat="1" x14ac:dyDescent="0.15">
      <c r="A14" s="11">
        <v>4515478</v>
      </c>
      <c r="B14" s="12" t="s">
        <v>48</v>
      </c>
      <c r="C14" s="11" t="s">
        <v>22</v>
      </c>
      <c r="D14" s="11">
        <v>0.5</v>
      </c>
      <c r="E14" s="11" t="s">
        <v>21</v>
      </c>
      <c r="F14" s="11">
        <v>1.1313</v>
      </c>
      <c r="G14" s="11">
        <v>1.1307</v>
      </c>
      <c r="H14" s="11">
        <v>1.1271</v>
      </c>
      <c r="I14" s="12" t="s">
        <v>49</v>
      </c>
      <c r="J14" s="11">
        <v>1.1271</v>
      </c>
      <c r="K14" s="13">
        <v>0</v>
      </c>
      <c r="L14" s="13">
        <v>0</v>
      </c>
      <c r="M14" s="13">
        <v>135</v>
      </c>
      <c r="N14" s="13">
        <v>21044</v>
      </c>
      <c r="O14" s="14">
        <f t="shared" si="0"/>
        <v>21179</v>
      </c>
    </row>
    <row r="15" spans="1:16" s="15" customFormat="1" x14ac:dyDescent="0.15">
      <c r="A15" s="11">
        <v>4515626</v>
      </c>
      <c r="B15" s="12" t="s">
        <v>50</v>
      </c>
      <c r="C15" s="11" t="s">
        <v>25</v>
      </c>
      <c r="D15" s="11">
        <v>0.4</v>
      </c>
      <c r="E15" s="11" t="s">
        <v>17</v>
      </c>
      <c r="F15" s="11">
        <v>1.3213999999999999</v>
      </c>
      <c r="G15" s="11">
        <v>1.3172999999999999</v>
      </c>
      <c r="H15" s="11">
        <v>1.337</v>
      </c>
      <c r="I15" s="12" t="s">
        <v>51</v>
      </c>
      <c r="J15" s="11">
        <v>1.3194600000000001</v>
      </c>
      <c r="K15" s="13" t="s">
        <v>20</v>
      </c>
      <c r="L15" s="13"/>
      <c r="M15" s="13"/>
      <c r="N15" s="13"/>
      <c r="O15" s="14" t="str">
        <f t="shared" si="0"/>
        <v>-</v>
      </c>
    </row>
    <row r="16" spans="1:16" s="15" customFormat="1" x14ac:dyDescent="0.15">
      <c r="A16" s="11">
        <v>4517413</v>
      </c>
      <c r="B16" s="12" t="s">
        <v>52</v>
      </c>
      <c r="C16" s="11" t="s">
        <v>16</v>
      </c>
      <c r="D16" s="11">
        <v>0.25</v>
      </c>
      <c r="E16" s="11" t="s">
        <v>27</v>
      </c>
      <c r="F16" s="11">
        <v>1.2928999999999999</v>
      </c>
      <c r="G16" s="11">
        <v>1.2855000000000001</v>
      </c>
      <c r="H16" s="11">
        <v>1.3080000000000001</v>
      </c>
      <c r="I16" s="12" t="s">
        <v>53</v>
      </c>
      <c r="J16" s="11">
        <v>1.2938099999999999</v>
      </c>
      <c r="K16" s="13">
        <v>0</v>
      </c>
      <c r="L16" s="13">
        <v>0</v>
      </c>
      <c r="M16" s="13">
        <v>0</v>
      </c>
      <c r="N16" s="13">
        <v>1763</v>
      </c>
      <c r="O16" s="14">
        <f t="shared" si="0"/>
        <v>1763</v>
      </c>
    </row>
    <row r="17" spans="1:17" s="15" customFormat="1" x14ac:dyDescent="0.15">
      <c r="A17" s="11">
        <v>4517480</v>
      </c>
      <c r="B17" s="12" t="s">
        <v>54</v>
      </c>
      <c r="C17" s="11" t="s">
        <v>22</v>
      </c>
      <c r="D17" s="11">
        <v>0.5</v>
      </c>
      <c r="E17" s="11" t="s">
        <v>17</v>
      </c>
      <c r="F17" s="11">
        <v>1.3173999999999999</v>
      </c>
      <c r="G17" s="11">
        <v>1.3188</v>
      </c>
      <c r="H17" s="11">
        <v>1.3120000000000001</v>
      </c>
      <c r="I17" s="12" t="s">
        <v>55</v>
      </c>
      <c r="J17" s="11">
        <v>1.3188</v>
      </c>
      <c r="K17" s="13">
        <v>0</v>
      </c>
      <c r="L17" s="13">
        <v>0</v>
      </c>
      <c r="M17" s="13">
        <v>0</v>
      </c>
      <c r="N17" s="13">
        <v>-7020</v>
      </c>
      <c r="O17" s="14">
        <f t="shared" si="0"/>
        <v>-7020</v>
      </c>
    </row>
    <row r="18" spans="1:17" s="15" customFormat="1" x14ac:dyDescent="0.15">
      <c r="A18" s="11">
        <v>4524760</v>
      </c>
      <c r="B18" s="12" t="s">
        <v>56</v>
      </c>
      <c r="C18" s="11" t="s">
        <v>25</v>
      </c>
      <c r="D18" s="11">
        <v>0.6</v>
      </c>
      <c r="E18" s="11" t="s">
        <v>19</v>
      </c>
      <c r="F18" s="11">
        <v>0.76359999999999995</v>
      </c>
      <c r="G18" s="11">
        <v>0.76090000000000002</v>
      </c>
      <c r="H18" s="11">
        <v>0.76949999999999996</v>
      </c>
      <c r="I18" s="12" t="s">
        <v>57</v>
      </c>
      <c r="J18" s="11">
        <v>0.76231000000000004</v>
      </c>
      <c r="K18" s="13" t="s">
        <v>20</v>
      </c>
      <c r="L18" s="13"/>
      <c r="M18" s="13"/>
      <c r="N18" s="13"/>
      <c r="O18" s="14" t="str">
        <f t="shared" si="0"/>
        <v>-</v>
      </c>
    </row>
    <row r="19" spans="1:17" s="15" customFormat="1" x14ac:dyDescent="0.15">
      <c r="A19" s="11">
        <v>4527583</v>
      </c>
      <c r="B19" s="12" t="s">
        <v>58</v>
      </c>
      <c r="C19" s="11" t="s">
        <v>18</v>
      </c>
      <c r="D19" s="11">
        <v>0.3</v>
      </c>
      <c r="E19" s="11" t="s">
        <v>19</v>
      </c>
      <c r="F19" s="11">
        <v>0.75800000000000001</v>
      </c>
      <c r="G19" s="11">
        <v>0.76370000000000005</v>
      </c>
      <c r="H19" s="11">
        <v>0.74850000000000005</v>
      </c>
      <c r="I19" s="12" t="s">
        <v>59</v>
      </c>
      <c r="J19" s="11">
        <v>0.76287000000000005</v>
      </c>
      <c r="K19" s="13" t="s">
        <v>20</v>
      </c>
      <c r="L19" s="13"/>
      <c r="M19" s="13"/>
      <c r="N19" s="13"/>
      <c r="O19" s="14" t="str">
        <f t="shared" si="0"/>
        <v>-</v>
      </c>
    </row>
    <row r="20" spans="1:17" s="15" customFormat="1" x14ac:dyDescent="0.15">
      <c r="A20" s="11">
        <v>4535046</v>
      </c>
      <c r="B20" s="12" t="s">
        <v>60</v>
      </c>
      <c r="C20" s="11" t="s">
        <v>18</v>
      </c>
      <c r="D20" s="11">
        <v>0.5</v>
      </c>
      <c r="E20" s="11" t="s">
        <v>23</v>
      </c>
      <c r="F20" s="11">
        <v>0.72889999999999999</v>
      </c>
      <c r="G20" s="11">
        <v>0.73099999999999998</v>
      </c>
      <c r="H20" s="11">
        <v>0.72599999999999998</v>
      </c>
      <c r="I20" s="12" t="s">
        <v>61</v>
      </c>
      <c r="J20" s="11">
        <v>0.73080000000000001</v>
      </c>
      <c r="K20" s="13" t="s">
        <v>20</v>
      </c>
      <c r="L20" s="13"/>
      <c r="M20" s="13"/>
      <c r="N20" s="13"/>
      <c r="O20" s="14" t="str">
        <f t="shared" si="0"/>
        <v>-</v>
      </c>
    </row>
    <row r="21" spans="1:17" s="15" customFormat="1" x14ac:dyDescent="0.15">
      <c r="A21" s="33">
        <v>4536337</v>
      </c>
      <c r="B21" s="34" t="s">
        <v>62</v>
      </c>
      <c r="C21" s="33" t="s">
        <v>22</v>
      </c>
      <c r="D21" s="33">
        <v>0.4</v>
      </c>
      <c r="E21" s="33" t="s">
        <v>27</v>
      </c>
      <c r="F21" s="33">
        <v>1.2895000000000001</v>
      </c>
      <c r="G21" s="33">
        <v>1.2942</v>
      </c>
      <c r="H21" s="33">
        <v>1.28</v>
      </c>
      <c r="I21" s="34" t="s">
        <v>63</v>
      </c>
      <c r="J21" s="33">
        <v>1.2910699999999999</v>
      </c>
      <c r="K21" s="35">
        <v>0</v>
      </c>
      <c r="L21" s="35">
        <v>0</v>
      </c>
      <c r="M21" s="35">
        <v>0</v>
      </c>
      <c r="N21" s="35">
        <v>-4887</v>
      </c>
      <c r="O21" s="36">
        <f t="shared" si="0"/>
        <v>-4887</v>
      </c>
      <c r="P21" s="38" t="s">
        <v>106</v>
      </c>
      <c r="Q21" s="39" t="s">
        <v>130</v>
      </c>
    </row>
    <row r="22" spans="1:17" s="15" customFormat="1" x14ac:dyDescent="0.15">
      <c r="A22" s="11">
        <v>4538306</v>
      </c>
      <c r="B22" s="12" t="s">
        <v>64</v>
      </c>
      <c r="C22" s="11" t="s">
        <v>18</v>
      </c>
      <c r="D22" s="11">
        <v>0.6</v>
      </c>
      <c r="E22" s="11" t="s">
        <v>27</v>
      </c>
      <c r="F22" s="11">
        <v>1.2892999999999999</v>
      </c>
      <c r="G22" s="11">
        <v>0</v>
      </c>
      <c r="H22" s="11">
        <v>0</v>
      </c>
      <c r="I22" s="12" t="s">
        <v>65</v>
      </c>
      <c r="J22" s="11">
        <v>1.2893600000000001</v>
      </c>
      <c r="K22" s="13" t="s">
        <v>20</v>
      </c>
      <c r="L22" s="13"/>
      <c r="M22" s="13"/>
      <c r="N22" s="13"/>
      <c r="O22" s="14" t="str">
        <f t="shared" si="0"/>
        <v>-</v>
      </c>
    </row>
    <row r="23" spans="1:17" s="15" customFormat="1" x14ac:dyDescent="0.15">
      <c r="A23" s="11">
        <v>4555712</v>
      </c>
      <c r="B23" s="12" t="s">
        <v>66</v>
      </c>
      <c r="C23" s="11" t="s">
        <v>16</v>
      </c>
      <c r="D23" s="11">
        <v>0.4</v>
      </c>
      <c r="E23" s="11" t="s">
        <v>23</v>
      </c>
      <c r="F23" s="11">
        <v>0.72499999999999998</v>
      </c>
      <c r="G23" s="11">
        <v>0.7218</v>
      </c>
      <c r="H23" s="11">
        <v>0.72750000000000004</v>
      </c>
      <c r="I23" s="12" t="s">
        <v>67</v>
      </c>
      <c r="J23" s="11">
        <v>0.72541999999999995</v>
      </c>
      <c r="K23" s="13">
        <v>0</v>
      </c>
      <c r="L23" s="13">
        <v>0</v>
      </c>
      <c r="M23" s="13">
        <v>0</v>
      </c>
      <c r="N23" s="13">
        <v>1712</v>
      </c>
      <c r="O23" s="14">
        <f t="shared" si="0"/>
        <v>1712</v>
      </c>
    </row>
    <row r="24" spans="1:17" s="15" customFormat="1" x14ac:dyDescent="0.15">
      <c r="A24" s="11">
        <v>4555773</v>
      </c>
      <c r="B24" s="12" t="s">
        <v>68</v>
      </c>
      <c r="C24" s="11" t="s">
        <v>18</v>
      </c>
      <c r="D24" s="11">
        <v>0.5</v>
      </c>
      <c r="E24" s="11" t="s">
        <v>24</v>
      </c>
      <c r="F24" s="11">
        <v>0.97609999999999997</v>
      </c>
      <c r="G24" s="11">
        <v>0.97960000000000003</v>
      </c>
      <c r="H24" s="11">
        <v>0.97099999999999997</v>
      </c>
      <c r="I24" s="12" t="s">
        <v>69</v>
      </c>
      <c r="J24" s="11">
        <v>0.97953999999999997</v>
      </c>
      <c r="K24" s="13" t="s">
        <v>20</v>
      </c>
      <c r="L24" s="13"/>
      <c r="M24" s="13"/>
      <c r="N24" s="13"/>
      <c r="O24" s="14" t="str">
        <f t="shared" si="0"/>
        <v>-</v>
      </c>
    </row>
    <row r="25" spans="1:17" s="15" customFormat="1" x14ac:dyDescent="0.15">
      <c r="A25" s="33">
        <v>4557476</v>
      </c>
      <c r="B25" s="34" t="s">
        <v>70</v>
      </c>
      <c r="C25" s="33" t="s">
        <v>22</v>
      </c>
      <c r="D25" s="33">
        <v>0.4</v>
      </c>
      <c r="E25" s="33" t="s">
        <v>26</v>
      </c>
      <c r="F25" s="33">
        <v>102.07</v>
      </c>
      <c r="G25" s="33">
        <v>102.03</v>
      </c>
      <c r="H25" s="33">
        <v>101.5</v>
      </c>
      <c r="I25" s="34" t="s">
        <v>71</v>
      </c>
      <c r="J25" s="33">
        <v>102.03</v>
      </c>
      <c r="K25" s="35">
        <v>0</v>
      </c>
      <c r="L25" s="35">
        <v>0</v>
      </c>
      <c r="M25" s="35">
        <v>-84</v>
      </c>
      <c r="N25" s="35">
        <v>1600</v>
      </c>
      <c r="O25" s="36">
        <f t="shared" si="0"/>
        <v>1516</v>
      </c>
      <c r="P25" s="38" t="s">
        <v>115</v>
      </c>
    </row>
    <row r="26" spans="1:17" s="15" customFormat="1" x14ac:dyDescent="0.15">
      <c r="A26" s="11">
        <v>4560412</v>
      </c>
      <c r="B26" s="12" t="s">
        <v>72</v>
      </c>
      <c r="C26" s="11" t="s">
        <v>25</v>
      </c>
      <c r="D26" s="11">
        <v>0.6</v>
      </c>
      <c r="E26" s="11" t="s">
        <v>21</v>
      </c>
      <c r="F26" s="11">
        <v>1.11965</v>
      </c>
      <c r="G26" s="11">
        <v>1.1180000000000001</v>
      </c>
      <c r="H26" s="11">
        <v>1.1244000000000001</v>
      </c>
      <c r="I26" s="12" t="s">
        <v>73</v>
      </c>
      <c r="J26" s="11">
        <v>1.11879</v>
      </c>
      <c r="K26" s="13" t="s">
        <v>20</v>
      </c>
      <c r="L26" s="13"/>
      <c r="M26" s="13"/>
      <c r="N26" s="13"/>
      <c r="O26" s="14" t="str">
        <f t="shared" si="0"/>
        <v>-</v>
      </c>
    </row>
    <row r="27" spans="1:17" s="15" customFormat="1" x14ac:dyDescent="0.15">
      <c r="A27" s="11">
        <v>4562729</v>
      </c>
      <c r="B27" s="12" t="s">
        <v>74</v>
      </c>
      <c r="C27" s="11" t="s">
        <v>25</v>
      </c>
      <c r="D27" s="11">
        <v>0.4</v>
      </c>
      <c r="E27" s="11" t="s">
        <v>17</v>
      </c>
      <c r="F27" s="11">
        <v>1.3122</v>
      </c>
      <c r="G27" s="11">
        <v>1.3073999999999999</v>
      </c>
      <c r="H27" s="11">
        <v>1.3165</v>
      </c>
      <c r="I27" s="12" t="s">
        <v>75</v>
      </c>
      <c r="J27" s="11">
        <v>1.3071900000000001</v>
      </c>
      <c r="K27" s="13" t="s">
        <v>20</v>
      </c>
      <c r="L27" s="13"/>
      <c r="M27" s="13"/>
      <c r="N27" s="13"/>
      <c r="O27" s="14" t="str">
        <f t="shared" si="0"/>
        <v>-</v>
      </c>
    </row>
    <row r="28" spans="1:17" s="15" customFormat="1" x14ac:dyDescent="0.15">
      <c r="A28" s="33">
        <v>4572256</v>
      </c>
      <c r="B28" s="34" t="s">
        <v>76</v>
      </c>
      <c r="C28" s="33" t="s">
        <v>22</v>
      </c>
      <c r="D28" s="33">
        <v>0.3</v>
      </c>
      <c r="E28" s="33" t="s">
        <v>17</v>
      </c>
      <c r="F28" s="33">
        <v>1.3068</v>
      </c>
      <c r="G28" s="33">
        <v>1.3121</v>
      </c>
      <c r="H28" s="33">
        <v>1.2971999999999999</v>
      </c>
      <c r="I28" s="34" t="s">
        <v>77</v>
      </c>
      <c r="J28" s="33">
        <v>1.3122499999999999</v>
      </c>
      <c r="K28" s="35">
        <v>0</v>
      </c>
      <c r="L28" s="35">
        <v>0</v>
      </c>
      <c r="M28" s="35">
        <v>0</v>
      </c>
      <c r="N28" s="35">
        <v>-16878</v>
      </c>
      <c r="O28" s="36">
        <f t="shared" si="0"/>
        <v>-16878</v>
      </c>
      <c r="P28" s="38" t="s">
        <v>118</v>
      </c>
      <c r="Q28" s="39" t="s">
        <v>120</v>
      </c>
    </row>
    <row r="29" spans="1:17" s="15" customFormat="1" x14ac:dyDescent="0.15">
      <c r="A29" s="11">
        <v>4578691</v>
      </c>
      <c r="B29" s="12" t="s">
        <v>78</v>
      </c>
      <c r="C29" s="11" t="s">
        <v>18</v>
      </c>
      <c r="D29" s="11">
        <v>0.4</v>
      </c>
      <c r="E29" s="11" t="s">
        <v>26</v>
      </c>
      <c r="F29" s="11">
        <v>102.85</v>
      </c>
      <c r="G29" s="11">
        <v>103.36</v>
      </c>
      <c r="H29" s="11">
        <v>102.3</v>
      </c>
      <c r="I29" s="12" t="s">
        <v>79</v>
      </c>
      <c r="J29" s="11">
        <v>103.476</v>
      </c>
      <c r="K29" s="13" t="s">
        <v>20</v>
      </c>
      <c r="L29" s="13"/>
      <c r="M29" s="13"/>
      <c r="N29" s="13"/>
      <c r="O29" s="14" t="str">
        <f t="shared" si="0"/>
        <v>-</v>
      </c>
    </row>
    <row r="30" spans="1:17" s="15" customFormat="1" x14ac:dyDescent="0.15">
      <c r="A30" s="11">
        <v>4578856</v>
      </c>
      <c r="B30" s="12" t="s">
        <v>80</v>
      </c>
      <c r="C30" s="11" t="s">
        <v>25</v>
      </c>
      <c r="D30" s="11">
        <v>0.4</v>
      </c>
      <c r="E30" s="11" t="s">
        <v>23</v>
      </c>
      <c r="F30" s="11">
        <v>0.72589999999999999</v>
      </c>
      <c r="G30" s="11">
        <v>0.72370000000000001</v>
      </c>
      <c r="H30" s="11">
        <v>0.73</v>
      </c>
      <c r="I30" s="12" t="s">
        <v>81</v>
      </c>
      <c r="J30" s="11">
        <v>0.72482000000000002</v>
      </c>
      <c r="K30" s="13" t="s">
        <v>20</v>
      </c>
      <c r="L30" s="13"/>
      <c r="M30" s="13"/>
      <c r="N30" s="13"/>
      <c r="O30" s="14" t="str">
        <f t="shared" si="0"/>
        <v>-</v>
      </c>
    </row>
    <row r="31" spans="1:17" s="15" customFormat="1" x14ac:dyDescent="0.15">
      <c r="A31" s="33">
        <v>4580244</v>
      </c>
      <c r="B31" s="34" t="s">
        <v>82</v>
      </c>
      <c r="C31" s="33" t="s">
        <v>22</v>
      </c>
      <c r="D31" s="33">
        <v>0.4</v>
      </c>
      <c r="E31" s="33" t="s">
        <v>26</v>
      </c>
      <c r="F31" s="33">
        <v>103.06</v>
      </c>
      <c r="G31" s="33">
        <v>103.55</v>
      </c>
      <c r="H31" s="33">
        <v>102.15</v>
      </c>
      <c r="I31" s="34" t="s">
        <v>83</v>
      </c>
      <c r="J31" s="33">
        <v>103.25700000000001</v>
      </c>
      <c r="K31" s="35">
        <v>0</v>
      </c>
      <c r="L31" s="35">
        <v>0</v>
      </c>
      <c r="M31" s="35">
        <v>0</v>
      </c>
      <c r="N31" s="35">
        <v>-7880</v>
      </c>
      <c r="O31" s="36">
        <f t="shared" si="0"/>
        <v>-7880</v>
      </c>
      <c r="P31" s="38" t="s">
        <v>122</v>
      </c>
    </row>
    <row r="32" spans="1:17" s="15" customFormat="1" x14ac:dyDescent="0.15">
      <c r="A32" s="33">
        <v>4586914</v>
      </c>
      <c r="B32" s="34" t="s">
        <v>84</v>
      </c>
      <c r="C32" s="33" t="s">
        <v>16</v>
      </c>
      <c r="D32" s="33">
        <v>0.4</v>
      </c>
      <c r="E32" s="33" t="s">
        <v>17</v>
      </c>
      <c r="F32" s="33">
        <v>1.3166</v>
      </c>
      <c r="G32" s="33">
        <v>1.3122</v>
      </c>
      <c r="H32" s="33">
        <v>1.3274999999999999</v>
      </c>
      <c r="I32" s="34" t="s">
        <v>85</v>
      </c>
      <c r="J32" s="33">
        <v>1.32525</v>
      </c>
      <c r="K32" s="35">
        <v>0</v>
      </c>
      <c r="L32" s="35">
        <v>0</v>
      </c>
      <c r="M32" s="35">
        <v>0</v>
      </c>
      <c r="N32" s="35">
        <v>35829</v>
      </c>
      <c r="O32" s="36">
        <f t="shared" si="0"/>
        <v>35829</v>
      </c>
      <c r="P32" s="38" t="s">
        <v>125</v>
      </c>
    </row>
    <row r="33" spans="1:17" s="15" customFormat="1" x14ac:dyDescent="0.15">
      <c r="A33" s="11">
        <v>4595643</v>
      </c>
      <c r="B33" s="12" t="s">
        <v>86</v>
      </c>
      <c r="C33" s="11" t="s">
        <v>18</v>
      </c>
      <c r="D33" s="11">
        <v>0.3</v>
      </c>
      <c r="E33" s="11" t="s">
        <v>26</v>
      </c>
      <c r="F33" s="11">
        <v>103.03</v>
      </c>
      <c r="G33" s="11">
        <v>103.43</v>
      </c>
      <c r="H33" s="11">
        <v>102.45</v>
      </c>
      <c r="I33" s="12" t="s">
        <v>87</v>
      </c>
      <c r="J33" s="11">
        <v>103.16</v>
      </c>
      <c r="K33" s="13" t="s">
        <v>20</v>
      </c>
      <c r="L33" s="13"/>
      <c r="M33" s="13"/>
      <c r="N33" s="13"/>
      <c r="O33" s="14" t="str">
        <f t="shared" si="0"/>
        <v>-</v>
      </c>
    </row>
    <row r="34" spans="1:17" s="15" customFormat="1" x14ac:dyDescent="0.15">
      <c r="A34" s="11">
        <v>4596087</v>
      </c>
      <c r="B34" s="12" t="s">
        <v>88</v>
      </c>
      <c r="C34" s="11" t="s">
        <v>18</v>
      </c>
      <c r="D34" s="11">
        <v>0.3</v>
      </c>
      <c r="E34" s="11" t="s">
        <v>27</v>
      </c>
      <c r="F34" s="11">
        <v>1.3076000000000001</v>
      </c>
      <c r="G34" s="11">
        <v>1.3149999999999999</v>
      </c>
      <c r="H34" s="11">
        <v>1.3</v>
      </c>
      <c r="I34" s="12" t="s">
        <v>89</v>
      </c>
      <c r="J34" s="11">
        <v>1.3101700000000001</v>
      </c>
      <c r="K34" s="13" t="s">
        <v>20</v>
      </c>
      <c r="L34" s="13"/>
      <c r="M34" s="13"/>
      <c r="N34" s="13"/>
      <c r="O34" s="14" t="str">
        <f t="shared" si="0"/>
        <v>-</v>
      </c>
    </row>
    <row r="35" spans="1:17" s="15" customFormat="1" x14ac:dyDescent="0.15">
      <c r="A35" s="11">
        <v>4596121</v>
      </c>
      <c r="B35" s="12" t="s">
        <v>90</v>
      </c>
      <c r="C35" s="11" t="s">
        <v>25</v>
      </c>
      <c r="D35" s="11">
        <v>0.5</v>
      </c>
      <c r="E35" s="11" t="s">
        <v>19</v>
      </c>
      <c r="F35" s="11">
        <v>0.75609999999999999</v>
      </c>
      <c r="G35" s="11">
        <v>0.754</v>
      </c>
      <c r="H35" s="11">
        <v>0.75829999999999997</v>
      </c>
      <c r="I35" s="12" t="s">
        <v>91</v>
      </c>
      <c r="J35" s="11">
        <v>0.75583</v>
      </c>
      <c r="K35" s="13" t="s">
        <v>20</v>
      </c>
      <c r="L35" s="13"/>
      <c r="M35" s="13"/>
      <c r="N35" s="13"/>
      <c r="O35" s="14" t="str">
        <f t="shared" si="0"/>
        <v>-</v>
      </c>
    </row>
    <row r="36" spans="1:17" x14ac:dyDescent="0.15">
      <c r="A36" s="11">
        <v>4596213</v>
      </c>
      <c r="B36" s="12" t="s">
        <v>92</v>
      </c>
      <c r="C36" s="11" t="s">
        <v>18</v>
      </c>
      <c r="D36" s="11">
        <v>0.5</v>
      </c>
      <c r="E36" s="11" t="s">
        <v>24</v>
      </c>
      <c r="F36" s="11">
        <v>0.97809999999999997</v>
      </c>
      <c r="G36" s="11">
        <v>0.98140000000000005</v>
      </c>
      <c r="H36" s="11">
        <v>0.96899999999999997</v>
      </c>
      <c r="I36" s="12" t="s">
        <v>93</v>
      </c>
      <c r="J36" s="11">
        <v>0.97946</v>
      </c>
      <c r="K36" s="11" t="s">
        <v>20</v>
      </c>
      <c r="L36" s="11"/>
      <c r="M36" s="11"/>
      <c r="N36" s="13"/>
      <c r="O36" s="10" t="str">
        <f t="shared" si="0"/>
        <v>-</v>
      </c>
    </row>
    <row r="37" spans="1:17" x14ac:dyDescent="0.15">
      <c r="A37" s="33">
        <v>4600338</v>
      </c>
      <c r="B37" s="34" t="s">
        <v>94</v>
      </c>
      <c r="C37" s="33" t="s">
        <v>22</v>
      </c>
      <c r="D37" s="33">
        <v>0.1</v>
      </c>
      <c r="E37" s="33" t="s">
        <v>26</v>
      </c>
      <c r="F37" s="33">
        <v>103.06</v>
      </c>
      <c r="G37" s="33">
        <v>103.57</v>
      </c>
      <c r="H37" s="33">
        <v>101.75</v>
      </c>
      <c r="I37" s="34" t="s">
        <v>95</v>
      </c>
      <c r="J37" s="33">
        <v>103.575</v>
      </c>
      <c r="K37" s="33">
        <v>0</v>
      </c>
      <c r="L37" s="33">
        <v>0</v>
      </c>
      <c r="M37" s="33">
        <v>0</v>
      </c>
      <c r="N37" s="35">
        <v>-5150</v>
      </c>
      <c r="O37" s="36">
        <f t="shared" si="0"/>
        <v>-5150</v>
      </c>
      <c r="P37" s="38" t="s">
        <v>128</v>
      </c>
      <c r="Q37" s="40" t="s">
        <v>129</v>
      </c>
    </row>
    <row r="38" spans="1:17" x14ac:dyDescent="0.15">
      <c r="A38" s="16"/>
      <c r="B38" s="17"/>
      <c r="C38" s="16"/>
      <c r="D38" s="16"/>
      <c r="E38" s="16"/>
      <c r="F38" s="16"/>
      <c r="G38" s="16"/>
      <c r="H38" s="16"/>
      <c r="I38" s="17"/>
      <c r="J38" s="16"/>
      <c r="K38" s="16"/>
      <c r="L38" s="16"/>
      <c r="M38" s="16"/>
      <c r="N38" s="18"/>
      <c r="O38" s="19"/>
    </row>
    <row r="39" spans="1:17" x14ac:dyDescent="0.15">
      <c r="M39" s="20"/>
      <c r="N39" s="21" t="s">
        <v>96</v>
      </c>
      <c r="O39" s="22">
        <f>SUM(O4:O38)</f>
        <v>27437</v>
      </c>
      <c r="P39" s="4"/>
    </row>
    <row r="40" spans="1:17" x14ac:dyDescent="0.15">
      <c r="M40" s="4"/>
      <c r="N40" s="21" t="s">
        <v>97</v>
      </c>
      <c r="O40" s="23">
        <f>O39/O2</f>
        <v>2.9310059342267613E-2</v>
      </c>
      <c r="P40" s="4"/>
    </row>
    <row r="41" spans="1:17" x14ac:dyDescent="0.15">
      <c r="M41" s="20"/>
      <c r="N41" s="21" t="s">
        <v>98</v>
      </c>
      <c r="O41" s="24">
        <f>COUNTIF(O$4:O$38,"&gt;0")</f>
        <v>8</v>
      </c>
      <c r="P41" s="4"/>
    </row>
    <row r="42" spans="1:17" x14ac:dyDescent="0.15">
      <c r="M42" s="20"/>
      <c r="N42" s="21" t="s">
        <v>99</v>
      </c>
      <c r="O42" s="24">
        <f>COUNTIF(O$4:O$38,"&lt;0")</f>
        <v>6</v>
      </c>
      <c r="P42" s="4"/>
    </row>
    <row r="43" spans="1:17" x14ac:dyDescent="0.15">
      <c r="M43" s="20"/>
      <c r="N43" s="21" t="s">
        <v>100</v>
      </c>
      <c r="O43" s="24">
        <f>COUNTIF(O$4:O$38,"=0")</f>
        <v>1</v>
      </c>
      <c r="P43" s="4"/>
    </row>
    <row r="44" spans="1:17" x14ac:dyDescent="0.15">
      <c r="M44" s="20"/>
      <c r="N44" s="21" t="s">
        <v>101</v>
      </c>
      <c r="O44" s="23">
        <f>O41/SUM(O41:O42)</f>
        <v>0.5714285714285714</v>
      </c>
      <c r="P44" s="4"/>
    </row>
    <row r="45" spans="1:17" x14ac:dyDescent="0.15">
      <c r="M45" s="20"/>
      <c r="N45" s="21" t="s">
        <v>102</v>
      </c>
      <c r="O45" s="22">
        <f>SUMIF(O4:O38,"&gt;0",O4:O38)/O41</f>
        <v>9020.125</v>
      </c>
      <c r="P45" s="25"/>
    </row>
    <row r="46" spans="1:17" x14ac:dyDescent="0.15">
      <c r="M46" s="20"/>
      <c r="N46" s="21" t="s">
        <v>103</v>
      </c>
      <c r="O46" s="22">
        <f>SUMIF(O4:O38,"&lt;0",O4:O38)/O42</f>
        <v>-7454</v>
      </c>
      <c r="P46" s="26"/>
    </row>
    <row r="47" spans="1:17" x14ac:dyDescent="0.15">
      <c r="M47" s="20"/>
      <c r="N47" s="21" t="s">
        <v>104</v>
      </c>
      <c r="O47" s="27">
        <f>-O45/O46</f>
        <v>1.2101053125838477</v>
      </c>
      <c r="P47" s="28"/>
    </row>
  </sheetData>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46" workbookViewId="0">
      <selection activeCell="A2" sqref="A2"/>
    </sheetView>
  </sheetViews>
  <sheetFormatPr defaultRowHeight="13.5" x14ac:dyDescent="0.15"/>
  <cols>
    <col min="1" max="16384" width="9" style="31"/>
  </cols>
  <sheetData>
    <row r="1" spans="1:4" x14ac:dyDescent="0.15">
      <c r="A1" s="30" t="s">
        <v>114</v>
      </c>
      <c r="D1" s="32" t="s">
        <v>107</v>
      </c>
    </row>
    <row r="2" spans="1:4" x14ac:dyDescent="0.15">
      <c r="A2" s="30" t="s">
        <v>109</v>
      </c>
    </row>
    <row r="45" spans="1:1" x14ac:dyDescent="0.15">
      <c r="A45" s="30" t="s">
        <v>111</v>
      </c>
    </row>
    <row r="88" spans="1:1" x14ac:dyDescent="0.15">
      <c r="A88" s="30" t="s">
        <v>113</v>
      </c>
    </row>
  </sheetData>
  <phoneticPr fontId="3"/>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43" workbookViewId="0">
      <selection sqref="A1:A2"/>
    </sheetView>
  </sheetViews>
  <sheetFormatPr defaultRowHeight="13.5" x14ac:dyDescent="0.15"/>
  <sheetData>
    <row r="1" spans="1:1" x14ac:dyDescent="0.15">
      <c r="A1" s="20" t="s">
        <v>116</v>
      </c>
    </row>
    <row r="2" spans="1:1" x14ac:dyDescent="0.15">
      <c r="A2" s="20" t="s">
        <v>108</v>
      </c>
    </row>
    <row r="45" spans="1:1" x14ac:dyDescent="0.15">
      <c r="A45" s="20" t="s">
        <v>117</v>
      </c>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43" workbookViewId="0">
      <selection activeCell="Y50" sqref="Y50"/>
    </sheetView>
  </sheetViews>
  <sheetFormatPr defaultRowHeight="13.5" x14ac:dyDescent="0.15"/>
  <sheetData>
    <row r="1" spans="1:1" x14ac:dyDescent="0.15">
      <c r="A1" s="20" t="s">
        <v>119</v>
      </c>
    </row>
    <row r="2" spans="1:1" x14ac:dyDescent="0.15">
      <c r="A2" s="20" t="s">
        <v>108</v>
      </c>
    </row>
    <row r="45" spans="1:3" ht="15" customHeight="1" x14ac:dyDescent="0.15">
      <c r="A45" s="20" t="s">
        <v>110</v>
      </c>
      <c r="C45" s="40" t="s">
        <v>121</v>
      </c>
    </row>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40" workbookViewId="0">
      <selection sqref="A1:A2"/>
    </sheetView>
  </sheetViews>
  <sheetFormatPr defaultRowHeight="13.5" x14ac:dyDescent="0.15"/>
  <sheetData>
    <row r="1" spans="1:1" x14ac:dyDescent="0.15">
      <c r="A1" s="20" t="s">
        <v>123</v>
      </c>
    </row>
    <row r="2" spans="1:1" x14ac:dyDescent="0.15">
      <c r="A2" s="20" t="s">
        <v>108</v>
      </c>
    </row>
    <row r="45" spans="1:3" x14ac:dyDescent="0.15">
      <c r="A45" s="20" t="s">
        <v>110</v>
      </c>
      <c r="C45" s="40" t="s">
        <v>124</v>
      </c>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43" workbookViewId="0">
      <selection activeCell="Y61" sqref="Y61"/>
    </sheetView>
  </sheetViews>
  <sheetFormatPr defaultRowHeight="13.5" x14ac:dyDescent="0.15"/>
  <sheetData>
    <row r="1" spans="1:1" x14ac:dyDescent="0.15">
      <c r="A1" s="20" t="s">
        <v>126</v>
      </c>
    </row>
    <row r="2" spans="1:1" x14ac:dyDescent="0.15">
      <c r="A2" s="20" t="s">
        <v>127</v>
      </c>
    </row>
    <row r="45" spans="1:1" x14ac:dyDescent="0.15">
      <c r="A45" s="20" t="s">
        <v>110</v>
      </c>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topLeftCell="A88" workbookViewId="0">
      <selection activeCell="Y12" sqref="Y12"/>
    </sheetView>
  </sheetViews>
  <sheetFormatPr defaultRowHeight="13.5" x14ac:dyDescent="0.15"/>
  <sheetData>
    <row r="1" spans="1:3" x14ac:dyDescent="0.15">
      <c r="A1" s="20" t="s">
        <v>123</v>
      </c>
      <c r="C1" s="40" t="s">
        <v>131</v>
      </c>
    </row>
    <row r="2" spans="1:3" x14ac:dyDescent="0.15">
      <c r="A2" s="20" t="s">
        <v>108</v>
      </c>
    </row>
    <row r="45" spans="1:1" x14ac:dyDescent="0.15">
      <c r="A45" s="20" t="s">
        <v>110</v>
      </c>
    </row>
    <row r="88" spans="1:1" x14ac:dyDescent="0.15">
      <c r="A88" s="20" t="s">
        <v>112</v>
      </c>
    </row>
  </sheetData>
  <phoneticPr fontId="3"/>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9" workbookViewId="0">
      <selection activeCell="Y15" sqref="Y15"/>
    </sheetView>
  </sheetViews>
  <sheetFormatPr defaultRowHeight="13.5" x14ac:dyDescent="0.15"/>
  <sheetData>
    <row r="1" spans="1:1" x14ac:dyDescent="0.15">
      <c r="A1" s="20" t="s">
        <v>132</v>
      </c>
    </row>
    <row r="2" spans="1:1" x14ac:dyDescent="0.15">
      <c r="A2" s="40" t="s">
        <v>133</v>
      </c>
    </row>
    <row r="4" spans="1:1" x14ac:dyDescent="0.15">
      <c r="A4" s="20" t="s">
        <v>108</v>
      </c>
    </row>
    <row r="47" spans="1:1" x14ac:dyDescent="0.15">
      <c r="A47" s="20" t="s">
        <v>110</v>
      </c>
    </row>
    <row r="90" spans="1:3" x14ac:dyDescent="0.15">
      <c r="A90" s="20" t="s">
        <v>134</v>
      </c>
      <c r="C90" s="20" t="s">
        <v>135</v>
      </c>
    </row>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4" sqref="J24"/>
    </sheetView>
  </sheetViews>
  <sheetFormatPr defaultRowHeight="13.5" x14ac:dyDescent="0.15"/>
  <cols>
    <col min="1" max="16384" width="9" style="37"/>
  </cols>
  <sheetData/>
  <phoneticPr fontId="3"/>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トレード収支</vt:lpstr>
      <vt:lpstr>①USDCAD</vt:lpstr>
      <vt:lpstr>②USDJPY</vt:lpstr>
      <vt:lpstr>③GBPUSD</vt:lpstr>
      <vt:lpstr>④USDJPY</vt:lpstr>
      <vt:lpstr>⑤GBPUSD</vt:lpstr>
      <vt:lpstr>⑥USDJPY</vt:lpstr>
      <vt:lpstr>※参考（USDCAD 雇用統計発表時）</vt:lpstr>
      <vt:lpstr>画像用パーツ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西嶋　健</dc:creator>
  <cp:lastModifiedBy>西嶋　健</cp:lastModifiedBy>
  <dcterms:created xsi:type="dcterms:W3CDTF">2016-09-02T15:33:04Z</dcterms:created>
  <dcterms:modified xsi:type="dcterms:W3CDTF">2016-09-03T00:16:23Z</dcterms:modified>
</cp:coreProperties>
</file>