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2"/>
  </bookViews>
  <sheets>
    <sheet name="ルール＆合計" sheetId="1" r:id="rId1"/>
    <sheet name="原本" sheetId="2" r:id="rId2"/>
    <sheet name="2016　9月" sheetId="3" r:id="rId3"/>
    <sheet name="画像91" sheetId="4" r:id="rId4"/>
    <sheet name="画像" sheetId="5" r:id="rId5"/>
    <sheet name="気づき" sheetId="6" r:id="rId6"/>
  </sheets>
  <definedNames/>
  <calcPr fullCalcOnLoad="1"/>
</workbook>
</file>

<file path=xl/sharedStrings.xml><?xml version="1.0" encoding="utf-8"?>
<sst xmlns="http://schemas.openxmlformats.org/spreadsheetml/2006/main" count="222" uniqueCount="130">
  <si>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</si>
  <si>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</si>
  <si>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</si>
  <si>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</si>
  <si>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</si>
  <si>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</si>
  <si>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</si>
  <si>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</si>
  <si>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</si>
  <si>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</si>
  <si>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</si>
  <si>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</si>
  <si>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</si>
  <si>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</si>
  <si>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</si>
  <si>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</si>
  <si>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</si>
  <si>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</si>
  <si>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</si>
  <si>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</si>
  <si>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</si>
  <si>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</si>
  <si>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</si>
  <si>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</si>
  <si>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</si>
  <si>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</si>
  <si>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</si>
  <si>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</si>
  <si>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</si>
  <si>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</si>
  <si>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</si>
  <si>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</si>
  <si>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</si>
  <si>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</si>
  <si>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</si>
  <si>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</si>
  <si>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</si>
  <si>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</si>
  <si>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</si>
  <si>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1万通貨</t>
  </si>
  <si>
    <t>PB</t>
  </si>
  <si>
    <t>60分</t>
  </si>
  <si>
    <t>2015.07.02.10:00</t>
  </si>
  <si>
    <t>2015.07.02.15:00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</si>
  <si>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</si>
  <si>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</si>
  <si>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</si>
  <si>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</si>
  <si>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</si>
  <si>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</si>
  <si>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</si>
  <si>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</si>
  <si>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</si>
  <si>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</si>
  <si>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</si>
  <si>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</si>
  <si>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</si>
  <si>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</si>
  <si>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</si>
  <si>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</si>
  <si>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</si>
  <si>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</si>
  <si>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</si>
  <si>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</si>
  <si>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</si>
  <si>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</si>
  <si>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</si>
  <si>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</si>
  <si>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</si>
  <si>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</si>
  <si>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</si>
  <si>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</si>
  <si>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</si>
  <si>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</si>
  <si>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</si>
  <si>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eur/usd</t>
  </si>
  <si>
    <t>売り</t>
  </si>
  <si>
    <t>PB</t>
  </si>
  <si>
    <t>日足</t>
  </si>
  <si>
    <t>2016/8/2411：06</t>
  </si>
  <si>
    <t>負け</t>
  </si>
  <si>
    <t>PBでエントリー</t>
  </si>
  <si>
    <t>髭がMAにかかってからエントリーすればよかった</t>
  </si>
  <si>
    <t>または、しっかりMAまで戻てからエントリーすればよかった</t>
  </si>
  <si>
    <t>訳の分からないトレードでした</t>
  </si>
  <si>
    <t>エントリーもルールではないし</t>
  </si>
  <si>
    <t>eur/usd</t>
  </si>
  <si>
    <t>？</t>
  </si>
  <si>
    <t>4時間</t>
  </si>
  <si>
    <t>20169/　18：11</t>
  </si>
  <si>
    <t>20169/1　16：03</t>
  </si>
  <si>
    <t>仕掛け2でエントリー後</t>
  </si>
  <si>
    <t>2回トレーリングで上げました</t>
  </si>
  <si>
    <t>usd/jpy</t>
  </si>
  <si>
    <t>buy</t>
  </si>
  <si>
    <t>EB</t>
  </si>
  <si>
    <t>2016　8/30　10：21</t>
  </si>
  <si>
    <t>2016　9/1　16：27</t>
  </si>
  <si>
    <t>トレーリング</t>
  </si>
  <si>
    <t>勝ち</t>
  </si>
  <si>
    <t>画像では9/2の赤縦線のところで</t>
  </si>
  <si>
    <t>エントリーになっていますが</t>
  </si>
  <si>
    <t>その前の小さい方のEBでエントリー</t>
  </si>
  <si>
    <t>しようとしてて、ブレイクを過ぎてしまって、過ぎてしまったところからエントリー</t>
  </si>
  <si>
    <t>しました</t>
  </si>
  <si>
    <t>そのためｓｌが0.75436のところにあリます</t>
  </si>
  <si>
    <t>aud/usd</t>
  </si>
  <si>
    <t>EB</t>
  </si>
  <si>
    <t>4時間足</t>
  </si>
  <si>
    <t>2016　9/2　6：31</t>
  </si>
  <si>
    <t>2016　9/2　8：44</t>
  </si>
  <si>
    <t>gbp/chf</t>
  </si>
  <si>
    <t>EB</t>
  </si>
  <si>
    <t>2016　9/2　4：44</t>
  </si>
  <si>
    <t>2016　9/2　12：52</t>
  </si>
  <si>
    <t>レンジだけど</t>
  </si>
  <si>
    <t>緩やかなダウンですね</t>
  </si>
  <si>
    <t>こんな時は買いで入っちゃダメかな</t>
  </si>
  <si>
    <t>その後のPBが美味しかったです</t>
  </si>
  <si>
    <t>eur/aud</t>
  </si>
  <si>
    <t>EB</t>
  </si>
  <si>
    <t>2016　9/1　16：30</t>
  </si>
  <si>
    <t>2016　9/2　14：29</t>
  </si>
  <si>
    <t>フィボナッチ100％で決済</t>
  </si>
  <si>
    <t>aud/jpy</t>
  </si>
  <si>
    <t>EB</t>
  </si>
  <si>
    <t>2020.9/2　6：30</t>
  </si>
  <si>
    <t>4時間</t>
  </si>
  <si>
    <t>2016　9/2　15：17</t>
  </si>
  <si>
    <t>フィボナッチ100％（ｓ/ｒ）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</si>
</sst>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mmm\-yyyy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0" fontId="6" fillId="35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 wrapText="1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182" fontId="6" fillId="35" borderId="42" xfId="61" applyNumberFormat="1" applyFont="1" applyFill="1" applyBorder="1" applyAlignment="1" applyProtection="1">
      <alignment horizontal="center" vertical="center" wrapText="1"/>
      <protection/>
    </xf>
    <xf numFmtId="183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182" fontId="6" fillId="35" borderId="44" xfId="61" applyNumberFormat="1" applyFont="1" applyFill="1" applyBorder="1" applyAlignment="1" applyProtection="1">
      <alignment vertical="center"/>
      <protection/>
    </xf>
    <xf numFmtId="184" fontId="6" fillId="35" borderId="45" xfId="61" applyNumberFormat="1" applyFont="1" applyFill="1" applyBorder="1" applyAlignment="1" applyProtection="1">
      <alignment horizontal="center" vertical="center"/>
      <protection/>
    </xf>
    <xf numFmtId="184" fontId="7" fillId="0" borderId="46" xfId="61" applyNumberFormat="1" applyFont="1" applyFill="1" applyBorder="1" applyAlignment="1" applyProtection="1">
      <alignment horizontal="right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5" fontId="7" fillId="0" borderId="47" xfId="61" applyNumberFormat="1" applyFont="1" applyFill="1" applyBorder="1" applyAlignment="1" applyProtection="1">
      <alignment horizontal="right" vertical="center"/>
      <protection/>
    </xf>
    <xf numFmtId="186" fontId="7" fillId="0" borderId="47" xfId="61" applyNumberFormat="1" applyFont="1" applyFill="1" applyBorder="1" applyAlignment="1" applyProtection="1">
      <alignment horizontal="right" vertical="center"/>
      <protection/>
    </xf>
    <xf numFmtId="187" fontId="7" fillId="0" borderId="47" xfId="61" applyNumberFormat="1" applyFont="1" applyFill="1" applyBorder="1" applyAlignment="1" applyProtection="1">
      <alignment vertical="center"/>
      <protection/>
    </xf>
    <xf numFmtId="184" fontId="7" fillId="0" borderId="47" xfId="61" applyNumberFormat="1" applyFont="1" applyFill="1" applyBorder="1" applyAlignment="1" applyProtection="1">
      <alignment vertical="center"/>
      <protection/>
    </xf>
    <xf numFmtId="181" fontId="7" fillId="0" borderId="47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4" fontId="0" fillId="0" borderId="46" xfId="0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184" fontId="0" fillId="0" borderId="49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185" fontId="7" fillId="0" borderId="50" xfId="61" applyNumberFormat="1" applyFont="1" applyFill="1" applyBorder="1" applyAlignment="1" applyProtection="1">
      <alignment horizontal="right" vertical="center"/>
      <protection/>
    </xf>
    <xf numFmtId="187" fontId="7" fillId="0" borderId="50" xfId="61" applyNumberFormat="1" applyFont="1" applyFill="1" applyBorder="1" applyAlignment="1" applyProtection="1">
      <alignment vertical="center"/>
      <protection/>
    </xf>
    <xf numFmtId="184" fontId="7" fillId="0" borderId="50" xfId="61" applyNumberFormat="1" applyFont="1" applyFill="1" applyBorder="1" applyAlignment="1" applyProtection="1">
      <alignment vertical="center"/>
      <protection/>
    </xf>
    <xf numFmtId="181" fontId="7" fillId="0" borderId="50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6" fontId="7" fillId="0" borderId="47" xfId="61" applyNumberFormat="1" applyFont="1" applyFill="1" applyBorder="1" applyAlignment="1" applyProtection="1">
      <alignment horizontal="right" vertical="center"/>
      <protection/>
    </xf>
    <xf numFmtId="6" fontId="7" fillId="0" borderId="50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2" xfId="0" applyNumberFormat="1" applyFont="1" applyFill="1" applyBorder="1" applyAlignment="1" applyProtection="1">
      <alignment vertical="center"/>
      <protection/>
    </xf>
    <xf numFmtId="184" fontId="1" fillId="0" borderId="53" xfId="0" applyNumberFormat="1" applyFont="1" applyFill="1" applyBorder="1" applyAlignment="1" applyProtection="1">
      <alignment vertical="center"/>
      <protection/>
    </xf>
    <xf numFmtId="6" fontId="1" fillId="0" borderId="53" xfId="0" applyNumberFormat="1" applyFont="1" applyFill="1" applyBorder="1" applyAlignment="1" applyProtection="1">
      <alignment vertical="center"/>
      <protection/>
    </xf>
    <xf numFmtId="186" fontId="1" fillId="0" borderId="53" xfId="0" applyNumberFormat="1" applyFont="1" applyFill="1" applyBorder="1" applyAlignment="1" applyProtection="1">
      <alignment vertical="center"/>
      <protection/>
    </xf>
    <xf numFmtId="185" fontId="1" fillId="0" borderId="53" xfId="0" applyNumberFormat="1" applyFont="1" applyFill="1" applyBorder="1" applyAlignment="1" applyProtection="1">
      <alignment vertical="center"/>
      <protection/>
    </xf>
    <xf numFmtId="187" fontId="8" fillId="0" borderId="53" xfId="0" applyNumberFormat="1" applyFont="1" applyFill="1" applyBorder="1" applyAlignment="1" applyProtection="1">
      <alignment vertical="center"/>
      <protection/>
    </xf>
    <xf numFmtId="181" fontId="1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9" fillId="0" borderId="48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7" xfId="61" applyNumberFormat="1" applyFont="1" applyFill="1" applyBorder="1" applyAlignment="1" applyProtection="1">
      <alignment vertical="center"/>
      <protection/>
    </xf>
    <xf numFmtId="5" fontId="6" fillId="36" borderId="57" xfId="61" applyNumberFormat="1" applyFont="1" applyFill="1" applyBorder="1" applyAlignment="1" applyProtection="1">
      <alignment horizontal="center" vertical="center"/>
      <protection/>
    </xf>
    <xf numFmtId="182" fontId="6" fillId="36" borderId="57" xfId="61" applyNumberFormat="1" applyFont="1" applyFill="1" applyBorder="1" applyAlignment="1" applyProtection="1">
      <alignment vertical="center"/>
      <protection/>
    </xf>
    <xf numFmtId="6" fontId="6" fillId="36" borderId="57" xfId="61" applyNumberFormat="1" applyFont="1" applyFill="1" applyBorder="1" applyAlignment="1" applyProtection="1">
      <alignment vertical="center"/>
      <protection/>
    </xf>
    <xf numFmtId="6" fontId="6" fillId="36" borderId="57" xfId="61" applyNumberFormat="1" applyFont="1" applyFill="1" applyBorder="1" applyAlignment="1" applyProtection="1">
      <alignment horizontal="center" vertical="center"/>
      <protection/>
    </xf>
    <xf numFmtId="0" fontId="0" fillId="36" borderId="57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5" fontId="7" fillId="37" borderId="58" xfId="61" applyNumberFormat="1" applyFont="1" applyFill="1" applyBorder="1" applyAlignment="1" applyProtection="1">
      <alignment horizontal="center"/>
      <protection/>
    </xf>
    <xf numFmtId="5" fontId="6" fillId="0" borderId="58" xfId="61" applyNumberFormat="1" applyFont="1" applyFill="1" applyBorder="1" applyAlignment="1" applyProtection="1">
      <alignment horizontal="center" vertical="center"/>
      <protection/>
    </xf>
    <xf numFmtId="0" fontId="6" fillId="0" borderId="58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59" xfId="61" applyNumberFormat="1" applyFont="1" applyFill="1" applyBorder="1" applyAlignment="1" applyProtection="1">
      <alignment horizontal="center" vertical="center"/>
      <protection/>
    </xf>
    <xf numFmtId="5" fontId="10" fillId="36" borderId="57" xfId="61" applyNumberFormat="1" applyFont="1" applyFill="1" applyBorder="1" applyAlignment="1" applyProtection="1">
      <alignment horizontal="center" vertical="center"/>
      <protection/>
    </xf>
    <xf numFmtId="9" fontId="6" fillId="36" borderId="60" xfId="61" applyNumberFormat="1" applyFont="1" applyFill="1" applyBorder="1" applyAlignment="1" applyProtection="1">
      <alignment horizontal="center" vertic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0" fontId="0" fillId="0" borderId="62" xfId="0" applyNumberFormat="1" applyFont="1" applyFill="1" applyBorder="1" applyAlignment="1" applyProtection="1">
      <alignment vertic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6" xfId="62" applyBorder="1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37" xfId="62" applyBorder="1">
      <alignment vertical="center"/>
      <protection/>
    </xf>
    <xf numFmtId="0" fontId="1" fillId="0" borderId="0" xfId="62" applyBorder="1">
      <alignment vertical="center"/>
      <protection/>
    </xf>
    <xf numFmtId="22" fontId="0" fillId="0" borderId="0" xfId="0" applyNumberFormat="1" applyAlignment="1">
      <alignment vertical="center"/>
    </xf>
    <xf numFmtId="56" fontId="0" fillId="0" borderId="0" xfId="0" applyNumberFormat="1" applyAlignment="1">
      <alignment vertical="center"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0" xfId="61" applyNumberFormat="1" applyFont="1" applyFill="1" applyBorder="1" applyAlignment="1" applyProtection="1">
      <alignment horizontal="center"/>
      <protection/>
    </xf>
    <xf numFmtId="5" fontId="7" fillId="37" borderId="48" xfId="61" applyNumberFormat="1" applyFont="1" applyFill="1" applyBorder="1" applyAlignment="1" applyProtection="1">
      <alignment horizont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5" fontId="7" fillId="37" borderId="69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69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0" fontId="4" fillId="33" borderId="71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12" fontId="0" fillId="0" borderId="0" xfId="0" applyNumberForma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628650</xdr:colOff>
      <xdr:row>36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0" cy="626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20</xdr:col>
      <xdr:colOff>619125</xdr:colOff>
      <xdr:row>73</xdr:row>
      <xdr:rowOff>19050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6515100"/>
          <a:ext cx="12277725" cy="601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22</xdr:col>
      <xdr:colOff>638175</xdr:colOff>
      <xdr:row>110</xdr:row>
      <xdr:rowOff>57150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2858750"/>
          <a:ext cx="12296775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111</xdr:row>
      <xdr:rowOff>152400</xdr:rowOff>
    </xdr:from>
    <xdr:to>
      <xdr:col>27</xdr:col>
      <xdr:colOff>19050</xdr:colOff>
      <xdr:row>140</xdr:row>
      <xdr:rowOff>123825</xdr:rowOff>
    </xdr:to>
    <xdr:pic>
      <xdr:nvPicPr>
        <xdr:cNvPr id="4" name="図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72200" y="19183350"/>
          <a:ext cx="12363450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143</xdr:row>
      <xdr:rowOff>0</xdr:rowOff>
    </xdr:from>
    <xdr:to>
      <xdr:col>30</xdr:col>
      <xdr:colOff>9525</xdr:colOff>
      <xdr:row>171</xdr:row>
      <xdr:rowOff>142875</xdr:rowOff>
    </xdr:to>
    <xdr:pic>
      <xdr:nvPicPr>
        <xdr:cNvPr id="5" name="図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9600" y="24517350"/>
          <a:ext cx="12353925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173</xdr:row>
      <xdr:rowOff>0</xdr:rowOff>
    </xdr:from>
    <xdr:to>
      <xdr:col>33</xdr:col>
      <xdr:colOff>0</xdr:colOff>
      <xdr:row>201</xdr:row>
      <xdr:rowOff>95250</xdr:rowOff>
    </xdr:to>
    <xdr:pic>
      <xdr:nvPicPr>
        <xdr:cNvPr id="6" name="図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0" y="29660850"/>
          <a:ext cx="12344400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209550</xdr:colOff>
      <xdr:row>30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6">
      <selection activeCell="A8" sqref="A8:A16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19"/>
      <c r="B1" s="133" t="s">
        <v>0</v>
      </c>
      <c r="C1" s="134"/>
      <c r="D1" s="135"/>
      <c r="E1" s="118"/>
      <c r="F1" s="136" t="s">
        <v>0</v>
      </c>
      <c r="G1" s="137"/>
      <c r="H1" s="120"/>
    </row>
    <row r="2" spans="1:9" ht="25.5" customHeight="1">
      <c r="A2" s="121" t="s">
        <v>1</v>
      </c>
      <c r="B2" s="138">
        <v>100000</v>
      </c>
      <c r="C2" s="138"/>
      <c r="D2" s="138"/>
      <c r="E2" s="62" t="s">
        <v>2</v>
      </c>
      <c r="F2" s="139">
        <v>42608</v>
      </c>
      <c r="G2" s="140"/>
      <c r="H2" s="46"/>
      <c r="I2" s="46"/>
    </row>
    <row r="3" spans="1:11" ht="27" customHeight="1">
      <c r="A3" s="47" t="s">
        <v>3</v>
      </c>
      <c r="B3" s="141">
        <f>SUM(B2+D17)</f>
        <v>100000</v>
      </c>
      <c r="C3" s="141"/>
      <c r="D3" s="142"/>
      <c r="E3" s="48" t="s">
        <v>4</v>
      </c>
      <c r="F3" s="49">
        <v>0.02</v>
      </c>
      <c r="G3" s="50">
        <f>B3*F3</f>
        <v>2000</v>
      </c>
      <c r="H3" s="52" t="s">
        <v>5</v>
      </c>
      <c r="I3" s="53">
        <f>(B3-B2)</f>
        <v>0</v>
      </c>
      <c r="K3" s="122"/>
    </row>
    <row r="4" spans="1:9" s="101" customFormat="1" ht="17.25" customHeight="1">
      <c r="A4" s="96"/>
      <c r="B4" s="97"/>
      <c r="C4" s="97"/>
      <c r="D4" s="97"/>
      <c r="E4" s="98"/>
      <c r="F4" s="117" t="s">
        <v>0</v>
      </c>
      <c r="G4" s="97"/>
      <c r="H4" s="99"/>
      <c r="I4" s="100"/>
    </row>
    <row r="5" spans="1:12" ht="39" customHeight="1">
      <c r="A5" s="102"/>
      <c r="B5" s="103"/>
      <c r="C5" s="103"/>
      <c r="D5" s="115"/>
      <c r="E5" s="104"/>
      <c r="F5" s="116"/>
      <c r="G5" s="103"/>
      <c r="H5" s="105"/>
      <c r="I5" s="106"/>
      <c r="J5" s="107"/>
      <c r="K5" s="108"/>
      <c r="L5" s="108"/>
    </row>
    <row r="6" spans="1:12" ht="21" customHeight="1">
      <c r="A6" s="112" t="s">
        <v>6</v>
      </c>
      <c r="B6" s="110" t="s">
        <v>0</v>
      </c>
      <c r="C6" s="110" t="s">
        <v>0</v>
      </c>
      <c r="D6" s="111"/>
      <c r="E6" s="110" t="s">
        <v>0</v>
      </c>
      <c r="F6" s="113" t="s">
        <v>0</v>
      </c>
      <c r="G6" s="51"/>
      <c r="H6" s="46"/>
      <c r="I6" s="46"/>
      <c r="L6" s="109"/>
    </row>
    <row r="7" spans="1:12" ht="28.5">
      <c r="A7" s="114" t="s">
        <v>7</v>
      </c>
      <c r="B7" s="56" t="s">
        <v>8</v>
      </c>
      <c r="C7" s="57" t="s">
        <v>9</v>
      </c>
      <c r="D7" s="58" t="s">
        <v>10</v>
      </c>
      <c r="E7" s="59" t="s">
        <v>11</v>
      </c>
      <c r="F7" s="57" t="s">
        <v>12</v>
      </c>
      <c r="G7" s="59" t="s">
        <v>13</v>
      </c>
      <c r="H7" s="58" t="s">
        <v>14</v>
      </c>
      <c r="I7" s="60" t="s">
        <v>15</v>
      </c>
      <c r="J7" s="63" t="s">
        <v>16</v>
      </c>
      <c r="K7" s="57" t="s">
        <v>17</v>
      </c>
      <c r="L7" s="61" t="s">
        <v>18</v>
      </c>
    </row>
    <row r="8" spans="1:12" ht="24.75" customHeight="1">
      <c r="A8" s="55">
        <v>42583</v>
      </c>
      <c r="B8" s="64"/>
      <c r="C8" s="65"/>
      <c r="D8" s="83">
        <f aca="true" t="shared" si="0" ref="D8:D16">SUM(B8-C8)</f>
        <v>0</v>
      </c>
      <c r="E8" s="66"/>
      <c r="F8" s="67"/>
      <c r="G8" s="66">
        <f aca="true" t="shared" si="1" ref="G8:G16">SUM(E8+F8)</f>
        <v>0</v>
      </c>
      <c r="H8" s="68" t="e">
        <f aca="true" t="shared" si="2" ref="H8:H16">E8/G8</f>
        <v>#DIV/0!</v>
      </c>
      <c r="I8" s="69" t="e">
        <f aca="true" t="shared" si="3" ref="I8:I16">B8/E8</f>
        <v>#DIV/0!</v>
      </c>
      <c r="J8" s="69" t="e">
        <f aca="true" t="shared" si="4" ref="J8:J16">C8/F8</f>
        <v>#DIV/0!</v>
      </c>
      <c r="K8" s="70" t="e">
        <f aca="true" t="shared" si="5" ref="K8:K16">I8/J8</f>
        <v>#DIV/0!</v>
      </c>
      <c r="L8" s="71" t="e">
        <f aca="true" t="shared" si="6" ref="L8:L16">B8/C8</f>
        <v>#DIV/0!</v>
      </c>
    </row>
    <row r="9" spans="1:12" ht="24.75" customHeight="1">
      <c r="A9" s="55">
        <v>42614</v>
      </c>
      <c r="B9" s="72"/>
      <c r="C9" s="73"/>
      <c r="D9" s="83">
        <f t="shared" si="0"/>
        <v>0</v>
      </c>
      <c r="E9" s="74"/>
      <c r="F9" s="74"/>
      <c r="G9" s="66">
        <f t="shared" si="1"/>
        <v>0</v>
      </c>
      <c r="H9" s="68" t="e">
        <f t="shared" si="2"/>
        <v>#DIV/0!</v>
      </c>
      <c r="I9" s="69" t="e">
        <f t="shared" si="3"/>
        <v>#DIV/0!</v>
      </c>
      <c r="J9" s="69" t="e">
        <f t="shared" si="4"/>
        <v>#DIV/0!</v>
      </c>
      <c r="K9" s="70" t="e">
        <f t="shared" si="5"/>
        <v>#DIV/0!</v>
      </c>
      <c r="L9" s="71" t="e">
        <f t="shared" si="6"/>
        <v>#DIV/0!</v>
      </c>
    </row>
    <row r="10" spans="1:12" ht="24.75" customHeight="1">
      <c r="A10" s="55">
        <v>42644</v>
      </c>
      <c r="B10" s="72"/>
      <c r="C10" s="73"/>
      <c r="D10" s="83">
        <f t="shared" si="0"/>
        <v>0</v>
      </c>
      <c r="E10" s="74"/>
      <c r="F10" s="74"/>
      <c r="G10" s="66">
        <f t="shared" si="1"/>
        <v>0</v>
      </c>
      <c r="H10" s="68" t="e">
        <f t="shared" si="2"/>
        <v>#DIV/0!</v>
      </c>
      <c r="I10" s="69" t="e">
        <f t="shared" si="3"/>
        <v>#DIV/0!</v>
      </c>
      <c r="J10" s="69" t="e">
        <f t="shared" si="4"/>
        <v>#DIV/0!</v>
      </c>
      <c r="K10" s="70" t="e">
        <f t="shared" si="5"/>
        <v>#DIV/0!</v>
      </c>
      <c r="L10" s="71" t="e">
        <f t="shared" si="6"/>
        <v>#DIV/0!</v>
      </c>
    </row>
    <row r="11" spans="1:12" ht="24.75" customHeight="1">
      <c r="A11" s="55">
        <v>42675</v>
      </c>
      <c r="B11" s="72"/>
      <c r="C11" s="73"/>
      <c r="D11" s="83">
        <f t="shared" si="0"/>
        <v>0</v>
      </c>
      <c r="E11" s="74"/>
      <c r="F11" s="74"/>
      <c r="G11" s="66">
        <f t="shared" si="1"/>
        <v>0</v>
      </c>
      <c r="H11" s="68" t="e">
        <f t="shared" si="2"/>
        <v>#DIV/0!</v>
      </c>
      <c r="I11" s="69" t="e">
        <f t="shared" si="3"/>
        <v>#DIV/0!</v>
      </c>
      <c r="J11" s="69" t="e">
        <f t="shared" si="4"/>
        <v>#DIV/0!</v>
      </c>
      <c r="K11" s="70" t="e">
        <f t="shared" si="5"/>
        <v>#DIV/0!</v>
      </c>
      <c r="L11" s="71" t="e">
        <f t="shared" si="6"/>
        <v>#DIV/0!</v>
      </c>
    </row>
    <row r="12" spans="1:12" ht="24.75" customHeight="1">
      <c r="A12" s="55">
        <v>42705</v>
      </c>
      <c r="B12" s="72"/>
      <c r="C12" s="65"/>
      <c r="D12" s="83">
        <f t="shared" si="0"/>
        <v>0</v>
      </c>
      <c r="E12" s="74"/>
      <c r="F12" s="74"/>
      <c r="G12" s="66">
        <f t="shared" si="1"/>
        <v>0</v>
      </c>
      <c r="H12" s="68" t="e">
        <f t="shared" si="2"/>
        <v>#DIV/0!</v>
      </c>
      <c r="I12" s="69" t="e">
        <f t="shared" si="3"/>
        <v>#DIV/0!</v>
      </c>
      <c r="J12" s="69" t="e">
        <f t="shared" si="4"/>
        <v>#DIV/0!</v>
      </c>
      <c r="K12" s="70" t="e">
        <f t="shared" si="5"/>
        <v>#DIV/0!</v>
      </c>
      <c r="L12" s="71" t="e">
        <f t="shared" si="6"/>
        <v>#DIV/0!</v>
      </c>
    </row>
    <row r="13" spans="1:12" ht="24.75" customHeight="1">
      <c r="A13" s="55">
        <v>42736</v>
      </c>
      <c r="B13" s="72"/>
      <c r="C13" s="73"/>
      <c r="D13" s="83">
        <f t="shared" si="0"/>
        <v>0</v>
      </c>
      <c r="E13" s="74"/>
      <c r="F13" s="74"/>
      <c r="G13" s="66">
        <f t="shared" si="1"/>
        <v>0</v>
      </c>
      <c r="H13" s="68" t="e">
        <f t="shared" si="2"/>
        <v>#DIV/0!</v>
      </c>
      <c r="I13" s="69" t="e">
        <f t="shared" si="3"/>
        <v>#DIV/0!</v>
      </c>
      <c r="J13" s="69" t="e">
        <f t="shared" si="4"/>
        <v>#DIV/0!</v>
      </c>
      <c r="K13" s="70" t="e">
        <f t="shared" si="5"/>
        <v>#DIV/0!</v>
      </c>
      <c r="L13" s="71" t="e">
        <f t="shared" si="6"/>
        <v>#DIV/0!</v>
      </c>
    </row>
    <row r="14" spans="1:12" ht="24.75" customHeight="1">
      <c r="A14" s="55">
        <v>42767</v>
      </c>
      <c r="B14" s="72"/>
      <c r="C14" s="65"/>
      <c r="D14" s="83">
        <f t="shared" si="0"/>
        <v>0</v>
      </c>
      <c r="E14" s="74"/>
      <c r="F14" s="74"/>
      <c r="G14" s="66">
        <f t="shared" si="1"/>
        <v>0</v>
      </c>
      <c r="H14" s="68" t="e">
        <f t="shared" si="2"/>
        <v>#DIV/0!</v>
      </c>
      <c r="I14" s="69" t="e">
        <f t="shared" si="3"/>
        <v>#DIV/0!</v>
      </c>
      <c r="J14" s="69" t="e">
        <f t="shared" si="4"/>
        <v>#DIV/0!</v>
      </c>
      <c r="K14" s="70" t="e">
        <f t="shared" si="5"/>
        <v>#DIV/0!</v>
      </c>
      <c r="L14" s="71" t="e">
        <f t="shared" si="6"/>
        <v>#DIV/0!</v>
      </c>
    </row>
    <row r="15" spans="1:12" ht="24.75" customHeight="1">
      <c r="A15" s="55">
        <v>42795</v>
      </c>
      <c r="B15" s="72"/>
      <c r="C15" s="65"/>
      <c r="D15" s="83">
        <f t="shared" si="0"/>
        <v>0</v>
      </c>
      <c r="E15" s="74"/>
      <c r="F15" s="74"/>
      <c r="G15" s="66">
        <f t="shared" si="1"/>
        <v>0</v>
      </c>
      <c r="H15" s="68" t="e">
        <f t="shared" si="2"/>
        <v>#DIV/0!</v>
      </c>
      <c r="I15" s="69" t="e">
        <f t="shared" si="3"/>
        <v>#DIV/0!</v>
      </c>
      <c r="J15" s="69" t="e">
        <f t="shared" si="4"/>
        <v>#DIV/0!</v>
      </c>
      <c r="K15" s="70" t="e">
        <f t="shared" si="5"/>
        <v>#DIV/0!</v>
      </c>
      <c r="L15" s="71" t="e">
        <f t="shared" si="6"/>
        <v>#DIV/0!</v>
      </c>
    </row>
    <row r="16" spans="1:12" ht="24.75" customHeight="1">
      <c r="A16" s="55">
        <v>42826</v>
      </c>
      <c r="B16" s="75"/>
      <c r="C16" s="76"/>
      <c r="D16" s="84">
        <f t="shared" si="0"/>
        <v>0</v>
      </c>
      <c r="E16" s="77"/>
      <c r="F16" s="77"/>
      <c r="G16" s="78">
        <f t="shared" si="1"/>
        <v>0</v>
      </c>
      <c r="H16" s="79" t="e">
        <f t="shared" si="2"/>
        <v>#DIV/0!</v>
      </c>
      <c r="I16" s="80" t="e">
        <f t="shared" si="3"/>
        <v>#DIV/0!</v>
      </c>
      <c r="J16" s="80" t="e">
        <f t="shared" si="4"/>
        <v>#DIV/0!</v>
      </c>
      <c r="K16" s="81" t="e">
        <f t="shared" si="5"/>
        <v>#DIV/0!</v>
      </c>
      <c r="L16" s="82" t="e">
        <f t="shared" si="6"/>
        <v>#DIV/0!</v>
      </c>
    </row>
    <row r="17" spans="1:12" ht="24.75" customHeight="1">
      <c r="A17" s="85" t="s">
        <v>19</v>
      </c>
      <c r="B17" s="86">
        <f aca="true" t="shared" si="7" ref="B17:G17">SUM(B8:B16)</f>
        <v>0</v>
      </c>
      <c r="C17" s="87">
        <f t="shared" si="7"/>
        <v>0</v>
      </c>
      <c r="D17" s="88">
        <f t="shared" si="7"/>
        <v>0</v>
      </c>
      <c r="E17" s="89">
        <f t="shared" si="7"/>
        <v>0</v>
      </c>
      <c r="F17" s="90">
        <f t="shared" si="7"/>
        <v>0</v>
      </c>
      <c r="G17" s="89">
        <f t="shared" si="7"/>
        <v>0</v>
      </c>
      <c r="H17" s="91" t="e">
        <f>AVERAGE(H8:H16)</f>
        <v>#DIV/0!</v>
      </c>
      <c r="I17" s="87" t="e">
        <f>AVERAGE(I8:I16)</f>
        <v>#DIV/0!</v>
      </c>
      <c r="J17" s="87" t="e">
        <f>AVERAGE(J8:J16)</f>
        <v>#DIV/0!</v>
      </c>
      <c r="K17" s="92" t="e">
        <f>AVERAGE(K8:K16)</f>
        <v>#DIV/0!</v>
      </c>
      <c r="L17" s="93" t="e">
        <f>AVERAGE(L8:L16)</f>
        <v>#DIV/0!</v>
      </c>
    </row>
    <row r="18" spans="1:12" ht="13.5">
      <c r="A18" s="54"/>
      <c r="J18" s="94"/>
      <c r="K18" s="95" t="s">
        <v>20</v>
      </c>
      <c r="L18" s="95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22" sqref="C22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4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  <c r="O2">
        <v>7500</v>
      </c>
    </row>
    <row r="3" spans="13:14" ht="13.5">
      <c r="M3" s="10"/>
      <c r="N3" s="10"/>
    </row>
    <row r="4" spans="13:14" ht="13.5">
      <c r="M4" s="10"/>
      <c r="N4" s="10"/>
    </row>
    <row r="5" spans="13:14" ht="13.5">
      <c r="M5" s="10"/>
      <c r="N5" s="10"/>
    </row>
    <row r="6" ht="13.5">
      <c r="N6" s="10"/>
    </row>
    <row r="7" ht="13.5">
      <c r="N7" s="10"/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46</v>
      </c>
      <c r="M27" s="10">
        <v>75</v>
      </c>
      <c r="N27" s="10"/>
      <c r="O27">
        <v>7500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3" t="s">
        <v>47</v>
      </c>
      <c r="D34" s="144"/>
      <c r="F34" s="145" t="s">
        <v>48</v>
      </c>
      <c r="G34" s="146"/>
      <c r="H34" s="28" t="s">
        <v>49</v>
      </c>
      <c r="I34" s="31" t="s">
        <v>50</v>
      </c>
    </row>
    <row r="35" spans="3:9" ht="13.5">
      <c r="C35" s="5" t="s">
        <v>51</v>
      </c>
      <c r="D35" s="6"/>
      <c r="F35" s="5"/>
      <c r="G35" s="15"/>
      <c r="H35" s="21"/>
      <c r="I35" s="24"/>
    </row>
    <row r="36" spans="3:9" ht="13.5">
      <c r="C36" s="2" t="s">
        <v>52</v>
      </c>
      <c r="D36" s="1"/>
      <c r="F36" s="2"/>
      <c r="G36" s="17"/>
      <c r="H36" s="22"/>
      <c r="I36" s="18"/>
    </row>
    <row r="37" spans="3:9" ht="13.5">
      <c r="C37" s="2" t="s">
        <v>53</v>
      </c>
      <c r="D37" s="1"/>
      <c r="F37" s="2"/>
      <c r="G37" s="17"/>
      <c r="H37" s="22"/>
      <c r="I37" s="18"/>
    </row>
    <row r="38" spans="3:9" ht="13.5">
      <c r="C38" s="2" t="s">
        <v>54</v>
      </c>
      <c r="D38" s="1"/>
      <c r="F38" s="2"/>
      <c r="G38" s="17"/>
      <c r="H38" s="22"/>
      <c r="I38" s="18"/>
    </row>
    <row r="39" spans="3:9" ht="13.5">
      <c r="C39" s="2" t="s">
        <v>55</v>
      </c>
      <c r="D39" s="1"/>
      <c r="F39" s="2"/>
      <c r="G39" s="17"/>
      <c r="H39" s="22"/>
      <c r="I39" s="18"/>
    </row>
    <row r="40" spans="3:9" ht="13.5">
      <c r="C40" s="2" t="s">
        <v>56</v>
      </c>
      <c r="D40" s="4"/>
      <c r="F40" s="2"/>
      <c r="G40" s="17"/>
      <c r="H40" s="22"/>
      <c r="I40" s="18"/>
    </row>
    <row r="41" spans="3:9" ht="13.5">
      <c r="C41" s="2" t="s">
        <v>57</v>
      </c>
      <c r="D41" s="1"/>
      <c r="F41" s="2"/>
      <c r="G41" s="17"/>
      <c r="H41" s="22"/>
      <c r="I41" s="18"/>
    </row>
    <row r="42" spans="3:9" ht="13.5">
      <c r="C42" s="8" t="s">
        <v>58</v>
      </c>
      <c r="D42" s="9"/>
      <c r="F42" s="2"/>
      <c r="G42" s="17"/>
      <c r="H42" s="22"/>
      <c r="I42" s="18"/>
    </row>
    <row r="43" spans="3:9" ht="13.5">
      <c r="C43" s="2" t="s">
        <v>59</v>
      </c>
      <c r="D43" s="1"/>
      <c r="F43" s="2"/>
      <c r="G43" s="17"/>
      <c r="H43" s="22"/>
      <c r="I43" s="18"/>
    </row>
    <row r="44" spans="3:9" ht="13.5">
      <c r="C44" s="2" t="s">
        <v>60</v>
      </c>
      <c r="D44" s="4"/>
      <c r="F44" s="2"/>
      <c r="G44" s="17"/>
      <c r="H44" s="22"/>
      <c r="I44" s="18"/>
    </row>
    <row r="45" spans="3:9" ht="13.5">
      <c r="C45" s="2" t="s">
        <v>61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62</v>
      </c>
      <c r="D48" s="1"/>
      <c r="F48" s="2"/>
      <c r="G48" s="17"/>
      <c r="H48" s="22"/>
      <c r="I48" s="18"/>
    </row>
    <row r="49" spans="3:9" ht="13.5">
      <c r="C49" s="2" t="s">
        <v>63</v>
      </c>
      <c r="D49" s="1"/>
      <c r="F49" s="2"/>
      <c r="G49" s="17"/>
      <c r="H49" s="22"/>
      <c r="I49" s="18"/>
    </row>
    <row r="50" spans="3:9" ht="13.5">
      <c r="C50" s="2" t="s">
        <v>64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5" t="s">
        <v>65</v>
      </c>
      <c r="G57" s="146"/>
      <c r="H57" s="28" t="s">
        <v>49</v>
      </c>
      <c r="I57" s="29" t="s">
        <v>50</v>
      </c>
      <c r="J57" s="30" t="s">
        <v>66</v>
      </c>
    </row>
    <row r="58" spans="6:10" ht="13.5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46</v>
      </c>
      <c r="G63" s="32"/>
      <c r="H63" s="32"/>
      <c r="I63" s="37"/>
      <c r="J63" s="123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SheetLayoutView="100" zoomScalePageLayoutView="0" workbookViewId="0" topLeftCell="E1">
      <selection activeCell="O4" sqref="O4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4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  <c r="O2">
        <v>7500</v>
      </c>
    </row>
    <row r="3" spans="13:14" ht="13.5">
      <c r="M3" s="10"/>
      <c r="N3" s="10"/>
    </row>
    <row r="4" spans="1:15" ht="13.5">
      <c r="A4" t="s">
        <v>75</v>
      </c>
      <c r="B4" t="s">
        <v>76</v>
      </c>
      <c r="D4" t="s">
        <v>77</v>
      </c>
      <c r="E4" t="s">
        <v>78</v>
      </c>
      <c r="F4" t="s">
        <v>79</v>
      </c>
      <c r="G4">
        <v>1.13333</v>
      </c>
      <c r="H4" t="s">
        <v>78</v>
      </c>
      <c r="I4" s="131">
        <v>42606.5625</v>
      </c>
      <c r="J4">
        <v>1.127</v>
      </c>
      <c r="L4" t="s">
        <v>80</v>
      </c>
      <c r="M4" s="10">
        <v>0</v>
      </c>
      <c r="N4" s="10">
        <v>63</v>
      </c>
      <c r="O4">
        <v>-635</v>
      </c>
    </row>
    <row r="5" spans="1:15" ht="13.5">
      <c r="A5" t="s">
        <v>86</v>
      </c>
      <c r="B5" t="s">
        <v>76</v>
      </c>
      <c r="C5">
        <v>0.01</v>
      </c>
      <c r="D5" t="s">
        <v>87</v>
      </c>
      <c r="E5" t="s">
        <v>88</v>
      </c>
      <c r="F5" t="s">
        <v>89</v>
      </c>
      <c r="G5">
        <v>1.11491</v>
      </c>
      <c r="H5" t="s">
        <v>88</v>
      </c>
      <c r="I5" t="s">
        <v>90</v>
      </c>
      <c r="J5">
        <v>1.11633</v>
      </c>
      <c r="L5" t="s">
        <v>80</v>
      </c>
      <c r="M5" s="10"/>
      <c r="N5" s="10">
        <v>152</v>
      </c>
      <c r="O5">
        <v>-152</v>
      </c>
    </row>
    <row r="6" spans="1:15" ht="13.5">
      <c r="A6" t="s">
        <v>93</v>
      </c>
      <c r="B6" t="s">
        <v>94</v>
      </c>
      <c r="C6">
        <v>0.01</v>
      </c>
      <c r="D6" t="s">
        <v>95</v>
      </c>
      <c r="E6" t="s">
        <v>88</v>
      </c>
      <c r="F6" t="s">
        <v>96</v>
      </c>
      <c r="G6">
        <v>102.364</v>
      </c>
      <c r="H6" t="s">
        <v>88</v>
      </c>
      <c r="I6" t="s">
        <v>97</v>
      </c>
      <c r="J6">
        <v>103.311</v>
      </c>
      <c r="K6" t="s">
        <v>98</v>
      </c>
      <c r="L6" t="s">
        <v>99</v>
      </c>
      <c r="M6">
        <v>947</v>
      </c>
      <c r="N6" s="10"/>
      <c r="O6">
        <v>947</v>
      </c>
    </row>
    <row r="7" spans="1:15" ht="13.5">
      <c r="A7" t="s">
        <v>106</v>
      </c>
      <c r="B7" t="s">
        <v>94</v>
      </c>
      <c r="C7">
        <v>0.01</v>
      </c>
      <c r="D7" t="s">
        <v>107</v>
      </c>
      <c r="E7" t="s">
        <v>108</v>
      </c>
      <c r="F7" t="s">
        <v>109</v>
      </c>
      <c r="G7">
        <v>0.75611</v>
      </c>
      <c r="H7" t="s">
        <v>88</v>
      </c>
      <c r="I7" t="s">
        <v>110</v>
      </c>
      <c r="J7">
        <v>0.75434</v>
      </c>
      <c r="L7" t="s">
        <v>80</v>
      </c>
      <c r="M7" s="10"/>
      <c r="N7" s="10">
        <v>183</v>
      </c>
      <c r="O7">
        <v>-183</v>
      </c>
    </row>
    <row r="8" spans="1:15" ht="13.5">
      <c r="A8" t="s">
        <v>111</v>
      </c>
      <c r="B8" t="s">
        <v>94</v>
      </c>
      <c r="C8">
        <v>0.01</v>
      </c>
      <c r="D8" t="s">
        <v>112</v>
      </c>
      <c r="E8" t="s">
        <v>88</v>
      </c>
      <c r="F8" t="s">
        <v>113</v>
      </c>
      <c r="G8">
        <v>1.30245</v>
      </c>
      <c r="H8" t="s">
        <v>88</v>
      </c>
      <c r="I8" t="s">
        <v>114</v>
      </c>
      <c r="J8">
        <v>1.29893</v>
      </c>
      <c r="L8" t="s">
        <v>80</v>
      </c>
      <c r="M8" s="10"/>
      <c r="N8" s="10">
        <v>372</v>
      </c>
      <c r="O8">
        <v>-372</v>
      </c>
    </row>
    <row r="9" spans="1:15" ht="13.5">
      <c r="A9" t="s">
        <v>119</v>
      </c>
      <c r="B9" t="s">
        <v>94</v>
      </c>
      <c r="C9">
        <v>0.01</v>
      </c>
      <c r="D9" t="s">
        <v>120</v>
      </c>
      <c r="E9" t="s">
        <v>88</v>
      </c>
      <c r="F9" t="s">
        <v>121</v>
      </c>
      <c r="G9">
        <v>1.48367</v>
      </c>
      <c r="H9" t="s">
        <v>88</v>
      </c>
      <c r="I9" t="s">
        <v>122</v>
      </c>
      <c r="J9">
        <v>1.47828</v>
      </c>
      <c r="L9" t="s">
        <v>80</v>
      </c>
      <c r="M9" s="10"/>
      <c r="N9" s="10">
        <v>421</v>
      </c>
      <c r="O9">
        <v>-421</v>
      </c>
    </row>
    <row r="10" spans="1:15" ht="13.5">
      <c r="A10" t="s">
        <v>124</v>
      </c>
      <c r="B10" t="s">
        <v>94</v>
      </c>
      <c r="C10">
        <v>0.01</v>
      </c>
      <c r="D10" t="s">
        <v>125</v>
      </c>
      <c r="E10" t="s">
        <v>88</v>
      </c>
      <c r="F10" s="147" t="s">
        <v>126</v>
      </c>
      <c r="G10">
        <v>78.094</v>
      </c>
      <c r="H10" t="s">
        <v>127</v>
      </c>
      <c r="I10" t="s">
        <v>128</v>
      </c>
      <c r="J10">
        <v>78.583</v>
      </c>
      <c r="K10" t="s">
        <v>129</v>
      </c>
      <c r="L10" t="s">
        <v>99</v>
      </c>
      <c r="M10" s="10">
        <v>489</v>
      </c>
      <c r="N10" s="10"/>
      <c r="O10">
        <v>489</v>
      </c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46</v>
      </c>
      <c r="M27" s="10">
        <v>75</v>
      </c>
      <c r="N27" s="10"/>
      <c r="O27">
        <v>7500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3" t="s">
        <v>47</v>
      </c>
      <c r="D34" s="144"/>
      <c r="F34" s="145" t="s">
        <v>48</v>
      </c>
      <c r="G34" s="146"/>
      <c r="H34" s="28" t="s">
        <v>49</v>
      </c>
      <c r="I34" s="31" t="s">
        <v>50</v>
      </c>
    </row>
    <row r="35" spans="3:9" ht="13.5">
      <c r="C35" s="5" t="s">
        <v>51</v>
      </c>
      <c r="D35" s="6"/>
      <c r="F35" s="5"/>
      <c r="G35" s="15"/>
      <c r="H35" s="21"/>
      <c r="I35" s="24"/>
    </row>
    <row r="36" spans="3:9" ht="13.5">
      <c r="C36" s="2" t="s">
        <v>52</v>
      </c>
      <c r="D36" s="1"/>
      <c r="F36" s="2"/>
      <c r="G36" s="17"/>
      <c r="H36" s="22"/>
      <c r="I36" s="18"/>
    </row>
    <row r="37" spans="3:9" ht="13.5">
      <c r="C37" s="2" t="s">
        <v>53</v>
      </c>
      <c r="D37" s="1"/>
      <c r="F37" s="2"/>
      <c r="G37" s="17"/>
      <c r="H37" s="22"/>
      <c r="I37" s="18"/>
    </row>
    <row r="38" spans="3:9" ht="13.5">
      <c r="C38" s="2" t="s">
        <v>54</v>
      </c>
      <c r="D38" s="1"/>
      <c r="F38" s="2"/>
      <c r="G38" s="17"/>
      <c r="H38" s="22"/>
      <c r="I38" s="18"/>
    </row>
    <row r="39" spans="3:9" ht="13.5">
      <c r="C39" s="2" t="s">
        <v>55</v>
      </c>
      <c r="D39" s="1"/>
      <c r="F39" s="2"/>
      <c r="G39" s="17"/>
      <c r="H39" s="22"/>
      <c r="I39" s="18"/>
    </row>
    <row r="40" spans="3:9" ht="13.5">
      <c r="C40" s="2" t="s">
        <v>56</v>
      </c>
      <c r="D40" s="4"/>
      <c r="F40" s="2"/>
      <c r="G40" s="17"/>
      <c r="H40" s="22"/>
      <c r="I40" s="18"/>
    </row>
    <row r="41" spans="3:9" ht="13.5">
      <c r="C41" s="2" t="s">
        <v>57</v>
      </c>
      <c r="D41" s="1"/>
      <c r="F41" s="2"/>
      <c r="G41" s="17"/>
      <c r="H41" s="22"/>
      <c r="I41" s="18"/>
    </row>
    <row r="42" spans="3:9" ht="13.5">
      <c r="C42" s="8" t="s">
        <v>58</v>
      </c>
      <c r="D42" s="9"/>
      <c r="F42" s="2"/>
      <c r="G42" s="17"/>
      <c r="H42" s="22"/>
      <c r="I42" s="18"/>
    </row>
    <row r="43" spans="3:9" ht="13.5">
      <c r="C43" s="2" t="s">
        <v>59</v>
      </c>
      <c r="D43" s="1"/>
      <c r="F43" s="2"/>
      <c r="G43" s="17"/>
      <c r="H43" s="22"/>
      <c r="I43" s="18"/>
    </row>
    <row r="44" spans="3:9" ht="13.5">
      <c r="C44" s="2" t="s">
        <v>60</v>
      </c>
      <c r="D44" s="4"/>
      <c r="F44" s="2"/>
      <c r="G44" s="17"/>
      <c r="H44" s="22"/>
      <c r="I44" s="18"/>
    </row>
    <row r="45" spans="3:9" ht="13.5">
      <c r="C45" s="2" t="s">
        <v>61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62</v>
      </c>
      <c r="D48" s="1"/>
      <c r="F48" s="2"/>
      <c r="G48" s="17"/>
      <c r="H48" s="22"/>
      <c r="I48" s="18"/>
    </row>
    <row r="49" spans="3:9" ht="13.5">
      <c r="C49" s="2" t="s">
        <v>63</v>
      </c>
      <c r="D49" s="1"/>
      <c r="F49" s="2"/>
      <c r="G49" s="17"/>
      <c r="H49" s="22"/>
      <c r="I49" s="18"/>
    </row>
    <row r="50" spans="3:9" ht="13.5">
      <c r="C50" s="2" t="s">
        <v>64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5" t="s">
        <v>65</v>
      </c>
      <c r="G57" s="146"/>
      <c r="H57" s="28" t="s">
        <v>49</v>
      </c>
      <c r="I57" s="29" t="s">
        <v>50</v>
      </c>
      <c r="J57" s="30" t="s">
        <v>66</v>
      </c>
    </row>
    <row r="58" spans="6:10" ht="13.5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46</v>
      </c>
      <c r="G63" s="32"/>
      <c r="H63" s="32"/>
      <c r="I63" s="37"/>
      <c r="J63" s="123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S2:AJ176"/>
  <sheetViews>
    <sheetView zoomScalePageLayoutView="0" workbookViewId="0" topLeftCell="S164">
      <selection activeCell="AI177" sqref="AI177"/>
    </sheetView>
  </sheetViews>
  <sheetFormatPr defaultColWidth="9.00390625" defaultRowHeight="13.5"/>
  <sheetData>
    <row r="2" ht="13.5">
      <c r="S2">
        <v>2016</v>
      </c>
    </row>
    <row r="3" ht="13.5">
      <c r="S3" s="132">
        <v>42614</v>
      </c>
    </row>
    <row r="5" ht="13.5">
      <c r="S5" t="s">
        <v>84</v>
      </c>
    </row>
    <row r="6" ht="13.5">
      <c r="S6" t="s">
        <v>85</v>
      </c>
    </row>
    <row r="39" ht="13.5">
      <c r="W39">
        <v>2016</v>
      </c>
    </row>
    <row r="40" ht="13.5">
      <c r="W40" s="132">
        <v>42612</v>
      </c>
    </row>
    <row r="42" ht="13.5">
      <c r="W42" t="s">
        <v>91</v>
      </c>
    </row>
    <row r="43" ht="13.5">
      <c r="W43" t="s">
        <v>92</v>
      </c>
    </row>
    <row r="76" spans="25:26" ht="13.5">
      <c r="Y76">
        <v>2016</v>
      </c>
      <c r="Z76" s="132">
        <v>42614</v>
      </c>
    </row>
    <row r="78" ht="13.5">
      <c r="Y78" t="s">
        <v>100</v>
      </c>
    </row>
    <row r="79" ht="13.5">
      <c r="Y79" t="s">
        <v>101</v>
      </c>
    </row>
    <row r="81" ht="13.5">
      <c r="Y81" t="s">
        <v>102</v>
      </c>
    </row>
    <row r="82" ht="13.5">
      <c r="Y82" t="s">
        <v>103</v>
      </c>
    </row>
    <row r="83" ht="13.5">
      <c r="Y83" t="s">
        <v>104</v>
      </c>
    </row>
    <row r="85" ht="13.5">
      <c r="Y85" t="s">
        <v>105</v>
      </c>
    </row>
    <row r="114" spans="29:30" ht="13.5">
      <c r="AC114">
        <v>2016</v>
      </c>
      <c r="AD114" s="132">
        <v>42615</v>
      </c>
    </row>
    <row r="145" spans="32:33" ht="13.5">
      <c r="AF145">
        <v>2016</v>
      </c>
      <c r="AG145" s="132">
        <v>42614</v>
      </c>
    </row>
    <row r="147" ht="13.5">
      <c r="AF147" t="s">
        <v>115</v>
      </c>
    </row>
    <row r="148" ht="13.5">
      <c r="AF148" t="s">
        <v>116</v>
      </c>
    </row>
    <row r="149" ht="13.5">
      <c r="AF149" t="s">
        <v>117</v>
      </c>
    </row>
    <row r="151" ht="13.5">
      <c r="AF151" t="s">
        <v>118</v>
      </c>
    </row>
    <row r="174" spans="35:36" ht="13.5">
      <c r="AI174">
        <v>2016</v>
      </c>
      <c r="AJ174" s="132">
        <v>42615</v>
      </c>
    </row>
    <row r="176" ht="13.5">
      <c r="AI176" t="s">
        <v>123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T2:T8"/>
  <sheetViews>
    <sheetView zoomScaleSheetLayoutView="100" zoomScalePageLayoutView="0" workbookViewId="0" topLeftCell="D1">
      <selection activeCell="T10" sqref="T10"/>
    </sheetView>
  </sheetViews>
  <sheetFormatPr defaultColWidth="8.875" defaultRowHeight="13.5"/>
  <sheetData>
    <row r="2" ht="13.5">
      <c r="T2">
        <v>2016</v>
      </c>
    </row>
    <row r="3" ht="13.5">
      <c r="T3" s="132">
        <v>42605</v>
      </c>
    </row>
    <row r="4" ht="13.5">
      <c r="T4" t="s">
        <v>81</v>
      </c>
    </row>
    <row r="6" ht="13.5">
      <c r="T6" t="s">
        <v>82</v>
      </c>
    </row>
    <row r="8" ht="13.5">
      <c r="T8" t="s">
        <v>83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B12" sqref="B12"/>
    </sheetView>
  </sheetViews>
  <sheetFormatPr defaultColWidth="8.875" defaultRowHeight="13.5"/>
  <sheetData>
    <row r="1" spans="1:9" ht="13.5">
      <c r="A1" s="126" t="s">
        <v>72</v>
      </c>
      <c r="B1" s="127"/>
      <c r="C1" s="127"/>
      <c r="D1" s="127"/>
      <c r="E1" s="127"/>
      <c r="F1" s="127"/>
      <c r="G1" s="127"/>
      <c r="H1" s="127"/>
      <c r="I1" s="130"/>
    </row>
    <row r="2" spans="1:9" ht="13.5">
      <c r="A2" s="128" t="s">
        <v>73</v>
      </c>
      <c r="B2" s="129"/>
      <c r="C2" s="129"/>
      <c r="D2" s="129"/>
      <c r="E2" s="129"/>
      <c r="F2" s="129"/>
      <c r="G2" s="129"/>
      <c r="H2" s="129"/>
      <c r="I2" s="130"/>
    </row>
    <row r="3" spans="1:4" ht="13.5">
      <c r="A3" s="125"/>
      <c r="D3" s="125"/>
    </row>
    <row r="7" ht="13.5">
      <c r="A7" t="s">
        <v>74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PC User</cp:lastModifiedBy>
  <cp:lastPrinted>1899-12-30T00:00:00Z</cp:lastPrinted>
  <dcterms:created xsi:type="dcterms:W3CDTF">2013-10-09T23:04:08Z</dcterms:created>
  <dcterms:modified xsi:type="dcterms:W3CDTF">2016-09-03T02:33:11Z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