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5"/>
  </bookViews>
  <sheets>
    <sheet name="ルール＆合計" sheetId="1" r:id="rId1"/>
    <sheet name="画像910" sheetId="2" r:id="rId2"/>
    <sheet name="画像98" sheetId="3" r:id="rId3"/>
    <sheet name="画像97" sheetId="4" r:id="rId4"/>
    <sheet name="原本" sheetId="5" r:id="rId5"/>
    <sheet name="2016　9月" sheetId="6" r:id="rId6"/>
    <sheet name="画像91" sheetId="7" r:id="rId7"/>
    <sheet name="画像" sheetId="8" r:id="rId8"/>
    <sheet name="気づき" sheetId="9" r:id="rId9"/>
  </sheets>
  <definedNames/>
  <calcPr fullCalcOnLoad="1"/>
</workbook>
</file>

<file path=xl/sharedStrings.xml><?xml version="1.0" encoding="utf-8"?>
<sst xmlns="http://schemas.openxmlformats.org/spreadsheetml/2006/main" count="333" uniqueCount="216">
  <si>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</si>
  <si>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</si>
  <si>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</si>
  <si>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</si>
  <si>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</si>
  <si>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</si>
  <si>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</si>
  <si>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</si>
  <si>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</si>
  <si>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</si>
  <si>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</si>
  <si>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</si>
  <si>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</si>
  <si>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</si>
  <si>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</si>
  <si>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</si>
  <si>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</si>
  <si>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</si>
  <si>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</si>
  <si>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</si>
  <si>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</si>
  <si>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</si>
  <si>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</si>
  <si>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</si>
  <si>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</si>
  <si>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</si>
  <si>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</si>
  <si>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</si>
  <si>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</si>
  <si>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</si>
  <si>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</si>
  <si>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</si>
  <si>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</si>
  <si>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</si>
  <si>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</si>
  <si>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</si>
  <si>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</si>
  <si>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</si>
  <si>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</si>
  <si>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</si>
  <si>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</si>
  <si>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</si>
  <si>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</si>
  <si>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</si>
  <si>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</si>
  <si>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</si>
  <si>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</si>
  <si>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</si>
  <si>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</si>
  <si>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</si>
  <si>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</si>
  <si>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</si>
  <si>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</si>
  <si>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</si>
  <si>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</si>
  <si>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</si>
  <si>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</si>
  <si>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</si>
  <si>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</si>
  <si>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</si>
  <si>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</si>
  <si>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</si>
  <si>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</si>
  <si>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</si>
  <si>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</si>
  <si>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</si>
  <si>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</si>
  <si>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</si>
  <si>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</si>
  <si>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</si>
  <si>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</si>
  <si>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</si>
  <si>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</si>
  <si>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</si>
  <si>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</si>
  <si>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eur/usd</t>
  </si>
  <si>
    <t>売り</t>
  </si>
  <si>
    <t>PB</t>
  </si>
  <si>
    <t>日足</t>
  </si>
  <si>
    <t>2016/8/2411：06</t>
  </si>
  <si>
    <t>負け</t>
  </si>
  <si>
    <t>PBでエントリー</t>
  </si>
  <si>
    <t>髭がMAにかかってからエントリーすればよかった</t>
  </si>
  <si>
    <t>または、しっかりMAまで戻てからエントリーすればよかった</t>
  </si>
  <si>
    <t>訳の分からないトレードでした</t>
  </si>
  <si>
    <t>エントリーもルールではないし</t>
  </si>
  <si>
    <t>eur/usd</t>
  </si>
  <si>
    <t>？</t>
  </si>
  <si>
    <t>4時間</t>
  </si>
  <si>
    <t>20169/　18：11</t>
  </si>
  <si>
    <t>20169/1　16：03</t>
  </si>
  <si>
    <t>仕掛け2でエントリー後</t>
  </si>
  <si>
    <t>2回トレーリングで上げました</t>
  </si>
  <si>
    <t>usd/jpy</t>
  </si>
  <si>
    <t>buy</t>
  </si>
  <si>
    <t>EB</t>
  </si>
  <si>
    <t>2016　8/30　10：21</t>
  </si>
  <si>
    <t>2016　9/1　16：27</t>
  </si>
  <si>
    <t>トレーリング</t>
  </si>
  <si>
    <t>勝ち</t>
  </si>
  <si>
    <t>画像では9/2の赤縦線のところで</t>
  </si>
  <si>
    <t>エントリーになっていますが</t>
  </si>
  <si>
    <t>その前の小さい方のEBでエントリー</t>
  </si>
  <si>
    <t>しようとしてて、ブレイクを過ぎてしまって、過ぎてしまったところからエントリー</t>
  </si>
  <si>
    <t>しました</t>
  </si>
  <si>
    <t>そのためｓｌが0.75436のところにあリます</t>
  </si>
  <si>
    <t>aud/usd</t>
  </si>
  <si>
    <t>EB</t>
  </si>
  <si>
    <t>4時間足</t>
  </si>
  <si>
    <t>2016　9/2　6：31</t>
  </si>
  <si>
    <t>2016　9/2　8：44</t>
  </si>
  <si>
    <t>gbp/chf</t>
  </si>
  <si>
    <t>EB</t>
  </si>
  <si>
    <t>2016　9/2　4：44</t>
  </si>
  <si>
    <t>2016　9/2　12：52</t>
  </si>
  <si>
    <t>レンジだけど</t>
  </si>
  <si>
    <t>緩やかなダウンですね</t>
  </si>
  <si>
    <t>こんな時は買いで入っちゃダメかな</t>
  </si>
  <si>
    <t>その後のPBが美味しかったです</t>
  </si>
  <si>
    <t>eur/aud</t>
  </si>
  <si>
    <t>EB</t>
  </si>
  <si>
    <t>2016　9/1　16：30</t>
  </si>
  <si>
    <t>2016　9/2　14：29</t>
  </si>
  <si>
    <t>フィボナッチ100％で決済</t>
  </si>
  <si>
    <t>aud/jpy</t>
  </si>
  <si>
    <t>EB</t>
  </si>
  <si>
    <t>2020.9/2　6：30</t>
  </si>
  <si>
    <t>4時間</t>
  </si>
  <si>
    <t>2016　9/2　15：17</t>
  </si>
  <si>
    <t>フィボナッチ100％（ｓ/ｒ）</t>
  </si>
  <si>
    <t>aud/usd</t>
  </si>
  <si>
    <t>buy</t>
  </si>
  <si>
    <t>EB</t>
  </si>
  <si>
    <t>2016　9/2　6：31</t>
  </si>
  <si>
    <t>4時間</t>
  </si>
  <si>
    <t>2016　9/2　8：44</t>
  </si>
  <si>
    <t>nzd/jpy</t>
  </si>
  <si>
    <t>buy</t>
  </si>
  <si>
    <t>EB</t>
  </si>
  <si>
    <t>4時間</t>
  </si>
  <si>
    <t>2016　9/2　4：50</t>
  </si>
  <si>
    <t>4時間</t>
  </si>
  <si>
    <t>2016　9/5　13：49</t>
  </si>
  <si>
    <t>トレーリング</t>
  </si>
  <si>
    <t>aud/usd</t>
  </si>
  <si>
    <t>buy</t>
  </si>
  <si>
    <t>PB</t>
  </si>
  <si>
    <t>4時間</t>
  </si>
  <si>
    <t>2016　9/5　6：32</t>
  </si>
  <si>
    <t>2016　9/6　9：23</t>
  </si>
  <si>
    <t>　トレーリングとS/R</t>
  </si>
  <si>
    <t>nzdjpy</t>
  </si>
  <si>
    <t>aud/usd</t>
  </si>
  <si>
    <t>eur/usd</t>
  </si>
  <si>
    <t>buy</t>
  </si>
  <si>
    <t>PB</t>
  </si>
  <si>
    <t>2016　9/6　11：00</t>
  </si>
  <si>
    <t>2016　9/6　16：04</t>
  </si>
  <si>
    <t>直近の高値</t>
  </si>
  <si>
    <t>eur/gbp</t>
  </si>
  <si>
    <t>敗因：髭の向きが逆</t>
  </si>
  <si>
    <t>eur/gbp</t>
  </si>
  <si>
    <t>sell</t>
  </si>
  <si>
    <t>4時間</t>
  </si>
  <si>
    <t>2016　9/6　8：57</t>
  </si>
  <si>
    <t>4時間</t>
  </si>
  <si>
    <t>2016　9/6　20：02</t>
  </si>
  <si>
    <t>eur/usd</t>
  </si>
  <si>
    <t>eur/usd</t>
  </si>
  <si>
    <t>buy</t>
  </si>
  <si>
    <t>EB</t>
  </si>
  <si>
    <t>4時間</t>
  </si>
  <si>
    <t>2016　9/7　8：44</t>
  </si>
  <si>
    <t>2016　9/7　9：11</t>
  </si>
  <si>
    <t>usd/cad</t>
  </si>
  <si>
    <t>sell</t>
  </si>
  <si>
    <t>4時間</t>
  </si>
  <si>
    <t>2016　9/7　8：46</t>
  </si>
  <si>
    <t>4時間</t>
  </si>
  <si>
    <t>2016　9/7　9：11</t>
  </si>
  <si>
    <t>aud/usd</t>
  </si>
  <si>
    <t>aud/nzd</t>
  </si>
  <si>
    <t>sell</t>
  </si>
  <si>
    <t>2016　9/7　5：16</t>
  </si>
  <si>
    <t>4時間</t>
  </si>
  <si>
    <t>2016　9/7　17：23</t>
  </si>
  <si>
    <t>負けないようにslを下げた</t>
  </si>
  <si>
    <t>eur/nzd</t>
  </si>
  <si>
    <t>sell</t>
  </si>
  <si>
    <t>EB</t>
  </si>
  <si>
    <t>4時間</t>
  </si>
  <si>
    <t>2016　9/7　5：18</t>
  </si>
  <si>
    <t>4時間</t>
  </si>
  <si>
    <t>上昇のフラッグのパターンの時に買いで入ってしまった</t>
  </si>
  <si>
    <t>gbp/usd</t>
  </si>
  <si>
    <t>buy</t>
  </si>
  <si>
    <t>4時間</t>
  </si>
  <si>
    <t>2016　9/8　5：18</t>
  </si>
  <si>
    <t>4時間</t>
  </si>
  <si>
    <t>2016　9/8　14：54</t>
  </si>
  <si>
    <t>2016　9/8　13：28</t>
  </si>
  <si>
    <t>usd/jpy</t>
  </si>
  <si>
    <t>sell</t>
  </si>
  <si>
    <t>EB</t>
  </si>
  <si>
    <t>2016　9/8　11：28</t>
  </si>
  <si>
    <t>4時間</t>
  </si>
  <si>
    <t>2016　9/8　17：29</t>
  </si>
  <si>
    <t>結果的に言えばダブルボトムになったけど</t>
  </si>
  <si>
    <t>日足もエントリー時には下降でした</t>
  </si>
  <si>
    <t>悩みどころです</t>
  </si>
  <si>
    <t>eur/gbp</t>
  </si>
  <si>
    <t>buy</t>
  </si>
  <si>
    <t>EB</t>
  </si>
  <si>
    <t>4時間</t>
  </si>
  <si>
    <t>2016　9/8　11：31</t>
  </si>
  <si>
    <t>2016　9/9　15：01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</si>
</sst>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0" fontId="6" fillId="35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 wrapText="1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182" fontId="6" fillId="35" borderId="42" xfId="61" applyNumberFormat="1" applyFont="1" applyFill="1" applyBorder="1" applyAlignment="1" applyProtection="1">
      <alignment horizontal="center" vertical="center" wrapText="1"/>
      <protection/>
    </xf>
    <xf numFmtId="183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182" fontId="6" fillId="35" borderId="44" xfId="61" applyNumberFormat="1" applyFont="1" applyFill="1" applyBorder="1" applyAlignment="1" applyProtection="1">
      <alignment vertical="center"/>
      <protection/>
    </xf>
    <xf numFmtId="184" fontId="6" fillId="35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7" xfId="61" applyNumberFormat="1" applyFont="1" applyFill="1" applyBorder="1" applyAlignment="1" applyProtection="1">
      <alignment vertical="center"/>
      <protection/>
    </xf>
    <xf numFmtId="5" fontId="6" fillId="36" borderId="57" xfId="61" applyNumberFormat="1" applyFont="1" applyFill="1" applyBorder="1" applyAlignment="1" applyProtection="1">
      <alignment horizontal="center" vertical="center"/>
      <protection/>
    </xf>
    <xf numFmtId="182" fontId="6" fillId="36" borderId="57" xfId="61" applyNumberFormat="1" applyFont="1" applyFill="1" applyBorder="1" applyAlignment="1" applyProtection="1">
      <alignment vertical="center"/>
      <protection/>
    </xf>
    <xf numFmtId="6" fontId="6" fillId="36" borderId="57" xfId="61" applyNumberFormat="1" applyFont="1" applyFill="1" applyBorder="1" applyAlignment="1" applyProtection="1">
      <alignment vertical="center"/>
      <protection/>
    </xf>
    <xf numFmtId="6" fontId="6" fillId="36" borderId="57" xfId="61" applyNumberFormat="1" applyFont="1" applyFill="1" applyBorder="1" applyAlignment="1" applyProtection="1">
      <alignment horizontal="center" vertical="center"/>
      <protection/>
    </xf>
    <xf numFmtId="0" fontId="0" fillId="36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7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59" xfId="61" applyNumberFormat="1" applyFont="1" applyFill="1" applyBorder="1" applyAlignment="1" applyProtection="1">
      <alignment horizontal="center" vertical="center"/>
      <protection/>
    </xf>
    <xf numFmtId="5" fontId="10" fillId="36" borderId="57" xfId="61" applyNumberFormat="1" applyFont="1" applyFill="1" applyBorder="1" applyAlignment="1" applyProtection="1">
      <alignment horizontal="center" vertical="center"/>
      <protection/>
    </xf>
    <xf numFmtId="9" fontId="6" fillId="36" borderId="60" xfId="61" applyNumberFormat="1" applyFont="1" applyFill="1" applyBorder="1" applyAlignment="1" applyProtection="1">
      <alignment horizontal="center" vertic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22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12" fontId="0" fillId="0" borderId="0" xfId="0" applyNumberFormat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0" xfId="61" applyNumberFormat="1" applyFont="1" applyFill="1" applyBorder="1" applyAlignment="1" applyProtection="1">
      <alignment horizontal="center"/>
      <protection/>
    </xf>
    <xf numFmtId="5" fontId="7" fillId="37" borderId="48" xfId="61" applyNumberFormat="1" applyFont="1" applyFill="1" applyBorder="1" applyAlignment="1" applyProtection="1">
      <alignment horizont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5" fontId="7" fillId="37" borderId="69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9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0" fontId="4" fillId="33" borderId="71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609600</xdr:colOff>
      <xdr:row>35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68200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22</xdr:col>
      <xdr:colOff>19050</xdr:colOff>
      <xdr:row>72</xdr:row>
      <xdr:rowOff>38100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6343650"/>
          <a:ext cx="12363450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23</xdr:col>
      <xdr:colOff>609600</xdr:colOff>
      <xdr:row>108</xdr:row>
      <xdr:rowOff>57150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2515850"/>
          <a:ext cx="12268200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18</xdr:col>
      <xdr:colOff>9525</xdr:colOff>
      <xdr:row>146</xdr:row>
      <xdr:rowOff>9525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030950"/>
          <a:ext cx="12353925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19050</xdr:colOff>
      <xdr:row>35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63450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20</xdr:col>
      <xdr:colOff>647700</xdr:colOff>
      <xdr:row>73</xdr:row>
      <xdr:rowOff>28575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6515100"/>
          <a:ext cx="12306300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24</xdr:col>
      <xdr:colOff>9525</xdr:colOff>
      <xdr:row>110</xdr:row>
      <xdr:rowOff>9525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2858750"/>
          <a:ext cx="12353925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26</xdr:col>
      <xdr:colOff>657225</xdr:colOff>
      <xdr:row>146</xdr:row>
      <xdr:rowOff>152400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19202400"/>
          <a:ext cx="12315825" cy="598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149</xdr:row>
      <xdr:rowOff>0</xdr:rowOff>
    </xdr:from>
    <xdr:to>
      <xdr:col>30</xdr:col>
      <xdr:colOff>0</xdr:colOff>
      <xdr:row>185</xdr:row>
      <xdr:rowOff>38100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9600" y="25546050"/>
          <a:ext cx="1234440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186</xdr:row>
      <xdr:rowOff>0</xdr:rowOff>
    </xdr:from>
    <xdr:to>
      <xdr:col>32</xdr:col>
      <xdr:colOff>647700</xdr:colOff>
      <xdr:row>220</xdr:row>
      <xdr:rowOff>133350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0" y="31889700"/>
          <a:ext cx="12306300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657225</xdr:colOff>
      <xdr:row>27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1582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628650</xdr:colOff>
      <xdr:row>36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0" cy="626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20</xdr:col>
      <xdr:colOff>619125</xdr:colOff>
      <xdr:row>73</xdr:row>
      <xdr:rowOff>19050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6515100"/>
          <a:ext cx="12277725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22</xdr:col>
      <xdr:colOff>638175</xdr:colOff>
      <xdr:row>110</xdr:row>
      <xdr:rowOff>57150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2858750"/>
          <a:ext cx="1229677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111</xdr:row>
      <xdr:rowOff>152400</xdr:rowOff>
    </xdr:from>
    <xdr:to>
      <xdr:col>27</xdr:col>
      <xdr:colOff>19050</xdr:colOff>
      <xdr:row>140</xdr:row>
      <xdr:rowOff>123825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19183350"/>
          <a:ext cx="12363450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143</xdr:row>
      <xdr:rowOff>0</xdr:rowOff>
    </xdr:from>
    <xdr:to>
      <xdr:col>30</xdr:col>
      <xdr:colOff>9525</xdr:colOff>
      <xdr:row>171</xdr:row>
      <xdr:rowOff>142875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9600" y="24517350"/>
          <a:ext cx="12353925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33</xdr:col>
      <xdr:colOff>0</xdr:colOff>
      <xdr:row>201</xdr:row>
      <xdr:rowOff>95250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0" y="29660850"/>
          <a:ext cx="1234440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209550</xdr:colOff>
      <xdr:row>30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6">
      <selection activeCell="A8" sqref="A8:A16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9"/>
      <c r="B1" s="134" t="s">
        <v>0</v>
      </c>
      <c r="C1" s="135"/>
      <c r="D1" s="136"/>
      <c r="E1" s="118"/>
      <c r="F1" s="137" t="s">
        <v>0</v>
      </c>
      <c r="G1" s="138"/>
      <c r="H1" s="120"/>
    </row>
    <row r="2" spans="1:9" ht="25.5" customHeight="1">
      <c r="A2" s="121" t="s">
        <v>1</v>
      </c>
      <c r="B2" s="139">
        <v>100000</v>
      </c>
      <c r="C2" s="139"/>
      <c r="D2" s="139"/>
      <c r="E2" s="62" t="s">
        <v>2</v>
      </c>
      <c r="F2" s="140">
        <v>42608</v>
      </c>
      <c r="G2" s="141"/>
      <c r="H2" s="46"/>
      <c r="I2" s="46"/>
    </row>
    <row r="3" spans="1:11" ht="27" customHeight="1">
      <c r="A3" s="47" t="s">
        <v>3</v>
      </c>
      <c r="B3" s="142">
        <f>SUM(B2+D17)</f>
        <v>100000</v>
      </c>
      <c r="C3" s="142"/>
      <c r="D3" s="143"/>
      <c r="E3" s="48" t="s">
        <v>4</v>
      </c>
      <c r="F3" s="49">
        <v>0.02</v>
      </c>
      <c r="G3" s="50">
        <f>B3*F3</f>
        <v>2000</v>
      </c>
      <c r="H3" s="52" t="s">
        <v>5</v>
      </c>
      <c r="I3" s="53">
        <f>(B3-B2)</f>
        <v>0</v>
      </c>
      <c r="K3" s="122"/>
    </row>
    <row r="4" spans="1:9" s="101" customFormat="1" ht="17.25" customHeight="1">
      <c r="A4" s="96"/>
      <c r="B4" s="97"/>
      <c r="C4" s="97"/>
      <c r="D4" s="97"/>
      <c r="E4" s="98"/>
      <c r="F4" s="117" t="s">
        <v>0</v>
      </c>
      <c r="G4" s="97"/>
      <c r="H4" s="99"/>
      <c r="I4" s="100"/>
    </row>
    <row r="5" spans="1:12" ht="39" customHeight="1">
      <c r="A5" s="102"/>
      <c r="B5" s="103"/>
      <c r="C5" s="103"/>
      <c r="D5" s="115"/>
      <c r="E5" s="104"/>
      <c r="F5" s="116"/>
      <c r="G5" s="103"/>
      <c r="H5" s="105"/>
      <c r="I5" s="106"/>
      <c r="J5" s="107"/>
      <c r="K5" s="108"/>
      <c r="L5" s="108"/>
    </row>
    <row r="6" spans="1:12" ht="21" customHeight="1">
      <c r="A6" s="112" t="s">
        <v>6</v>
      </c>
      <c r="B6" s="110" t="s">
        <v>0</v>
      </c>
      <c r="C6" s="110" t="s">
        <v>0</v>
      </c>
      <c r="D6" s="111"/>
      <c r="E6" s="110" t="s">
        <v>0</v>
      </c>
      <c r="F6" s="113" t="s">
        <v>0</v>
      </c>
      <c r="G6" s="51"/>
      <c r="H6" s="46"/>
      <c r="I6" s="46"/>
      <c r="L6" s="109"/>
    </row>
    <row r="7" spans="1:12" ht="28.5">
      <c r="A7" s="114" t="s">
        <v>7</v>
      </c>
      <c r="B7" s="56" t="s">
        <v>8</v>
      </c>
      <c r="C7" s="57" t="s">
        <v>9</v>
      </c>
      <c r="D7" s="58" t="s">
        <v>10</v>
      </c>
      <c r="E7" s="59" t="s">
        <v>11</v>
      </c>
      <c r="F7" s="57" t="s">
        <v>12</v>
      </c>
      <c r="G7" s="59" t="s">
        <v>13</v>
      </c>
      <c r="H7" s="58" t="s">
        <v>14</v>
      </c>
      <c r="I7" s="60" t="s">
        <v>15</v>
      </c>
      <c r="J7" s="63" t="s">
        <v>16</v>
      </c>
      <c r="K7" s="57" t="s">
        <v>17</v>
      </c>
      <c r="L7" s="61" t="s">
        <v>18</v>
      </c>
    </row>
    <row r="8" spans="1:12" ht="24.75" customHeight="1">
      <c r="A8" s="55">
        <v>42583</v>
      </c>
      <c r="B8" s="64"/>
      <c r="C8" s="65"/>
      <c r="D8" s="83">
        <f aca="true" t="shared" si="0" ref="D8:D16">SUM(B8-C8)</f>
        <v>0</v>
      </c>
      <c r="E8" s="66"/>
      <c r="F8" s="67"/>
      <c r="G8" s="66">
        <f aca="true" t="shared" si="1" ref="G8:G16">SUM(E8+F8)</f>
        <v>0</v>
      </c>
      <c r="H8" s="68" t="e">
        <f aca="true" t="shared" si="2" ref="H8:H16">E8/G8</f>
        <v>#DIV/0!</v>
      </c>
      <c r="I8" s="69" t="e">
        <f aca="true" t="shared" si="3" ref="I8:I16">B8/E8</f>
        <v>#DIV/0!</v>
      </c>
      <c r="J8" s="69" t="e">
        <f aca="true" t="shared" si="4" ref="J8:J16">C8/F8</f>
        <v>#DIV/0!</v>
      </c>
      <c r="K8" s="70" t="e">
        <f aca="true" t="shared" si="5" ref="K8:K16">I8/J8</f>
        <v>#DIV/0!</v>
      </c>
      <c r="L8" s="71" t="e">
        <f aca="true" t="shared" si="6" ref="L8:L16">B8/C8</f>
        <v>#DIV/0!</v>
      </c>
    </row>
    <row r="9" spans="1:12" ht="24.75" customHeight="1">
      <c r="A9" s="55">
        <v>42614</v>
      </c>
      <c r="B9" s="72"/>
      <c r="C9" s="73"/>
      <c r="D9" s="83">
        <f t="shared" si="0"/>
        <v>0</v>
      </c>
      <c r="E9" s="74"/>
      <c r="F9" s="74"/>
      <c r="G9" s="66">
        <f t="shared" si="1"/>
        <v>0</v>
      </c>
      <c r="H9" s="68" t="e">
        <f t="shared" si="2"/>
        <v>#DIV/0!</v>
      </c>
      <c r="I9" s="69" t="e">
        <f t="shared" si="3"/>
        <v>#DIV/0!</v>
      </c>
      <c r="J9" s="69" t="e">
        <f t="shared" si="4"/>
        <v>#DIV/0!</v>
      </c>
      <c r="K9" s="70" t="e">
        <f t="shared" si="5"/>
        <v>#DIV/0!</v>
      </c>
      <c r="L9" s="71" t="e">
        <f t="shared" si="6"/>
        <v>#DIV/0!</v>
      </c>
    </row>
    <row r="10" spans="1:12" ht="24.75" customHeight="1">
      <c r="A10" s="55">
        <v>42644</v>
      </c>
      <c r="B10" s="72"/>
      <c r="C10" s="73"/>
      <c r="D10" s="83">
        <f t="shared" si="0"/>
        <v>0</v>
      </c>
      <c r="E10" s="74"/>
      <c r="F10" s="74"/>
      <c r="G10" s="66">
        <f t="shared" si="1"/>
        <v>0</v>
      </c>
      <c r="H10" s="68" t="e">
        <f t="shared" si="2"/>
        <v>#DIV/0!</v>
      </c>
      <c r="I10" s="69" t="e">
        <f t="shared" si="3"/>
        <v>#DIV/0!</v>
      </c>
      <c r="J10" s="69" t="e">
        <f t="shared" si="4"/>
        <v>#DIV/0!</v>
      </c>
      <c r="K10" s="70" t="e">
        <f t="shared" si="5"/>
        <v>#DIV/0!</v>
      </c>
      <c r="L10" s="71" t="e">
        <f t="shared" si="6"/>
        <v>#DIV/0!</v>
      </c>
    </row>
    <row r="11" spans="1:12" ht="24.75" customHeight="1">
      <c r="A11" s="55">
        <v>42675</v>
      </c>
      <c r="B11" s="72"/>
      <c r="C11" s="73"/>
      <c r="D11" s="83">
        <f t="shared" si="0"/>
        <v>0</v>
      </c>
      <c r="E11" s="74"/>
      <c r="F11" s="74"/>
      <c r="G11" s="66">
        <f t="shared" si="1"/>
        <v>0</v>
      </c>
      <c r="H11" s="68" t="e">
        <f t="shared" si="2"/>
        <v>#DIV/0!</v>
      </c>
      <c r="I11" s="69" t="e">
        <f t="shared" si="3"/>
        <v>#DIV/0!</v>
      </c>
      <c r="J11" s="69" t="e">
        <f t="shared" si="4"/>
        <v>#DIV/0!</v>
      </c>
      <c r="K11" s="70" t="e">
        <f t="shared" si="5"/>
        <v>#DIV/0!</v>
      </c>
      <c r="L11" s="71" t="e">
        <f t="shared" si="6"/>
        <v>#DIV/0!</v>
      </c>
    </row>
    <row r="12" spans="1:12" ht="24.75" customHeight="1">
      <c r="A12" s="55">
        <v>42705</v>
      </c>
      <c r="B12" s="72"/>
      <c r="C12" s="65"/>
      <c r="D12" s="83">
        <f t="shared" si="0"/>
        <v>0</v>
      </c>
      <c r="E12" s="74"/>
      <c r="F12" s="74"/>
      <c r="G12" s="66">
        <f t="shared" si="1"/>
        <v>0</v>
      </c>
      <c r="H12" s="68" t="e">
        <f t="shared" si="2"/>
        <v>#DIV/0!</v>
      </c>
      <c r="I12" s="69" t="e">
        <f t="shared" si="3"/>
        <v>#DIV/0!</v>
      </c>
      <c r="J12" s="69" t="e">
        <f t="shared" si="4"/>
        <v>#DIV/0!</v>
      </c>
      <c r="K12" s="70" t="e">
        <f t="shared" si="5"/>
        <v>#DIV/0!</v>
      </c>
      <c r="L12" s="71" t="e">
        <f t="shared" si="6"/>
        <v>#DIV/0!</v>
      </c>
    </row>
    <row r="13" spans="1:12" ht="24.75" customHeight="1">
      <c r="A13" s="55">
        <v>42736</v>
      </c>
      <c r="B13" s="72"/>
      <c r="C13" s="73"/>
      <c r="D13" s="83">
        <f t="shared" si="0"/>
        <v>0</v>
      </c>
      <c r="E13" s="74"/>
      <c r="F13" s="74"/>
      <c r="G13" s="66">
        <f t="shared" si="1"/>
        <v>0</v>
      </c>
      <c r="H13" s="68" t="e">
        <f t="shared" si="2"/>
        <v>#DIV/0!</v>
      </c>
      <c r="I13" s="69" t="e">
        <f t="shared" si="3"/>
        <v>#DIV/0!</v>
      </c>
      <c r="J13" s="69" t="e">
        <f t="shared" si="4"/>
        <v>#DIV/0!</v>
      </c>
      <c r="K13" s="70" t="e">
        <f t="shared" si="5"/>
        <v>#DIV/0!</v>
      </c>
      <c r="L13" s="71" t="e">
        <f t="shared" si="6"/>
        <v>#DIV/0!</v>
      </c>
    </row>
    <row r="14" spans="1:12" ht="24.75" customHeight="1">
      <c r="A14" s="55">
        <v>42767</v>
      </c>
      <c r="B14" s="72"/>
      <c r="C14" s="65"/>
      <c r="D14" s="83">
        <f t="shared" si="0"/>
        <v>0</v>
      </c>
      <c r="E14" s="74"/>
      <c r="F14" s="74"/>
      <c r="G14" s="66">
        <f t="shared" si="1"/>
        <v>0</v>
      </c>
      <c r="H14" s="68" t="e">
        <f t="shared" si="2"/>
        <v>#DIV/0!</v>
      </c>
      <c r="I14" s="69" t="e">
        <f t="shared" si="3"/>
        <v>#DIV/0!</v>
      </c>
      <c r="J14" s="69" t="e">
        <f t="shared" si="4"/>
        <v>#DIV/0!</v>
      </c>
      <c r="K14" s="70" t="e">
        <f t="shared" si="5"/>
        <v>#DIV/0!</v>
      </c>
      <c r="L14" s="71" t="e">
        <f t="shared" si="6"/>
        <v>#DIV/0!</v>
      </c>
    </row>
    <row r="15" spans="1:12" ht="24.75" customHeight="1">
      <c r="A15" s="55">
        <v>42795</v>
      </c>
      <c r="B15" s="72"/>
      <c r="C15" s="65"/>
      <c r="D15" s="83">
        <f t="shared" si="0"/>
        <v>0</v>
      </c>
      <c r="E15" s="74"/>
      <c r="F15" s="74"/>
      <c r="G15" s="66">
        <f t="shared" si="1"/>
        <v>0</v>
      </c>
      <c r="H15" s="68" t="e">
        <f t="shared" si="2"/>
        <v>#DIV/0!</v>
      </c>
      <c r="I15" s="69" t="e">
        <f t="shared" si="3"/>
        <v>#DIV/0!</v>
      </c>
      <c r="J15" s="69" t="e">
        <f t="shared" si="4"/>
        <v>#DIV/0!</v>
      </c>
      <c r="K15" s="70" t="e">
        <f t="shared" si="5"/>
        <v>#DIV/0!</v>
      </c>
      <c r="L15" s="71" t="e">
        <f t="shared" si="6"/>
        <v>#DIV/0!</v>
      </c>
    </row>
    <row r="16" spans="1:12" ht="24.75" customHeight="1">
      <c r="A16" s="55">
        <v>42826</v>
      </c>
      <c r="B16" s="75"/>
      <c r="C16" s="76"/>
      <c r="D16" s="84">
        <f t="shared" si="0"/>
        <v>0</v>
      </c>
      <c r="E16" s="77"/>
      <c r="F16" s="77"/>
      <c r="G16" s="78">
        <f t="shared" si="1"/>
        <v>0</v>
      </c>
      <c r="H16" s="79" t="e">
        <f t="shared" si="2"/>
        <v>#DIV/0!</v>
      </c>
      <c r="I16" s="80" t="e">
        <f t="shared" si="3"/>
        <v>#DIV/0!</v>
      </c>
      <c r="J16" s="80" t="e">
        <f t="shared" si="4"/>
        <v>#DIV/0!</v>
      </c>
      <c r="K16" s="81" t="e">
        <f t="shared" si="5"/>
        <v>#DIV/0!</v>
      </c>
      <c r="L16" s="82" t="e">
        <f t="shared" si="6"/>
        <v>#DIV/0!</v>
      </c>
    </row>
    <row r="17" spans="1:12" ht="24.75" customHeight="1">
      <c r="A17" s="85" t="s">
        <v>19</v>
      </c>
      <c r="B17" s="86">
        <f aca="true" t="shared" si="7" ref="B17:G17">SUM(B8:B16)</f>
        <v>0</v>
      </c>
      <c r="C17" s="87">
        <f t="shared" si="7"/>
        <v>0</v>
      </c>
      <c r="D17" s="88">
        <f t="shared" si="7"/>
        <v>0</v>
      </c>
      <c r="E17" s="89">
        <f t="shared" si="7"/>
        <v>0</v>
      </c>
      <c r="F17" s="90">
        <f t="shared" si="7"/>
        <v>0</v>
      </c>
      <c r="G17" s="89">
        <f t="shared" si="7"/>
        <v>0</v>
      </c>
      <c r="H17" s="91" t="e">
        <f>AVERAGE(H8:H16)</f>
        <v>#DIV/0!</v>
      </c>
      <c r="I17" s="87" t="e">
        <f>AVERAGE(I8:I16)</f>
        <v>#DIV/0!</v>
      </c>
      <c r="J17" s="87" t="e">
        <f>AVERAGE(J8:J16)</f>
        <v>#DIV/0!</v>
      </c>
      <c r="K17" s="92" t="e">
        <f>AVERAGE(K8:K16)</f>
        <v>#DIV/0!</v>
      </c>
      <c r="L17" s="93" t="e">
        <f>AVERAGE(L8:L16)</f>
        <v>#DIV/0!</v>
      </c>
    </row>
    <row r="18" spans="1:12" ht="13.5">
      <c r="A18" s="54"/>
      <c r="J18" s="94"/>
      <c r="K18" s="95" t="s">
        <v>20</v>
      </c>
      <c r="L18" s="95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1:AA112"/>
  <sheetViews>
    <sheetView zoomScalePageLayoutView="0" workbookViewId="0" topLeftCell="I91">
      <selection activeCell="U114" sqref="U114"/>
    </sheetView>
  </sheetViews>
  <sheetFormatPr defaultColWidth="9.00390625" defaultRowHeight="13.5"/>
  <sheetData>
    <row r="1" spans="19:20" ht="13.5">
      <c r="S1">
        <v>2016</v>
      </c>
      <c r="T1" s="132">
        <v>42620</v>
      </c>
    </row>
    <row r="38" spans="23:24" ht="13.5">
      <c r="W38">
        <v>2016</v>
      </c>
      <c r="X38" s="132">
        <v>42621</v>
      </c>
    </row>
    <row r="40" ht="13.5">
      <c r="W40" t="s">
        <v>193</v>
      </c>
    </row>
    <row r="74" spans="26:27" ht="13.5">
      <c r="Z74">
        <v>2016</v>
      </c>
      <c r="AA74" s="132">
        <v>42621</v>
      </c>
    </row>
    <row r="76" ht="13.5">
      <c r="Z76" t="s">
        <v>207</v>
      </c>
    </row>
    <row r="77" ht="13.5">
      <c r="Z77" t="s">
        <v>208</v>
      </c>
    </row>
    <row r="79" ht="13.5">
      <c r="Z79" t="s">
        <v>209</v>
      </c>
    </row>
    <row r="112" spans="20:21" ht="13.5">
      <c r="T112">
        <v>2016</v>
      </c>
      <c r="U112" s="132">
        <v>42621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T1:AI188"/>
  <sheetViews>
    <sheetView zoomScalePageLayoutView="0" workbookViewId="0" topLeftCell="T177">
      <selection activeCell="AH189" sqref="AH189"/>
    </sheetView>
  </sheetViews>
  <sheetFormatPr defaultColWidth="9.00390625" defaultRowHeight="13.5"/>
  <sheetData>
    <row r="1" spans="20:21" ht="13.5">
      <c r="T1">
        <v>2016</v>
      </c>
      <c r="U1" s="132">
        <v>42615</v>
      </c>
    </row>
    <row r="2" ht="13.5">
      <c r="T2" t="s">
        <v>151</v>
      </c>
    </row>
    <row r="39" spans="23:24" ht="13.5">
      <c r="W39">
        <v>2016</v>
      </c>
      <c r="X39" s="132">
        <v>42618</v>
      </c>
    </row>
    <row r="40" ht="13.5">
      <c r="W40" t="s">
        <v>152</v>
      </c>
    </row>
    <row r="76" spans="26:27" ht="13.5">
      <c r="Z76">
        <v>2016</v>
      </c>
      <c r="AA76" s="132">
        <v>42619</v>
      </c>
    </row>
    <row r="77" ht="13.5">
      <c r="Z77" t="s">
        <v>159</v>
      </c>
    </row>
    <row r="79" ht="13.5">
      <c r="Z79" t="s">
        <v>160</v>
      </c>
    </row>
    <row r="113" spans="29:30" ht="13.5">
      <c r="AC113">
        <v>2016</v>
      </c>
      <c r="AD113" s="132">
        <v>42620</v>
      </c>
    </row>
    <row r="114" ht="13.5">
      <c r="AC114" t="s">
        <v>167</v>
      </c>
    </row>
    <row r="150" spans="32:33" ht="13.5">
      <c r="AF150">
        <v>2016</v>
      </c>
      <c r="AG150" s="132">
        <v>42620</v>
      </c>
    </row>
    <row r="151" ht="13.5">
      <c r="AF151" t="s">
        <v>174</v>
      </c>
    </row>
    <row r="187" spans="34:35" ht="13.5">
      <c r="AH187">
        <v>2016</v>
      </c>
      <c r="AI187" s="132">
        <v>42620</v>
      </c>
    </row>
    <row r="188" ht="13.5">
      <c r="AH188" t="s">
        <v>180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2" sqref="C22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4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3:14" ht="13.5">
      <c r="M3" s="10"/>
      <c r="N3" s="10"/>
    </row>
    <row r="4" spans="13:14" ht="13.5">
      <c r="M4" s="10"/>
      <c r="N4" s="10"/>
    </row>
    <row r="5" spans="13:14" ht="13.5">
      <c r="M5" s="10"/>
      <c r="N5" s="10"/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4" t="s">
        <v>47</v>
      </c>
      <c r="D34" s="145"/>
      <c r="F34" s="146" t="s">
        <v>48</v>
      </c>
      <c r="G34" s="147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6" t="s">
        <v>65</v>
      </c>
      <c r="G57" s="147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3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100" zoomScalePageLayoutView="0" workbookViewId="0" topLeftCell="E5">
      <selection activeCell="O23" sqref="O23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4" t="s">
        <v>35</v>
      </c>
      <c r="O1" s="41" t="s">
        <v>36</v>
      </c>
    </row>
    <row r="2" spans="1:14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</row>
    <row r="3" spans="13:14" ht="13.5">
      <c r="M3" s="10"/>
      <c r="N3" s="10"/>
    </row>
    <row r="4" spans="1:15" ht="13.5">
      <c r="A4" t="s">
        <v>75</v>
      </c>
      <c r="B4" t="s">
        <v>76</v>
      </c>
      <c r="D4" t="s">
        <v>77</v>
      </c>
      <c r="E4" t="s">
        <v>78</v>
      </c>
      <c r="F4" t="s">
        <v>79</v>
      </c>
      <c r="G4">
        <v>1.13333</v>
      </c>
      <c r="H4" t="s">
        <v>78</v>
      </c>
      <c r="I4" s="131">
        <v>42606.5625</v>
      </c>
      <c r="J4">
        <v>1.127</v>
      </c>
      <c r="L4" t="s">
        <v>80</v>
      </c>
      <c r="M4" s="10">
        <v>0</v>
      </c>
      <c r="N4" s="10">
        <v>63</v>
      </c>
      <c r="O4">
        <v>-635</v>
      </c>
    </row>
    <row r="5" spans="1:15" ht="13.5">
      <c r="A5" t="s">
        <v>86</v>
      </c>
      <c r="B5" t="s">
        <v>76</v>
      </c>
      <c r="C5">
        <v>0.01</v>
      </c>
      <c r="D5" t="s">
        <v>87</v>
      </c>
      <c r="E5" t="s">
        <v>88</v>
      </c>
      <c r="F5" t="s">
        <v>89</v>
      </c>
      <c r="G5">
        <v>1.11491</v>
      </c>
      <c r="H5" t="s">
        <v>88</v>
      </c>
      <c r="I5" t="s">
        <v>90</v>
      </c>
      <c r="J5">
        <v>1.11633</v>
      </c>
      <c r="L5" t="s">
        <v>80</v>
      </c>
      <c r="M5" s="10"/>
      <c r="N5" s="10">
        <v>152</v>
      </c>
      <c r="O5">
        <v>-152</v>
      </c>
    </row>
    <row r="6" spans="1:15" ht="13.5">
      <c r="A6" t="s">
        <v>93</v>
      </c>
      <c r="B6" t="s">
        <v>94</v>
      </c>
      <c r="C6">
        <v>0.01</v>
      </c>
      <c r="D6" t="s">
        <v>95</v>
      </c>
      <c r="E6" t="s">
        <v>88</v>
      </c>
      <c r="F6" t="s">
        <v>96</v>
      </c>
      <c r="G6">
        <v>102.364</v>
      </c>
      <c r="H6" t="s">
        <v>88</v>
      </c>
      <c r="I6" t="s">
        <v>97</v>
      </c>
      <c r="J6">
        <v>103.311</v>
      </c>
      <c r="K6" t="s">
        <v>98</v>
      </c>
      <c r="L6" t="s">
        <v>99</v>
      </c>
      <c r="M6">
        <v>947</v>
      </c>
      <c r="N6" s="10"/>
      <c r="O6">
        <v>947</v>
      </c>
    </row>
    <row r="7" spans="1:15" ht="13.5">
      <c r="A7" t="s">
        <v>106</v>
      </c>
      <c r="B7" t="s">
        <v>94</v>
      </c>
      <c r="C7">
        <v>0.01</v>
      </c>
      <c r="D7" t="s">
        <v>107</v>
      </c>
      <c r="E7" t="s">
        <v>108</v>
      </c>
      <c r="F7" t="s">
        <v>109</v>
      </c>
      <c r="G7">
        <v>0.75611</v>
      </c>
      <c r="H7" t="s">
        <v>88</v>
      </c>
      <c r="I7" t="s">
        <v>110</v>
      </c>
      <c r="J7">
        <v>0.75434</v>
      </c>
      <c r="L7" t="s">
        <v>80</v>
      </c>
      <c r="M7" s="10"/>
      <c r="N7" s="10">
        <v>183</v>
      </c>
      <c r="O7">
        <v>-183</v>
      </c>
    </row>
    <row r="8" spans="1:15" ht="13.5">
      <c r="A8" t="s">
        <v>111</v>
      </c>
      <c r="B8" t="s">
        <v>94</v>
      </c>
      <c r="C8">
        <v>0.01</v>
      </c>
      <c r="D8" t="s">
        <v>112</v>
      </c>
      <c r="E8" t="s">
        <v>88</v>
      </c>
      <c r="F8" t="s">
        <v>113</v>
      </c>
      <c r="G8">
        <v>1.30245</v>
      </c>
      <c r="H8" t="s">
        <v>88</v>
      </c>
      <c r="I8" t="s">
        <v>114</v>
      </c>
      <c r="J8">
        <v>1.29893</v>
      </c>
      <c r="L8" t="s">
        <v>80</v>
      </c>
      <c r="M8" s="10"/>
      <c r="N8" s="10">
        <v>372</v>
      </c>
      <c r="O8">
        <v>-372</v>
      </c>
    </row>
    <row r="9" spans="1:15" ht="13.5">
      <c r="A9" t="s">
        <v>119</v>
      </c>
      <c r="B9" t="s">
        <v>94</v>
      </c>
      <c r="C9">
        <v>0.01</v>
      </c>
      <c r="D9" t="s">
        <v>120</v>
      </c>
      <c r="E9" t="s">
        <v>88</v>
      </c>
      <c r="F9" t="s">
        <v>121</v>
      </c>
      <c r="G9">
        <v>1.48367</v>
      </c>
      <c r="H9" t="s">
        <v>88</v>
      </c>
      <c r="I9" t="s">
        <v>122</v>
      </c>
      <c r="J9">
        <v>1.47828</v>
      </c>
      <c r="L9" t="s">
        <v>80</v>
      </c>
      <c r="M9" s="10"/>
      <c r="N9" s="10">
        <v>421</v>
      </c>
      <c r="O9">
        <v>-421</v>
      </c>
    </row>
    <row r="10" spans="1:15" ht="13.5">
      <c r="A10" t="s">
        <v>124</v>
      </c>
      <c r="B10" t="s">
        <v>94</v>
      </c>
      <c r="C10">
        <v>0.01</v>
      </c>
      <c r="D10" t="s">
        <v>125</v>
      </c>
      <c r="E10" t="s">
        <v>88</v>
      </c>
      <c r="F10" s="133" t="s">
        <v>126</v>
      </c>
      <c r="G10">
        <v>78.094</v>
      </c>
      <c r="H10" t="s">
        <v>127</v>
      </c>
      <c r="I10" t="s">
        <v>128</v>
      </c>
      <c r="J10">
        <v>78.583</v>
      </c>
      <c r="K10" t="s">
        <v>129</v>
      </c>
      <c r="L10" t="s">
        <v>99</v>
      </c>
      <c r="M10" s="10">
        <v>489</v>
      </c>
      <c r="N10" s="10"/>
      <c r="O10">
        <v>489</v>
      </c>
    </row>
    <row r="11" spans="1:15" ht="13.5">
      <c r="A11" t="s">
        <v>130</v>
      </c>
      <c r="B11" t="s">
        <v>131</v>
      </c>
      <c r="C11">
        <v>0.01</v>
      </c>
      <c r="D11" t="s">
        <v>132</v>
      </c>
      <c r="E11" t="s">
        <v>88</v>
      </c>
      <c r="F11" t="s">
        <v>133</v>
      </c>
      <c r="G11">
        <v>0.75611</v>
      </c>
      <c r="H11" t="s">
        <v>134</v>
      </c>
      <c r="I11" t="s">
        <v>135</v>
      </c>
      <c r="J11">
        <v>0.75434</v>
      </c>
      <c r="L11" t="s">
        <v>80</v>
      </c>
      <c r="M11" s="10"/>
      <c r="N11" s="10">
        <v>183</v>
      </c>
      <c r="O11">
        <v>-183</v>
      </c>
    </row>
    <row r="12" spans="1:15" ht="13.5">
      <c r="A12" t="s">
        <v>136</v>
      </c>
      <c r="B12" t="s">
        <v>137</v>
      </c>
      <c r="C12">
        <v>0.05</v>
      </c>
      <c r="D12" t="s">
        <v>138</v>
      </c>
      <c r="E12" t="s">
        <v>139</v>
      </c>
      <c r="F12" t="s">
        <v>140</v>
      </c>
      <c r="G12">
        <v>75.364</v>
      </c>
      <c r="H12" t="s">
        <v>141</v>
      </c>
      <c r="I12" t="s">
        <v>142</v>
      </c>
      <c r="J12">
        <v>75.451</v>
      </c>
      <c r="K12" t="s">
        <v>143</v>
      </c>
      <c r="L12" t="s">
        <v>99</v>
      </c>
      <c r="M12" s="10">
        <v>87</v>
      </c>
      <c r="N12" s="10"/>
      <c r="O12">
        <v>435</v>
      </c>
    </row>
    <row r="13" spans="1:15" ht="13.5">
      <c r="A13" t="s">
        <v>144</v>
      </c>
      <c r="B13" t="s">
        <v>145</v>
      </c>
      <c r="C13">
        <v>0.01</v>
      </c>
      <c r="D13" t="s">
        <v>146</v>
      </c>
      <c r="E13" t="s">
        <v>147</v>
      </c>
      <c r="F13" s="133" t="s">
        <v>148</v>
      </c>
      <c r="G13">
        <v>0.75962</v>
      </c>
      <c r="H13" t="s">
        <v>139</v>
      </c>
      <c r="I13" t="s">
        <v>149</v>
      </c>
      <c r="J13">
        <v>0.76501</v>
      </c>
      <c r="K13" t="s">
        <v>150</v>
      </c>
      <c r="L13" t="s">
        <v>99</v>
      </c>
      <c r="M13" s="10">
        <v>557</v>
      </c>
      <c r="N13" s="10"/>
      <c r="O13">
        <v>557</v>
      </c>
    </row>
    <row r="14" spans="1:15" ht="13.5">
      <c r="A14" t="s">
        <v>153</v>
      </c>
      <c r="B14" t="s">
        <v>154</v>
      </c>
      <c r="C14">
        <v>0.01</v>
      </c>
      <c r="D14" t="s">
        <v>155</v>
      </c>
      <c r="E14" t="s">
        <v>139</v>
      </c>
      <c r="F14" t="s">
        <v>156</v>
      </c>
      <c r="G14">
        <v>1.11636</v>
      </c>
      <c r="H14" t="s">
        <v>134</v>
      </c>
      <c r="I14" t="s">
        <v>157</v>
      </c>
      <c r="J14">
        <v>1.1206</v>
      </c>
      <c r="K14" t="s">
        <v>158</v>
      </c>
      <c r="L14" t="s">
        <v>99</v>
      </c>
      <c r="M14" s="10">
        <v>436</v>
      </c>
      <c r="N14" s="10"/>
      <c r="O14">
        <v>436</v>
      </c>
    </row>
    <row r="15" spans="1:15" ht="13.5">
      <c r="A15" t="s">
        <v>161</v>
      </c>
      <c r="B15" t="s">
        <v>162</v>
      </c>
      <c r="C15">
        <v>0.01</v>
      </c>
      <c r="D15" t="s">
        <v>77</v>
      </c>
      <c r="E15" t="s">
        <v>163</v>
      </c>
      <c r="F15" t="s">
        <v>164</v>
      </c>
      <c r="G15">
        <v>0.83557</v>
      </c>
      <c r="H15" t="s">
        <v>165</v>
      </c>
      <c r="I15" t="s">
        <v>166</v>
      </c>
      <c r="J15">
        <v>0.83822</v>
      </c>
      <c r="L15" t="s">
        <v>80</v>
      </c>
      <c r="M15" s="10"/>
      <c r="N15" s="10">
        <v>363</v>
      </c>
      <c r="O15">
        <v>-363</v>
      </c>
    </row>
    <row r="16" spans="1:15" ht="13.5">
      <c r="A16" t="s">
        <v>168</v>
      </c>
      <c r="B16" t="s">
        <v>169</v>
      </c>
      <c r="C16">
        <v>0.03</v>
      </c>
      <c r="D16" t="s">
        <v>170</v>
      </c>
      <c r="E16" t="s">
        <v>171</v>
      </c>
      <c r="F16" t="s">
        <v>172</v>
      </c>
      <c r="G16">
        <v>1.12555</v>
      </c>
      <c r="H16" t="s">
        <v>88</v>
      </c>
      <c r="I16" t="s">
        <v>173</v>
      </c>
      <c r="J16">
        <v>1.12421</v>
      </c>
      <c r="L16" t="s">
        <v>80</v>
      </c>
      <c r="M16" s="10"/>
      <c r="N16" s="10">
        <v>126</v>
      </c>
      <c r="O16">
        <v>-408</v>
      </c>
    </row>
    <row r="17" spans="1:15" ht="13.5">
      <c r="A17" t="s">
        <v>174</v>
      </c>
      <c r="B17" t="s">
        <v>175</v>
      </c>
      <c r="C17">
        <v>0.02</v>
      </c>
      <c r="D17" t="s">
        <v>170</v>
      </c>
      <c r="E17" t="s">
        <v>176</v>
      </c>
      <c r="F17" t="s">
        <v>177</v>
      </c>
      <c r="G17">
        <v>1.28352</v>
      </c>
      <c r="H17" t="s">
        <v>178</v>
      </c>
      <c r="I17" t="s">
        <v>179</v>
      </c>
      <c r="J17">
        <v>1.28546</v>
      </c>
      <c r="L17" t="s">
        <v>80</v>
      </c>
      <c r="M17" s="10"/>
      <c r="N17" s="10">
        <v>153</v>
      </c>
      <c r="O17">
        <v>-307</v>
      </c>
    </row>
    <row r="18" spans="1:15" ht="13.5">
      <c r="A18" t="s">
        <v>181</v>
      </c>
      <c r="B18" t="s">
        <v>182</v>
      </c>
      <c r="C18">
        <v>0.01</v>
      </c>
      <c r="D18" t="s">
        <v>170</v>
      </c>
      <c r="E18" t="s">
        <v>134</v>
      </c>
      <c r="F18" t="s">
        <v>183</v>
      </c>
      <c r="G18">
        <v>1.03162</v>
      </c>
      <c r="H18" t="s">
        <v>184</v>
      </c>
      <c r="I18" t="s">
        <v>185</v>
      </c>
      <c r="J18">
        <v>1.031</v>
      </c>
      <c r="K18" t="s">
        <v>186</v>
      </c>
      <c r="L18" t="s">
        <v>99</v>
      </c>
      <c r="M18" s="10">
        <v>47</v>
      </c>
      <c r="N18" s="10"/>
      <c r="O18">
        <v>47</v>
      </c>
    </row>
    <row r="19" spans="1:15" ht="13.5">
      <c r="A19" t="s">
        <v>187</v>
      </c>
      <c r="B19" t="s">
        <v>188</v>
      </c>
      <c r="C19">
        <v>0.01</v>
      </c>
      <c r="D19" t="s">
        <v>189</v>
      </c>
      <c r="E19" t="s">
        <v>190</v>
      </c>
      <c r="F19" t="s">
        <v>191</v>
      </c>
      <c r="G19">
        <v>1.51503</v>
      </c>
      <c r="H19" t="s">
        <v>192</v>
      </c>
      <c r="I19" s="133" t="s">
        <v>200</v>
      </c>
      <c r="J19">
        <v>1.51358</v>
      </c>
      <c r="L19" t="s">
        <v>99</v>
      </c>
      <c r="M19" s="10"/>
      <c r="N19" s="10">
        <v>110</v>
      </c>
      <c r="O19">
        <v>110</v>
      </c>
    </row>
    <row r="20" spans="1:15" ht="13.5">
      <c r="A20" t="s">
        <v>194</v>
      </c>
      <c r="B20" t="s">
        <v>195</v>
      </c>
      <c r="C20">
        <v>0.01</v>
      </c>
      <c r="D20" t="s">
        <v>189</v>
      </c>
      <c r="E20" t="s">
        <v>196</v>
      </c>
      <c r="F20" t="s">
        <v>197</v>
      </c>
      <c r="G20">
        <v>1.33545</v>
      </c>
      <c r="H20" t="s">
        <v>198</v>
      </c>
      <c r="I20" s="133" t="s">
        <v>199</v>
      </c>
      <c r="J20">
        <v>1.33295</v>
      </c>
      <c r="L20" t="s">
        <v>80</v>
      </c>
      <c r="M20" s="10">
        <v>254</v>
      </c>
      <c r="N20" s="10"/>
      <c r="O20">
        <v>-254</v>
      </c>
    </row>
    <row r="21" spans="1:15" ht="13.5">
      <c r="A21" t="s">
        <v>201</v>
      </c>
      <c r="B21" t="s">
        <v>202</v>
      </c>
      <c r="C21">
        <v>0.01</v>
      </c>
      <c r="D21" t="s">
        <v>203</v>
      </c>
      <c r="E21" t="s">
        <v>190</v>
      </c>
      <c r="F21" t="s">
        <v>204</v>
      </c>
      <c r="G21">
        <v>101.573</v>
      </c>
      <c r="H21" t="s">
        <v>205</v>
      </c>
      <c r="I21" t="s">
        <v>206</v>
      </c>
      <c r="J21">
        <v>101.903</v>
      </c>
      <c r="L21" t="s">
        <v>80</v>
      </c>
      <c r="M21" s="10">
        <v>330</v>
      </c>
      <c r="N21" s="10"/>
      <c r="O21">
        <v>-330</v>
      </c>
    </row>
    <row r="22" spans="1:15" ht="13.5">
      <c r="A22" t="s">
        <v>210</v>
      </c>
      <c r="B22" t="s">
        <v>211</v>
      </c>
      <c r="C22">
        <v>0.01</v>
      </c>
      <c r="D22" t="s">
        <v>212</v>
      </c>
      <c r="E22" t="s">
        <v>213</v>
      </c>
      <c r="F22" t="s">
        <v>214</v>
      </c>
      <c r="G22">
        <v>0.84392</v>
      </c>
      <c r="H22" t="s">
        <v>213</v>
      </c>
      <c r="I22" t="s">
        <v>215</v>
      </c>
      <c r="J22">
        <v>0.84407</v>
      </c>
      <c r="L22" t="s">
        <v>99</v>
      </c>
      <c r="M22" s="10"/>
      <c r="N22" s="10">
        <v>21</v>
      </c>
      <c r="O22">
        <v>21</v>
      </c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75</v>
      </c>
      <c r="N27" s="10"/>
      <c r="O27">
        <f>SUM(O4:O26)</f>
        <v>-566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4" t="s">
        <v>47</v>
      </c>
      <c r="D34" s="145"/>
      <c r="F34" s="146" t="s">
        <v>48</v>
      </c>
      <c r="G34" s="147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6" t="s">
        <v>65</v>
      </c>
      <c r="G57" s="147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3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S2:AJ176"/>
  <sheetViews>
    <sheetView zoomScalePageLayoutView="0" workbookViewId="0" topLeftCell="S164">
      <selection activeCell="AI177" sqref="AI177"/>
    </sheetView>
  </sheetViews>
  <sheetFormatPr defaultColWidth="9.00390625" defaultRowHeight="13.5"/>
  <sheetData>
    <row r="2" ht="13.5">
      <c r="S2">
        <v>2016</v>
      </c>
    </row>
    <row r="3" ht="13.5">
      <c r="S3" s="132">
        <v>42614</v>
      </c>
    </row>
    <row r="5" ht="13.5">
      <c r="S5" t="s">
        <v>84</v>
      </c>
    </row>
    <row r="6" ht="13.5">
      <c r="S6" t="s">
        <v>85</v>
      </c>
    </row>
    <row r="39" ht="13.5">
      <c r="W39">
        <v>2016</v>
      </c>
    </row>
    <row r="40" ht="13.5">
      <c r="W40" s="132">
        <v>42612</v>
      </c>
    </row>
    <row r="42" ht="13.5">
      <c r="W42" t="s">
        <v>91</v>
      </c>
    </row>
    <row r="43" ht="13.5">
      <c r="W43" t="s">
        <v>92</v>
      </c>
    </row>
    <row r="76" spans="25:26" ht="13.5">
      <c r="Y76">
        <v>2016</v>
      </c>
      <c r="Z76" s="132">
        <v>42614</v>
      </c>
    </row>
    <row r="78" ht="13.5">
      <c r="Y78" t="s">
        <v>100</v>
      </c>
    </row>
    <row r="79" ht="13.5">
      <c r="Y79" t="s">
        <v>101</v>
      </c>
    </row>
    <row r="81" ht="13.5">
      <c r="Y81" t="s">
        <v>102</v>
      </c>
    </row>
    <row r="82" ht="13.5">
      <c r="Y82" t="s">
        <v>103</v>
      </c>
    </row>
    <row r="83" ht="13.5">
      <c r="Y83" t="s">
        <v>104</v>
      </c>
    </row>
    <row r="85" ht="13.5">
      <c r="Y85" t="s">
        <v>105</v>
      </c>
    </row>
    <row r="114" spans="29:30" ht="13.5">
      <c r="AC114">
        <v>2016</v>
      </c>
      <c r="AD114" s="132">
        <v>42615</v>
      </c>
    </row>
    <row r="145" spans="32:33" ht="13.5">
      <c r="AF145">
        <v>2016</v>
      </c>
      <c r="AG145" s="132">
        <v>42614</v>
      </c>
    </row>
    <row r="147" ht="13.5">
      <c r="AF147" t="s">
        <v>115</v>
      </c>
    </row>
    <row r="148" ht="13.5">
      <c r="AF148" t="s">
        <v>116</v>
      </c>
    </row>
    <row r="149" ht="13.5">
      <c r="AF149" t="s">
        <v>117</v>
      </c>
    </row>
    <row r="151" ht="13.5">
      <c r="AF151" t="s">
        <v>118</v>
      </c>
    </row>
    <row r="174" spans="35:36" ht="13.5">
      <c r="AI174">
        <v>2016</v>
      </c>
      <c r="AJ174" s="132">
        <v>42615</v>
      </c>
    </row>
    <row r="176" ht="13.5">
      <c r="AI176" t="s">
        <v>123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T2:T8"/>
  <sheetViews>
    <sheetView zoomScaleSheetLayoutView="100" zoomScalePageLayoutView="0" workbookViewId="0" topLeftCell="D1">
      <selection activeCell="T10" sqref="T10"/>
    </sheetView>
  </sheetViews>
  <sheetFormatPr defaultColWidth="8.875" defaultRowHeight="13.5"/>
  <sheetData>
    <row r="2" ht="13.5">
      <c r="T2">
        <v>2016</v>
      </c>
    </row>
    <row r="3" ht="13.5">
      <c r="T3" s="132">
        <v>42605</v>
      </c>
    </row>
    <row r="4" ht="13.5">
      <c r="T4" t="s">
        <v>81</v>
      </c>
    </row>
    <row r="6" ht="13.5">
      <c r="T6" t="s">
        <v>82</v>
      </c>
    </row>
    <row r="8" ht="13.5">
      <c r="T8" t="s">
        <v>83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B12" sqref="B12"/>
    </sheetView>
  </sheetViews>
  <sheetFormatPr defaultColWidth="8.875" defaultRowHeight="13.5"/>
  <sheetData>
    <row r="1" spans="1:9" ht="13.5">
      <c r="A1" s="126" t="s">
        <v>72</v>
      </c>
      <c r="B1" s="127"/>
      <c r="C1" s="127"/>
      <c r="D1" s="127"/>
      <c r="E1" s="127"/>
      <c r="F1" s="127"/>
      <c r="G1" s="127"/>
      <c r="H1" s="127"/>
      <c r="I1" s="130"/>
    </row>
    <row r="2" spans="1:9" ht="13.5">
      <c r="A2" s="128" t="s">
        <v>73</v>
      </c>
      <c r="B2" s="129"/>
      <c r="C2" s="129"/>
      <c r="D2" s="129"/>
      <c r="E2" s="129"/>
      <c r="F2" s="129"/>
      <c r="G2" s="129"/>
      <c r="H2" s="129"/>
      <c r="I2" s="130"/>
    </row>
    <row r="3" spans="1:4" ht="13.5">
      <c r="A3" s="125"/>
      <c r="D3" s="125"/>
    </row>
    <row r="7" ht="13.5">
      <c r="A7" t="s">
        <v>74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1899-12-30T00:00:00Z</cp:lastPrinted>
  <dcterms:created xsi:type="dcterms:W3CDTF">2013-10-09T23:04:08Z</dcterms:created>
  <dcterms:modified xsi:type="dcterms:W3CDTF">2016-09-10T10:19:30Z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