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検証（USDJPY４H）" sheetId="1" r:id="rId1"/>
  </sheets>
  <definedNames/>
  <calcPr fullCalcOnLoad="1"/>
</workbook>
</file>

<file path=xl/sharedStrings.xml><?xml version="1.0" encoding="utf-8"?>
<sst xmlns="http://schemas.openxmlformats.org/spreadsheetml/2006/main" count="138" uniqueCount="37">
  <si>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</si>
  <si>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</si>
  <si>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</si>
  <si>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</si>
  <si>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</si>
  <si>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</si>
  <si>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</si>
  <si>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</si>
  <si>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</si>
  <si>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</si>
  <si>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</si>
  <si>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</si>
  <si>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</si>
  <si>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</si>
  <si>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</si>
  <si>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</si>
  <si>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</si>
  <si>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</si>
  <si>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</si>
  <si>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</si>
  <si>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</si>
  <si>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</si>
  <si>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</si>
  <si>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</si>
  <si>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</si>
  <si>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</si>
  <si>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</si>
  <si>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</si>
  <si>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</si>
  <si>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</si>
  <si>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</si>
  <si>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</si>
  <si>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</si>
  <si>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</si>
  <si>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</si>
  <si>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usd/jpy</t>
  </si>
  <si>
    <t>4時間足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</si>
</sst>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37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1" fillId="31" borderId="10" xfId="0" applyFont="1" applyFill="1" applyBorder="1" applyAlignment="1">
      <alignment horizontal="center" vertical="center" shrinkToFit="1"/>
    </xf>
    <xf numFmtId="0" fontId="31" fillId="33" borderId="10" xfId="0" applyFont="1" applyFill="1" applyBorder="1" applyAlignment="1">
      <alignment horizontal="center" vertical="center" shrinkToFit="1"/>
    </xf>
    <xf numFmtId="181" fontId="36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36" fillId="0" borderId="10" xfId="0" applyNumberFormat="1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1" fillId="6" borderId="15" xfId="0" applyFont="1" applyFill="1" applyBorder="1" applyAlignment="1">
      <alignment vertical="center"/>
    </xf>
    <xf numFmtId="0" fontId="31" fillId="28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 shrinkToFit="1"/>
    </xf>
    <xf numFmtId="0" fontId="31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 shrinkToFit="1"/>
    </xf>
    <xf numFmtId="0" fontId="31" fillId="34" borderId="10" xfId="0" applyFont="1" applyFill="1" applyBorder="1" applyAlignment="1">
      <alignment horizontal="center" vertical="center" shrinkToFit="1"/>
    </xf>
    <xf numFmtId="0" fontId="31" fillId="35" borderId="15" xfId="0" applyFont="1" applyFill="1" applyBorder="1" applyAlignment="1">
      <alignment horizontal="center" vertical="center" shrinkToFit="1"/>
    </xf>
    <xf numFmtId="0" fontId="31" fillId="35" borderId="18" xfId="0" applyFont="1" applyFill="1" applyBorder="1" applyAlignment="1">
      <alignment horizontal="center" vertical="center" shrinkToFit="1"/>
    </xf>
    <xf numFmtId="0" fontId="31" fillId="35" borderId="19" xfId="0" applyFont="1" applyFill="1" applyBorder="1" applyAlignment="1">
      <alignment horizontal="center" vertical="center" shrinkToFit="1"/>
    </xf>
    <xf numFmtId="0" fontId="31" fillId="35" borderId="20" xfId="0" applyFont="1" applyFill="1" applyBorder="1" applyAlignment="1">
      <alignment horizontal="center" vertical="center" shrinkToFit="1"/>
    </xf>
    <xf numFmtId="0" fontId="31" fillId="28" borderId="19" xfId="0" applyFont="1" applyFill="1" applyBorder="1" applyAlignment="1">
      <alignment horizontal="center" vertical="center" shrinkToFit="1"/>
    </xf>
    <xf numFmtId="0" fontId="31" fillId="28" borderId="12" xfId="0" applyFont="1" applyFill="1" applyBorder="1" applyAlignment="1">
      <alignment horizontal="center" vertical="center" shrinkToFit="1"/>
    </xf>
    <xf numFmtId="0" fontId="31" fillId="28" borderId="11" xfId="0" applyFont="1" applyFill="1" applyBorder="1" applyAlignment="1">
      <alignment horizontal="center" vertical="center" shrinkToFit="1"/>
    </xf>
    <xf numFmtId="0" fontId="31" fillId="31" borderId="19" xfId="0" applyFont="1" applyFill="1" applyBorder="1" applyAlignment="1">
      <alignment horizontal="center" vertical="center" shrinkToFit="1"/>
    </xf>
    <xf numFmtId="0" fontId="31" fillId="31" borderId="12" xfId="0" applyFont="1" applyFill="1" applyBorder="1" applyAlignment="1">
      <alignment horizontal="center" vertical="center" shrinkToFit="1"/>
    </xf>
    <xf numFmtId="0" fontId="31" fillId="31" borderId="11" xfId="0" applyFont="1" applyFill="1" applyBorder="1" applyAlignment="1">
      <alignment horizontal="center" vertical="center" shrinkToFit="1"/>
    </xf>
    <xf numFmtId="0" fontId="31" fillId="36" borderId="10" xfId="0" applyFont="1" applyFill="1" applyBorder="1" applyAlignment="1">
      <alignment horizontal="center" vertical="center" shrinkToFit="1"/>
    </xf>
    <xf numFmtId="0" fontId="31" fillId="33" borderId="19" xfId="0" applyFont="1" applyFill="1" applyBorder="1" applyAlignment="1">
      <alignment horizontal="center" vertical="center" shrinkToFit="1"/>
    </xf>
    <xf numFmtId="0" fontId="31" fillId="33" borderId="12" xfId="0" applyFont="1" applyFill="1" applyBorder="1" applyAlignment="1">
      <alignment horizontal="center" vertical="center" shrinkToFit="1"/>
    </xf>
    <xf numFmtId="0" fontId="31" fillId="33" borderId="11" xfId="0" applyFont="1" applyFill="1" applyBorder="1" applyAlignment="1">
      <alignment horizontal="center" vertical="center" shrinkToFit="1"/>
    </xf>
    <xf numFmtId="0" fontId="31" fillId="37" borderId="10" xfId="0" applyFont="1" applyFill="1" applyBorder="1" applyAlignment="1">
      <alignment horizontal="center" vertical="center" shrinkToFit="1"/>
    </xf>
    <xf numFmtId="0" fontId="31" fillId="28" borderId="16" xfId="0" applyFont="1" applyFill="1" applyBorder="1" applyAlignment="1">
      <alignment horizontal="center" vertical="center" shrinkToFit="1"/>
    </xf>
    <xf numFmtId="0" fontId="31" fillId="31" borderId="16" xfId="0" applyFont="1" applyFill="1" applyBorder="1" applyAlignment="1">
      <alignment horizontal="center" vertical="center" shrinkToFit="1"/>
    </xf>
    <xf numFmtId="0" fontId="31" fillId="33" borderId="16" xfId="0" applyFont="1" applyFill="1" applyBorder="1" applyAlignment="1">
      <alignment horizontal="center" vertical="center" shrinkToFit="1"/>
    </xf>
    <xf numFmtId="189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86" fontId="36" fillId="0" borderId="10" xfId="0" applyNumberFormat="1" applyFont="1" applyFill="1" applyBorder="1" applyAlignment="1">
      <alignment horizontal="center" vertical="center"/>
    </xf>
    <xf numFmtId="190" fontId="3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39" activePane="bottomLeft" state="frozen"/>
      <selection pane="topLeft" activeCell="A1" sqref="A1"/>
      <selection pane="bottomLeft" activeCell="P47" sqref="P47:Q47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0" bestFit="1" customWidth="1"/>
  </cols>
  <sheetData>
    <row r="2" spans="2:20" ht="13.5">
      <c r="B2" s="24" t="s">
        <v>2</v>
      </c>
      <c r="C2" s="24"/>
      <c r="D2" s="26" t="s">
        <v>35</v>
      </c>
      <c r="E2" s="26"/>
      <c r="F2" s="24" t="s">
        <v>3</v>
      </c>
      <c r="G2" s="24"/>
      <c r="H2" s="26" t="s">
        <v>36</v>
      </c>
      <c r="I2" s="26"/>
      <c r="J2" s="24" t="s">
        <v>4</v>
      </c>
      <c r="K2" s="24"/>
      <c r="L2" s="25">
        <v>100000</v>
      </c>
      <c r="M2" s="26"/>
      <c r="N2" s="24" t="s">
        <v>5</v>
      </c>
      <c r="O2" s="24"/>
      <c r="P2" s="25" t="e">
        <f>C108+R108</f>
        <v>#VALUE!</v>
      </c>
      <c r="Q2" s="26"/>
      <c r="R2" s="1"/>
      <c r="S2" s="1"/>
      <c r="T2" s="1"/>
    </row>
    <row r="3" spans="2:19" ht="57" customHeight="1">
      <c r="B3" s="24" t="s">
        <v>6</v>
      </c>
      <c r="C3" s="24"/>
      <c r="D3" s="27" t="s">
        <v>34</v>
      </c>
      <c r="E3" s="27"/>
      <c r="F3" s="27"/>
      <c r="G3" s="27"/>
      <c r="H3" s="27"/>
      <c r="I3" s="27"/>
      <c r="J3" s="24" t="s">
        <v>7</v>
      </c>
      <c r="K3" s="24"/>
      <c r="L3" s="27" t="s">
        <v>32</v>
      </c>
      <c r="M3" s="28"/>
      <c r="N3" s="28"/>
      <c r="O3" s="28"/>
      <c r="P3" s="28"/>
      <c r="Q3" s="28"/>
      <c r="R3" s="1"/>
      <c r="S3" s="1"/>
    </row>
    <row r="4" spans="2:20" ht="13.5">
      <c r="B4" s="24" t="s">
        <v>8</v>
      </c>
      <c r="C4" s="24"/>
      <c r="D4" s="29">
        <f>SUM($R$9:$S$993)</f>
        <v>1033590.8052435485</v>
      </c>
      <c r="E4" s="29"/>
      <c r="F4" s="24" t="s">
        <v>9</v>
      </c>
      <c r="G4" s="24"/>
      <c r="H4" s="30">
        <f>SUM($T$9:$U$108)</f>
        <v>4281.299999999998</v>
      </c>
      <c r="I4" s="26"/>
      <c r="J4" s="31" t="s">
        <v>10</v>
      </c>
      <c r="K4" s="31"/>
      <c r="L4" s="25">
        <f>MAX($C$9:$D$990)-C9</f>
        <v>1033590.8052435487</v>
      </c>
      <c r="M4" s="25"/>
      <c r="N4" s="31" t="s">
        <v>11</v>
      </c>
      <c r="O4" s="31"/>
      <c r="P4" s="29">
        <f>MIN($C$9:$D$990)-C9</f>
        <v>0</v>
      </c>
      <c r="Q4" s="29"/>
      <c r="R4" s="1"/>
      <c r="S4" s="1"/>
      <c r="T4" s="1"/>
    </row>
    <row r="5" spans="2:20" ht="13.5">
      <c r="B5" s="22" t="s">
        <v>12</v>
      </c>
      <c r="C5" s="2">
        <f>COUNTIF($R$9:$R$990,"&gt;0")</f>
        <v>29</v>
      </c>
      <c r="D5" s="23" t="s">
        <v>13</v>
      </c>
      <c r="E5" s="16">
        <f>COUNTIF($R$9:$R$990,"&lt;0")</f>
        <v>9</v>
      </c>
      <c r="F5" s="23" t="s">
        <v>14</v>
      </c>
      <c r="G5" s="2">
        <f>COUNTIF($R$9:$R$990,"=0")</f>
        <v>0</v>
      </c>
      <c r="H5" s="23" t="s">
        <v>15</v>
      </c>
      <c r="I5" s="3">
        <f>C5/SUM(C5,E5,G5)</f>
        <v>0.7631578947368421</v>
      </c>
      <c r="J5" s="32" t="s">
        <v>16</v>
      </c>
      <c r="K5" s="24"/>
      <c r="L5" s="33"/>
      <c r="M5" s="34"/>
      <c r="N5" s="18" t="s">
        <v>17</v>
      </c>
      <c r="O5" s="9"/>
      <c r="P5" s="33"/>
      <c r="Q5" s="34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35" t="s">
        <v>18</v>
      </c>
      <c r="C7" s="37" t="s">
        <v>19</v>
      </c>
      <c r="D7" s="38"/>
      <c r="E7" s="41" t="s">
        <v>20</v>
      </c>
      <c r="F7" s="42"/>
      <c r="G7" s="42"/>
      <c r="H7" s="42"/>
      <c r="I7" s="43"/>
      <c r="J7" s="44" t="s">
        <v>21</v>
      </c>
      <c r="K7" s="45"/>
      <c r="L7" s="46"/>
      <c r="M7" s="47" t="s">
        <v>22</v>
      </c>
      <c r="N7" s="48" t="s">
        <v>23</v>
      </c>
      <c r="O7" s="49"/>
      <c r="P7" s="49"/>
      <c r="Q7" s="50"/>
      <c r="R7" s="51" t="s">
        <v>24</v>
      </c>
      <c r="S7" s="51"/>
      <c r="T7" s="51"/>
      <c r="U7" s="51"/>
    </row>
    <row r="8" spans="2:21" ht="13.5">
      <c r="B8" s="36"/>
      <c r="C8" s="39"/>
      <c r="D8" s="40"/>
      <c r="E8" s="19" t="s">
        <v>25</v>
      </c>
      <c r="F8" s="19" t="s">
        <v>26</v>
      </c>
      <c r="G8" s="19" t="s">
        <v>27</v>
      </c>
      <c r="H8" s="52" t="s">
        <v>28</v>
      </c>
      <c r="I8" s="43"/>
      <c r="J8" s="4" t="s">
        <v>29</v>
      </c>
      <c r="K8" s="53" t="s">
        <v>30</v>
      </c>
      <c r="L8" s="46"/>
      <c r="M8" s="47"/>
      <c r="N8" s="5" t="s">
        <v>25</v>
      </c>
      <c r="O8" s="5" t="s">
        <v>26</v>
      </c>
      <c r="P8" s="54" t="s">
        <v>28</v>
      </c>
      <c r="Q8" s="50"/>
      <c r="R8" s="51" t="s">
        <v>31</v>
      </c>
      <c r="S8" s="51"/>
      <c r="T8" s="51" t="s">
        <v>29</v>
      </c>
      <c r="U8" s="51"/>
    </row>
    <row r="9" spans="2:21" ht="13.5">
      <c r="B9" s="21">
        <v>1</v>
      </c>
      <c r="C9" s="55">
        <v>100000</v>
      </c>
      <c r="D9" s="55"/>
      <c r="E9" s="21">
        <v>2014</v>
      </c>
      <c r="F9" s="8">
        <v>42733</v>
      </c>
      <c r="G9" s="21" t="s">
        <v>0</v>
      </c>
      <c r="H9" s="56">
        <v>120.52</v>
      </c>
      <c r="I9" s="56"/>
      <c r="J9" s="21">
        <v>21</v>
      </c>
      <c r="K9" s="55">
        <f aca="true" t="shared" si="0" ref="K9:K72">IF(F9="","",C9*0.03)</f>
        <v>3000</v>
      </c>
      <c r="L9" s="55"/>
      <c r="M9" s="6">
        <f>IF(J9="","",(K9/J9)/1000)</f>
        <v>0.14285714285714285</v>
      </c>
      <c r="N9" s="21">
        <v>2014</v>
      </c>
      <c r="O9" s="8">
        <v>42733</v>
      </c>
      <c r="P9" s="56">
        <v>119.461</v>
      </c>
      <c r="Q9" s="56"/>
      <c r="R9" s="57">
        <f>IF(O9="","",(IF(G9="売",H9-P9,P9-H9))*M9*100000)</f>
        <v>15128.571428571391</v>
      </c>
      <c r="S9" s="57"/>
      <c r="T9" s="58">
        <f>IF(O9="","",IF(R9&lt;0,J9*(-1),IF(G9="買",(P9-H9)*100,(H9-P9)*100)))</f>
        <v>105.89999999999975</v>
      </c>
      <c r="U9" s="58"/>
    </row>
    <row r="10" spans="2:21" ht="13.5">
      <c r="B10" s="21">
        <v>2</v>
      </c>
      <c r="C10" s="55">
        <f aca="true" t="shared" si="1" ref="C10:C73">IF(R9="","",C9+R9)</f>
        <v>115128.57142857139</v>
      </c>
      <c r="D10" s="55"/>
      <c r="E10" s="21">
        <v>2014</v>
      </c>
      <c r="F10" s="8">
        <v>42733</v>
      </c>
      <c r="G10" s="21" t="s">
        <v>0</v>
      </c>
      <c r="H10" s="56">
        <v>120.564</v>
      </c>
      <c r="I10" s="56"/>
      <c r="J10" s="21">
        <v>14</v>
      </c>
      <c r="K10" s="55">
        <f t="shared" si="0"/>
        <v>3453.8571428571418</v>
      </c>
      <c r="L10" s="55"/>
      <c r="M10" s="6">
        <f aca="true" t="shared" si="2" ref="M10:M73">IF(J10="","",(K10/J10)/1000)</f>
        <v>0.24670408163265298</v>
      </c>
      <c r="N10" s="21">
        <v>2015</v>
      </c>
      <c r="O10" s="8">
        <v>42371</v>
      </c>
      <c r="P10" s="56">
        <v>120.709</v>
      </c>
      <c r="Q10" s="56"/>
      <c r="R10" s="57">
        <f aca="true" t="shared" si="3" ref="R10:R73">IF(O10="","",(IF(G10="売",H10-P10,P10-H10))*M10*100000)</f>
        <v>-3577.2091836737204</v>
      </c>
      <c r="S10" s="57"/>
      <c r="T10" s="58">
        <f aca="true" t="shared" si="4" ref="T10:T73">IF(O10="","",IF(R10&lt;0,J10*(-1),IF(G10="買",(P10-H10)*100,(H10-P10)*100)))</f>
        <v>-14</v>
      </c>
      <c r="U10" s="58"/>
    </row>
    <row r="11" spans="2:21" ht="13.5">
      <c r="B11" s="21">
        <v>3</v>
      </c>
      <c r="C11" s="55">
        <f t="shared" si="1"/>
        <v>111551.36224489767</v>
      </c>
      <c r="D11" s="55"/>
      <c r="E11" s="21">
        <v>2015</v>
      </c>
      <c r="F11" s="8">
        <v>42444</v>
      </c>
      <c r="G11" s="21" t="s">
        <v>0</v>
      </c>
      <c r="H11" s="56">
        <v>120.555</v>
      </c>
      <c r="I11" s="56"/>
      <c r="J11" s="21">
        <v>51</v>
      </c>
      <c r="K11" s="55">
        <f t="shared" si="0"/>
        <v>3346.54086734693</v>
      </c>
      <c r="L11" s="55"/>
      <c r="M11" s="6">
        <f t="shared" si="2"/>
        <v>0.06561844837935157</v>
      </c>
      <c r="N11" s="21">
        <v>2015</v>
      </c>
      <c r="O11" s="8">
        <v>42453</v>
      </c>
      <c r="P11" s="56">
        <v>119.801</v>
      </c>
      <c r="Q11" s="56"/>
      <c r="R11" s="57">
        <f t="shared" si="3"/>
        <v>4947.631007803141</v>
      </c>
      <c r="S11" s="57"/>
      <c r="T11" s="58">
        <f t="shared" si="4"/>
        <v>75.40000000000049</v>
      </c>
      <c r="U11" s="58"/>
    </row>
    <row r="12" spans="2:21" ht="13.5">
      <c r="B12" s="21">
        <v>4</v>
      </c>
      <c r="C12" s="55">
        <f t="shared" si="1"/>
        <v>116498.9932527008</v>
      </c>
      <c r="D12" s="55"/>
      <c r="E12" s="21">
        <v>2015</v>
      </c>
      <c r="F12" s="8">
        <v>42488</v>
      </c>
      <c r="G12" s="21" t="s">
        <v>0</v>
      </c>
      <c r="H12" s="56">
        <v>119.035</v>
      </c>
      <c r="I12" s="56"/>
      <c r="J12" s="21">
        <v>12</v>
      </c>
      <c r="K12" s="55">
        <f t="shared" si="0"/>
        <v>3494.969797581024</v>
      </c>
      <c r="L12" s="55"/>
      <c r="M12" s="6">
        <f t="shared" si="2"/>
        <v>0.291247483131752</v>
      </c>
      <c r="N12" s="21">
        <v>2015</v>
      </c>
      <c r="O12" s="8">
        <v>42489</v>
      </c>
      <c r="P12" s="56">
        <v>118.86</v>
      </c>
      <c r="Q12" s="56"/>
      <c r="R12" s="57">
        <f t="shared" si="3"/>
        <v>5096.830954805578</v>
      </c>
      <c r="S12" s="57"/>
      <c r="T12" s="58">
        <f t="shared" si="4"/>
        <v>17.499999999999716</v>
      </c>
      <c r="U12" s="58"/>
    </row>
    <row r="13" spans="2:21" ht="13.5">
      <c r="B13" s="21">
        <v>5</v>
      </c>
      <c r="C13" s="55">
        <f t="shared" si="1"/>
        <v>121595.82420750639</v>
      </c>
      <c r="D13" s="55"/>
      <c r="E13" s="21">
        <v>2015</v>
      </c>
      <c r="F13" s="8">
        <v>42522</v>
      </c>
      <c r="G13" s="21" t="s">
        <v>0</v>
      </c>
      <c r="H13" s="56">
        <v>124.489</v>
      </c>
      <c r="I13" s="56"/>
      <c r="J13" s="21">
        <v>54</v>
      </c>
      <c r="K13" s="55">
        <f t="shared" si="0"/>
        <v>3647.8747262251914</v>
      </c>
      <c r="L13" s="55"/>
      <c r="M13" s="6">
        <f t="shared" si="2"/>
        <v>0.06755323567083689</v>
      </c>
      <c r="N13" s="21">
        <v>2015</v>
      </c>
      <c r="O13" s="8">
        <v>42526</v>
      </c>
      <c r="P13" s="56">
        <v>125.031</v>
      </c>
      <c r="Q13" s="56"/>
      <c r="R13" s="57">
        <f t="shared" si="3"/>
        <v>-3661.38537335937</v>
      </c>
      <c r="S13" s="57"/>
      <c r="T13" s="58">
        <f t="shared" si="4"/>
        <v>-54</v>
      </c>
      <c r="U13" s="58"/>
    </row>
    <row r="14" spans="2:21" ht="13.5">
      <c r="B14" s="21">
        <v>6</v>
      </c>
      <c r="C14" s="55">
        <f t="shared" si="1"/>
        <v>117934.43883414702</v>
      </c>
      <c r="D14" s="55"/>
      <c r="E14" s="21">
        <v>2015</v>
      </c>
      <c r="F14" s="8">
        <v>42529</v>
      </c>
      <c r="G14" s="21" t="s">
        <v>0</v>
      </c>
      <c r="H14" s="56">
        <v>124.998</v>
      </c>
      <c r="I14" s="56"/>
      <c r="J14" s="21">
        <v>57</v>
      </c>
      <c r="K14" s="55">
        <f t="shared" si="0"/>
        <v>3538.03316502441</v>
      </c>
      <c r="L14" s="55"/>
      <c r="M14" s="6">
        <f t="shared" si="2"/>
        <v>0.062070757281130005</v>
      </c>
      <c r="N14" s="21">
        <v>2015</v>
      </c>
      <c r="O14" s="8">
        <v>42531</v>
      </c>
      <c r="P14" s="56">
        <v>122.57</v>
      </c>
      <c r="Q14" s="56"/>
      <c r="R14" s="57">
        <f t="shared" si="3"/>
        <v>15070.779867858437</v>
      </c>
      <c r="S14" s="57"/>
      <c r="T14" s="58">
        <f t="shared" si="4"/>
        <v>242.80000000000115</v>
      </c>
      <c r="U14" s="58"/>
    </row>
    <row r="15" spans="2:21" ht="13.5">
      <c r="B15" s="21">
        <v>7</v>
      </c>
      <c r="C15" s="55">
        <f t="shared" si="1"/>
        <v>133005.21870200546</v>
      </c>
      <c r="D15" s="55"/>
      <c r="E15" s="21">
        <v>2015</v>
      </c>
      <c r="F15" s="8">
        <v>42572</v>
      </c>
      <c r="G15" s="21" t="s">
        <v>0</v>
      </c>
      <c r="H15" s="56">
        <v>124.242</v>
      </c>
      <c r="I15" s="56"/>
      <c r="J15" s="21">
        <v>19</v>
      </c>
      <c r="K15" s="55">
        <f t="shared" si="0"/>
        <v>3990.1565610601633</v>
      </c>
      <c r="L15" s="55"/>
      <c r="M15" s="6">
        <f t="shared" si="2"/>
        <v>0.21000824005579807</v>
      </c>
      <c r="N15" s="21">
        <v>2015</v>
      </c>
      <c r="O15" s="8">
        <v>42573</v>
      </c>
      <c r="P15" s="56">
        <v>123.339</v>
      </c>
      <c r="Q15" s="56"/>
      <c r="R15" s="57">
        <f t="shared" si="3"/>
        <v>18963.74407703869</v>
      </c>
      <c r="S15" s="57"/>
      <c r="T15" s="58">
        <f t="shared" si="4"/>
        <v>90.30000000000058</v>
      </c>
      <c r="U15" s="58"/>
    </row>
    <row r="16" spans="2:21" ht="13.5">
      <c r="B16" s="21">
        <v>8</v>
      </c>
      <c r="C16" s="55">
        <f t="shared" si="1"/>
        <v>151968.96277904414</v>
      </c>
      <c r="D16" s="55"/>
      <c r="E16" s="21">
        <v>2015</v>
      </c>
      <c r="F16" s="8">
        <v>42594</v>
      </c>
      <c r="G16" s="21" t="s">
        <v>0</v>
      </c>
      <c r="H16" s="56">
        <v>124.858</v>
      </c>
      <c r="I16" s="56"/>
      <c r="J16" s="21">
        <v>39</v>
      </c>
      <c r="K16" s="55">
        <f t="shared" si="0"/>
        <v>4559.068883371324</v>
      </c>
      <c r="L16" s="55"/>
      <c r="M16" s="6">
        <f t="shared" si="2"/>
        <v>0.11689920213772625</v>
      </c>
      <c r="N16" s="21">
        <v>2015</v>
      </c>
      <c r="O16" s="8">
        <v>42595</v>
      </c>
      <c r="P16" s="56">
        <v>124.388</v>
      </c>
      <c r="Q16" s="56"/>
      <c r="R16" s="57">
        <f t="shared" si="3"/>
        <v>5494.262500473121</v>
      </c>
      <c r="S16" s="57"/>
      <c r="T16" s="58">
        <f t="shared" si="4"/>
        <v>46.999999999999886</v>
      </c>
      <c r="U16" s="58"/>
    </row>
    <row r="17" spans="2:21" ht="13.5">
      <c r="B17" s="21">
        <v>9</v>
      </c>
      <c r="C17" s="55">
        <f t="shared" si="1"/>
        <v>157463.22527951727</v>
      </c>
      <c r="D17" s="55"/>
      <c r="E17" s="21">
        <v>2016</v>
      </c>
      <c r="F17" s="8">
        <v>42396</v>
      </c>
      <c r="G17" s="21" t="s">
        <v>0</v>
      </c>
      <c r="H17" s="56">
        <v>118.531</v>
      </c>
      <c r="I17" s="56"/>
      <c r="J17" s="21">
        <v>55</v>
      </c>
      <c r="K17" s="55">
        <f t="shared" si="0"/>
        <v>4723.896758385518</v>
      </c>
      <c r="L17" s="55"/>
      <c r="M17" s="6">
        <f t="shared" si="2"/>
        <v>0.08588903197064579</v>
      </c>
      <c r="N17" s="21">
        <v>2016</v>
      </c>
      <c r="O17" s="8">
        <v>42396</v>
      </c>
      <c r="P17" s="56">
        <v>119.088</v>
      </c>
      <c r="Q17" s="56"/>
      <c r="R17" s="57">
        <f t="shared" si="3"/>
        <v>-4784.019080764867</v>
      </c>
      <c r="S17" s="57"/>
      <c r="T17" s="58">
        <f t="shared" si="4"/>
        <v>-55</v>
      </c>
      <c r="U17" s="58"/>
    </row>
    <row r="18" spans="2:21" ht="13.5">
      <c r="B18" s="21">
        <v>10</v>
      </c>
      <c r="C18" s="55">
        <f t="shared" si="1"/>
        <v>152679.2061987524</v>
      </c>
      <c r="D18" s="55"/>
      <c r="E18" s="21">
        <v>2016</v>
      </c>
      <c r="F18" s="8">
        <v>42488</v>
      </c>
      <c r="G18" s="21" t="s">
        <v>0</v>
      </c>
      <c r="H18" s="56">
        <v>111.001</v>
      </c>
      <c r="I18" s="56"/>
      <c r="J18" s="21">
        <v>86</v>
      </c>
      <c r="K18" s="55">
        <f t="shared" si="0"/>
        <v>4580.376185962572</v>
      </c>
      <c r="L18" s="55"/>
      <c r="M18" s="6">
        <f t="shared" si="2"/>
        <v>0.05326018820886711</v>
      </c>
      <c r="N18" s="21">
        <v>2016</v>
      </c>
      <c r="O18" s="8">
        <v>42491</v>
      </c>
      <c r="P18" s="56">
        <v>106.353</v>
      </c>
      <c r="Q18" s="56"/>
      <c r="R18" s="57">
        <f t="shared" si="3"/>
        <v>24755.335479481488</v>
      </c>
      <c r="S18" s="57"/>
      <c r="T18" s="58">
        <f t="shared" si="4"/>
        <v>464.80000000000103</v>
      </c>
      <c r="U18" s="58"/>
    </row>
    <row r="19" spans="2:21" ht="13.5">
      <c r="B19" s="21">
        <v>11</v>
      </c>
      <c r="C19" s="55">
        <f t="shared" si="1"/>
        <v>177434.5416782339</v>
      </c>
      <c r="D19" s="55"/>
      <c r="E19" s="21">
        <v>2016</v>
      </c>
      <c r="F19" s="8">
        <v>42510</v>
      </c>
      <c r="G19" s="21" t="s">
        <v>0</v>
      </c>
      <c r="H19" s="56">
        <v>110.071</v>
      </c>
      <c r="I19" s="56"/>
      <c r="J19" s="21">
        <v>53</v>
      </c>
      <c r="K19" s="55">
        <f t="shared" si="0"/>
        <v>5323.036250347016</v>
      </c>
      <c r="L19" s="55"/>
      <c r="M19" s="6">
        <f t="shared" si="2"/>
        <v>0.10043464623296257</v>
      </c>
      <c r="N19" s="21">
        <v>2016</v>
      </c>
      <c r="O19" s="8">
        <v>42522</v>
      </c>
      <c r="P19" s="56">
        <v>109.472</v>
      </c>
      <c r="Q19" s="56"/>
      <c r="R19" s="57">
        <f t="shared" si="3"/>
        <v>6016.035309354495</v>
      </c>
      <c r="S19" s="57"/>
      <c r="T19" s="58">
        <f t="shared" si="4"/>
        <v>59.900000000000375</v>
      </c>
      <c r="U19" s="58"/>
    </row>
    <row r="20" spans="2:21" ht="13.5">
      <c r="B20" s="21">
        <v>12</v>
      </c>
      <c r="C20" s="55">
        <f t="shared" si="1"/>
        <v>183450.57698758837</v>
      </c>
      <c r="D20" s="55"/>
      <c r="E20" s="21">
        <v>2016</v>
      </c>
      <c r="F20" s="8">
        <v>42566</v>
      </c>
      <c r="G20" s="21" t="s">
        <v>0</v>
      </c>
      <c r="H20" s="56">
        <v>105.948</v>
      </c>
      <c r="I20" s="56"/>
      <c r="J20" s="21">
        <v>42</v>
      </c>
      <c r="K20" s="55">
        <f t="shared" si="0"/>
        <v>5503.517309627651</v>
      </c>
      <c r="L20" s="55"/>
      <c r="M20" s="6">
        <f t="shared" si="2"/>
        <v>0.131036126419706</v>
      </c>
      <c r="N20" s="21">
        <v>2016</v>
      </c>
      <c r="O20" s="8">
        <v>42567</v>
      </c>
      <c r="P20" s="56">
        <v>106.362</v>
      </c>
      <c r="Q20" s="56"/>
      <c r="R20" s="57">
        <f t="shared" si="3"/>
        <v>-5424.895633775847</v>
      </c>
      <c r="S20" s="57"/>
      <c r="T20" s="58">
        <f t="shared" si="4"/>
        <v>-42</v>
      </c>
      <c r="U20" s="58"/>
    </row>
    <row r="21" spans="2:21" ht="13.5">
      <c r="B21" s="21">
        <v>13</v>
      </c>
      <c r="C21" s="55">
        <f t="shared" si="1"/>
        <v>178025.6813538125</v>
      </c>
      <c r="D21" s="55"/>
      <c r="E21" s="21">
        <v>2016</v>
      </c>
      <c r="F21" s="8">
        <v>42572</v>
      </c>
      <c r="G21" s="21" t="s">
        <v>0</v>
      </c>
      <c r="H21" s="56">
        <v>106.556</v>
      </c>
      <c r="I21" s="56"/>
      <c r="J21" s="21">
        <v>74</v>
      </c>
      <c r="K21" s="55">
        <f t="shared" si="0"/>
        <v>5340.770440614375</v>
      </c>
      <c r="L21" s="55"/>
      <c r="M21" s="6">
        <f t="shared" si="2"/>
        <v>0.07217257352181587</v>
      </c>
      <c r="N21" s="21">
        <v>2016</v>
      </c>
      <c r="O21" s="8">
        <v>42577</v>
      </c>
      <c r="P21" s="56">
        <v>104.805</v>
      </c>
      <c r="Q21" s="56"/>
      <c r="R21" s="57">
        <f t="shared" si="3"/>
        <v>12637.417623669891</v>
      </c>
      <c r="S21" s="57"/>
      <c r="T21" s="58">
        <f t="shared" si="4"/>
        <v>175.09999999999906</v>
      </c>
      <c r="U21" s="58"/>
    </row>
    <row r="22" spans="2:21" ht="13.5">
      <c r="B22" s="21">
        <v>14</v>
      </c>
      <c r="C22" s="55">
        <f t="shared" si="1"/>
        <v>190663.0989774824</v>
      </c>
      <c r="D22" s="55"/>
      <c r="E22" s="21">
        <v>2016</v>
      </c>
      <c r="F22" s="8">
        <v>42618</v>
      </c>
      <c r="G22" s="21" t="s">
        <v>0</v>
      </c>
      <c r="H22" s="56">
        <v>103.678</v>
      </c>
      <c r="I22" s="56"/>
      <c r="J22" s="21">
        <v>45</v>
      </c>
      <c r="K22" s="55">
        <f t="shared" si="0"/>
        <v>5719.892969324472</v>
      </c>
      <c r="L22" s="55"/>
      <c r="M22" s="6">
        <f t="shared" si="2"/>
        <v>0.12710873265165493</v>
      </c>
      <c r="N22" s="21">
        <v>2016</v>
      </c>
      <c r="O22" s="8">
        <v>42619</v>
      </c>
      <c r="P22" s="56">
        <v>101.809</v>
      </c>
      <c r="Q22" s="56"/>
      <c r="R22" s="57">
        <f t="shared" si="3"/>
        <v>23756.6221325943</v>
      </c>
      <c r="S22" s="57"/>
      <c r="T22" s="58">
        <f t="shared" si="4"/>
        <v>186.89999999999998</v>
      </c>
      <c r="U22" s="58"/>
    </row>
    <row r="23" spans="2:21" ht="13.5">
      <c r="B23" s="21">
        <v>15</v>
      </c>
      <c r="C23" s="55">
        <f t="shared" si="1"/>
        <v>214419.7211100767</v>
      </c>
      <c r="D23" s="55"/>
      <c r="E23" s="21">
        <v>2015</v>
      </c>
      <c r="F23" s="8">
        <v>42699</v>
      </c>
      <c r="G23" s="21" t="s">
        <v>1</v>
      </c>
      <c r="H23" s="56">
        <v>122.629</v>
      </c>
      <c r="I23" s="56"/>
      <c r="J23" s="21">
        <v>34</v>
      </c>
      <c r="K23" s="55">
        <f t="shared" si="0"/>
        <v>6432.591633302301</v>
      </c>
      <c r="L23" s="55"/>
      <c r="M23" s="6">
        <f t="shared" si="2"/>
        <v>0.18919387156771472</v>
      </c>
      <c r="N23" s="21">
        <v>2015</v>
      </c>
      <c r="O23" s="8">
        <v>42705</v>
      </c>
      <c r="P23" s="56">
        <v>122.939</v>
      </c>
      <c r="Q23" s="56"/>
      <c r="R23" s="57">
        <f t="shared" si="3"/>
        <v>5865.01001859893</v>
      </c>
      <c r="S23" s="57"/>
      <c r="T23" s="58">
        <f t="shared" si="4"/>
        <v>30.999999999998806</v>
      </c>
      <c r="U23" s="58"/>
    </row>
    <row r="24" spans="2:21" ht="13.5">
      <c r="B24" s="21">
        <v>16</v>
      </c>
      <c r="C24" s="55">
        <f t="shared" si="1"/>
        <v>220284.73112867563</v>
      </c>
      <c r="D24" s="55"/>
      <c r="E24" s="21">
        <v>2015</v>
      </c>
      <c r="F24" s="8">
        <v>42719</v>
      </c>
      <c r="G24" s="21" t="s">
        <v>1</v>
      </c>
      <c r="H24" s="56">
        <v>121.042</v>
      </c>
      <c r="I24" s="56"/>
      <c r="J24" s="21">
        <v>47</v>
      </c>
      <c r="K24" s="55">
        <f t="shared" si="0"/>
        <v>6608.541933860269</v>
      </c>
      <c r="L24" s="55"/>
      <c r="M24" s="6">
        <f t="shared" si="2"/>
        <v>0.14060727518851635</v>
      </c>
      <c r="N24" s="21">
        <v>2015</v>
      </c>
      <c r="O24" s="8">
        <v>42722</v>
      </c>
      <c r="P24" s="56">
        <v>122.246</v>
      </c>
      <c r="Q24" s="56"/>
      <c r="R24" s="57">
        <f t="shared" si="3"/>
        <v>16929.115932697277</v>
      </c>
      <c r="S24" s="57"/>
      <c r="T24" s="58">
        <f t="shared" si="4"/>
        <v>120.39999999999935</v>
      </c>
      <c r="U24" s="58"/>
    </row>
    <row r="25" spans="2:21" ht="13.5">
      <c r="B25" s="21">
        <v>17</v>
      </c>
      <c r="C25" s="55">
        <f t="shared" si="1"/>
        <v>237213.84706137292</v>
      </c>
      <c r="D25" s="55"/>
      <c r="E25" s="21">
        <v>2016</v>
      </c>
      <c r="F25" s="8">
        <v>42381</v>
      </c>
      <c r="G25" s="21" t="s">
        <v>1</v>
      </c>
      <c r="H25" s="56">
        <v>117.825</v>
      </c>
      <c r="I25" s="56"/>
      <c r="J25" s="21">
        <v>57</v>
      </c>
      <c r="K25" s="55">
        <f t="shared" si="0"/>
        <v>7116.415411841187</v>
      </c>
      <c r="L25" s="55"/>
      <c r="M25" s="6">
        <f t="shared" si="2"/>
        <v>0.12484939319019626</v>
      </c>
      <c r="N25" s="21">
        <v>2015</v>
      </c>
      <c r="O25" s="8">
        <v>42384</v>
      </c>
      <c r="P25" s="56">
        <v>117.254</v>
      </c>
      <c r="Q25" s="56"/>
      <c r="R25" s="57">
        <f t="shared" si="3"/>
        <v>-7128.90035116018</v>
      </c>
      <c r="S25" s="57"/>
      <c r="T25" s="58">
        <f t="shared" si="4"/>
        <v>-57</v>
      </c>
      <c r="U25" s="58"/>
    </row>
    <row r="26" spans="2:21" ht="13.5">
      <c r="B26" s="21">
        <v>18</v>
      </c>
      <c r="C26" s="55">
        <f t="shared" si="1"/>
        <v>230084.94671021274</v>
      </c>
      <c r="D26" s="55"/>
      <c r="E26" s="21">
        <v>2016</v>
      </c>
      <c r="F26" s="8">
        <v>42471</v>
      </c>
      <c r="G26" s="21" t="s">
        <v>1</v>
      </c>
      <c r="H26" s="56">
        <v>108.287</v>
      </c>
      <c r="I26" s="56"/>
      <c r="J26" s="21">
        <v>58</v>
      </c>
      <c r="K26" s="55">
        <f t="shared" si="0"/>
        <v>6902.5484013063815</v>
      </c>
      <c r="L26" s="55"/>
      <c r="M26" s="6">
        <f t="shared" si="2"/>
        <v>0.11900945519493762</v>
      </c>
      <c r="N26" s="21">
        <v>2016</v>
      </c>
      <c r="O26" s="8">
        <v>42474</v>
      </c>
      <c r="P26" s="56">
        <v>109.11</v>
      </c>
      <c r="Q26" s="56"/>
      <c r="R26" s="57">
        <f t="shared" si="3"/>
        <v>9794.478162543286</v>
      </c>
      <c r="S26" s="57"/>
      <c r="T26" s="58">
        <f t="shared" si="4"/>
        <v>82.29999999999933</v>
      </c>
      <c r="U26" s="58"/>
    </row>
    <row r="27" spans="2:21" ht="13.5">
      <c r="B27" s="21">
        <v>19</v>
      </c>
      <c r="C27" s="55">
        <f t="shared" si="1"/>
        <v>239879.42487275603</v>
      </c>
      <c r="D27" s="55"/>
      <c r="E27" s="21">
        <v>2016</v>
      </c>
      <c r="F27" s="8">
        <v>42493</v>
      </c>
      <c r="G27" s="21" t="s">
        <v>1</v>
      </c>
      <c r="H27" s="56">
        <v>106.103</v>
      </c>
      <c r="I27" s="56"/>
      <c r="J27" s="21">
        <v>41</v>
      </c>
      <c r="K27" s="55">
        <f t="shared" si="0"/>
        <v>7196.38274618268</v>
      </c>
      <c r="L27" s="55"/>
      <c r="M27" s="6">
        <f t="shared" si="2"/>
        <v>0.1755215303946995</v>
      </c>
      <c r="N27" s="21">
        <v>2016</v>
      </c>
      <c r="O27" s="8">
        <v>42494</v>
      </c>
      <c r="P27" s="56">
        <v>106.971</v>
      </c>
      <c r="Q27" s="56"/>
      <c r="R27" s="57">
        <f t="shared" si="3"/>
        <v>15235.268838260079</v>
      </c>
      <c r="S27" s="57"/>
      <c r="T27" s="58">
        <f t="shared" si="4"/>
        <v>86.80000000000092</v>
      </c>
      <c r="U27" s="58"/>
    </row>
    <row r="28" spans="2:21" ht="13.5">
      <c r="B28" s="21">
        <v>20</v>
      </c>
      <c r="C28" s="55">
        <f t="shared" si="1"/>
        <v>255114.69371101612</v>
      </c>
      <c r="D28" s="55"/>
      <c r="E28" s="21">
        <v>2016</v>
      </c>
      <c r="F28" s="8">
        <v>42496</v>
      </c>
      <c r="G28" s="21" t="s">
        <v>1</v>
      </c>
      <c r="H28" s="56">
        <v>106.951</v>
      </c>
      <c r="I28" s="56"/>
      <c r="J28" s="21">
        <v>39</v>
      </c>
      <c r="K28" s="55">
        <f t="shared" si="0"/>
        <v>7653.4408113304835</v>
      </c>
      <c r="L28" s="55"/>
      <c r="M28" s="6">
        <f t="shared" si="2"/>
        <v>0.196242072085397</v>
      </c>
      <c r="N28" s="21">
        <v>2016</v>
      </c>
      <c r="O28" s="8">
        <v>42501</v>
      </c>
      <c r="P28" s="56">
        <v>108.749</v>
      </c>
      <c r="Q28" s="56"/>
      <c r="R28" s="57">
        <f t="shared" si="3"/>
        <v>35284.32456095442</v>
      </c>
      <c r="S28" s="57"/>
      <c r="T28" s="58">
        <f t="shared" si="4"/>
        <v>179.80000000000018</v>
      </c>
      <c r="U28" s="58"/>
    </row>
    <row r="29" spans="2:21" ht="13.5">
      <c r="B29" s="21">
        <v>21</v>
      </c>
      <c r="C29" s="55">
        <f t="shared" si="1"/>
        <v>290399.01827197056</v>
      </c>
      <c r="D29" s="55"/>
      <c r="E29" s="21">
        <v>2016</v>
      </c>
      <c r="F29" s="8">
        <v>42530</v>
      </c>
      <c r="G29" s="21" t="s">
        <v>1</v>
      </c>
      <c r="H29" s="56">
        <v>106.653</v>
      </c>
      <c r="I29" s="56"/>
      <c r="J29" s="21">
        <v>28</v>
      </c>
      <c r="K29" s="55">
        <f t="shared" si="0"/>
        <v>8711.970548159117</v>
      </c>
      <c r="L29" s="55"/>
      <c r="M29" s="6">
        <f t="shared" si="2"/>
        <v>0.311141805291397</v>
      </c>
      <c r="N29" s="21">
        <v>2016</v>
      </c>
      <c r="O29" s="8">
        <v>42531</v>
      </c>
      <c r="P29" s="56">
        <v>107.101</v>
      </c>
      <c r="Q29" s="56"/>
      <c r="R29" s="57">
        <f t="shared" si="3"/>
        <v>13939.152877054377</v>
      </c>
      <c r="S29" s="57"/>
      <c r="T29" s="58">
        <f t="shared" si="4"/>
        <v>44.79999999999933</v>
      </c>
      <c r="U29" s="58"/>
    </row>
    <row r="30" spans="2:21" ht="13.5">
      <c r="B30" s="21">
        <v>22</v>
      </c>
      <c r="C30" s="55">
        <f t="shared" si="1"/>
        <v>304338.1711490249</v>
      </c>
      <c r="D30" s="55"/>
      <c r="E30" s="21">
        <v>2016</v>
      </c>
      <c r="F30" s="8">
        <v>42563</v>
      </c>
      <c r="G30" s="21" t="s">
        <v>1</v>
      </c>
      <c r="H30" s="56">
        <v>103.275</v>
      </c>
      <c r="I30" s="56"/>
      <c r="J30" s="21">
        <v>86</v>
      </c>
      <c r="K30" s="55">
        <f t="shared" si="0"/>
        <v>9130.145134470748</v>
      </c>
      <c r="L30" s="55"/>
      <c r="M30" s="6">
        <f t="shared" si="2"/>
        <v>0.10616447830779939</v>
      </c>
      <c r="N30" s="21">
        <v>2016</v>
      </c>
      <c r="O30" s="8">
        <v>42572</v>
      </c>
      <c r="P30" s="56">
        <v>106.158</v>
      </c>
      <c r="Q30" s="56"/>
      <c r="R30" s="57">
        <f t="shared" si="3"/>
        <v>30607.219096138517</v>
      </c>
      <c r="S30" s="57"/>
      <c r="T30" s="58">
        <f t="shared" si="4"/>
        <v>288.29999999999956</v>
      </c>
      <c r="U30" s="58"/>
    </row>
    <row r="31" spans="2:21" ht="13.5">
      <c r="B31" s="21">
        <v>23</v>
      </c>
      <c r="C31" s="55">
        <f t="shared" si="1"/>
        <v>334945.3902451634</v>
      </c>
      <c r="D31" s="55"/>
      <c r="E31" s="21">
        <v>2016</v>
      </c>
      <c r="F31" s="8">
        <v>42586</v>
      </c>
      <c r="G31" s="21" t="s">
        <v>1</v>
      </c>
      <c r="H31" s="56">
        <v>101.561</v>
      </c>
      <c r="I31" s="56"/>
      <c r="J31" s="21">
        <v>68</v>
      </c>
      <c r="K31" s="55">
        <f t="shared" si="0"/>
        <v>10048.361707354901</v>
      </c>
      <c r="L31" s="55"/>
      <c r="M31" s="6">
        <f t="shared" si="2"/>
        <v>0.1477700251081603</v>
      </c>
      <c r="N31" s="21">
        <v>2016</v>
      </c>
      <c r="O31" s="8">
        <v>42591</v>
      </c>
      <c r="P31" s="56">
        <v>102.055</v>
      </c>
      <c r="Q31" s="56"/>
      <c r="R31" s="57">
        <f t="shared" si="3"/>
        <v>7299.839240343116</v>
      </c>
      <c r="S31" s="57"/>
      <c r="T31" s="58">
        <f t="shared" si="4"/>
        <v>49.39999999999998</v>
      </c>
      <c r="U31" s="58"/>
    </row>
    <row r="32" spans="2:21" ht="13.5">
      <c r="B32" s="21">
        <v>24</v>
      </c>
      <c r="C32" s="55">
        <f t="shared" si="1"/>
        <v>342245.22948550654</v>
      </c>
      <c r="D32" s="55"/>
      <c r="E32" s="21">
        <v>2016</v>
      </c>
      <c r="F32" s="8">
        <v>42612</v>
      </c>
      <c r="G32" s="21" t="s">
        <v>1</v>
      </c>
      <c r="H32" s="56">
        <v>102.203</v>
      </c>
      <c r="I32" s="56"/>
      <c r="J32" s="21">
        <v>47</v>
      </c>
      <c r="K32" s="55">
        <f t="shared" si="0"/>
        <v>10267.356884565195</v>
      </c>
      <c r="L32" s="55"/>
      <c r="M32" s="6">
        <f t="shared" si="2"/>
        <v>0.21845440179925948</v>
      </c>
      <c r="N32" s="21">
        <v>2016</v>
      </c>
      <c r="O32" s="8">
        <v>42618</v>
      </c>
      <c r="P32" s="56">
        <v>103.32</v>
      </c>
      <c r="Q32" s="56"/>
      <c r="R32" s="57">
        <f t="shared" si="3"/>
        <v>24401.35668097707</v>
      </c>
      <c r="S32" s="57"/>
      <c r="T32" s="58">
        <f t="shared" si="4"/>
        <v>111.69999999999902</v>
      </c>
      <c r="U32" s="58"/>
    </row>
    <row r="33" spans="2:21" ht="13.5">
      <c r="B33" s="21">
        <v>25</v>
      </c>
      <c r="C33" s="55">
        <f t="shared" si="1"/>
        <v>366646.5861664836</v>
      </c>
      <c r="D33" s="55"/>
      <c r="E33" s="21">
        <v>2015</v>
      </c>
      <c r="F33" s="8">
        <v>42374</v>
      </c>
      <c r="G33" s="21" t="s">
        <v>0</v>
      </c>
      <c r="H33" s="56">
        <v>183.913</v>
      </c>
      <c r="I33" s="56"/>
      <c r="J33" s="21">
        <v>48</v>
      </c>
      <c r="K33" s="55">
        <f t="shared" si="0"/>
        <v>10999.397584994507</v>
      </c>
      <c r="L33" s="55"/>
      <c r="M33" s="6">
        <f t="shared" si="2"/>
        <v>0.22915411635405222</v>
      </c>
      <c r="N33" s="21">
        <v>2015</v>
      </c>
      <c r="O33" s="8">
        <v>42377</v>
      </c>
      <c r="P33" s="56">
        <v>180.545</v>
      </c>
      <c r="Q33" s="56"/>
      <c r="R33" s="57">
        <f t="shared" si="3"/>
        <v>77179.10638804533</v>
      </c>
      <c r="S33" s="57"/>
      <c r="T33" s="58">
        <f t="shared" si="4"/>
        <v>336.80000000000234</v>
      </c>
      <c r="U33" s="58"/>
    </row>
    <row r="34" spans="2:21" ht="13.5">
      <c r="B34" s="21">
        <v>26</v>
      </c>
      <c r="C34" s="55">
        <f t="shared" si="1"/>
        <v>443825.69255452894</v>
      </c>
      <c r="D34" s="55"/>
      <c r="E34" s="21">
        <v>2015</v>
      </c>
      <c r="F34" s="8">
        <v>42385</v>
      </c>
      <c r="G34" s="21" t="s">
        <v>1</v>
      </c>
      <c r="H34" s="56">
        <v>177.163</v>
      </c>
      <c r="I34" s="56"/>
      <c r="J34" s="21">
        <v>108</v>
      </c>
      <c r="K34" s="55">
        <f t="shared" si="0"/>
        <v>13314.770776635867</v>
      </c>
      <c r="L34" s="55"/>
      <c r="M34" s="6">
        <f t="shared" si="2"/>
        <v>0.12328491459848026</v>
      </c>
      <c r="N34" s="21">
        <v>2015</v>
      </c>
      <c r="O34" s="8">
        <v>42390</v>
      </c>
      <c r="P34" s="56">
        <v>179.005</v>
      </c>
      <c r="Q34" s="56"/>
      <c r="R34" s="57">
        <f t="shared" si="3"/>
        <v>22709.081269039874</v>
      </c>
      <c r="S34" s="57"/>
      <c r="T34" s="58">
        <f t="shared" si="4"/>
        <v>184.19999999999845</v>
      </c>
      <c r="U34" s="58"/>
    </row>
    <row r="35" spans="2:21" ht="13.5">
      <c r="B35" s="21">
        <v>27</v>
      </c>
      <c r="C35" s="55">
        <f t="shared" si="1"/>
        <v>466534.77382356883</v>
      </c>
      <c r="D35" s="55"/>
      <c r="E35" s="21">
        <v>2015</v>
      </c>
      <c r="F35" s="8">
        <v>42406</v>
      </c>
      <c r="G35" s="21" t="s">
        <v>1</v>
      </c>
      <c r="H35" s="56">
        <v>179.897</v>
      </c>
      <c r="I35" s="56"/>
      <c r="J35" s="21">
        <v>38</v>
      </c>
      <c r="K35" s="55">
        <f t="shared" si="0"/>
        <v>13996.043214707064</v>
      </c>
      <c r="L35" s="55"/>
      <c r="M35" s="6">
        <f t="shared" si="2"/>
        <v>0.36831692670281746</v>
      </c>
      <c r="N35" s="21">
        <v>2015</v>
      </c>
      <c r="O35" s="8">
        <v>42412</v>
      </c>
      <c r="P35" s="56">
        <v>181.771</v>
      </c>
      <c r="Q35" s="56"/>
      <c r="R35" s="57">
        <f t="shared" si="3"/>
        <v>69022.59206410781</v>
      </c>
      <c r="S35" s="57"/>
      <c r="T35" s="58">
        <f t="shared" si="4"/>
        <v>187.39999999999952</v>
      </c>
      <c r="U35" s="58"/>
    </row>
    <row r="36" spans="2:21" ht="13.5">
      <c r="B36" s="21">
        <v>28</v>
      </c>
      <c r="C36" s="55">
        <f t="shared" si="1"/>
        <v>535557.3658876766</v>
      </c>
      <c r="D36" s="55"/>
      <c r="E36" s="21">
        <v>2015</v>
      </c>
      <c r="F36" s="8">
        <v>42416</v>
      </c>
      <c r="G36" s="21" t="s">
        <v>1</v>
      </c>
      <c r="H36" s="56">
        <v>183.671</v>
      </c>
      <c r="I36" s="56"/>
      <c r="J36" s="21">
        <v>90</v>
      </c>
      <c r="K36" s="55">
        <f t="shared" si="0"/>
        <v>16066.720976630297</v>
      </c>
      <c r="L36" s="55"/>
      <c r="M36" s="6">
        <f t="shared" si="2"/>
        <v>0.17851912196255884</v>
      </c>
      <c r="N36" s="21">
        <v>2015</v>
      </c>
      <c r="O36" s="8">
        <v>42416</v>
      </c>
      <c r="P36" s="56">
        <v>183.195</v>
      </c>
      <c r="Q36" s="56"/>
      <c r="R36" s="57">
        <f t="shared" si="3"/>
        <v>-8497.510205417784</v>
      </c>
      <c r="S36" s="57"/>
      <c r="T36" s="58">
        <f t="shared" si="4"/>
        <v>-90</v>
      </c>
      <c r="U36" s="58"/>
    </row>
    <row r="37" spans="2:21" ht="13.5">
      <c r="B37" s="21">
        <v>29</v>
      </c>
      <c r="C37" s="55">
        <f t="shared" si="1"/>
        <v>527059.8556822588</v>
      </c>
      <c r="D37" s="55"/>
      <c r="E37" s="21">
        <v>2015</v>
      </c>
      <c r="F37" s="8">
        <v>42432</v>
      </c>
      <c r="G37" s="21" t="s">
        <v>0</v>
      </c>
      <c r="H37" s="56">
        <v>183.671</v>
      </c>
      <c r="I37" s="56"/>
      <c r="J37" s="21">
        <v>61</v>
      </c>
      <c r="K37" s="55">
        <f t="shared" si="0"/>
        <v>15811.795670467765</v>
      </c>
      <c r="L37" s="55"/>
      <c r="M37" s="6">
        <f t="shared" si="2"/>
        <v>0.2592097650896355</v>
      </c>
      <c r="N37" s="21">
        <v>2015</v>
      </c>
      <c r="O37" s="8">
        <v>42434</v>
      </c>
      <c r="P37" s="56">
        <v>183.127</v>
      </c>
      <c r="Q37" s="56"/>
      <c r="R37" s="57">
        <f t="shared" si="3"/>
        <v>14101.011220875722</v>
      </c>
      <c r="S37" s="57"/>
      <c r="T37" s="58">
        <f t="shared" si="4"/>
        <v>54.39999999999827</v>
      </c>
      <c r="U37" s="58"/>
    </row>
    <row r="38" spans="2:21" ht="13.5">
      <c r="B38" s="21">
        <v>30</v>
      </c>
      <c r="C38" s="55">
        <f t="shared" si="1"/>
        <v>541160.8669031346</v>
      </c>
      <c r="D38" s="55"/>
      <c r="E38" s="21">
        <v>2015</v>
      </c>
      <c r="F38" s="8">
        <v>42439</v>
      </c>
      <c r="G38" s="21" t="s">
        <v>1</v>
      </c>
      <c r="H38" s="56">
        <v>183.453</v>
      </c>
      <c r="I38" s="56"/>
      <c r="J38" s="21">
        <v>26</v>
      </c>
      <c r="K38" s="55">
        <f t="shared" si="0"/>
        <v>16234.826007094038</v>
      </c>
      <c r="L38" s="55"/>
      <c r="M38" s="6">
        <f t="shared" si="2"/>
        <v>0.6244163848882321</v>
      </c>
      <c r="N38" s="21">
        <v>2015</v>
      </c>
      <c r="O38" s="8">
        <v>42439</v>
      </c>
      <c r="P38" s="56">
        <v>183.189</v>
      </c>
      <c r="Q38" s="56"/>
      <c r="R38" s="57">
        <f t="shared" si="3"/>
        <v>-16484.592561049954</v>
      </c>
      <c r="S38" s="57"/>
      <c r="T38" s="58">
        <f t="shared" si="4"/>
        <v>-26</v>
      </c>
      <c r="U38" s="58"/>
    </row>
    <row r="39" spans="2:21" ht="13.5">
      <c r="B39" s="21">
        <v>31</v>
      </c>
      <c r="C39" s="55">
        <f t="shared" si="1"/>
        <v>524676.2743420847</v>
      </c>
      <c r="D39" s="55"/>
      <c r="E39" s="21">
        <v>2015</v>
      </c>
      <c r="F39" s="8">
        <v>42439</v>
      </c>
      <c r="G39" s="21" t="s">
        <v>0</v>
      </c>
      <c r="H39" s="56">
        <v>182.469</v>
      </c>
      <c r="I39" s="56"/>
      <c r="J39" s="21">
        <v>67</v>
      </c>
      <c r="K39" s="55">
        <f t="shared" si="0"/>
        <v>15740.288230262538</v>
      </c>
      <c r="L39" s="55"/>
      <c r="M39" s="6">
        <f t="shared" si="2"/>
        <v>0.23492967507854537</v>
      </c>
      <c r="N39" s="21">
        <v>2015</v>
      </c>
      <c r="O39" s="8">
        <v>42445</v>
      </c>
      <c r="P39" s="56">
        <v>179.589</v>
      </c>
      <c r="Q39" s="56"/>
      <c r="R39" s="57">
        <f t="shared" si="3"/>
        <v>67659.74642262096</v>
      </c>
      <c r="S39" s="57"/>
      <c r="T39" s="58">
        <f t="shared" si="4"/>
        <v>287.99999999999955</v>
      </c>
      <c r="U39" s="58"/>
    </row>
    <row r="40" spans="2:21" ht="13.5">
      <c r="B40" s="21">
        <v>32</v>
      </c>
      <c r="C40" s="55">
        <f t="shared" si="1"/>
        <v>592336.0207647056</v>
      </c>
      <c r="D40" s="55"/>
      <c r="E40" s="21">
        <v>2015</v>
      </c>
      <c r="F40" s="8">
        <v>42467</v>
      </c>
      <c r="G40" s="21" t="s">
        <v>1</v>
      </c>
      <c r="H40" s="56">
        <v>178.084</v>
      </c>
      <c r="I40" s="56"/>
      <c r="J40" s="21">
        <v>28</v>
      </c>
      <c r="K40" s="55">
        <f t="shared" si="0"/>
        <v>17770.08062294117</v>
      </c>
      <c r="L40" s="55"/>
      <c r="M40" s="6">
        <f t="shared" si="2"/>
        <v>0.6346457365336131</v>
      </c>
      <c r="N40" s="21">
        <v>2015</v>
      </c>
      <c r="O40" s="8">
        <v>42468</v>
      </c>
      <c r="P40" s="56">
        <v>177.799</v>
      </c>
      <c r="Q40" s="56"/>
      <c r="R40" s="57">
        <f t="shared" si="3"/>
        <v>-18087.40349120776</v>
      </c>
      <c r="S40" s="57"/>
      <c r="T40" s="58">
        <f t="shared" si="4"/>
        <v>-28</v>
      </c>
      <c r="U40" s="58"/>
    </row>
    <row r="41" spans="2:21" ht="13.5">
      <c r="B41" s="21">
        <v>33</v>
      </c>
      <c r="C41" s="55">
        <f t="shared" si="1"/>
        <v>574248.6172734979</v>
      </c>
      <c r="D41" s="55"/>
      <c r="E41" s="21">
        <v>2015</v>
      </c>
      <c r="F41" s="8">
        <v>42470</v>
      </c>
      <c r="G41" s="21" t="s">
        <v>0</v>
      </c>
      <c r="H41" s="56">
        <v>177.284</v>
      </c>
      <c r="I41" s="56"/>
      <c r="J41" s="21">
        <v>21</v>
      </c>
      <c r="K41" s="55">
        <f t="shared" si="0"/>
        <v>17227.458518204934</v>
      </c>
      <c r="L41" s="55"/>
      <c r="M41" s="6">
        <f t="shared" si="2"/>
        <v>0.8203551675335683</v>
      </c>
      <c r="N41" s="21">
        <v>2015</v>
      </c>
      <c r="O41" s="8">
        <v>42474</v>
      </c>
      <c r="P41" s="56">
        <v>176.331</v>
      </c>
      <c r="Q41" s="56"/>
      <c r="R41" s="57">
        <f t="shared" si="3"/>
        <v>78179.84746594931</v>
      </c>
      <c r="S41" s="57"/>
      <c r="T41" s="58">
        <f t="shared" si="4"/>
        <v>95.3000000000003</v>
      </c>
      <c r="U41" s="58"/>
    </row>
    <row r="42" spans="2:21" ht="13.5">
      <c r="B42" s="21">
        <v>34</v>
      </c>
      <c r="C42" s="55">
        <f t="shared" si="1"/>
        <v>652428.4647394472</v>
      </c>
      <c r="D42" s="55"/>
      <c r="E42" s="21">
        <v>2015</v>
      </c>
      <c r="F42" s="8">
        <v>42476</v>
      </c>
      <c r="G42" s="21" t="s">
        <v>1</v>
      </c>
      <c r="H42" s="56">
        <v>177.35</v>
      </c>
      <c r="I42" s="56"/>
      <c r="J42" s="21">
        <v>68</v>
      </c>
      <c r="K42" s="55">
        <f t="shared" si="0"/>
        <v>19572.853942183418</v>
      </c>
      <c r="L42" s="55"/>
      <c r="M42" s="6">
        <f t="shared" si="2"/>
        <v>0.28783608738505023</v>
      </c>
      <c r="N42" s="21">
        <v>2015</v>
      </c>
      <c r="O42" s="8">
        <v>42477</v>
      </c>
      <c r="P42" s="56">
        <v>178.256</v>
      </c>
      <c r="Q42" s="56"/>
      <c r="R42" s="57">
        <f t="shared" si="3"/>
        <v>26077.94951708572</v>
      </c>
      <c r="S42" s="57"/>
      <c r="T42" s="58">
        <f t="shared" si="4"/>
        <v>90.60000000000059</v>
      </c>
      <c r="U42" s="58"/>
    </row>
    <row r="43" spans="2:21" ht="13.5">
      <c r="B43" s="21">
        <v>35</v>
      </c>
      <c r="C43" s="55">
        <f t="shared" si="1"/>
        <v>678506.4142565329</v>
      </c>
      <c r="D43" s="55"/>
      <c r="E43" s="21">
        <v>2015</v>
      </c>
      <c r="F43" s="8">
        <v>42481</v>
      </c>
      <c r="G43" s="21" t="s">
        <v>1</v>
      </c>
      <c r="H43" s="56">
        <v>178.094</v>
      </c>
      <c r="I43" s="56"/>
      <c r="J43" s="21">
        <v>63</v>
      </c>
      <c r="K43" s="55">
        <f t="shared" si="0"/>
        <v>20355.192427695987</v>
      </c>
      <c r="L43" s="55"/>
      <c r="M43" s="6">
        <f t="shared" si="2"/>
        <v>0.3230982925031109</v>
      </c>
      <c r="N43" s="21">
        <v>2015</v>
      </c>
      <c r="O43" s="8">
        <v>42488</v>
      </c>
      <c r="P43" s="56">
        <v>181.012</v>
      </c>
      <c r="Q43" s="56"/>
      <c r="R43" s="57">
        <f t="shared" si="3"/>
        <v>94280.08175240796</v>
      </c>
      <c r="S43" s="57"/>
      <c r="T43" s="58">
        <f t="shared" si="4"/>
        <v>291.80000000000064</v>
      </c>
      <c r="U43" s="58"/>
    </row>
    <row r="44" spans="2:21" ht="13.5">
      <c r="B44" s="21">
        <v>36</v>
      </c>
      <c r="C44" s="55">
        <f t="shared" si="1"/>
        <v>772786.4960089409</v>
      </c>
      <c r="D44" s="55"/>
      <c r="E44" s="21">
        <v>2015</v>
      </c>
      <c r="F44" s="8">
        <v>42494</v>
      </c>
      <c r="G44" s="21" t="s">
        <v>0</v>
      </c>
      <c r="H44" s="56">
        <v>181.757</v>
      </c>
      <c r="I44" s="56"/>
      <c r="J44" s="21">
        <v>86</v>
      </c>
      <c r="K44" s="55">
        <f t="shared" si="0"/>
        <v>23183.594880268225</v>
      </c>
      <c r="L44" s="55"/>
      <c r="M44" s="6">
        <f t="shared" si="2"/>
        <v>0.2695766846542817</v>
      </c>
      <c r="N44" s="21">
        <v>2015</v>
      </c>
      <c r="O44" s="8">
        <v>42495</v>
      </c>
      <c r="P44" s="56">
        <v>182.625</v>
      </c>
      <c r="Q44" s="56"/>
      <c r="R44" s="57">
        <f t="shared" si="3"/>
        <v>-23399.256227991515</v>
      </c>
      <c r="S44" s="57"/>
      <c r="T44" s="58">
        <f t="shared" si="4"/>
        <v>-86</v>
      </c>
      <c r="U44" s="58"/>
    </row>
    <row r="45" spans="2:21" ht="13.5">
      <c r="B45" s="21">
        <v>37</v>
      </c>
      <c r="C45" s="55">
        <f t="shared" si="1"/>
        <v>749387.2397809493</v>
      </c>
      <c r="D45" s="55"/>
      <c r="E45" s="21">
        <v>2015</v>
      </c>
      <c r="F45" s="8">
        <v>42501</v>
      </c>
      <c r="G45" s="21" t="s">
        <v>1</v>
      </c>
      <c r="H45" s="56">
        <v>185.264</v>
      </c>
      <c r="I45" s="56"/>
      <c r="J45" s="21">
        <v>62</v>
      </c>
      <c r="K45" s="55">
        <f t="shared" si="0"/>
        <v>22481.61719342848</v>
      </c>
      <c r="L45" s="55"/>
      <c r="M45" s="6">
        <f t="shared" si="2"/>
        <v>0.36260672892626583</v>
      </c>
      <c r="N45" s="21">
        <v>2015</v>
      </c>
      <c r="O45" s="8">
        <v>42503</v>
      </c>
      <c r="P45" s="56">
        <v>187.352</v>
      </c>
      <c r="Q45" s="56"/>
      <c r="R45" s="57">
        <f t="shared" si="3"/>
        <v>75712.28499980408</v>
      </c>
      <c r="S45" s="57"/>
      <c r="T45" s="58">
        <f t="shared" si="4"/>
        <v>208.7999999999994</v>
      </c>
      <c r="U45" s="58"/>
    </row>
    <row r="46" spans="2:21" ht="13.5">
      <c r="B46" s="21">
        <v>38</v>
      </c>
      <c r="C46" s="55">
        <f t="shared" si="1"/>
        <v>825099.5247807534</v>
      </c>
      <c r="D46" s="55"/>
      <c r="E46" s="21">
        <v>2015</v>
      </c>
      <c r="F46" s="8">
        <v>42558</v>
      </c>
      <c r="G46" s="21" t="s">
        <v>0</v>
      </c>
      <c r="H46" s="56">
        <v>191.12</v>
      </c>
      <c r="I46" s="56"/>
      <c r="J46" s="21">
        <v>43</v>
      </c>
      <c r="K46" s="55">
        <f t="shared" si="0"/>
        <v>24752.985743422603</v>
      </c>
      <c r="L46" s="55"/>
      <c r="M46" s="6">
        <f t="shared" si="2"/>
        <v>0.5756508312423861</v>
      </c>
      <c r="N46" s="21">
        <v>2015</v>
      </c>
      <c r="O46" s="8">
        <v>42559</v>
      </c>
      <c r="P46" s="56">
        <v>185.761</v>
      </c>
      <c r="Q46" s="56"/>
      <c r="R46" s="57">
        <f t="shared" si="3"/>
        <v>308491.2804627952</v>
      </c>
      <c r="S46" s="57"/>
      <c r="T46" s="58">
        <f t="shared" si="4"/>
        <v>535.9000000000009</v>
      </c>
      <c r="U46" s="58"/>
    </row>
    <row r="47" spans="2:21" ht="13.5">
      <c r="B47" s="21">
        <v>39</v>
      </c>
      <c r="C47" s="55">
        <f t="shared" si="1"/>
        <v>1133590.8052435487</v>
      </c>
      <c r="D47" s="55"/>
      <c r="E47" s="21"/>
      <c r="F47" s="8"/>
      <c r="G47" s="21" t="s">
        <v>1</v>
      </c>
      <c r="H47" s="56"/>
      <c r="I47" s="56"/>
      <c r="J47" s="21"/>
      <c r="K47" s="55">
        <f t="shared" si="0"/>
      </c>
      <c r="L47" s="55"/>
      <c r="M47" s="6">
        <f t="shared" si="2"/>
      </c>
      <c r="N47" s="21"/>
      <c r="O47" s="8"/>
      <c r="P47" s="56"/>
      <c r="Q47" s="56"/>
      <c r="R47" s="57">
        <f t="shared" si="3"/>
      </c>
      <c r="S47" s="57"/>
      <c r="T47" s="58">
        <f t="shared" si="4"/>
      </c>
      <c r="U47" s="58"/>
    </row>
    <row r="48" spans="2:21" ht="13.5">
      <c r="B48" s="21">
        <v>40</v>
      </c>
      <c r="C48" s="55">
        <f t="shared" si="1"/>
      </c>
      <c r="D48" s="55"/>
      <c r="E48" s="21"/>
      <c r="F48" s="8"/>
      <c r="G48" s="21" t="s">
        <v>33</v>
      </c>
      <c r="H48" s="56"/>
      <c r="I48" s="56"/>
      <c r="J48" s="21"/>
      <c r="K48" s="55">
        <f t="shared" si="0"/>
      </c>
      <c r="L48" s="55"/>
      <c r="M48" s="6">
        <f t="shared" si="2"/>
      </c>
      <c r="N48" s="21"/>
      <c r="O48" s="8"/>
      <c r="P48" s="56"/>
      <c r="Q48" s="56"/>
      <c r="R48" s="57">
        <f t="shared" si="3"/>
      </c>
      <c r="S48" s="57"/>
      <c r="T48" s="58">
        <f t="shared" si="4"/>
      </c>
      <c r="U48" s="58"/>
    </row>
    <row r="49" spans="2:21" ht="13.5">
      <c r="B49" s="21">
        <v>41</v>
      </c>
      <c r="C49" s="55">
        <f t="shared" si="1"/>
      </c>
      <c r="D49" s="55"/>
      <c r="E49" s="21"/>
      <c r="F49" s="8"/>
      <c r="G49" s="21" t="s">
        <v>1</v>
      </c>
      <c r="H49" s="56"/>
      <c r="I49" s="56"/>
      <c r="J49" s="21"/>
      <c r="K49" s="55">
        <f t="shared" si="0"/>
      </c>
      <c r="L49" s="55"/>
      <c r="M49" s="6">
        <f t="shared" si="2"/>
      </c>
      <c r="N49" s="21"/>
      <c r="O49" s="8"/>
      <c r="P49" s="56"/>
      <c r="Q49" s="56"/>
      <c r="R49" s="57">
        <f t="shared" si="3"/>
      </c>
      <c r="S49" s="57"/>
      <c r="T49" s="58">
        <f t="shared" si="4"/>
      </c>
      <c r="U49" s="58"/>
    </row>
    <row r="50" spans="2:21" ht="13.5">
      <c r="B50" s="21">
        <v>42</v>
      </c>
      <c r="C50" s="55">
        <f t="shared" si="1"/>
      </c>
      <c r="D50" s="55"/>
      <c r="E50" s="21"/>
      <c r="F50" s="8"/>
      <c r="G50" s="21" t="s">
        <v>1</v>
      </c>
      <c r="H50" s="56"/>
      <c r="I50" s="56"/>
      <c r="J50" s="21"/>
      <c r="K50" s="55">
        <f t="shared" si="0"/>
      </c>
      <c r="L50" s="55"/>
      <c r="M50" s="6">
        <f t="shared" si="2"/>
      </c>
      <c r="N50" s="21"/>
      <c r="O50" s="8"/>
      <c r="P50" s="56"/>
      <c r="Q50" s="56"/>
      <c r="R50" s="57">
        <f t="shared" si="3"/>
      </c>
      <c r="S50" s="57"/>
      <c r="T50" s="58">
        <f t="shared" si="4"/>
      </c>
      <c r="U50" s="58"/>
    </row>
    <row r="51" spans="2:21" ht="13.5">
      <c r="B51" s="21">
        <v>43</v>
      </c>
      <c r="C51" s="55">
        <f t="shared" si="1"/>
      </c>
      <c r="D51" s="55"/>
      <c r="E51" s="21"/>
      <c r="F51" s="8"/>
      <c r="G51" s="21" t="s">
        <v>0</v>
      </c>
      <c r="H51" s="56"/>
      <c r="I51" s="56"/>
      <c r="J51" s="21"/>
      <c r="K51" s="55">
        <f t="shared" si="0"/>
      </c>
      <c r="L51" s="55"/>
      <c r="M51" s="6">
        <f t="shared" si="2"/>
      </c>
      <c r="N51" s="21"/>
      <c r="O51" s="8"/>
      <c r="P51" s="56"/>
      <c r="Q51" s="56"/>
      <c r="R51" s="57">
        <f t="shared" si="3"/>
      </c>
      <c r="S51" s="57"/>
      <c r="T51" s="58">
        <f t="shared" si="4"/>
      </c>
      <c r="U51" s="58"/>
    </row>
    <row r="52" spans="2:21" ht="13.5">
      <c r="B52" s="21">
        <v>44</v>
      </c>
      <c r="C52" s="55">
        <f t="shared" si="1"/>
      </c>
      <c r="D52" s="55"/>
      <c r="E52" s="21"/>
      <c r="F52" s="8"/>
      <c r="G52" s="21" t="s">
        <v>0</v>
      </c>
      <c r="H52" s="56"/>
      <c r="I52" s="56"/>
      <c r="J52" s="21"/>
      <c r="K52" s="55">
        <f t="shared" si="0"/>
      </c>
      <c r="L52" s="55"/>
      <c r="M52" s="6">
        <f t="shared" si="2"/>
      </c>
      <c r="N52" s="21"/>
      <c r="O52" s="8"/>
      <c r="P52" s="56"/>
      <c r="Q52" s="56"/>
      <c r="R52" s="57">
        <f t="shared" si="3"/>
      </c>
      <c r="S52" s="57"/>
      <c r="T52" s="58">
        <f t="shared" si="4"/>
      </c>
      <c r="U52" s="58"/>
    </row>
    <row r="53" spans="2:21" ht="13.5">
      <c r="B53" s="21">
        <v>45</v>
      </c>
      <c r="C53" s="55">
        <f t="shared" si="1"/>
      </c>
      <c r="D53" s="55"/>
      <c r="E53" s="21"/>
      <c r="F53" s="8"/>
      <c r="G53" s="21" t="s">
        <v>1</v>
      </c>
      <c r="H53" s="56"/>
      <c r="I53" s="56"/>
      <c r="J53" s="21"/>
      <c r="K53" s="55">
        <f t="shared" si="0"/>
      </c>
      <c r="L53" s="55"/>
      <c r="M53" s="6">
        <f t="shared" si="2"/>
      </c>
      <c r="N53" s="21"/>
      <c r="O53" s="8"/>
      <c r="P53" s="56"/>
      <c r="Q53" s="56"/>
      <c r="R53" s="57">
        <f t="shared" si="3"/>
      </c>
      <c r="S53" s="57"/>
      <c r="T53" s="58">
        <f t="shared" si="4"/>
      </c>
      <c r="U53" s="58"/>
    </row>
    <row r="54" spans="2:21" ht="13.5">
      <c r="B54" s="21">
        <v>46</v>
      </c>
      <c r="C54" s="55">
        <f t="shared" si="1"/>
      </c>
      <c r="D54" s="55"/>
      <c r="E54" s="21"/>
      <c r="F54" s="8"/>
      <c r="G54" s="21" t="s">
        <v>1</v>
      </c>
      <c r="H54" s="56"/>
      <c r="I54" s="56"/>
      <c r="J54" s="21"/>
      <c r="K54" s="55">
        <f t="shared" si="0"/>
      </c>
      <c r="L54" s="55"/>
      <c r="M54" s="6">
        <f t="shared" si="2"/>
      </c>
      <c r="N54" s="21"/>
      <c r="O54" s="8"/>
      <c r="P54" s="56"/>
      <c r="Q54" s="56"/>
      <c r="R54" s="57">
        <f t="shared" si="3"/>
      </c>
      <c r="S54" s="57"/>
      <c r="T54" s="58">
        <f t="shared" si="4"/>
      </c>
      <c r="U54" s="58"/>
    </row>
    <row r="55" spans="2:21" ht="13.5">
      <c r="B55" s="21">
        <v>47</v>
      </c>
      <c r="C55" s="55">
        <f t="shared" si="1"/>
      </c>
      <c r="D55" s="55"/>
      <c r="E55" s="21"/>
      <c r="F55" s="8"/>
      <c r="G55" s="21" t="s">
        <v>0</v>
      </c>
      <c r="H55" s="56"/>
      <c r="I55" s="56"/>
      <c r="J55" s="21"/>
      <c r="K55" s="55">
        <f t="shared" si="0"/>
      </c>
      <c r="L55" s="55"/>
      <c r="M55" s="6">
        <f t="shared" si="2"/>
      </c>
      <c r="N55" s="21"/>
      <c r="O55" s="8"/>
      <c r="P55" s="56"/>
      <c r="Q55" s="56"/>
      <c r="R55" s="57">
        <f t="shared" si="3"/>
      </c>
      <c r="S55" s="57"/>
      <c r="T55" s="58">
        <f t="shared" si="4"/>
      </c>
      <c r="U55" s="58"/>
    </row>
    <row r="56" spans="2:21" ht="13.5">
      <c r="B56" s="21">
        <v>48</v>
      </c>
      <c r="C56" s="55">
        <f t="shared" si="1"/>
      </c>
      <c r="D56" s="55"/>
      <c r="E56" s="21"/>
      <c r="F56" s="8"/>
      <c r="G56" s="21" t="s">
        <v>0</v>
      </c>
      <c r="H56" s="56"/>
      <c r="I56" s="56"/>
      <c r="J56" s="21"/>
      <c r="K56" s="55">
        <f t="shared" si="0"/>
      </c>
      <c r="L56" s="55"/>
      <c r="M56" s="6">
        <f t="shared" si="2"/>
      </c>
      <c r="N56" s="21"/>
      <c r="O56" s="8"/>
      <c r="P56" s="56"/>
      <c r="Q56" s="56"/>
      <c r="R56" s="57">
        <f t="shared" si="3"/>
      </c>
      <c r="S56" s="57"/>
      <c r="T56" s="58">
        <f t="shared" si="4"/>
      </c>
      <c r="U56" s="58"/>
    </row>
    <row r="57" spans="2:21" ht="13.5">
      <c r="B57" s="21">
        <v>49</v>
      </c>
      <c r="C57" s="55">
        <f t="shared" si="1"/>
      </c>
      <c r="D57" s="55"/>
      <c r="E57" s="21"/>
      <c r="F57" s="8"/>
      <c r="G57" s="21" t="s">
        <v>0</v>
      </c>
      <c r="H57" s="56"/>
      <c r="I57" s="56"/>
      <c r="J57" s="21"/>
      <c r="K57" s="55">
        <f t="shared" si="0"/>
      </c>
      <c r="L57" s="55"/>
      <c r="M57" s="6">
        <f t="shared" si="2"/>
      </c>
      <c r="N57" s="21"/>
      <c r="O57" s="8"/>
      <c r="P57" s="56"/>
      <c r="Q57" s="56"/>
      <c r="R57" s="57">
        <f t="shared" si="3"/>
      </c>
      <c r="S57" s="57"/>
      <c r="T57" s="58">
        <f t="shared" si="4"/>
      </c>
      <c r="U57" s="58"/>
    </row>
    <row r="58" spans="2:21" ht="13.5">
      <c r="B58" s="21">
        <v>50</v>
      </c>
      <c r="C58" s="55">
        <f t="shared" si="1"/>
      </c>
      <c r="D58" s="55"/>
      <c r="E58" s="21"/>
      <c r="F58" s="8"/>
      <c r="G58" s="21" t="s">
        <v>0</v>
      </c>
      <c r="H58" s="56"/>
      <c r="I58" s="56"/>
      <c r="J58" s="21"/>
      <c r="K58" s="55">
        <f t="shared" si="0"/>
      </c>
      <c r="L58" s="55"/>
      <c r="M58" s="6">
        <f t="shared" si="2"/>
      </c>
      <c r="N58" s="21"/>
      <c r="O58" s="8"/>
      <c r="P58" s="56"/>
      <c r="Q58" s="56"/>
      <c r="R58" s="57">
        <f t="shared" si="3"/>
      </c>
      <c r="S58" s="57"/>
      <c r="T58" s="58">
        <f t="shared" si="4"/>
      </c>
      <c r="U58" s="58"/>
    </row>
    <row r="59" spans="2:21" ht="13.5">
      <c r="B59" s="21">
        <v>51</v>
      </c>
      <c r="C59" s="55">
        <f t="shared" si="1"/>
      </c>
      <c r="D59" s="55"/>
      <c r="E59" s="21"/>
      <c r="F59" s="8"/>
      <c r="G59" s="21" t="s">
        <v>0</v>
      </c>
      <c r="H59" s="56"/>
      <c r="I59" s="56"/>
      <c r="J59" s="21"/>
      <c r="K59" s="55">
        <f t="shared" si="0"/>
      </c>
      <c r="L59" s="55"/>
      <c r="M59" s="6">
        <f t="shared" si="2"/>
      </c>
      <c r="N59" s="21"/>
      <c r="O59" s="8"/>
      <c r="P59" s="56"/>
      <c r="Q59" s="56"/>
      <c r="R59" s="57">
        <f t="shared" si="3"/>
      </c>
      <c r="S59" s="57"/>
      <c r="T59" s="58">
        <f t="shared" si="4"/>
      </c>
      <c r="U59" s="58"/>
    </row>
    <row r="60" spans="2:21" ht="13.5">
      <c r="B60" s="21">
        <v>52</v>
      </c>
      <c r="C60" s="55">
        <f t="shared" si="1"/>
      </c>
      <c r="D60" s="55"/>
      <c r="E60" s="21"/>
      <c r="F60" s="8"/>
      <c r="G60" s="21" t="s">
        <v>0</v>
      </c>
      <c r="H60" s="56"/>
      <c r="I60" s="56"/>
      <c r="J60" s="21"/>
      <c r="K60" s="55">
        <f t="shared" si="0"/>
      </c>
      <c r="L60" s="55"/>
      <c r="M60" s="6">
        <f t="shared" si="2"/>
      </c>
      <c r="N60" s="21"/>
      <c r="O60" s="8"/>
      <c r="P60" s="56"/>
      <c r="Q60" s="56"/>
      <c r="R60" s="57">
        <f t="shared" si="3"/>
      </c>
      <c r="S60" s="57"/>
      <c r="T60" s="58">
        <f t="shared" si="4"/>
      </c>
      <c r="U60" s="58"/>
    </row>
    <row r="61" spans="2:21" ht="13.5">
      <c r="B61" s="21">
        <v>53</v>
      </c>
      <c r="C61" s="55">
        <f t="shared" si="1"/>
      </c>
      <c r="D61" s="55"/>
      <c r="E61" s="21"/>
      <c r="F61" s="8"/>
      <c r="G61" s="21" t="s">
        <v>0</v>
      </c>
      <c r="H61" s="56"/>
      <c r="I61" s="56"/>
      <c r="J61" s="21"/>
      <c r="K61" s="55">
        <f t="shared" si="0"/>
      </c>
      <c r="L61" s="55"/>
      <c r="M61" s="6">
        <f t="shared" si="2"/>
      </c>
      <c r="N61" s="21"/>
      <c r="O61" s="8"/>
      <c r="P61" s="56"/>
      <c r="Q61" s="56"/>
      <c r="R61" s="57">
        <f t="shared" si="3"/>
      </c>
      <c r="S61" s="57"/>
      <c r="T61" s="58">
        <f t="shared" si="4"/>
      </c>
      <c r="U61" s="58"/>
    </row>
    <row r="62" spans="2:21" ht="13.5">
      <c r="B62" s="21">
        <v>54</v>
      </c>
      <c r="C62" s="55">
        <f t="shared" si="1"/>
      </c>
      <c r="D62" s="55"/>
      <c r="E62" s="21"/>
      <c r="F62" s="8"/>
      <c r="G62" s="21" t="s">
        <v>0</v>
      </c>
      <c r="H62" s="56"/>
      <c r="I62" s="56"/>
      <c r="J62" s="21"/>
      <c r="K62" s="55">
        <f t="shared" si="0"/>
      </c>
      <c r="L62" s="55"/>
      <c r="M62" s="6">
        <f t="shared" si="2"/>
      </c>
      <c r="N62" s="21"/>
      <c r="O62" s="8"/>
      <c r="P62" s="56"/>
      <c r="Q62" s="56"/>
      <c r="R62" s="57">
        <f t="shared" si="3"/>
      </c>
      <c r="S62" s="57"/>
      <c r="T62" s="58">
        <f t="shared" si="4"/>
      </c>
      <c r="U62" s="58"/>
    </row>
    <row r="63" spans="2:21" ht="13.5">
      <c r="B63" s="21">
        <v>55</v>
      </c>
      <c r="C63" s="55">
        <f t="shared" si="1"/>
      </c>
      <c r="D63" s="55"/>
      <c r="E63" s="21"/>
      <c r="F63" s="8"/>
      <c r="G63" s="21" t="s">
        <v>1</v>
      </c>
      <c r="H63" s="56"/>
      <c r="I63" s="56"/>
      <c r="J63" s="21"/>
      <c r="K63" s="55">
        <f t="shared" si="0"/>
      </c>
      <c r="L63" s="55"/>
      <c r="M63" s="6">
        <f t="shared" si="2"/>
      </c>
      <c r="N63" s="21"/>
      <c r="O63" s="8"/>
      <c r="P63" s="56"/>
      <c r="Q63" s="56"/>
      <c r="R63" s="57">
        <f t="shared" si="3"/>
      </c>
      <c r="S63" s="57"/>
      <c r="T63" s="58">
        <f t="shared" si="4"/>
      </c>
      <c r="U63" s="58"/>
    </row>
    <row r="64" spans="2:21" ht="13.5">
      <c r="B64" s="21">
        <v>56</v>
      </c>
      <c r="C64" s="55">
        <f t="shared" si="1"/>
      </c>
      <c r="D64" s="55"/>
      <c r="E64" s="21"/>
      <c r="F64" s="8"/>
      <c r="G64" s="21" t="s">
        <v>0</v>
      </c>
      <c r="H64" s="56"/>
      <c r="I64" s="56"/>
      <c r="J64" s="21"/>
      <c r="K64" s="55">
        <f t="shared" si="0"/>
      </c>
      <c r="L64" s="55"/>
      <c r="M64" s="6">
        <f t="shared" si="2"/>
      </c>
      <c r="N64" s="21"/>
      <c r="O64" s="8"/>
      <c r="P64" s="56"/>
      <c r="Q64" s="56"/>
      <c r="R64" s="57">
        <f t="shared" si="3"/>
      </c>
      <c r="S64" s="57"/>
      <c r="T64" s="58">
        <f t="shared" si="4"/>
      </c>
      <c r="U64" s="58"/>
    </row>
    <row r="65" spans="2:21" ht="13.5">
      <c r="B65" s="21">
        <v>57</v>
      </c>
      <c r="C65" s="55">
        <f t="shared" si="1"/>
      </c>
      <c r="D65" s="55"/>
      <c r="E65" s="21"/>
      <c r="F65" s="8"/>
      <c r="G65" s="21" t="s">
        <v>0</v>
      </c>
      <c r="H65" s="56"/>
      <c r="I65" s="56"/>
      <c r="J65" s="21"/>
      <c r="K65" s="55">
        <f t="shared" si="0"/>
      </c>
      <c r="L65" s="55"/>
      <c r="M65" s="6">
        <f t="shared" si="2"/>
      </c>
      <c r="N65" s="21"/>
      <c r="O65" s="8"/>
      <c r="P65" s="56"/>
      <c r="Q65" s="56"/>
      <c r="R65" s="57">
        <f t="shared" si="3"/>
      </c>
      <c r="S65" s="57"/>
      <c r="T65" s="58">
        <f t="shared" si="4"/>
      </c>
      <c r="U65" s="58"/>
    </row>
    <row r="66" spans="2:21" ht="13.5">
      <c r="B66" s="21">
        <v>58</v>
      </c>
      <c r="C66" s="55">
        <f t="shared" si="1"/>
      </c>
      <c r="D66" s="55"/>
      <c r="E66" s="21"/>
      <c r="F66" s="8"/>
      <c r="G66" s="21" t="s">
        <v>0</v>
      </c>
      <c r="H66" s="56"/>
      <c r="I66" s="56"/>
      <c r="J66" s="21"/>
      <c r="K66" s="55">
        <f t="shared" si="0"/>
      </c>
      <c r="L66" s="55"/>
      <c r="M66" s="6">
        <f t="shared" si="2"/>
      </c>
      <c r="N66" s="21"/>
      <c r="O66" s="8"/>
      <c r="P66" s="56"/>
      <c r="Q66" s="56"/>
      <c r="R66" s="57">
        <f t="shared" si="3"/>
      </c>
      <c r="S66" s="57"/>
      <c r="T66" s="58">
        <f t="shared" si="4"/>
      </c>
      <c r="U66" s="58"/>
    </row>
    <row r="67" spans="2:21" ht="13.5">
      <c r="B67" s="21">
        <v>59</v>
      </c>
      <c r="C67" s="55">
        <f t="shared" si="1"/>
      </c>
      <c r="D67" s="55"/>
      <c r="E67" s="21"/>
      <c r="F67" s="8"/>
      <c r="G67" s="21" t="s">
        <v>0</v>
      </c>
      <c r="H67" s="56"/>
      <c r="I67" s="56"/>
      <c r="J67" s="21"/>
      <c r="K67" s="55">
        <f t="shared" si="0"/>
      </c>
      <c r="L67" s="55"/>
      <c r="M67" s="6">
        <f t="shared" si="2"/>
      </c>
      <c r="N67" s="21"/>
      <c r="O67" s="8"/>
      <c r="P67" s="56"/>
      <c r="Q67" s="56"/>
      <c r="R67" s="57">
        <f t="shared" si="3"/>
      </c>
      <c r="S67" s="57"/>
      <c r="T67" s="58">
        <f t="shared" si="4"/>
      </c>
      <c r="U67" s="58"/>
    </row>
    <row r="68" spans="2:21" ht="13.5">
      <c r="B68" s="21">
        <v>60</v>
      </c>
      <c r="C68" s="55">
        <f t="shared" si="1"/>
      </c>
      <c r="D68" s="55"/>
      <c r="E68" s="21"/>
      <c r="F68" s="8"/>
      <c r="G68" s="21" t="s">
        <v>1</v>
      </c>
      <c r="H68" s="56"/>
      <c r="I68" s="56"/>
      <c r="J68" s="21"/>
      <c r="K68" s="55">
        <f t="shared" si="0"/>
      </c>
      <c r="L68" s="55"/>
      <c r="M68" s="6">
        <f t="shared" si="2"/>
      </c>
      <c r="N68" s="21"/>
      <c r="O68" s="8"/>
      <c r="P68" s="56"/>
      <c r="Q68" s="56"/>
      <c r="R68" s="57">
        <f t="shared" si="3"/>
      </c>
      <c r="S68" s="57"/>
      <c r="T68" s="58">
        <f t="shared" si="4"/>
      </c>
      <c r="U68" s="58"/>
    </row>
    <row r="69" spans="2:21" ht="13.5">
      <c r="B69" s="21">
        <v>61</v>
      </c>
      <c r="C69" s="55">
        <f t="shared" si="1"/>
      </c>
      <c r="D69" s="55"/>
      <c r="E69" s="21"/>
      <c r="F69" s="8"/>
      <c r="G69" s="21" t="s">
        <v>1</v>
      </c>
      <c r="H69" s="56"/>
      <c r="I69" s="56"/>
      <c r="J69" s="21"/>
      <c r="K69" s="55">
        <f t="shared" si="0"/>
      </c>
      <c r="L69" s="55"/>
      <c r="M69" s="6">
        <f t="shared" si="2"/>
      </c>
      <c r="N69" s="21"/>
      <c r="O69" s="8"/>
      <c r="P69" s="56"/>
      <c r="Q69" s="56"/>
      <c r="R69" s="57">
        <f t="shared" si="3"/>
      </c>
      <c r="S69" s="57"/>
      <c r="T69" s="58">
        <f t="shared" si="4"/>
      </c>
      <c r="U69" s="58"/>
    </row>
    <row r="70" spans="2:21" ht="13.5">
      <c r="B70" s="21">
        <v>62</v>
      </c>
      <c r="C70" s="55">
        <f t="shared" si="1"/>
      </c>
      <c r="D70" s="55"/>
      <c r="E70" s="21"/>
      <c r="F70" s="8"/>
      <c r="G70" s="21" t="s">
        <v>0</v>
      </c>
      <c r="H70" s="56"/>
      <c r="I70" s="56"/>
      <c r="J70" s="21"/>
      <c r="K70" s="55">
        <f t="shared" si="0"/>
      </c>
      <c r="L70" s="55"/>
      <c r="M70" s="6">
        <f t="shared" si="2"/>
      </c>
      <c r="N70" s="21"/>
      <c r="O70" s="8"/>
      <c r="P70" s="56"/>
      <c r="Q70" s="56"/>
      <c r="R70" s="57">
        <f t="shared" si="3"/>
      </c>
      <c r="S70" s="57"/>
      <c r="T70" s="58">
        <f t="shared" si="4"/>
      </c>
      <c r="U70" s="58"/>
    </row>
    <row r="71" spans="2:21" ht="13.5">
      <c r="B71" s="21">
        <v>63</v>
      </c>
      <c r="C71" s="55">
        <f t="shared" si="1"/>
      </c>
      <c r="D71" s="55"/>
      <c r="E71" s="21"/>
      <c r="F71" s="8"/>
      <c r="G71" s="21" t="s">
        <v>1</v>
      </c>
      <c r="H71" s="56"/>
      <c r="I71" s="56"/>
      <c r="J71" s="21"/>
      <c r="K71" s="55">
        <f t="shared" si="0"/>
      </c>
      <c r="L71" s="55"/>
      <c r="M71" s="6">
        <f t="shared" si="2"/>
      </c>
      <c r="N71" s="21"/>
      <c r="O71" s="8"/>
      <c r="P71" s="56"/>
      <c r="Q71" s="56"/>
      <c r="R71" s="57">
        <f t="shared" si="3"/>
      </c>
      <c r="S71" s="57"/>
      <c r="T71" s="58">
        <f t="shared" si="4"/>
      </c>
      <c r="U71" s="58"/>
    </row>
    <row r="72" spans="2:21" ht="13.5">
      <c r="B72" s="21">
        <v>64</v>
      </c>
      <c r="C72" s="55">
        <f t="shared" si="1"/>
      </c>
      <c r="D72" s="55"/>
      <c r="E72" s="21"/>
      <c r="F72" s="8"/>
      <c r="G72" s="21" t="s">
        <v>0</v>
      </c>
      <c r="H72" s="56"/>
      <c r="I72" s="56"/>
      <c r="J72" s="21"/>
      <c r="K72" s="55">
        <f t="shared" si="0"/>
      </c>
      <c r="L72" s="55"/>
      <c r="M72" s="6">
        <f t="shared" si="2"/>
      </c>
      <c r="N72" s="21"/>
      <c r="O72" s="8"/>
      <c r="P72" s="56"/>
      <c r="Q72" s="56"/>
      <c r="R72" s="57">
        <f t="shared" si="3"/>
      </c>
      <c r="S72" s="57"/>
      <c r="T72" s="58">
        <f t="shared" si="4"/>
      </c>
      <c r="U72" s="58"/>
    </row>
    <row r="73" spans="2:21" ht="13.5">
      <c r="B73" s="21">
        <v>65</v>
      </c>
      <c r="C73" s="55">
        <f t="shared" si="1"/>
      </c>
      <c r="D73" s="55"/>
      <c r="E73" s="21"/>
      <c r="F73" s="8"/>
      <c r="G73" s="21" t="s">
        <v>1</v>
      </c>
      <c r="H73" s="56"/>
      <c r="I73" s="56"/>
      <c r="J73" s="21"/>
      <c r="K73" s="55">
        <f aca="true" t="shared" si="5" ref="K73:K108">IF(F73="","",C73*0.03)</f>
      </c>
      <c r="L73" s="55"/>
      <c r="M73" s="6">
        <f t="shared" si="2"/>
      </c>
      <c r="N73" s="21"/>
      <c r="O73" s="8"/>
      <c r="P73" s="56"/>
      <c r="Q73" s="56"/>
      <c r="R73" s="57">
        <f t="shared" si="3"/>
      </c>
      <c r="S73" s="57"/>
      <c r="T73" s="58">
        <f t="shared" si="4"/>
      </c>
      <c r="U73" s="58"/>
    </row>
    <row r="74" spans="2:21" ht="13.5">
      <c r="B74" s="21">
        <v>66</v>
      </c>
      <c r="C74" s="55">
        <f aca="true" t="shared" si="6" ref="C74:C108">IF(R73="","",C73+R73)</f>
      </c>
      <c r="D74" s="55"/>
      <c r="E74" s="21"/>
      <c r="F74" s="8"/>
      <c r="G74" s="21" t="s">
        <v>1</v>
      </c>
      <c r="H74" s="56"/>
      <c r="I74" s="56"/>
      <c r="J74" s="21"/>
      <c r="K74" s="55">
        <f t="shared" si="5"/>
      </c>
      <c r="L74" s="55"/>
      <c r="M74" s="6">
        <f aca="true" t="shared" si="7" ref="M74:M108">IF(J74="","",(K74/J74)/1000)</f>
      </c>
      <c r="N74" s="21"/>
      <c r="O74" s="8"/>
      <c r="P74" s="56"/>
      <c r="Q74" s="56"/>
      <c r="R74" s="57">
        <f aca="true" t="shared" si="8" ref="R74:R108">IF(O74="","",(IF(G74="売",H74-P74,P74-H74))*M74*100000)</f>
      </c>
      <c r="S74" s="57"/>
      <c r="T74" s="58">
        <f aca="true" t="shared" si="9" ref="T74:T108">IF(O74="","",IF(R74&lt;0,J74*(-1),IF(G74="買",(P74-H74)*100,(H74-P74)*100)))</f>
      </c>
      <c r="U74" s="58"/>
    </row>
    <row r="75" spans="2:21" ht="13.5">
      <c r="B75" s="21">
        <v>67</v>
      </c>
      <c r="C75" s="55">
        <f t="shared" si="6"/>
      </c>
      <c r="D75" s="55"/>
      <c r="E75" s="21"/>
      <c r="F75" s="8"/>
      <c r="G75" s="21" t="s">
        <v>0</v>
      </c>
      <c r="H75" s="56"/>
      <c r="I75" s="56"/>
      <c r="J75" s="21"/>
      <c r="K75" s="55">
        <f t="shared" si="5"/>
      </c>
      <c r="L75" s="55"/>
      <c r="M75" s="6">
        <f t="shared" si="7"/>
      </c>
      <c r="N75" s="21"/>
      <c r="O75" s="8"/>
      <c r="P75" s="56"/>
      <c r="Q75" s="56"/>
      <c r="R75" s="57">
        <f t="shared" si="8"/>
      </c>
      <c r="S75" s="57"/>
      <c r="T75" s="58">
        <f t="shared" si="9"/>
      </c>
      <c r="U75" s="58"/>
    </row>
    <row r="76" spans="2:21" ht="13.5">
      <c r="B76" s="21">
        <v>68</v>
      </c>
      <c r="C76" s="55">
        <f t="shared" si="6"/>
      </c>
      <c r="D76" s="55"/>
      <c r="E76" s="21"/>
      <c r="F76" s="8"/>
      <c r="G76" s="21" t="s">
        <v>0</v>
      </c>
      <c r="H76" s="56"/>
      <c r="I76" s="56"/>
      <c r="J76" s="21"/>
      <c r="K76" s="55">
        <f t="shared" si="5"/>
      </c>
      <c r="L76" s="55"/>
      <c r="M76" s="6">
        <f t="shared" si="7"/>
      </c>
      <c r="N76" s="21"/>
      <c r="O76" s="8"/>
      <c r="P76" s="56"/>
      <c r="Q76" s="56"/>
      <c r="R76" s="57">
        <f t="shared" si="8"/>
      </c>
      <c r="S76" s="57"/>
      <c r="T76" s="58">
        <f t="shared" si="9"/>
      </c>
      <c r="U76" s="58"/>
    </row>
    <row r="77" spans="2:21" ht="13.5">
      <c r="B77" s="21">
        <v>69</v>
      </c>
      <c r="C77" s="55">
        <f t="shared" si="6"/>
      </c>
      <c r="D77" s="55"/>
      <c r="E77" s="21"/>
      <c r="F77" s="8"/>
      <c r="G77" s="21" t="s">
        <v>0</v>
      </c>
      <c r="H77" s="56"/>
      <c r="I77" s="56"/>
      <c r="J77" s="21"/>
      <c r="K77" s="55">
        <f t="shared" si="5"/>
      </c>
      <c r="L77" s="55"/>
      <c r="M77" s="6">
        <f t="shared" si="7"/>
      </c>
      <c r="N77" s="21"/>
      <c r="O77" s="8"/>
      <c r="P77" s="56"/>
      <c r="Q77" s="56"/>
      <c r="R77" s="57">
        <f t="shared" si="8"/>
      </c>
      <c r="S77" s="57"/>
      <c r="T77" s="58">
        <f t="shared" si="9"/>
      </c>
      <c r="U77" s="58"/>
    </row>
    <row r="78" spans="2:21" ht="13.5">
      <c r="B78" s="21">
        <v>70</v>
      </c>
      <c r="C78" s="55">
        <f t="shared" si="6"/>
      </c>
      <c r="D78" s="55"/>
      <c r="E78" s="21"/>
      <c r="F78" s="8"/>
      <c r="G78" s="21" t="s">
        <v>1</v>
      </c>
      <c r="H78" s="56"/>
      <c r="I78" s="56"/>
      <c r="J78" s="21"/>
      <c r="K78" s="55">
        <f t="shared" si="5"/>
      </c>
      <c r="L78" s="55"/>
      <c r="M78" s="6">
        <f t="shared" si="7"/>
      </c>
      <c r="N78" s="21"/>
      <c r="O78" s="8"/>
      <c r="P78" s="56"/>
      <c r="Q78" s="56"/>
      <c r="R78" s="57">
        <f t="shared" si="8"/>
      </c>
      <c r="S78" s="57"/>
      <c r="T78" s="58">
        <f t="shared" si="9"/>
      </c>
      <c r="U78" s="58"/>
    </row>
    <row r="79" spans="2:21" ht="13.5">
      <c r="B79" s="21">
        <v>71</v>
      </c>
      <c r="C79" s="55">
        <f t="shared" si="6"/>
      </c>
      <c r="D79" s="55"/>
      <c r="E79" s="21"/>
      <c r="F79" s="8"/>
      <c r="G79" s="21" t="s">
        <v>0</v>
      </c>
      <c r="H79" s="56"/>
      <c r="I79" s="56"/>
      <c r="J79" s="21"/>
      <c r="K79" s="55">
        <f t="shared" si="5"/>
      </c>
      <c r="L79" s="55"/>
      <c r="M79" s="6">
        <f t="shared" si="7"/>
      </c>
      <c r="N79" s="21"/>
      <c r="O79" s="8"/>
      <c r="P79" s="56"/>
      <c r="Q79" s="56"/>
      <c r="R79" s="57">
        <f t="shared" si="8"/>
      </c>
      <c r="S79" s="57"/>
      <c r="T79" s="58">
        <f t="shared" si="9"/>
      </c>
      <c r="U79" s="58"/>
    </row>
    <row r="80" spans="2:21" ht="13.5">
      <c r="B80" s="21">
        <v>72</v>
      </c>
      <c r="C80" s="55">
        <f t="shared" si="6"/>
      </c>
      <c r="D80" s="55"/>
      <c r="E80" s="21"/>
      <c r="F80" s="8"/>
      <c r="G80" s="21" t="s">
        <v>1</v>
      </c>
      <c r="H80" s="56"/>
      <c r="I80" s="56"/>
      <c r="J80" s="21"/>
      <c r="K80" s="55">
        <f t="shared" si="5"/>
      </c>
      <c r="L80" s="55"/>
      <c r="M80" s="6">
        <f t="shared" si="7"/>
      </c>
      <c r="N80" s="21"/>
      <c r="O80" s="8"/>
      <c r="P80" s="56"/>
      <c r="Q80" s="56"/>
      <c r="R80" s="57">
        <f t="shared" si="8"/>
      </c>
      <c r="S80" s="57"/>
      <c r="T80" s="58">
        <f t="shared" si="9"/>
      </c>
      <c r="U80" s="58"/>
    </row>
    <row r="81" spans="2:21" ht="13.5">
      <c r="B81" s="21">
        <v>73</v>
      </c>
      <c r="C81" s="55">
        <f t="shared" si="6"/>
      </c>
      <c r="D81" s="55"/>
      <c r="E81" s="21"/>
      <c r="F81" s="8"/>
      <c r="G81" s="21" t="s">
        <v>0</v>
      </c>
      <c r="H81" s="56"/>
      <c r="I81" s="56"/>
      <c r="J81" s="21"/>
      <c r="K81" s="55">
        <f t="shared" si="5"/>
      </c>
      <c r="L81" s="55"/>
      <c r="M81" s="6">
        <f t="shared" si="7"/>
      </c>
      <c r="N81" s="21"/>
      <c r="O81" s="8"/>
      <c r="P81" s="56"/>
      <c r="Q81" s="56"/>
      <c r="R81" s="57">
        <f t="shared" si="8"/>
      </c>
      <c r="S81" s="57"/>
      <c r="T81" s="58">
        <f t="shared" si="9"/>
      </c>
      <c r="U81" s="58"/>
    </row>
    <row r="82" spans="2:21" ht="13.5">
      <c r="B82" s="21">
        <v>74</v>
      </c>
      <c r="C82" s="55">
        <f t="shared" si="6"/>
      </c>
      <c r="D82" s="55"/>
      <c r="E82" s="21"/>
      <c r="F82" s="8"/>
      <c r="G82" s="21" t="s">
        <v>0</v>
      </c>
      <c r="H82" s="56"/>
      <c r="I82" s="56"/>
      <c r="J82" s="21"/>
      <c r="K82" s="55">
        <f t="shared" si="5"/>
      </c>
      <c r="L82" s="55"/>
      <c r="M82" s="6">
        <f t="shared" si="7"/>
      </c>
      <c r="N82" s="21"/>
      <c r="O82" s="8"/>
      <c r="P82" s="56"/>
      <c r="Q82" s="56"/>
      <c r="R82" s="57">
        <f t="shared" si="8"/>
      </c>
      <c r="S82" s="57"/>
      <c r="T82" s="58">
        <f t="shared" si="9"/>
      </c>
      <c r="U82" s="58"/>
    </row>
    <row r="83" spans="2:21" ht="13.5">
      <c r="B83" s="21">
        <v>75</v>
      </c>
      <c r="C83" s="55">
        <f t="shared" si="6"/>
      </c>
      <c r="D83" s="55"/>
      <c r="E83" s="21"/>
      <c r="F83" s="8"/>
      <c r="G83" s="21" t="s">
        <v>0</v>
      </c>
      <c r="H83" s="56"/>
      <c r="I83" s="56"/>
      <c r="J83" s="21"/>
      <c r="K83" s="55">
        <f t="shared" si="5"/>
      </c>
      <c r="L83" s="55"/>
      <c r="M83" s="6">
        <f t="shared" si="7"/>
      </c>
      <c r="N83" s="21"/>
      <c r="O83" s="8"/>
      <c r="P83" s="56"/>
      <c r="Q83" s="56"/>
      <c r="R83" s="57">
        <f t="shared" si="8"/>
      </c>
      <c r="S83" s="57"/>
      <c r="T83" s="58">
        <f t="shared" si="9"/>
      </c>
      <c r="U83" s="58"/>
    </row>
    <row r="84" spans="2:21" ht="13.5">
      <c r="B84" s="21">
        <v>76</v>
      </c>
      <c r="C84" s="55">
        <f t="shared" si="6"/>
      </c>
      <c r="D84" s="55"/>
      <c r="E84" s="21"/>
      <c r="F84" s="8"/>
      <c r="G84" s="21" t="s">
        <v>0</v>
      </c>
      <c r="H84" s="56"/>
      <c r="I84" s="56"/>
      <c r="J84" s="21"/>
      <c r="K84" s="55">
        <f t="shared" si="5"/>
      </c>
      <c r="L84" s="55"/>
      <c r="M84" s="6">
        <f t="shared" si="7"/>
      </c>
      <c r="N84" s="21"/>
      <c r="O84" s="8"/>
      <c r="P84" s="56"/>
      <c r="Q84" s="56"/>
      <c r="R84" s="57">
        <f t="shared" si="8"/>
      </c>
      <c r="S84" s="57"/>
      <c r="T84" s="58">
        <f t="shared" si="9"/>
      </c>
      <c r="U84" s="58"/>
    </row>
    <row r="85" spans="2:21" ht="13.5">
      <c r="B85" s="21">
        <v>77</v>
      </c>
      <c r="C85" s="55">
        <f t="shared" si="6"/>
      </c>
      <c r="D85" s="55"/>
      <c r="E85" s="21"/>
      <c r="F85" s="8"/>
      <c r="G85" s="21" t="s">
        <v>1</v>
      </c>
      <c r="H85" s="56"/>
      <c r="I85" s="56"/>
      <c r="J85" s="21"/>
      <c r="K85" s="55">
        <f t="shared" si="5"/>
      </c>
      <c r="L85" s="55"/>
      <c r="M85" s="6">
        <f t="shared" si="7"/>
      </c>
      <c r="N85" s="21"/>
      <c r="O85" s="8"/>
      <c r="P85" s="56"/>
      <c r="Q85" s="56"/>
      <c r="R85" s="57">
        <f t="shared" si="8"/>
      </c>
      <c r="S85" s="57"/>
      <c r="T85" s="58">
        <f t="shared" si="9"/>
      </c>
      <c r="U85" s="58"/>
    </row>
    <row r="86" spans="2:21" ht="13.5">
      <c r="B86" s="21">
        <v>78</v>
      </c>
      <c r="C86" s="55">
        <f t="shared" si="6"/>
      </c>
      <c r="D86" s="55"/>
      <c r="E86" s="21"/>
      <c r="F86" s="8"/>
      <c r="G86" s="21" t="s">
        <v>0</v>
      </c>
      <c r="H86" s="56"/>
      <c r="I86" s="56"/>
      <c r="J86" s="21"/>
      <c r="K86" s="55">
        <f t="shared" si="5"/>
      </c>
      <c r="L86" s="55"/>
      <c r="M86" s="6">
        <f t="shared" si="7"/>
      </c>
      <c r="N86" s="21"/>
      <c r="O86" s="8"/>
      <c r="P86" s="56"/>
      <c r="Q86" s="56"/>
      <c r="R86" s="57">
        <f t="shared" si="8"/>
      </c>
      <c r="S86" s="57"/>
      <c r="T86" s="58">
        <f t="shared" si="9"/>
      </c>
      <c r="U86" s="58"/>
    </row>
    <row r="87" spans="2:21" ht="13.5">
      <c r="B87" s="21">
        <v>79</v>
      </c>
      <c r="C87" s="55">
        <f t="shared" si="6"/>
      </c>
      <c r="D87" s="55"/>
      <c r="E87" s="21"/>
      <c r="F87" s="8"/>
      <c r="G87" s="21" t="s">
        <v>1</v>
      </c>
      <c r="H87" s="56"/>
      <c r="I87" s="56"/>
      <c r="J87" s="21"/>
      <c r="K87" s="55">
        <f t="shared" si="5"/>
      </c>
      <c r="L87" s="55"/>
      <c r="M87" s="6">
        <f t="shared" si="7"/>
      </c>
      <c r="N87" s="21"/>
      <c r="O87" s="8"/>
      <c r="P87" s="56"/>
      <c r="Q87" s="56"/>
      <c r="R87" s="57">
        <f t="shared" si="8"/>
      </c>
      <c r="S87" s="57"/>
      <c r="T87" s="58">
        <f t="shared" si="9"/>
      </c>
      <c r="U87" s="58"/>
    </row>
    <row r="88" spans="2:21" ht="13.5">
      <c r="B88" s="21">
        <v>80</v>
      </c>
      <c r="C88" s="55">
        <f t="shared" si="6"/>
      </c>
      <c r="D88" s="55"/>
      <c r="E88" s="21"/>
      <c r="F88" s="8"/>
      <c r="G88" s="21" t="s">
        <v>1</v>
      </c>
      <c r="H88" s="56"/>
      <c r="I88" s="56"/>
      <c r="J88" s="21"/>
      <c r="K88" s="55">
        <f t="shared" si="5"/>
      </c>
      <c r="L88" s="55"/>
      <c r="M88" s="6">
        <f t="shared" si="7"/>
      </c>
      <c r="N88" s="21"/>
      <c r="O88" s="8"/>
      <c r="P88" s="56"/>
      <c r="Q88" s="56"/>
      <c r="R88" s="57">
        <f t="shared" si="8"/>
      </c>
      <c r="S88" s="57"/>
      <c r="T88" s="58">
        <f t="shared" si="9"/>
      </c>
      <c r="U88" s="58"/>
    </row>
    <row r="89" spans="2:21" ht="13.5">
      <c r="B89" s="21">
        <v>81</v>
      </c>
      <c r="C89" s="55">
        <f t="shared" si="6"/>
      </c>
      <c r="D89" s="55"/>
      <c r="E89" s="21"/>
      <c r="F89" s="8"/>
      <c r="G89" s="21" t="s">
        <v>1</v>
      </c>
      <c r="H89" s="56"/>
      <c r="I89" s="56"/>
      <c r="J89" s="21"/>
      <c r="K89" s="55">
        <f t="shared" si="5"/>
      </c>
      <c r="L89" s="55"/>
      <c r="M89" s="6">
        <f t="shared" si="7"/>
      </c>
      <c r="N89" s="21"/>
      <c r="O89" s="8"/>
      <c r="P89" s="56"/>
      <c r="Q89" s="56"/>
      <c r="R89" s="57">
        <f t="shared" si="8"/>
      </c>
      <c r="S89" s="57"/>
      <c r="T89" s="58">
        <f t="shared" si="9"/>
      </c>
      <c r="U89" s="58"/>
    </row>
    <row r="90" spans="2:21" ht="13.5">
      <c r="B90" s="21">
        <v>82</v>
      </c>
      <c r="C90" s="55">
        <f t="shared" si="6"/>
      </c>
      <c r="D90" s="55"/>
      <c r="E90" s="21"/>
      <c r="F90" s="8"/>
      <c r="G90" s="21" t="s">
        <v>1</v>
      </c>
      <c r="H90" s="56"/>
      <c r="I90" s="56"/>
      <c r="J90" s="21"/>
      <c r="K90" s="55">
        <f t="shared" si="5"/>
      </c>
      <c r="L90" s="55"/>
      <c r="M90" s="6">
        <f t="shared" si="7"/>
      </c>
      <c r="N90" s="21"/>
      <c r="O90" s="8"/>
      <c r="P90" s="56"/>
      <c r="Q90" s="56"/>
      <c r="R90" s="57">
        <f t="shared" si="8"/>
      </c>
      <c r="S90" s="57"/>
      <c r="T90" s="58">
        <f t="shared" si="9"/>
      </c>
      <c r="U90" s="58"/>
    </row>
    <row r="91" spans="2:21" ht="13.5">
      <c r="B91" s="21">
        <v>83</v>
      </c>
      <c r="C91" s="55">
        <f t="shared" si="6"/>
      </c>
      <c r="D91" s="55"/>
      <c r="E91" s="21"/>
      <c r="F91" s="8"/>
      <c r="G91" s="21" t="s">
        <v>1</v>
      </c>
      <c r="H91" s="56"/>
      <c r="I91" s="56"/>
      <c r="J91" s="21"/>
      <c r="K91" s="55">
        <f t="shared" si="5"/>
      </c>
      <c r="L91" s="55"/>
      <c r="M91" s="6">
        <f t="shared" si="7"/>
      </c>
      <c r="N91" s="21"/>
      <c r="O91" s="8"/>
      <c r="P91" s="56"/>
      <c r="Q91" s="56"/>
      <c r="R91" s="57">
        <f t="shared" si="8"/>
      </c>
      <c r="S91" s="57"/>
      <c r="T91" s="58">
        <f t="shared" si="9"/>
      </c>
      <c r="U91" s="58"/>
    </row>
    <row r="92" spans="2:21" ht="13.5">
      <c r="B92" s="21">
        <v>84</v>
      </c>
      <c r="C92" s="55">
        <f t="shared" si="6"/>
      </c>
      <c r="D92" s="55"/>
      <c r="E92" s="21"/>
      <c r="F92" s="8"/>
      <c r="G92" s="21" t="s">
        <v>0</v>
      </c>
      <c r="H92" s="56"/>
      <c r="I92" s="56"/>
      <c r="J92" s="21"/>
      <c r="K92" s="55">
        <f t="shared" si="5"/>
      </c>
      <c r="L92" s="55"/>
      <c r="M92" s="6">
        <f t="shared" si="7"/>
      </c>
      <c r="N92" s="21"/>
      <c r="O92" s="8"/>
      <c r="P92" s="56"/>
      <c r="Q92" s="56"/>
      <c r="R92" s="57">
        <f t="shared" si="8"/>
      </c>
      <c r="S92" s="57"/>
      <c r="T92" s="58">
        <f t="shared" si="9"/>
      </c>
      <c r="U92" s="58"/>
    </row>
    <row r="93" spans="2:21" ht="13.5">
      <c r="B93" s="21">
        <v>85</v>
      </c>
      <c r="C93" s="55">
        <f t="shared" si="6"/>
      </c>
      <c r="D93" s="55"/>
      <c r="E93" s="21"/>
      <c r="F93" s="8"/>
      <c r="G93" s="21" t="s">
        <v>1</v>
      </c>
      <c r="H93" s="56"/>
      <c r="I93" s="56"/>
      <c r="J93" s="21"/>
      <c r="K93" s="55">
        <f t="shared" si="5"/>
      </c>
      <c r="L93" s="55"/>
      <c r="M93" s="6">
        <f t="shared" si="7"/>
      </c>
      <c r="N93" s="21"/>
      <c r="O93" s="8"/>
      <c r="P93" s="56"/>
      <c r="Q93" s="56"/>
      <c r="R93" s="57">
        <f t="shared" si="8"/>
      </c>
      <c r="S93" s="57"/>
      <c r="T93" s="58">
        <f t="shared" si="9"/>
      </c>
      <c r="U93" s="58"/>
    </row>
    <row r="94" spans="2:21" ht="13.5">
      <c r="B94" s="21">
        <v>86</v>
      </c>
      <c r="C94" s="55">
        <f t="shared" si="6"/>
      </c>
      <c r="D94" s="55"/>
      <c r="E94" s="21"/>
      <c r="F94" s="8"/>
      <c r="G94" s="21" t="s">
        <v>0</v>
      </c>
      <c r="H94" s="56"/>
      <c r="I94" s="56"/>
      <c r="J94" s="21"/>
      <c r="K94" s="55">
        <f t="shared" si="5"/>
      </c>
      <c r="L94" s="55"/>
      <c r="M94" s="6">
        <f t="shared" si="7"/>
      </c>
      <c r="N94" s="21"/>
      <c r="O94" s="8"/>
      <c r="P94" s="56"/>
      <c r="Q94" s="56"/>
      <c r="R94" s="57">
        <f t="shared" si="8"/>
      </c>
      <c r="S94" s="57"/>
      <c r="T94" s="58">
        <f t="shared" si="9"/>
      </c>
      <c r="U94" s="58"/>
    </row>
    <row r="95" spans="2:21" ht="13.5">
      <c r="B95" s="21">
        <v>87</v>
      </c>
      <c r="C95" s="55">
        <f t="shared" si="6"/>
      </c>
      <c r="D95" s="55"/>
      <c r="E95" s="21"/>
      <c r="F95" s="8"/>
      <c r="G95" s="21" t="s">
        <v>1</v>
      </c>
      <c r="H95" s="56"/>
      <c r="I95" s="56"/>
      <c r="J95" s="21"/>
      <c r="K95" s="55">
        <f t="shared" si="5"/>
      </c>
      <c r="L95" s="55"/>
      <c r="M95" s="6">
        <f t="shared" si="7"/>
      </c>
      <c r="N95" s="21"/>
      <c r="O95" s="8"/>
      <c r="P95" s="56"/>
      <c r="Q95" s="56"/>
      <c r="R95" s="57">
        <f t="shared" si="8"/>
      </c>
      <c r="S95" s="57"/>
      <c r="T95" s="58">
        <f t="shared" si="9"/>
      </c>
      <c r="U95" s="58"/>
    </row>
    <row r="96" spans="2:21" ht="13.5">
      <c r="B96" s="21">
        <v>88</v>
      </c>
      <c r="C96" s="55">
        <f t="shared" si="6"/>
      </c>
      <c r="D96" s="55"/>
      <c r="E96" s="21"/>
      <c r="F96" s="8"/>
      <c r="G96" s="21" t="s">
        <v>0</v>
      </c>
      <c r="H96" s="56"/>
      <c r="I96" s="56"/>
      <c r="J96" s="21"/>
      <c r="K96" s="55">
        <f t="shared" si="5"/>
      </c>
      <c r="L96" s="55"/>
      <c r="M96" s="6">
        <f t="shared" si="7"/>
      </c>
      <c r="N96" s="21"/>
      <c r="O96" s="8"/>
      <c r="P96" s="56"/>
      <c r="Q96" s="56"/>
      <c r="R96" s="57">
        <f t="shared" si="8"/>
      </c>
      <c r="S96" s="57"/>
      <c r="T96" s="58">
        <f t="shared" si="9"/>
      </c>
      <c r="U96" s="58"/>
    </row>
    <row r="97" spans="2:21" ht="13.5">
      <c r="B97" s="21">
        <v>89</v>
      </c>
      <c r="C97" s="55">
        <f t="shared" si="6"/>
      </c>
      <c r="D97" s="55"/>
      <c r="E97" s="21"/>
      <c r="F97" s="8"/>
      <c r="G97" s="21" t="s">
        <v>1</v>
      </c>
      <c r="H97" s="56"/>
      <c r="I97" s="56"/>
      <c r="J97" s="21"/>
      <c r="K97" s="55">
        <f t="shared" si="5"/>
      </c>
      <c r="L97" s="55"/>
      <c r="M97" s="6">
        <f t="shared" si="7"/>
      </c>
      <c r="N97" s="21"/>
      <c r="O97" s="8"/>
      <c r="P97" s="56"/>
      <c r="Q97" s="56"/>
      <c r="R97" s="57">
        <f t="shared" si="8"/>
      </c>
      <c r="S97" s="57"/>
      <c r="T97" s="58">
        <f t="shared" si="9"/>
      </c>
      <c r="U97" s="58"/>
    </row>
    <row r="98" spans="2:21" ht="13.5">
      <c r="B98" s="21">
        <v>90</v>
      </c>
      <c r="C98" s="55">
        <f t="shared" si="6"/>
      </c>
      <c r="D98" s="55"/>
      <c r="E98" s="21"/>
      <c r="F98" s="8"/>
      <c r="G98" s="21" t="s">
        <v>0</v>
      </c>
      <c r="H98" s="56"/>
      <c r="I98" s="56"/>
      <c r="J98" s="21"/>
      <c r="K98" s="55">
        <f t="shared" si="5"/>
      </c>
      <c r="L98" s="55"/>
      <c r="M98" s="6">
        <f t="shared" si="7"/>
      </c>
      <c r="N98" s="21"/>
      <c r="O98" s="8"/>
      <c r="P98" s="56"/>
      <c r="Q98" s="56"/>
      <c r="R98" s="57">
        <f t="shared" si="8"/>
      </c>
      <c r="S98" s="57"/>
      <c r="T98" s="58">
        <f t="shared" si="9"/>
      </c>
      <c r="U98" s="58"/>
    </row>
    <row r="99" spans="2:21" ht="13.5">
      <c r="B99" s="21">
        <v>91</v>
      </c>
      <c r="C99" s="55">
        <f t="shared" si="6"/>
      </c>
      <c r="D99" s="55"/>
      <c r="E99" s="21"/>
      <c r="F99" s="8"/>
      <c r="G99" s="21" t="s">
        <v>1</v>
      </c>
      <c r="H99" s="56"/>
      <c r="I99" s="56"/>
      <c r="J99" s="21"/>
      <c r="K99" s="55">
        <f t="shared" si="5"/>
      </c>
      <c r="L99" s="55"/>
      <c r="M99" s="6">
        <f t="shared" si="7"/>
      </c>
      <c r="N99" s="21"/>
      <c r="O99" s="8"/>
      <c r="P99" s="56"/>
      <c r="Q99" s="56"/>
      <c r="R99" s="57">
        <f t="shared" si="8"/>
      </c>
      <c r="S99" s="57"/>
      <c r="T99" s="58">
        <f t="shared" si="9"/>
      </c>
      <c r="U99" s="58"/>
    </row>
    <row r="100" spans="2:21" ht="13.5">
      <c r="B100" s="21">
        <v>92</v>
      </c>
      <c r="C100" s="55">
        <f t="shared" si="6"/>
      </c>
      <c r="D100" s="55"/>
      <c r="E100" s="21"/>
      <c r="F100" s="8"/>
      <c r="G100" s="21" t="s">
        <v>1</v>
      </c>
      <c r="H100" s="56"/>
      <c r="I100" s="56"/>
      <c r="J100" s="21"/>
      <c r="K100" s="55">
        <f t="shared" si="5"/>
      </c>
      <c r="L100" s="55"/>
      <c r="M100" s="6">
        <f t="shared" si="7"/>
      </c>
      <c r="N100" s="21"/>
      <c r="O100" s="8"/>
      <c r="P100" s="56"/>
      <c r="Q100" s="56"/>
      <c r="R100" s="57">
        <f t="shared" si="8"/>
      </c>
      <c r="S100" s="57"/>
      <c r="T100" s="58">
        <f t="shared" si="9"/>
      </c>
      <c r="U100" s="58"/>
    </row>
    <row r="101" spans="2:21" ht="13.5">
      <c r="B101" s="21">
        <v>93</v>
      </c>
      <c r="C101" s="55">
        <f t="shared" si="6"/>
      </c>
      <c r="D101" s="55"/>
      <c r="E101" s="21"/>
      <c r="F101" s="8"/>
      <c r="G101" s="21" t="s">
        <v>0</v>
      </c>
      <c r="H101" s="56"/>
      <c r="I101" s="56"/>
      <c r="J101" s="21"/>
      <c r="K101" s="55">
        <f t="shared" si="5"/>
      </c>
      <c r="L101" s="55"/>
      <c r="M101" s="6">
        <f t="shared" si="7"/>
      </c>
      <c r="N101" s="21"/>
      <c r="O101" s="8"/>
      <c r="P101" s="56"/>
      <c r="Q101" s="56"/>
      <c r="R101" s="57">
        <f t="shared" si="8"/>
      </c>
      <c r="S101" s="57"/>
      <c r="T101" s="58">
        <f t="shared" si="9"/>
      </c>
      <c r="U101" s="58"/>
    </row>
    <row r="102" spans="2:21" ht="13.5">
      <c r="B102" s="21">
        <v>94</v>
      </c>
      <c r="C102" s="55">
        <f t="shared" si="6"/>
      </c>
      <c r="D102" s="55"/>
      <c r="E102" s="21"/>
      <c r="F102" s="8"/>
      <c r="G102" s="21" t="s">
        <v>0</v>
      </c>
      <c r="H102" s="56"/>
      <c r="I102" s="56"/>
      <c r="J102" s="21"/>
      <c r="K102" s="55">
        <f t="shared" si="5"/>
      </c>
      <c r="L102" s="55"/>
      <c r="M102" s="6">
        <f t="shared" si="7"/>
      </c>
      <c r="N102" s="21"/>
      <c r="O102" s="8"/>
      <c r="P102" s="56"/>
      <c r="Q102" s="56"/>
      <c r="R102" s="57">
        <f t="shared" si="8"/>
      </c>
      <c r="S102" s="57"/>
      <c r="T102" s="58">
        <f t="shared" si="9"/>
      </c>
      <c r="U102" s="58"/>
    </row>
    <row r="103" spans="2:21" ht="13.5">
      <c r="B103" s="21">
        <v>95</v>
      </c>
      <c r="C103" s="55">
        <f t="shared" si="6"/>
      </c>
      <c r="D103" s="55"/>
      <c r="E103" s="21"/>
      <c r="F103" s="8"/>
      <c r="G103" s="21" t="s">
        <v>0</v>
      </c>
      <c r="H103" s="56"/>
      <c r="I103" s="56"/>
      <c r="J103" s="21"/>
      <c r="K103" s="55">
        <f t="shared" si="5"/>
      </c>
      <c r="L103" s="55"/>
      <c r="M103" s="6">
        <f t="shared" si="7"/>
      </c>
      <c r="N103" s="21"/>
      <c r="O103" s="8"/>
      <c r="P103" s="56"/>
      <c r="Q103" s="56"/>
      <c r="R103" s="57">
        <f t="shared" si="8"/>
      </c>
      <c r="S103" s="57"/>
      <c r="T103" s="58">
        <f t="shared" si="9"/>
      </c>
      <c r="U103" s="58"/>
    </row>
    <row r="104" spans="2:21" ht="13.5">
      <c r="B104" s="21">
        <v>96</v>
      </c>
      <c r="C104" s="55">
        <f t="shared" si="6"/>
      </c>
      <c r="D104" s="55"/>
      <c r="E104" s="21"/>
      <c r="F104" s="8"/>
      <c r="G104" s="21" t="s">
        <v>1</v>
      </c>
      <c r="H104" s="56"/>
      <c r="I104" s="56"/>
      <c r="J104" s="21"/>
      <c r="K104" s="55">
        <f t="shared" si="5"/>
      </c>
      <c r="L104" s="55"/>
      <c r="M104" s="6">
        <f t="shared" si="7"/>
      </c>
      <c r="N104" s="21"/>
      <c r="O104" s="8"/>
      <c r="P104" s="56"/>
      <c r="Q104" s="56"/>
      <c r="R104" s="57">
        <f t="shared" si="8"/>
      </c>
      <c r="S104" s="57"/>
      <c r="T104" s="58">
        <f t="shared" si="9"/>
      </c>
      <c r="U104" s="58"/>
    </row>
    <row r="105" spans="2:21" ht="13.5">
      <c r="B105" s="21">
        <v>97</v>
      </c>
      <c r="C105" s="55">
        <f t="shared" si="6"/>
      </c>
      <c r="D105" s="55"/>
      <c r="E105" s="21"/>
      <c r="F105" s="8"/>
      <c r="G105" s="21" t="s">
        <v>0</v>
      </c>
      <c r="H105" s="56"/>
      <c r="I105" s="56"/>
      <c r="J105" s="21"/>
      <c r="K105" s="55">
        <f t="shared" si="5"/>
      </c>
      <c r="L105" s="55"/>
      <c r="M105" s="6">
        <f t="shared" si="7"/>
      </c>
      <c r="N105" s="21"/>
      <c r="O105" s="8"/>
      <c r="P105" s="56"/>
      <c r="Q105" s="56"/>
      <c r="R105" s="57">
        <f t="shared" si="8"/>
      </c>
      <c r="S105" s="57"/>
      <c r="T105" s="58">
        <f t="shared" si="9"/>
      </c>
      <c r="U105" s="58"/>
    </row>
    <row r="106" spans="2:21" ht="13.5">
      <c r="B106" s="21">
        <v>98</v>
      </c>
      <c r="C106" s="55">
        <f t="shared" si="6"/>
      </c>
      <c r="D106" s="55"/>
      <c r="E106" s="21"/>
      <c r="F106" s="8"/>
      <c r="G106" s="21" t="s">
        <v>1</v>
      </c>
      <c r="H106" s="56"/>
      <c r="I106" s="56"/>
      <c r="J106" s="21"/>
      <c r="K106" s="55">
        <f t="shared" si="5"/>
      </c>
      <c r="L106" s="55"/>
      <c r="M106" s="6">
        <f t="shared" si="7"/>
      </c>
      <c r="N106" s="21"/>
      <c r="O106" s="8"/>
      <c r="P106" s="56"/>
      <c r="Q106" s="56"/>
      <c r="R106" s="57">
        <f t="shared" si="8"/>
      </c>
      <c r="S106" s="57"/>
      <c r="T106" s="58">
        <f t="shared" si="9"/>
      </c>
      <c r="U106" s="58"/>
    </row>
    <row r="107" spans="2:21" ht="13.5">
      <c r="B107" s="21">
        <v>99</v>
      </c>
      <c r="C107" s="55">
        <f t="shared" si="6"/>
      </c>
      <c r="D107" s="55"/>
      <c r="E107" s="21"/>
      <c r="F107" s="8"/>
      <c r="G107" s="21" t="s">
        <v>1</v>
      </c>
      <c r="H107" s="56"/>
      <c r="I107" s="56"/>
      <c r="J107" s="21"/>
      <c r="K107" s="55">
        <f t="shared" si="5"/>
      </c>
      <c r="L107" s="55"/>
      <c r="M107" s="6">
        <f t="shared" si="7"/>
      </c>
      <c r="N107" s="21"/>
      <c r="O107" s="8"/>
      <c r="P107" s="56"/>
      <c r="Q107" s="56"/>
      <c r="R107" s="57">
        <f t="shared" si="8"/>
      </c>
      <c r="S107" s="57"/>
      <c r="T107" s="58">
        <f t="shared" si="9"/>
      </c>
      <c r="U107" s="58"/>
    </row>
    <row r="108" spans="2:21" ht="13.5">
      <c r="B108" s="21">
        <v>100</v>
      </c>
      <c r="C108" s="55">
        <f t="shared" si="6"/>
      </c>
      <c r="D108" s="55"/>
      <c r="E108" s="21"/>
      <c r="F108" s="8"/>
      <c r="G108" s="21" t="s">
        <v>0</v>
      </c>
      <c r="H108" s="56"/>
      <c r="I108" s="56"/>
      <c r="J108" s="21"/>
      <c r="K108" s="55">
        <f t="shared" si="5"/>
      </c>
      <c r="L108" s="55"/>
      <c r="M108" s="6">
        <f t="shared" si="7"/>
      </c>
      <c r="N108" s="21"/>
      <c r="O108" s="8"/>
      <c r="P108" s="56"/>
      <c r="Q108" s="56"/>
      <c r="R108" s="57">
        <f t="shared" si="8"/>
      </c>
      <c r="S108" s="57"/>
      <c r="T108" s="58">
        <f t="shared" si="9"/>
      </c>
      <c r="U108" s="58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2016-09-21T04:23:05Z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