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0" windowWidth="17304" windowHeight="8580" activeTab="0"/>
  </bookViews>
  <sheets>
    <sheet name="検証（USDJPY４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<sst xmlns="http://schemas.openxmlformats.org/spreadsheetml/2006/main" count="298" uniqueCount="50">
  <si>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</si>
  <si>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</si>
  <si>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</si>
  <si>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</si>
  <si>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</si>
  <si>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</si>
  <si>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</si>
  <si>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</si>
  <si>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</si>
  <si>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</si>
  <si>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</si>
  <si>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</si>
  <si>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</si>
  <si>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</si>
  <si>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</si>
  <si>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</si>
  <si>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</si>
  <si>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</si>
  <si>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</si>
  <si>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</si>
  <si>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</si>
  <si>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</si>
  <si>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</si>
  <si>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</si>
  <si>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</si>
  <si>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</si>
  <si>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</si>
  <si>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</si>
  <si>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</si>
  <si>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</si>
  <si>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</si>
  <si>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</si>
  <si>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</si>
  <si>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</si>
  <si>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</si>
  <si>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</si>
  <si>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</si>
  <si>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</si>
  <si>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</si>
  <si>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</si>
  <si>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</si>
  <si>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</si>
  <si>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</si>
  <si>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</si>
  <si>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</si>
  <si>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</si>
  <si>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</si>
  <si>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　</t>
  </si>
  <si>
    <t>過去のデータがうまく動かないので、現在のを適当なところまでさかのぼって始めたので、１００個まで到達前に、現在になってしまいました。日足だと、チャンスが少ないというのが実感です。時間を短くするのと、ほかの通貨を見ることをしたいと思います。初めてなので、間違っていたら、どうかご指導よろしくお願いいたします。</t>
  </si>
  <si>
    <t>USD／JPY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</si>
</sst>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23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181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1" fontId="1" fillId="0" borderId="16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186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 vertical="center"/>
    </xf>
    <xf numFmtId="189" fontId="1" fillId="0" borderId="1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2" borderId="19" xfId="0" applyFont="1" applyFill="1" applyBorder="1" applyAlignment="1">
      <alignment horizontal="center" vertical="center" shrinkToFit="1"/>
    </xf>
    <xf numFmtId="0" fontId="3" fillId="22" borderId="11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22" borderId="18" xfId="0" applyFont="1" applyFill="1" applyBorder="1" applyAlignment="1">
      <alignment horizontal="center" vertical="center" shrinkToFit="1"/>
    </xf>
    <xf numFmtId="0" fontId="3" fillId="22" borderId="12" xfId="0" applyFont="1" applyFill="1" applyBorder="1" applyAlignment="1">
      <alignment horizontal="center" vertical="center" shrinkToFit="1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76200</xdr:rowOff>
    </xdr:from>
    <xdr:to>
      <xdr:col>9</xdr:col>
      <xdr:colOff>295275</xdr:colOff>
      <xdr:row>19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6000750" cy="305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390525</xdr:colOff>
      <xdr:row>1</xdr:row>
      <xdr:rowOff>57150</xdr:rowOff>
    </xdr:from>
    <xdr:to>
      <xdr:col>18</xdr:col>
      <xdr:colOff>676275</xdr:colOff>
      <xdr:row>17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228600"/>
          <a:ext cx="6457950" cy="2752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19</xdr:row>
      <xdr:rowOff>133350</xdr:rowOff>
    </xdr:from>
    <xdr:to>
      <xdr:col>11</xdr:col>
      <xdr:colOff>0</xdr:colOff>
      <xdr:row>33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390900"/>
          <a:ext cx="715327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34</xdr:row>
      <xdr:rowOff>9525</xdr:rowOff>
    </xdr:from>
    <xdr:to>
      <xdr:col>9</xdr:col>
      <xdr:colOff>333375</xdr:colOff>
      <xdr:row>49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5838825"/>
          <a:ext cx="6057900" cy="2667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20</xdr:col>
      <xdr:colOff>200025</xdr:colOff>
      <xdr:row>47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5829300"/>
          <a:ext cx="7058025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5</xdr:col>
      <xdr:colOff>333375</xdr:colOff>
      <xdr:row>67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8743950"/>
          <a:ext cx="3009900" cy="2876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10</xdr:col>
      <xdr:colOff>219075</xdr:colOff>
      <xdr:row>64</xdr:row>
      <xdr:rowOff>133350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3825" y="8743950"/>
          <a:ext cx="2962275" cy="2362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17</xdr:col>
      <xdr:colOff>219075</xdr:colOff>
      <xdr:row>67</xdr:row>
      <xdr:rowOff>38100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62825" y="8743950"/>
          <a:ext cx="4333875" cy="2781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5</xdr:col>
      <xdr:colOff>390525</xdr:colOff>
      <xdr:row>85</xdr:row>
      <xdr:rowOff>28575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658600"/>
          <a:ext cx="3067050" cy="2943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11</xdr:col>
      <xdr:colOff>390525</xdr:colOff>
      <xdr:row>83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33825" y="11658600"/>
          <a:ext cx="3819525" cy="2647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16</xdr:col>
      <xdr:colOff>314325</xdr:colOff>
      <xdr:row>83</xdr:row>
      <xdr:rowOff>104775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11658600"/>
          <a:ext cx="3057525" cy="2676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7</xdr:col>
      <xdr:colOff>28575</xdr:colOff>
      <xdr:row>105</xdr:row>
      <xdr:rowOff>47625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0" y="14744700"/>
          <a:ext cx="4076700" cy="3305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11</xdr:col>
      <xdr:colOff>133350</xdr:colOff>
      <xdr:row>103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19625" y="14573250"/>
          <a:ext cx="2876550" cy="3095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H1">
      <pane ySplit="8" topLeftCell="BM9" activePane="bottomLeft" state="frozen"/>
      <selection pane="topLeft" activeCell="A1" sqref="A1"/>
      <selection pane="bottomLeft" activeCell="R4" sqref="R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57" t="s">
        <v>5</v>
      </c>
      <c r="C2" s="57"/>
      <c r="D2" s="73"/>
      <c r="E2" s="73"/>
      <c r="F2" s="57" t="s">
        <v>6</v>
      </c>
      <c r="G2" s="57"/>
      <c r="H2" s="73" t="s">
        <v>36</v>
      </c>
      <c r="I2" s="73"/>
      <c r="J2" s="57" t="s">
        <v>7</v>
      </c>
      <c r="K2" s="57"/>
      <c r="L2" s="70">
        <f>C9</f>
        <v>1000000</v>
      </c>
      <c r="M2" s="73"/>
      <c r="N2" s="57" t="s">
        <v>8</v>
      </c>
      <c r="O2" s="57"/>
      <c r="P2" s="70" t="e">
        <f>C108+R108</f>
        <v>#VALUE!</v>
      </c>
      <c r="Q2" s="73"/>
      <c r="R2" s="1"/>
      <c r="S2" s="1"/>
      <c r="T2" s="1"/>
    </row>
    <row r="3" spans="2:19" ht="57" customHeight="1">
      <c r="B3" s="57" t="s">
        <v>9</v>
      </c>
      <c r="C3" s="57"/>
      <c r="D3" s="74" t="s">
        <v>38</v>
      </c>
      <c r="E3" s="74"/>
      <c r="F3" s="74"/>
      <c r="G3" s="74"/>
      <c r="H3" s="74"/>
      <c r="I3" s="74"/>
      <c r="J3" s="57" t="s">
        <v>10</v>
      </c>
      <c r="K3" s="57"/>
      <c r="L3" s="74" t="s">
        <v>35</v>
      </c>
      <c r="M3" s="75"/>
      <c r="N3" s="75"/>
      <c r="O3" s="75"/>
      <c r="P3" s="75"/>
      <c r="Q3" s="75"/>
      <c r="R3" s="1"/>
      <c r="S3" s="1"/>
    </row>
    <row r="4" spans="2:20" ht="12.75">
      <c r="B4" s="57" t="s">
        <v>11</v>
      </c>
      <c r="C4" s="57"/>
      <c r="D4" s="71">
        <f>SUM($R$9:$S$993)</f>
        <v>79510068.0573629</v>
      </c>
      <c r="E4" s="71"/>
      <c r="F4" s="57" t="s">
        <v>12</v>
      </c>
      <c r="G4" s="57"/>
      <c r="H4" s="72">
        <f>SUM($T$9:$U$108)</f>
        <v>10218.200000000004</v>
      </c>
      <c r="I4" s="73"/>
      <c r="J4" s="61" t="s">
        <v>13</v>
      </c>
      <c r="K4" s="61"/>
      <c r="L4" s="70">
        <f>MAX($C$9:$D$990)-C9</f>
        <v>79510068.0573629</v>
      </c>
      <c r="M4" s="70"/>
      <c r="N4" s="61" t="s">
        <v>14</v>
      </c>
      <c r="O4" s="61"/>
      <c r="P4" s="71">
        <f>MIN($C$9:$D$990)-C9</f>
        <v>0</v>
      </c>
      <c r="Q4" s="71"/>
      <c r="R4" s="1"/>
      <c r="S4" s="1"/>
      <c r="T4" s="1"/>
    </row>
    <row r="5" spans="2:20" ht="12.75">
      <c r="B5" s="22" t="s">
        <v>15</v>
      </c>
      <c r="C5" s="2">
        <f>COUNTIF($R$9:$R$990,"&gt;0")</f>
        <v>55</v>
      </c>
      <c r="D5" s="21" t="s">
        <v>16</v>
      </c>
      <c r="E5" s="16">
        <f>COUNTIF($R$9:$R$990,"&lt;0")</f>
        <v>2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0.9649122807017544</v>
      </c>
      <c r="J5" s="56" t="s">
        <v>19</v>
      </c>
      <c r="K5" s="57"/>
      <c r="L5" s="58"/>
      <c r="M5" s="59"/>
      <c r="N5" s="18" t="s">
        <v>20</v>
      </c>
      <c r="O5" s="9"/>
      <c r="P5" s="58"/>
      <c r="Q5" s="5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60" t="s">
        <v>21</v>
      </c>
      <c r="C7" s="39" t="s">
        <v>22</v>
      </c>
      <c r="D7" s="40"/>
      <c r="E7" s="63" t="s">
        <v>23</v>
      </c>
      <c r="F7" s="64"/>
      <c r="G7" s="64"/>
      <c r="H7" s="64"/>
      <c r="I7" s="51"/>
      <c r="J7" s="65" t="s">
        <v>24</v>
      </c>
      <c r="K7" s="66"/>
      <c r="L7" s="53"/>
      <c r="M7" s="67" t="s">
        <v>25</v>
      </c>
      <c r="N7" s="68" t="s">
        <v>26</v>
      </c>
      <c r="O7" s="69"/>
      <c r="P7" s="69"/>
      <c r="Q7" s="55"/>
      <c r="R7" s="49" t="s">
        <v>27</v>
      </c>
      <c r="S7" s="49"/>
      <c r="T7" s="49"/>
      <c r="U7" s="49"/>
    </row>
    <row r="8" spans="2:21" ht="12.75">
      <c r="B8" s="61"/>
      <c r="C8" s="41"/>
      <c r="D8" s="62"/>
      <c r="E8" s="19" t="s">
        <v>28</v>
      </c>
      <c r="F8" s="19" t="s">
        <v>29</v>
      </c>
      <c r="G8" s="19" t="s">
        <v>30</v>
      </c>
      <c r="H8" s="50" t="s">
        <v>31</v>
      </c>
      <c r="I8" s="51"/>
      <c r="J8" s="4" t="s">
        <v>32</v>
      </c>
      <c r="K8" s="52" t="s">
        <v>33</v>
      </c>
      <c r="L8" s="53"/>
      <c r="M8" s="67"/>
      <c r="N8" s="5" t="s">
        <v>28</v>
      </c>
      <c r="O8" s="5" t="s">
        <v>29</v>
      </c>
      <c r="P8" s="54" t="s">
        <v>31</v>
      </c>
      <c r="Q8" s="55"/>
      <c r="R8" s="49" t="s">
        <v>34</v>
      </c>
      <c r="S8" s="49"/>
      <c r="T8" s="49" t="s">
        <v>32</v>
      </c>
      <c r="U8" s="49"/>
    </row>
    <row r="9" spans="2:21" ht="12.75">
      <c r="B9" s="20">
        <v>1</v>
      </c>
      <c r="C9" s="48">
        <v>1000000</v>
      </c>
      <c r="D9" s="48"/>
      <c r="E9" s="36">
        <v>2009</v>
      </c>
      <c r="F9" s="37">
        <v>42313</v>
      </c>
      <c r="G9" s="36" t="s">
        <v>3</v>
      </c>
      <c r="H9" s="46">
        <v>90.073</v>
      </c>
      <c r="I9" s="46"/>
      <c r="J9" s="36">
        <v>128</v>
      </c>
      <c r="K9" s="48">
        <f aca="true" t="shared" si="0" ref="K9:K14">IF(F9="","",C9*0.03)</f>
        <v>30000</v>
      </c>
      <c r="L9" s="48"/>
      <c r="M9" s="38">
        <f aca="true" t="shared" si="1" ref="M9:M14">IF(J9="","",(K9/J9)/1000)</f>
        <v>0.234375</v>
      </c>
      <c r="N9" s="36">
        <v>2001</v>
      </c>
      <c r="O9" s="37">
        <v>42327</v>
      </c>
      <c r="P9" s="46">
        <v>87.028</v>
      </c>
      <c r="Q9" s="46"/>
      <c r="R9" s="47">
        <f aca="true" t="shared" si="2" ref="R9:R14">IF(O9="","",(IF(G9="売",H9-P9,P9-H9))*M9*100000)</f>
        <v>71367.18749999971</v>
      </c>
      <c r="S9" s="47"/>
      <c r="T9" s="43">
        <f>IF(O9="","",IF(R9&lt;0,J9*(-1),IF(G9="買",(P9-H9)*100,(H9-P9)*100)))</f>
        <v>304.49999999999875</v>
      </c>
      <c r="U9" s="43"/>
    </row>
    <row r="10" spans="2:21" ht="12.75">
      <c r="B10" s="20">
        <v>2</v>
      </c>
      <c r="C10" s="48">
        <f>IF(R9="","",C9+R9)</f>
        <v>1071367.1874999998</v>
      </c>
      <c r="D10" s="48"/>
      <c r="E10" s="36">
        <v>2009</v>
      </c>
      <c r="F10" s="37">
        <v>42717</v>
      </c>
      <c r="G10" s="36" t="s">
        <v>4</v>
      </c>
      <c r="H10" s="46">
        <v>89.98</v>
      </c>
      <c r="I10" s="46"/>
      <c r="J10" s="36">
        <v>99</v>
      </c>
      <c r="K10" s="48">
        <f t="shared" si="0"/>
        <v>32141.015624999993</v>
      </c>
      <c r="L10" s="48"/>
      <c r="M10" s="38">
        <f t="shared" si="1"/>
        <v>0.32465672348484836</v>
      </c>
      <c r="N10" s="36">
        <v>2010</v>
      </c>
      <c r="O10" s="37">
        <v>42373</v>
      </c>
      <c r="P10" s="46">
        <v>92.054</v>
      </c>
      <c r="Q10" s="46"/>
      <c r="R10" s="47">
        <f t="shared" si="2"/>
        <v>67333.80445075748</v>
      </c>
      <c r="S10" s="47"/>
      <c r="T10" s="43">
        <f aca="true" t="shared" si="3" ref="T10:T73">IF(O10="","",IF(R10&lt;0,J10*(-1),IF(G10="買",(P10-H10)*100,(H10-P10)*100)))</f>
        <v>207.3999999999998</v>
      </c>
      <c r="U10" s="43"/>
    </row>
    <row r="11" spans="2:21" ht="12.75">
      <c r="B11" s="20">
        <v>3</v>
      </c>
      <c r="C11" s="48">
        <f>IF(R10="","",C10+R10)</f>
        <v>1138700.9919507573</v>
      </c>
      <c r="D11" s="48"/>
      <c r="E11" s="36">
        <v>2010</v>
      </c>
      <c r="F11" s="37">
        <v>42410</v>
      </c>
      <c r="G11" s="36" t="s">
        <v>4</v>
      </c>
      <c r="H11" s="46">
        <v>90.073</v>
      </c>
      <c r="I11" s="46"/>
      <c r="J11" s="36">
        <v>81</v>
      </c>
      <c r="K11" s="48">
        <f t="shared" si="0"/>
        <v>34161.029758522716</v>
      </c>
      <c r="L11" s="48"/>
      <c r="M11" s="38">
        <f t="shared" si="1"/>
        <v>0.42174110812991006</v>
      </c>
      <c r="N11" s="36">
        <v>2010</v>
      </c>
      <c r="O11" s="37">
        <v>42422</v>
      </c>
      <c r="P11" s="46">
        <v>91.491</v>
      </c>
      <c r="Q11" s="46"/>
      <c r="R11" s="47">
        <f t="shared" si="2"/>
        <v>59802.88913282151</v>
      </c>
      <c r="S11" s="47"/>
      <c r="T11" s="43">
        <f t="shared" si="3"/>
        <v>141.80000000000064</v>
      </c>
      <c r="U11" s="43"/>
    </row>
    <row r="12" spans="2:21" ht="12.75">
      <c r="B12" s="20">
        <v>4</v>
      </c>
      <c r="C12" s="48">
        <f>IF(R11="","",C11+R11)</f>
        <v>1198503.8810835788</v>
      </c>
      <c r="D12" s="48"/>
      <c r="E12" s="36">
        <v>2010</v>
      </c>
      <c r="F12" s="37">
        <v>42414</v>
      </c>
      <c r="G12" s="36" t="s">
        <v>3</v>
      </c>
      <c r="H12" s="46">
        <v>89.72</v>
      </c>
      <c r="I12" s="46"/>
      <c r="J12" s="36">
        <v>61</v>
      </c>
      <c r="K12" s="48">
        <f t="shared" si="0"/>
        <v>35955.11643250736</v>
      </c>
      <c r="L12" s="48"/>
      <c r="M12" s="38">
        <f t="shared" si="1"/>
        <v>0.5894281382378256</v>
      </c>
      <c r="N12" s="36">
        <v>2010</v>
      </c>
      <c r="O12" s="37">
        <v>42433</v>
      </c>
      <c r="P12" s="46">
        <v>89.071</v>
      </c>
      <c r="Q12" s="46"/>
      <c r="R12" s="47">
        <f t="shared" si="2"/>
        <v>38253.886171634935</v>
      </c>
      <c r="S12" s="47"/>
      <c r="T12" s="43">
        <f t="shared" si="3"/>
        <v>64.90000000000009</v>
      </c>
      <c r="U12" s="43"/>
    </row>
    <row r="13" spans="2:21" ht="12.75">
      <c r="B13" s="20">
        <v>5</v>
      </c>
      <c r="C13" s="48">
        <f>IF(R12="","",C12+R12)</f>
        <v>1236757.7672552138</v>
      </c>
      <c r="D13" s="48"/>
      <c r="E13" s="36">
        <v>2010</v>
      </c>
      <c r="F13" s="37">
        <v>42451</v>
      </c>
      <c r="G13" s="36" t="s">
        <v>4</v>
      </c>
      <c r="H13" s="46">
        <v>90.834</v>
      </c>
      <c r="I13" s="46"/>
      <c r="J13" s="36">
        <v>109</v>
      </c>
      <c r="K13" s="48">
        <f t="shared" si="0"/>
        <v>37102.733017656414</v>
      </c>
      <c r="L13" s="48"/>
      <c r="M13" s="38">
        <f t="shared" si="1"/>
        <v>0.34039204603354506</v>
      </c>
      <c r="N13" s="36">
        <v>2010</v>
      </c>
      <c r="O13" s="37">
        <v>42462</v>
      </c>
      <c r="P13" s="46">
        <v>94.476</v>
      </c>
      <c r="Q13" s="46"/>
      <c r="R13" s="47">
        <f t="shared" si="2"/>
        <v>123970.78316541697</v>
      </c>
      <c r="S13" s="47"/>
      <c r="T13" s="43">
        <f t="shared" si="3"/>
        <v>364.1999999999996</v>
      </c>
      <c r="U13" s="43"/>
    </row>
    <row r="14" spans="2:21" ht="12.75">
      <c r="B14" s="20">
        <v>6</v>
      </c>
      <c r="C14" s="48">
        <f>IF(R13="","",C13+R13)</f>
        <v>1360728.5504206307</v>
      </c>
      <c r="D14" s="48"/>
      <c r="E14" s="36">
        <v>2010</v>
      </c>
      <c r="F14" s="37">
        <v>42472</v>
      </c>
      <c r="G14" s="36" t="s">
        <v>3</v>
      </c>
      <c r="H14" s="46">
        <v>92.887</v>
      </c>
      <c r="I14" s="46"/>
      <c r="J14" s="36">
        <v>84</v>
      </c>
      <c r="K14" s="48">
        <f t="shared" si="0"/>
        <v>40821.85651261892</v>
      </c>
      <c r="L14" s="48"/>
      <c r="M14" s="38">
        <f t="shared" si="1"/>
        <v>0.4859744822930824</v>
      </c>
      <c r="N14" s="36">
        <v>2010</v>
      </c>
      <c r="O14" s="37">
        <v>42478</v>
      </c>
      <c r="P14" s="46">
        <v>92.035</v>
      </c>
      <c r="Q14" s="46"/>
      <c r="R14" s="47">
        <f t="shared" si="2"/>
        <v>41405.02589137081</v>
      </c>
      <c r="S14" s="47"/>
      <c r="T14" s="43">
        <f t="shared" si="3"/>
        <v>85.20000000000039</v>
      </c>
      <c r="U14" s="43"/>
    </row>
    <row r="15" spans="2:21" ht="12.75">
      <c r="B15" s="20">
        <v>7</v>
      </c>
      <c r="C15" s="44">
        <f aca="true" t="shared" si="4" ref="C15:C73">IF(R14="","",C14+R14)</f>
        <v>1402133.5763120016</v>
      </c>
      <c r="D15" s="44"/>
      <c r="E15" s="36">
        <v>2010</v>
      </c>
      <c r="F15" s="37">
        <v>42564</v>
      </c>
      <c r="G15" s="36" t="s">
        <v>3</v>
      </c>
      <c r="H15" s="46">
        <v>88.028</v>
      </c>
      <c r="I15" s="46"/>
      <c r="J15" s="36">
        <v>81</v>
      </c>
      <c r="K15" s="44">
        <f aca="true" t="shared" si="5" ref="K15:K72">IF(F15="","",C15*0.03)</f>
        <v>42064.007289360045</v>
      </c>
      <c r="L15" s="44"/>
      <c r="M15" s="6">
        <f aca="true" t="shared" si="6" ref="M15:M73">IF(J15="","",(K15/J15)/1000)</f>
        <v>0.519308731967408</v>
      </c>
      <c r="N15" s="36">
        <v>2010</v>
      </c>
      <c r="O15" s="37">
        <v>42568</v>
      </c>
      <c r="P15" s="46">
        <v>86.916</v>
      </c>
      <c r="Q15" s="46"/>
      <c r="R15" s="42">
        <f aca="true" t="shared" si="7" ref="R15:R73">IF(O15="","",(IF(G15="売",H15-P15,P15-H15))*M15*100000)</f>
        <v>57747.13099477624</v>
      </c>
      <c r="S15" s="42"/>
      <c r="T15" s="43">
        <f t="shared" si="3"/>
        <v>111.2000000000009</v>
      </c>
      <c r="U15" s="43"/>
    </row>
    <row r="16" spans="2:21" ht="12.75">
      <c r="B16" s="20">
        <v>8</v>
      </c>
      <c r="C16" s="44">
        <f t="shared" si="4"/>
        <v>1459880.7073067778</v>
      </c>
      <c r="D16" s="44"/>
      <c r="E16" s="20">
        <v>2010</v>
      </c>
      <c r="F16" s="8">
        <v>42638</v>
      </c>
      <c r="G16" s="20" t="s">
        <v>3</v>
      </c>
      <c r="H16" s="45">
        <v>84.092</v>
      </c>
      <c r="I16" s="45"/>
      <c r="J16" s="20">
        <v>133</v>
      </c>
      <c r="K16" s="44">
        <f t="shared" si="5"/>
        <v>43796.42121920333</v>
      </c>
      <c r="L16" s="44"/>
      <c r="M16" s="6">
        <f t="shared" si="6"/>
        <v>0.32929640014438594</v>
      </c>
      <c r="N16" s="20">
        <v>2010</v>
      </c>
      <c r="O16" s="8">
        <v>42662</v>
      </c>
      <c r="P16" s="45">
        <v>81.983</v>
      </c>
      <c r="Q16" s="45"/>
      <c r="R16" s="42">
        <f t="shared" si="7"/>
        <v>69448.61079045081</v>
      </c>
      <c r="S16" s="42"/>
      <c r="T16" s="43">
        <f t="shared" si="3"/>
        <v>210.89999999999947</v>
      </c>
      <c r="U16" s="43"/>
    </row>
    <row r="17" spans="2:21" ht="12.75">
      <c r="B17" s="20">
        <v>9</v>
      </c>
      <c r="C17" s="44">
        <f t="shared" si="4"/>
        <v>1529329.3180972287</v>
      </c>
      <c r="D17" s="44"/>
      <c r="E17" s="20">
        <v>2010</v>
      </c>
      <c r="F17" s="8">
        <v>42686</v>
      </c>
      <c r="G17" s="20" t="s">
        <v>4</v>
      </c>
      <c r="H17" s="45">
        <v>82.614</v>
      </c>
      <c r="I17" s="45"/>
      <c r="J17" s="20">
        <v>94</v>
      </c>
      <c r="K17" s="44">
        <f t="shared" si="5"/>
        <v>45879.87954291686</v>
      </c>
      <c r="L17" s="44"/>
      <c r="M17" s="6">
        <f t="shared" si="6"/>
        <v>0.48808382492464747</v>
      </c>
      <c r="N17" s="20">
        <v>2010</v>
      </c>
      <c r="O17" s="8">
        <v>42704</v>
      </c>
      <c r="P17" s="45">
        <v>83.88</v>
      </c>
      <c r="Q17" s="45"/>
      <c r="R17" s="42">
        <f t="shared" si="7"/>
        <v>61791.41223545994</v>
      </c>
      <c r="S17" s="42"/>
      <c r="T17" s="43">
        <f t="shared" si="3"/>
        <v>126.59999999999911</v>
      </c>
      <c r="U17" s="43"/>
    </row>
    <row r="18" spans="2:21" ht="12.75">
      <c r="B18" s="20">
        <v>10</v>
      </c>
      <c r="C18" s="44">
        <f t="shared" si="4"/>
        <v>1591120.7303326887</v>
      </c>
      <c r="D18" s="44"/>
      <c r="E18" s="20">
        <v>2011</v>
      </c>
      <c r="F18" s="8">
        <v>42421</v>
      </c>
      <c r="G18" s="20" t="s">
        <v>3</v>
      </c>
      <c r="H18" s="45">
        <v>83.039</v>
      </c>
      <c r="I18" s="45"/>
      <c r="J18" s="20">
        <v>48</v>
      </c>
      <c r="K18" s="44">
        <f t="shared" si="5"/>
        <v>47733.621909980655</v>
      </c>
      <c r="L18" s="44"/>
      <c r="M18" s="6">
        <f t="shared" si="6"/>
        <v>0.9944504564579303</v>
      </c>
      <c r="N18" s="20">
        <v>2011</v>
      </c>
      <c r="O18" s="8">
        <v>42422</v>
      </c>
      <c r="P18" s="45">
        <v>81.799</v>
      </c>
      <c r="Q18" s="45"/>
      <c r="R18" s="42">
        <f t="shared" si="7"/>
        <v>123311.85660078285</v>
      </c>
      <c r="S18" s="42"/>
      <c r="T18" s="43">
        <f t="shared" si="3"/>
        <v>123.99999999999949</v>
      </c>
      <c r="U18" s="43"/>
    </row>
    <row r="19" spans="2:21" ht="12.75">
      <c r="B19" s="20">
        <v>11</v>
      </c>
      <c r="C19" s="44">
        <f t="shared" si="4"/>
        <v>1714432.5869334715</v>
      </c>
      <c r="D19" s="44"/>
      <c r="E19" s="20">
        <v>2011</v>
      </c>
      <c r="F19" s="8">
        <v>42490</v>
      </c>
      <c r="G19" s="20" t="s">
        <v>3</v>
      </c>
      <c r="H19" s="45">
        <v>80.981</v>
      </c>
      <c r="I19" s="45"/>
      <c r="J19" s="20">
        <v>59</v>
      </c>
      <c r="K19" s="44">
        <f t="shared" si="5"/>
        <v>51432.97760800414</v>
      </c>
      <c r="L19" s="44"/>
      <c r="M19" s="6">
        <f t="shared" si="6"/>
        <v>0.8717453831865108</v>
      </c>
      <c r="N19" s="20">
        <v>2011</v>
      </c>
      <c r="O19" s="8">
        <v>42494</v>
      </c>
      <c r="P19" s="45">
        <v>80.554</v>
      </c>
      <c r="Q19" s="45"/>
      <c r="R19" s="42">
        <f t="shared" si="7"/>
        <v>37223.52786206336</v>
      </c>
      <c r="S19" s="42"/>
      <c r="T19" s="43">
        <f t="shared" si="3"/>
        <v>42.69999999999925</v>
      </c>
      <c r="U19" s="43"/>
    </row>
    <row r="20" spans="2:21" ht="12.75">
      <c r="B20" s="20">
        <v>12</v>
      </c>
      <c r="C20" s="44">
        <f t="shared" si="4"/>
        <v>1751656.1147955349</v>
      </c>
      <c r="D20" s="44"/>
      <c r="E20" s="20">
        <v>2011</v>
      </c>
      <c r="F20" s="8">
        <v>42499</v>
      </c>
      <c r="G20" s="20" t="s">
        <v>4</v>
      </c>
      <c r="H20" s="45">
        <v>80.539</v>
      </c>
      <c r="I20" s="45"/>
      <c r="J20" s="20">
        <v>30</v>
      </c>
      <c r="K20" s="44">
        <f t="shared" si="5"/>
        <v>52549.683443866044</v>
      </c>
      <c r="L20" s="44"/>
      <c r="M20" s="6">
        <f t="shared" si="6"/>
        <v>1.751656114795535</v>
      </c>
      <c r="N20" s="20">
        <v>2011</v>
      </c>
      <c r="O20" s="8">
        <v>42540</v>
      </c>
      <c r="P20" s="45">
        <v>81.619</v>
      </c>
      <c r="Q20" s="45"/>
      <c r="R20" s="42">
        <f t="shared" si="7"/>
        <v>189178.86039791748</v>
      </c>
      <c r="S20" s="42"/>
      <c r="T20" s="43">
        <f t="shared" si="3"/>
        <v>107.99999999999983</v>
      </c>
      <c r="U20" s="43"/>
    </row>
    <row r="21" spans="2:21" ht="12.75">
      <c r="B21" s="20">
        <v>13</v>
      </c>
      <c r="C21" s="44">
        <f t="shared" si="4"/>
        <v>1940834.9751934523</v>
      </c>
      <c r="D21" s="44"/>
      <c r="E21" s="20">
        <v>2011</v>
      </c>
      <c r="F21" s="8">
        <v>42544</v>
      </c>
      <c r="G21" s="20" t="s">
        <v>4</v>
      </c>
      <c r="H21" s="45">
        <v>80.639</v>
      </c>
      <c r="I21" s="45"/>
      <c r="J21" s="20">
        <v>52</v>
      </c>
      <c r="K21" s="44">
        <f t="shared" si="5"/>
        <v>58225.04925580357</v>
      </c>
      <c r="L21" s="44"/>
      <c r="M21" s="6">
        <f t="shared" si="6"/>
        <v>1.1197124856885303</v>
      </c>
      <c r="N21" s="20">
        <v>2011</v>
      </c>
      <c r="O21" s="8">
        <v>42553</v>
      </c>
      <c r="P21" s="45">
        <v>80.979</v>
      </c>
      <c r="Q21" s="45"/>
      <c r="R21" s="42">
        <f t="shared" si="7"/>
        <v>38070.22451341041</v>
      </c>
      <c r="S21" s="42"/>
      <c r="T21" s="43">
        <f t="shared" si="3"/>
        <v>34.00000000000034</v>
      </c>
      <c r="U21" s="43"/>
    </row>
    <row r="22" spans="2:21" ht="12.75">
      <c r="B22" s="20">
        <v>14</v>
      </c>
      <c r="C22" s="44">
        <f t="shared" si="4"/>
        <v>1978905.1997068627</v>
      </c>
      <c r="D22" s="44"/>
      <c r="E22" s="20">
        <v>2011</v>
      </c>
      <c r="F22" s="8">
        <v>42561</v>
      </c>
      <c r="G22" s="20" t="s">
        <v>3</v>
      </c>
      <c r="H22" s="45">
        <v>80.273</v>
      </c>
      <c r="I22" s="45"/>
      <c r="J22" s="20">
        <v>54</v>
      </c>
      <c r="K22" s="44">
        <f t="shared" si="5"/>
        <v>59367.15599120588</v>
      </c>
      <c r="L22" s="44"/>
      <c r="M22" s="6">
        <f t="shared" si="6"/>
        <v>1.0993917776149238</v>
      </c>
      <c r="N22" s="20">
        <v>2011</v>
      </c>
      <c r="O22" s="8">
        <v>42577</v>
      </c>
      <c r="P22" s="45">
        <v>77.177</v>
      </c>
      <c r="Q22" s="45"/>
      <c r="R22" s="42">
        <f t="shared" si="7"/>
        <v>340371.6943495792</v>
      </c>
      <c r="S22" s="42"/>
      <c r="T22" s="43">
        <f t="shared" si="3"/>
        <v>309.59999999999894</v>
      </c>
      <c r="U22" s="43"/>
    </row>
    <row r="23" spans="2:21" ht="12.75">
      <c r="B23" s="20">
        <v>15</v>
      </c>
      <c r="C23" s="44">
        <f t="shared" si="4"/>
        <v>2319276.8940564417</v>
      </c>
      <c r="D23" s="44"/>
      <c r="E23" s="20">
        <v>2011</v>
      </c>
      <c r="F23" s="8">
        <v>42590</v>
      </c>
      <c r="G23" s="20" t="s">
        <v>3</v>
      </c>
      <c r="H23" s="45">
        <v>77.479</v>
      </c>
      <c r="I23" s="45"/>
      <c r="J23" s="20">
        <v>100</v>
      </c>
      <c r="K23" s="44">
        <f t="shared" si="5"/>
        <v>69578.30682169324</v>
      </c>
      <c r="L23" s="44"/>
      <c r="M23" s="6">
        <f t="shared" si="6"/>
        <v>0.6957830682169324</v>
      </c>
      <c r="N23" s="20">
        <v>2011</v>
      </c>
      <c r="O23" s="8">
        <v>42599</v>
      </c>
      <c r="P23" s="45">
        <v>76.573</v>
      </c>
      <c r="Q23" s="45"/>
      <c r="R23" s="42">
        <f t="shared" si="7"/>
        <v>63037.94598045448</v>
      </c>
      <c r="S23" s="42"/>
      <c r="T23" s="43">
        <f t="shared" si="3"/>
        <v>90.60000000000059</v>
      </c>
      <c r="U23" s="43"/>
    </row>
    <row r="24" spans="2:21" ht="12.75">
      <c r="B24" s="20">
        <v>16</v>
      </c>
      <c r="C24" s="44">
        <f t="shared" si="4"/>
        <v>2382314.840036896</v>
      </c>
      <c r="D24" s="44"/>
      <c r="E24" s="20">
        <v>2011</v>
      </c>
      <c r="F24" s="8">
        <v>42618</v>
      </c>
      <c r="G24" s="20" t="s">
        <v>4</v>
      </c>
      <c r="H24" s="45">
        <v>76.976</v>
      </c>
      <c r="I24" s="45"/>
      <c r="J24" s="20">
        <v>42</v>
      </c>
      <c r="K24" s="44">
        <f t="shared" si="5"/>
        <v>71469.44520110688</v>
      </c>
      <c r="L24" s="44"/>
      <c r="M24" s="6">
        <f t="shared" si="6"/>
        <v>1.7016534571692115</v>
      </c>
      <c r="N24" s="20">
        <v>2011</v>
      </c>
      <c r="O24" s="8">
        <v>42619</v>
      </c>
      <c r="P24" s="45">
        <v>77.456</v>
      </c>
      <c r="Q24" s="45"/>
      <c r="R24" s="42">
        <f t="shared" si="7"/>
        <v>81679.36594412282</v>
      </c>
      <c r="S24" s="42"/>
      <c r="T24" s="43">
        <f t="shared" si="3"/>
        <v>48.0000000000004</v>
      </c>
      <c r="U24" s="43"/>
    </row>
    <row r="25" spans="2:21" ht="12.75">
      <c r="B25" s="20">
        <v>17</v>
      </c>
      <c r="C25" s="44">
        <f t="shared" si="4"/>
        <v>2463994.205981019</v>
      </c>
      <c r="D25" s="44"/>
      <c r="E25" s="20">
        <v>2011</v>
      </c>
      <c r="F25" s="8">
        <v>42626</v>
      </c>
      <c r="G25" s="20" t="s">
        <v>3</v>
      </c>
      <c r="H25" s="45">
        <v>76.802</v>
      </c>
      <c r="I25" s="45"/>
      <c r="J25" s="20">
        <v>59</v>
      </c>
      <c r="K25" s="44">
        <f t="shared" si="5"/>
        <v>73919.82617943057</v>
      </c>
      <c r="L25" s="44"/>
      <c r="M25" s="6">
        <f t="shared" si="6"/>
        <v>1.2528784098208572</v>
      </c>
      <c r="N25" s="20">
        <v>2011</v>
      </c>
      <c r="O25" s="8">
        <v>42631</v>
      </c>
      <c r="P25" s="45">
        <v>76.302</v>
      </c>
      <c r="Q25" s="45"/>
      <c r="R25" s="42">
        <f t="shared" si="7"/>
        <v>62643.92049104286</v>
      </c>
      <c r="S25" s="42"/>
      <c r="T25" s="43">
        <f t="shared" si="3"/>
        <v>50</v>
      </c>
      <c r="U25" s="43"/>
    </row>
    <row r="26" spans="2:21" ht="12.75">
      <c r="B26" s="20">
        <v>18</v>
      </c>
      <c r="C26" s="44">
        <f t="shared" si="4"/>
        <v>2526638.126472062</v>
      </c>
      <c r="D26" s="44"/>
      <c r="E26" s="20">
        <v>2011</v>
      </c>
      <c r="F26" s="8">
        <v>42663</v>
      </c>
      <c r="G26" s="20" t="s">
        <v>3</v>
      </c>
      <c r="H26" s="45">
        <v>76.658</v>
      </c>
      <c r="I26" s="45"/>
      <c r="J26" s="20">
        <v>48</v>
      </c>
      <c r="K26" s="44">
        <f t="shared" si="5"/>
        <v>75799.14379416185</v>
      </c>
      <c r="L26" s="44"/>
      <c r="M26" s="6">
        <f t="shared" si="6"/>
        <v>1.5791488290450386</v>
      </c>
      <c r="N26" s="20">
        <v>2011</v>
      </c>
      <c r="O26" s="8">
        <v>42636</v>
      </c>
      <c r="P26" s="45">
        <v>76.298</v>
      </c>
      <c r="Q26" s="45"/>
      <c r="R26" s="42">
        <f t="shared" si="7"/>
        <v>56849.35784562129</v>
      </c>
      <c r="S26" s="42"/>
      <c r="T26" s="43">
        <f t="shared" si="3"/>
        <v>35.99999999999994</v>
      </c>
      <c r="U26" s="43"/>
    </row>
    <row r="27" spans="2:21" ht="12.75">
      <c r="B27" s="20">
        <v>19</v>
      </c>
      <c r="C27" s="44">
        <f t="shared" si="4"/>
        <v>2583487.484317683</v>
      </c>
      <c r="D27" s="44"/>
      <c r="E27" s="20">
        <v>2011</v>
      </c>
      <c r="F27" s="8">
        <v>42689</v>
      </c>
      <c r="G27" s="20" t="s">
        <v>3</v>
      </c>
      <c r="H27" s="45">
        <v>76.833</v>
      </c>
      <c r="I27" s="45"/>
      <c r="J27" s="20">
        <v>68</v>
      </c>
      <c r="K27" s="44">
        <f t="shared" si="5"/>
        <v>77504.6245295305</v>
      </c>
      <c r="L27" s="44"/>
      <c r="M27" s="6">
        <f t="shared" si="6"/>
        <v>1.1397738901401544</v>
      </c>
      <c r="N27" s="20">
        <v>2011</v>
      </c>
      <c r="O27" s="8">
        <v>42694</v>
      </c>
      <c r="P27" s="45">
        <v>76.984</v>
      </c>
      <c r="Q27" s="45"/>
      <c r="R27" s="42">
        <f t="shared" si="7"/>
        <v>-17210.5857411159</v>
      </c>
      <c r="S27" s="42"/>
      <c r="T27" s="43">
        <f t="shared" si="3"/>
        <v>-68</v>
      </c>
      <c r="U27" s="43"/>
    </row>
    <row r="28" spans="2:21" ht="12.75">
      <c r="B28" s="20">
        <v>20</v>
      </c>
      <c r="C28" s="44">
        <f t="shared" si="4"/>
        <v>2566276.8985765674</v>
      </c>
      <c r="D28" s="44"/>
      <c r="E28" s="20">
        <v>2011</v>
      </c>
      <c r="F28" s="8">
        <v>42710</v>
      </c>
      <c r="G28" s="20" t="s">
        <v>3</v>
      </c>
      <c r="H28" s="45">
        <v>77.609</v>
      </c>
      <c r="I28" s="45"/>
      <c r="J28" s="20">
        <v>29</v>
      </c>
      <c r="K28" s="44">
        <f t="shared" si="5"/>
        <v>76988.30695729701</v>
      </c>
      <c r="L28" s="44"/>
      <c r="M28" s="6">
        <f t="shared" si="6"/>
        <v>2.654769205424035</v>
      </c>
      <c r="N28" s="20">
        <v>2011</v>
      </c>
      <c r="O28" s="8">
        <v>42711</v>
      </c>
      <c r="P28" s="45">
        <v>77.42</v>
      </c>
      <c r="Q28" s="45"/>
      <c r="R28" s="42">
        <f t="shared" si="7"/>
        <v>50175.137982512395</v>
      </c>
      <c r="S28" s="42"/>
      <c r="T28" s="43">
        <f t="shared" si="3"/>
        <v>18.899999999999295</v>
      </c>
      <c r="U28" s="43"/>
    </row>
    <row r="29" spans="2:21" ht="12.75">
      <c r="B29" s="20">
        <v>21</v>
      </c>
      <c r="C29" s="44">
        <f t="shared" si="4"/>
        <v>2616452.03655908</v>
      </c>
      <c r="D29" s="44"/>
      <c r="E29" s="20">
        <v>2011</v>
      </c>
      <c r="F29" s="8">
        <v>42733</v>
      </c>
      <c r="G29" s="20" t="s">
        <v>3</v>
      </c>
      <c r="H29" s="45">
        <v>77.642</v>
      </c>
      <c r="I29" s="45"/>
      <c r="J29" s="20">
        <v>38</v>
      </c>
      <c r="K29" s="44">
        <f t="shared" si="5"/>
        <v>78493.56109677239</v>
      </c>
      <c r="L29" s="44"/>
      <c r="M29" s="6">
        <f t="shared" si="6"/>
        <v>2.0656200288624316</v>
      </c>
      <c r="N29" s="20">
        <v>2012</v>
      </c>
      <c r="O29" s="8">
        <v>42374</v>
      </c>
      <c r="P29" s="45">
        <v>76.845</v>
      </c>
      <c r="Q29" s="45"/>
      <c r="R29" s="42">
        <f t="shared" si="7"/>
        <v>164629.9163003352</v>
      </c>
      <c r="S29" s="42"/>
      <c r="T29" s="43">
        <f t="shared" si="3"/>
        <v>79.6999999999997</v>
      </c>
      <c r="U29" s="43"/>
    </row>
    <row r="30" spans="2:21" ht="12.75">
      <c r="B30" s="20">
        <v>22</v>
      </c>
      <c r="C30" s="44">
        <f t="shared" si="4"/>
        <v>2781081.9528594147</v>
      </c>
      <c r="D30" s="44"/>
      <c r="E30" s="20">
        <v>2012</v>
      </c>
      <c r="F30" s="8">
        <v>42388</v>
      </c>
      <c r="G30" s="20" t="s">
        <v>4</v>
      </c>
      <c r="H30" s="45">
        <v>76.854</v>
      </c>
      <c r="I30" s="45"/>
      <c r="J30" s="20">
        <v>31</v>
      </c>
      <c r="K30" s="44">
        <f t="shared" si="5"/>
        <v>83432.45858578244</v>
      </c>
      <c r="L30" s="44"/>
      <c r="M30" s="6">
        <f t="shared" si="6"/>
        <v>2.6913696317994336</v>
      </c>
      <c r="N30" s="20">
        <v>2012</v>
      </c>
      <c r="O30" s="8">
        <v>42394</v>
      </c>
      <c r="P30" s="45">
        <v>77.622</v>
      </c>
      <c r="Q30" s="45"/>
      <c r="R30" s="42">
        <f t="shared" si="7"/>
        <v>206697.1877221967</v>
      </c>
      <c r="S30" s="42"/>
      <c r="T30" s="43">
        <f t="shared" si="3"/>
        <v>76.80000000000007</v>
      </c>
      <c r="U30" s="43"/>
    </row>
    <row r="31" spans="2:21" ht="12.75">
      <c r="B31" s="20">
        <v>23</v>
      </c>
      <c r="C31" s="44">
        <f t="shared" si="4"/>
        <v>2987779.1405816115</v>
      </c>
      <c r="D31" s="44"/>
      <c r="E31" s="20">
        <v>2012</v>
      </c>
      <c r="F31" s="8">
        <v>42436</v>
      </c>
      <c r="G31" s="20" t="s">
        <v>4</v>
      </c>
      <c r="H31" s="45">
        <v>81.045</v>
      </c>
      <c r="I31" s="45"/>
      <c r="J31" s="20">
        <v>56</v>
      </c>
      <c r="K31" s="44">
        <f t="shared" si="5"/>
        <v>89633.37421744835</v>
      </c>
      <c r="L31" s="44"/>
      <c r="M31" s="6">
        <f t="shared" si="6"/>
        <v>1.6005959681687205</v>
      </c>
      <c r="N31" s="20">
        <v>2012</v>
      </c>
      <c r="O31" s="8">
        <v>42451</v>
      </c>
      <c r="P31" s="45">
        <v>83.459</v>
      </c>
      <c r="Q31" s="45"/>
      <c r="R31" s="42">
        <f t="shared" si="7"/>
        <v>386383.8667159294</v>
      </c>
      <c r="S31" s="42"/>
      <c r="T31" s="43">
        <f t="shared" si="3"/>
        <v>241.40000000000015</v>
      </c>
      <c r="U31" s="43"/>
    </row>
    <row r="32" spans="2:21" ht="12.75">
      <c r="B32" s="20">
        <v>24</v>
      </c>
      <c r="C32" s="44">
        <f t="shared" si="4"/>
        <v>3374163.007297541</v>
      </c>
      <c r="D32" s="44"/>
      <c r="E32" s="20">
        <v>2012</v>
      </c>
      <c r="F32" s="8">
        <v>42464</v>
      </c>
      <c r="G32" s="20" t="s">
        <v>3</v>
      </c>
      <c r="H32" s="45">
        <v>82.052</v>
      </c>
      <c r="I32" s="45"/>
      <c r="J32" s="20">
        <v>92</v>
      </c>
      <c r="K32" s="44">
        <f t="shared" si="5"/>
        <v>101224.89021892623</v>
      </c>
      <c r="L32" s="44"/>
      <c r="M32" s="6">
        <f t="shared" si="6"/>
        <v>1.1002705458578936</v>
      </c>
      <c r="N32" s="20">
        <v>2012</v>
      </c>
      <c r="O32" s="8">
        <v>42525</v>
      </c>
      <c r="P32" s="45">
        <v>78.365</v>
      </c>
      <c r="Q32" s="45"/>
      <c r="R32" s="42">
        <f t="shared" si="7"/>
        <v>405669.7502578067</v>
      </c>
      <c r="S32" s="42"/>
      <c r="T32" s="43">
        <f t="shared" si="3"/>
        <v>368.7000000000012</v>
      </c>
      <c r="U32" s="43"/>
    </row>
    <row r="33" spans="2:21" ht="12.75">
      <c r="B33" s="20">
        <v>25</v>
      </c>
      <c r="C33" s="44">
        <f t="shared" si="4"/>
        <v>3779832.757555348</v>
      </c>
      <c r="D33" s="44"/>
      <c r="E33" s="20">
        <v>2012</v>
      </c>
      <c r="F33" s="8">
        <v>42551</v>
      </c>
      <c r="G33" s="20" t="s">
        <v>3</v>
      </c>
      <c r="H33" s="45">
        <v>79.74</v>
      </c>
      <c r="I33" s="45"/>
      <c r="J33" s="20">
        <v>26</v>
      </c>
      <c r="K33" s="44">
        <f t="shared" si="5"/>
        <v>113394.98272666043</v>
      </c>
      <c r="L33" s="44"/>
      <c r="M33" s="6">
        <f t="shared" si="6"/>
        <v>4.361345489486939</v>
      </c>
      <c r="N33" s="20">
        <v>2012</v>
      </c>
      <c r="O33" s="8">
        <v>42552</v>
      </c>
      <c r="P33" s="45">
        <v>79.55</v>
      </c>
      <c r="Q33" s="45"/>
      <c r="R33" s="42">
        <f t="shared" si="7"/>
        <v>82865.56430025084</v>
      </c>
      <c r="S33" s="42"/>
      <c r="T33" s="43">
        <f t="shared" si="3"/>
        <v>18.999999999999773</v>
      </c>
      <c r="U33" s="43"/>
    </row>
    <row r="34" spans="2:21" ht="12.75">
      <c r="B34" s="20">
        <v>26</v>
      </c>
      <c r="C34" s="44">
        <f t="shared" si="4"/>
        <v>3862698.3218555986</v>
      </c>
      <c r="D34" s="44"/>
      <c r="E34" s="20">
        <v>2012</v>
      </c>
      <c r="F34" s="8">
        <v>42608</v>
      </c>
      <c r="G34" s="20" t="s">
        <v>3</v>
      </c>
      <c r="H34" s="45">
        <v>78.605</v>
      </c>
      <c r="I34" s="45"/>
      <c r="J34" s="20">
        <v>25</v>
      </c>
      <c r="K34" s="44">
        <f t="shared" si="5"/>
        <v>115880.94965566795</v>
      </c>
      <c r="L34" s="44"/>
      <c r="M34" s="6">
        <f t="shared" si="6"/>
        <v>4.635237986226718</v>
      </c>
      <c r="N34" s="20">
        <v>2012</v>
      </c>
      <c r="O34" s="8">
        <v>42614</v>
      </c>
      <c r="P34" s="45">
        <v>78.35</v>
      </c>
      <c r="Q34" s="45"/>
      <c r="R34" s="42">
        <f t="shared" si="7"/>
        <v>118198.56864878579</v>
      </c>
      <c r="S34" s="42"/>
      <c r="T34" s="43">
        <f t="shared" si="3"/>
        <v>25.500000000000966</v>
      </c>
      <c r="U34" s="43"/>
    </row>
    <row r="35" spans="2:21" ht="12.75">
      <c r="B35" s="20">
        <v>27</v>
      </c>
      <c r="C35" s="44">
        <f t="shared" si="4"/>
        <v>3980896.8905043844</v>
      </c>
      <c r="D35" s="44"/>
      <c r="E35" s="20">
        <v>2012</v>
      </c>
      <c r="F35" s="8">
        <v>42626</v>
      </c>
      <c r="G35" s="20" t="s">
        <v>3</v>
      </c>
      <c r="H35" s="45">
        <v>76.802</v>
      </c>
      <c r="I35" s="45"/>
      <c r="J35" s="20">
        <v>59</v>
      </c>
      <c r="K35" s="44">
        <f t="shared" si="5"/>
        <v>119426.90671513152</v>
      </c>
      <c r="L35" s="44"/>
      <c r="M35" s="6">
        <f t="shared" si="6"/>
        <v>2.0241848595785004</v>
      </c>
      <c r="N35" s="20">
        <v>2013</v>
      </c>
      <c r="O35" s="8">
        <v>42635</v>
      </c>
      <c r="P35" s="45">
        <v>76.542</v>
      </c>
      <c r="Q35" s="45"/>
      <c r="R35" s="42">
        <f t="shared" si="7"/>
        <v>52628.806349042046</v>
      </c>
      <c r="S35" s="42"/>
      <c r="T35" s="43">
        <f t="shared" si="3"/>
        <v>26.00000000000051</v>
      </c>
      <c r="U35" s="43"/>
    </row>
    <row r="36" spans="2:21" ht="12.75">
      <c r="B36" s="20">
        <v>28</v>
      </c>
      <c r="C36" s="44">
        <f t="shared" si="4"/>
        <v>4033525.6968534263</v>
      </c>
      <c r="D36" s="44"/>
      <c r="E36" s="20">
        <v>2012</v>
      </c>
      <c r="F36" s="8">
        <v>42663</v>
      </c>
      <c r="G36" s="20" t="s">
        <v>3</v>
      </c>
      <c r="H36" s="45">
        <v>76.656</v>
      </c>
      <c r="I36" s="45"/>
      <c r="J36" s="20">
        <v>45</v>
      </c>
      <c r="K36" s="44">
        <f t="shared" si="5"/>
        <v>121005.77090560278</v>
      </c>
      <c r="L36" s="44"/>
      <c r="M36" s="6">
        <f t="shared" si="6"/>
        <v>2.6890171312356173</v>
      </c>
      <c r="N36" s="20">
        <v>2012</v>
      </c>
      <c r="O36" s="8">
        <v>42672</v>
      </c>
      <c r="P36" s="45">
        <v>75.867</v>
      </c>
      <c r="Q36" s="45"/>
      <c r="R36" s="42">
        <f t="shared" si="7"/>
        <v>212163.4516544906</v>
      </c>
      <c r="S36" s="42"/>
      <c r="T36" s="43">
        <f t="shared" si="3"/>
        <v>78.90000000000015</v>
      </c>
      <c r="U36" s="43"/>
    </row>
    <row r="37" spans="2:21" ht="12.75">
      <c r="B37" s="20">
        <v>29</v>
      </c>
      <c r="C37" s="44">
        <f t="shared" si="4"/>
        <v>4245689.148507917</v>
      </c>
      <c r="D37" s="44"/>
      <c r="E37" s="20">
        <v>2012</v>
      </c>
      <c r="F37" s="8">
        <v>42694</v>
      </c>
      <c r="G37" s="20" t="s">
        <v>4</v>
      </c>
      <c r="H37" s="45">
        <v>76.996</v>
      </c>
      <c r="I37" s="45"/>
      <c r="J37" s="20">
        <v>39</v>
      </c>
      <c r="K37" s="44">
        <f t="shared" si="5"/>
        <v>127370.67445523752</v>
      </c>
      <c r="L37" s="44"/>
      <c r="M37" s="6">
        <f t="shared" si="6"/>
        <v>3.2659147296214748</v>
      </c>
      <c r="N37" s="20">
        <v>2012</v>
      </c>
      <c r="O37" s="8">
        <v>42707</v>
      </c>
      <c r="P37" s="45">
        <v>77.814</v>
      </c>
      <c r="Q37" s="45"/>
      <c r="R37" s="42">
        <f t="shared" si="7"/>
        <v>267151.8248830359</v>
      </c>
      <c r="S37" s="42"/>
      <c r="T37" s="43">
        <f t="shared" si="3"/>
        <v>81.79999999999978</v>
      </c>
      <c r="U37" s="43"/>
    </row>
    <row r="38" spans="2:21" ht="12.75">
      <c r="B38" s="20">
        <v>30</v>
      </c>
      <c r="C38" s="44">
        <f t="shared" si="4"/>
        <v>4512840.973390954</v>
      </c>
      <c r="D38" s="44"/>
      <c r="E38" s="20">
        <v>2012</v>
      </c>
      <c r="F38" s="8">
        <v>42732</v>
      </c>
      <c r="G38" s="20" t="s">
        <v>3</v>
      </c>
      <c r="H38" s="45">
        <v>77.665</v>
      </c>
      <c r="I38" s="45"/>
      <c r="J38" s="20">
        <v>35</v>
      </c>
      <c r="K38" s="44">
        <f t="shared" si="5"/>
        <v>135385.2292017286</v>
      </c>
      <c r="L38" s="44"/>
      <c r="M38" s="6">
        <f t="shared" si="6"/>
        <v>3.868149405763674</v>
      </c>
      <c r="N38" s="20">
        <v>2013</v>
      </c>
      <c r="O38" s="8">
        <v>42372</v>
      </c>
      <c r="P38" s="45">
        <v>76.864</v>
      </c>
      <c r="Q38" s="45"/>
      <c r="R38" s="42">
        <f t="shared" si="7"/>
        <v>309838.76740167104</v>
      </c>
      <c r="S38" s="42"/>
      <c r="T38" s="43">
        <f t="shared" si="3"/>
        <v>80.1000000000002</v>
      </c>
      <c r="U38" s="43"/>
    </row>
    <row r="39" spans="2:21" ht="12.75">
      <c r="B39" s="20">
        <v>31</v>
      </c>
      <c r="C39" s="44">
        <f t="shared" si="4"/>
        <v>4822679.740792625</v>
      </c>
      <c r="D39" s="44"/>
      <c r="E39" s="20">
        <v>2013</v>
      </c>
      <c r="F39" s="8">
        <v>42387</v>
      </c>
      <c r="G39" s="20" t="s">
        <v>4</v>
      </c>
      <c r="H39" s="45">
        <v>76.822</v>
      </c>
      <c r="I39" s="45"/>
      <c r="J39" s="20">
        <v>24</v>
      </c>
      <c r="K39" s="44">
        <f t="shared" si="5"/>
        <v>144680.39222377873</v>
      </c>
      <c r="L39" s="44"/>
      <c r="M39" s="6">
        <f t="shared" si="6"/>
        <v>6.02834967599078</v>
      </c>
      <c r="N39" s="20">
        <v>2013</v>
      </c>
      <c r="O39" s="8">
        <v>42394</v>
      </c>
      <c r="P39" s="45">
        <v>77.81</v>
      </c>
      <c r="Q39" s="45"/>
      <c r="R39" s="42">
        <f t="shared" si="7"/>
        <v>595600.9479878888</v>
      </c>
      <c r="S39" s="42"/>
      <c r="T39" s="43">
        <f t="shared" si="3"/>
        <v>98.79999999999995</v>
      </c>
      <c r="U39" s="43"/>
    </row>
    <row r="40" spans="2:21" ht="12.75">
      <c r="B40" s="20">
        <v>32</v>
      </c>
      <c r="C40" s="44">
        <f t="shared" si="4"/>
        <v>5418280.688780514</v>
      </c>
      <c r="D40" s="44"/>
      <c r="E40" s="20">
        <v>2013</v>
      </c>
      <c r="F40" s="8">
        <v>42437</v>
      </c>
      <c r="G40" s="20" t="s">
        <v>4</v>
      </c>
      <c r="H40" s="45">
        <v>81.045</v>
      </c>
      <c r="I40" s="45"/>
      <c r="J40" s="20">
        <v>54</v>
      </c>
      <c r="K40" s="44">
        <f t="shared" si="5"/>
        <v>162548.4206634154</v>
      </c>
      <c r="L40" s="44"/>
      <c r="M40" s="6">
        <f t="shared" si="6"/>
        <v>3.010155938211396</v>
      </c>
      <c r="N40" s="20">
        <v>2013</v>
      </c>
      <c r="O40" s="8">
        <v>42448</v>
      </c>
      <c r="P40" s="45">
        <v>83.4</v>
      </c>
      <c r="Q40" s="45"/>
      <c r="R40" s="42">
        <f t="shared" si="7"/>
        <v>708891.7234487849</v>
      </c>
      <c r="S40" s="42"/>
      <c r="T40" s="43">
        <f t="shared" si="3"/>
        <v>235.5000000000004</v>
      </c>
      <c r="U40" s="43"/>
    </row>
    <row r="41" spans="2:21" ht="12.75">
      <c r="B41" s="20">
        <v>33</v>
      </c>
      <c r="C41" s="44">
        <f t="shared" si="4"/>
        <v>6127172.412229299</v>
      </c>
      <c r="D41" s="44"/>
      <c r="E41" s="20">
        <v>2013</v>
      </c>
      <c r="F41" s="8">
        <v>42461</v>
      </c>
      <c r="G41" s="20" t="s">
        <v>4</v>
      </c>
      <c r="H41" s="45">
        <v>93.571</v>
      </c>
      <c r="I41" s="45"/>
      <c r="J41" s="20">
        <v>100</v>
      </c>
      <c r="K41" s="44">
        <f t="shared" si="5"/>
        <v>183815.17236687895</v>
      </c>
      <c r="L41" s="44"/>
      <c r="M41" s="6">
        <f t="shared" si="6"/>
        <v>1.8381517236687896</v>
      </c>
      <c r="N41" s="20">
        <v>2013</v>
      </c>
      <c r="O41" s="8">
        <v>42472</v>
      </c>
      <c r="P41" s="45">
        <v>96</v>
      </c>
      <c r="Q41" s="45"/>
      <c r="R41" s="42">
        <f t="shared" si="7"/>
        <v>446487.0536791494</v>
      </c>
      <c r="S41" s="42"/>
      <c r="T41" s="43">
        <f t="shared" si="3"/>
        <v>242.9000000000002</v>
      </c>
      <c r="U41" s="43"/>
    </row>
    <row r="42" spans="2:21" ht="12.75">
      <c r="B42" s="20">
        <v>34</v>
      </c>
      <c r="C42" s="44">
        <f t="shared" si="4"/>
        <v>6573659.465908448</v>
      </c>
      <c r="D42" s="44"/>
      <c r="E42" s="20">
        <v>2013</v>
      </c>
      <c r="F42" s="8">
        <v>42514</v>
      </c>
      <c r="G42" s="20" t="s">
        <v>3</v>
      </c>
      <c r="H42" s="45">
        <v>100.757</v>
      </c>
      <c r="I42" s="45"/>
      <c r="J42" s="20">
        <v>180</v>
      </c>
      <c r="K42" s="44">
        <f t="shared" si="5"/>
        <v>197209.78397725345</v>
      </c>
      <c r="L42" s="44"/>
      <c r="M42" s="6">
        <f t="shared" si="6"/>
        <v>1.0956099109847415</v>
      </c>
      <c r="N42" s="20">
        <v>2013</v>
      </c>
      <c r="O42" s="8">
        <v>42545</v>
      </c>
      <c r="P42" s="45">
        <v>94.813</v>
      </c>
      <c r="Q42" s="45"/>
      <c r="R42" s="42">
        <f t="shared" si="7"/>
        <v>651230.5310893307</v>
      </c>
      <c r="S42" s="42"/>
      <c r="T42" s="43">
        <f t="shared" si="3"/>
        <v>594.4000000000003</v>
      </c>
      <c r="U42" s="43"/>
    </row>
    <row r="43" spans="2:21" ht="12.75">
      <c r="B43" s="20">
        <v>35</v>
      </c>
      <c r="C43" s="44">
        <f t="shared" si="4"/>
        <v>7224889.996997779</v>
      </c>
      <c r="D43" s="44"/>
      <c r="E43" s="20">
        <v>2013</v>
      </c>
      <c r="F43" s="8">
        <v>42586</v>
      </c>
      <c r="G43" s="20" t="s">
        <v>3</v>
      </c>
      <c r="H43" s="45">
        <v>98.608</v>
      </c>
      <c r="I43" s="45"/>
      <c r="J43" s="20">
        <v>134</v>
      </c>
      <c r="K43" s="44">
        <f t="shared" si="5"/>
        <v>216746.69990993338</v>
      </c>
      <c r="L43" s="44"/>
      <c r="M43" s="6">
        <f t="shared" si="6"/>
        <v>1.6175126858950253</v>
      </c>
      <c r="N43" s="20">
        <v>2013</v>
      </c>
      <c r="O43" s="8">
        <v>42593</v>
      </c>
      <c r="P43" s="45">
        <v>96.455</v>
      </c>
      <c r="Q43" s="45"/>
      <c r="R43" s="42">
        <f t="shared" si="7"/>
        <v>348250.48127319984</v>
      </c>
      <c r="S43" s="42"/>
      <c r="T43" s="43">
        <f t="shared" si="3"/>
        <v>215.30000000000058</v>
      </c>
      <c r="U43" s="43"/>
    </row>
    <row r="44" spans="2:21" ht="12.75">
      <c r="B44" s="20">
        <v>36</v>
      </c>
      <c r="C44" s="44">
        <f t="shared" si="4"/>
        <v>7573140.478270979</v>
      </c>
      <c r="D44" s="44"/>
      <c r="E44" s="20">
        <v>2013</v>
      </c>
      <c r="F44" s="8">
        <v>42605</v>
      </c>
      <c r="G44" s="20" t="s">
        <v>3</v>
      </c>
      <c r="H44" s="45">
        <v>98.355</v>
      </c>
      <c r="I44" s="45"/>
      <c r="J44" s="20">
        <v>76</v>
      </c>
      <c r="K44" s="44">
        <f t="shared" si="5"/>
        <v>227194.21434812935</v>
      </c>
      <c r="L44" s="44"/>
      <c r="M44" s="6">
        <f t="shared" si="6"/>
        <v>2.989397557212228</v>
      </c>
      <c r="N44" s="20">
        <v>2013</v>
      </c>
      <c r="O44" s="8">
        <v>42610</v>
      </c>
      <c r="P44" s="45">
        <v>97.768</v>
      </c>
      <c r="Q44" s="45"/>
      <c r="R44" s="42">
        <f t="shared" si="7"/>
        <v>175477.63660835876</v>
      </c>
      <c r="S44" s="42"/>
      <c r="T44" s="43">
        <f t="shared" si="3"/>
        <v>58.70000000000033</v>
      </c>
      <c r="U44" s="43"/>
    </row>
    <row r="45" spans="2:21" ht="12.75">
      <c r="B45" s="20">
        <v>37</v>
      </c>
      <c r="C45" s="44">
        <f t="shared" si="4"/>
        <v>7748618.114879337</v>
      </c>
      <c r="D45" s="44"/>
      <c r="E45" s="20">
        <v>2013</v>
      </c>
      <c r="F45" s="8">
        <v>42626</v>
      </c>
      <c r="G45" s="20" t="s">
        <v>3</v>
      </c>
      <c r="H45" s="45">
        <v>99.01</v>
      </c>
      <c r="I45" s="45"/>
      <c r="J45" s="20">
        <v>96</v>
      </c>
      <c r="K45" s="44">
        <f t="shared" si="5"/>
        <v>232458.5434463801</v>
      </c>
      <c r="L45" s="44"/>
      <c r="M45" s="6">
        <f t="shared" si="6"/>
        <v>2.4214431608997926</v>
      </c>
      <c r="N45" s="20">
        <v>2013</v>
      </c>
      <c r="O45" s="8">
        <v>42642</v>
      </c>
      <c r="P45" s="45">
        <v>98.12</v>
      </c>
      <c r="Q45" s="45"/>
      <c r="R45" s="42">
        <f t="shared" si="7"/>
        <v>215508.44132008168</v>
      </c>
      <c r="S45" s="42"/>
      <c r="T45" s="43">
        <f t="shared" si="3"/>
        <v>89.00000000000006</v>
      </c>
      <c r="U45" s="43"/>
    </row>
    <row r="46" spans="2:21" ht="12.75">
      <c r="B46" s="20">
        <v>38</v>
      </c>
      <c r="C46" s="44">
        <f t="shared" si="4"/>
        <v>7964126.556199418</v>
      </c>
      <c r="D46" s="44"/>
      <c r="E46" s="20">
        <v>2013</v>
      </c>
      <c r="F46" s="8">
        <v>1027</v>
      </c>
      <c r="G46" s="20" t="s">
        <v>4</v>
      </c>
      <c r="H46" s="45">
        <v>97.77</v>
      </c>
      <c r="I46" s="45"/>
      <c r="J46" s="20">
        <v>31</v>
      </c>
      <c r="K46" s="44">
        <f t="shared" si="5"/>
        <v>238923.79668598255</v>
      </c>
      <c r="L46" s="44"/>
      <c r="M46" s="6">
        <f t="shared" si="6"/>
        <v>7.707219247934922</v>
      </c>
      <c r="N46" s="20">
        <v>2013</v>
      </c>
      <c r="O46" s="8">
        <v>42707</v>
      </c>
      <c r="P46" s="45">
        <v>102.311</v>
      </c>
      <c r="Q46" s="45"/>
      <c r="R46" s="42">
        <f t="shared" si="7"/>
        <v>3499848.2604872566</v>
      </c>
      <c r="S46" s="42"/>
      <c r="T46" s="43">
        <f t="shared" si="3"/>
        <v>454.1000000000011</v>
      </c>
      <c r="U46" s="43"/>
    </row>
    <row r="47" spans="2:21" ht="12.75">
      <c r="B47" s="20">
        <v>39</v>
      </c>
      <c r="C47" s="44">
        <f>IF(R46="","",C46+R46)</f>
        <v>11463974.816686675</v>
      </c>
      <c r="D47" s="44"/>
      <c r="E47" s="20">
        <v>2013</v>
      </c>
      <c r="F47" s="8">
        <v>42681</v>
      </c>
      <c r="G47" s="20" t="s">
        <v>4</v>
      </c>
      <c r="H47" s="45">
        <v>99.31</v>
      </c>
      <c r="I47" s="45"/>
      <c r="J47" s="20">
        <v>165</v>
      </c>
      <c r="K47" s="44">
        <f>IF(F47="","",C47*0.03)</f>
        <v>343919.2445006002</v>
      </c>
      <c r="L47" s="44"/>
      <c r="M47" s="6">
        <f>IF(J47="","",(K47/J47)/1000)</f>
        <v>2.084359057579395</v>
      </c>
      <c r="N47" s="20">
        <v>2013</v>
      </c>
      <c r="O47" s="8">
        <v>42734</v>
      </c>
      <c r="P47" s="45">
        <v>105</v>
      </c>
      <c r="Q47" s="45"/>
      <c r="R47" s="42">
        <f t="shared" si="7"/>
        <v>1186000.3037626755</v>
      </c>
      <c r="S47" s="42"/>
      <c r="T47" s="43">
        <f t="shared" si="3"/>
        <v>568.9999999999998</v>
      </c>
      <c r="U47" s="43"/>
    </row>
    <row r="48" spans="2:21" ht="12.75">
      <c r="B48" s="20">
        <v>40</v>
      </c>
      <c r="C48" s="44">
        <f t="shared" si="4"/>
        <v>12649975.120449351</v>
      </c>
      <c r="D48" s="44"/>
      <c r="E48" s="20">
        <v>2014</v>
      </c>
      <c r="F48" s="8">
        <v>42375</v>
      </c>
      <c r="G48" s="20" t="s">
        <v>4</v>
      </c>
      <c r="H48" s="45">
        <v>104.776</v>
      </c>
      <c r="I48" s="45"/>
      <c r="J48" s="20">
        <v>73</v>
      </c>
      <c r="K48" s="44">
        <f t="shared" si="5"/>
        <v>379499.25361348054</v>
      </c>
      <c r="L48" s="44"/>
      <c r="M48" s="6">
        <f t="shared" si="6"/>
        <v>5.198619912513432</v>
      </c>
      <c r="N48" s="20">
        <v>2014</v>
      </c>
      <c r="O48" s="8">
        <v>42378</v>
      </c>
      <c r="P48" s="45">
        <v>104.927</v>
      </c>
      <c r="Q48" s="45"/>
      <c r="R48" s="42">
        <f t="shared" si="7"/>
        <v>78499.16067895826</v>
      </c>
      <c r="S48" s="42"/>
      <c r="T48" s="43">
        <f t="shared" si="3"/>
        <v>15.100000000001046</v>
      </c>
      <c r="U48" s="43"/>
    </row>
    <row r="49" spans="2:21" ht="12.75">
      <c r="B49" s="20">
        <v>41</v>
      </c>
      <c r="C49" s="44">
        <f t="shared" si="4"/>
        <v>12728474.28112831</v>
      </c>
      <c r="D49" s="44"/>
      <c r="E49" s="20">
        <v>2014</v>
      </c>
      <c r="F49" s="8">
        <v>42456</v>
      </c>
      <c r="G49" s="20" t="s">
        <v>4</v>
      </c>
      <c r="H49" s="45">
        <v>102.424</v>
      </c>
      <c r="I49" s="45"/>
      <c r="J49" s="20">
        <v>69</v>
      </c>
      <c r="K49" s="44">
        <f t="shared" si="5"/>
        <v>381854.2284338493</v>
      </c>
      <c r="L49" s="44"/>
      <c r="M49" s="6">
        <f t="shared" si="6"/>
        <v>5.534119252664483</v>
      </c>
      <c r="N49" s="20">
        <v>2014</v>
      </c>
      <c r="O49" s="8">
        <v>42464</v>
      </c>
      <c r="P49" s="45">
        <v>103.699</v>
      </c>
      <c r="Q49" s="45"/>
      <c r="R49" s="42">
        <f t="shared" si="7"/>
        <v>705600.2047147169</v>
      </c>
      <c r="S49" s="42"/>
      <c r="T49" s="43">
        <f t="shared" si="3"/>
        <v>127.49999999999915</v>
      </c>
      <c r="U49" s="43"/>
    </row>
    <row r="50" spans="2:21" ht="12.75">
      <c r="B50" s="20">
        <v>42</v>
      </c>
      <c r="C50" s="44">
        <f t="shared" si="4"/>
        <v>13434074.485843027</v>
      </c>
      <c r="D50" s="44"/>
      <c r="E50" s="20">
        <v>2014</v>
      </c>
      <c r="F50" s="8">
        <v>42477</v>
      </c>
      <c r="G50" s="20" t="s">
        <v>4</v>
      </c>
      <c r="H50" s="45">
        <v>102.369</v>
      </c>
      <c r="I50" s="45"/>
      <c r="J50" s="20">
        <v>53</v>
      </c>
      <c r="K50" s="44">
        <f t="shared" si="5"/>
        <v>403022.2345752908</v>
      </c>
      <c r="L50" s="44"/>
      <c r="M50" s="6">
        <f t="shared" si="6"/>
        <v>7.604193105194167</v>
      </c>
      <c r="N50" s="20">
        <v>2014</v>
      </c>
      <c r="O50" s="8">
        <v>42488</v>
      </c>
      <c r="P50" s="45">
        <v>102.534</v>
      </c>
      <c r="Q50" s="45"/>
      <c r="R50" s="42">
        <f t="shared" si="7"/>
        <v>125469.1862357085</v>
      </c>
      <c r="S50" s="42"/>
      <c r="T50" s="43">
        <f t="shared" si="3"/>
        <v>16.500000000000625</v>
      </c>
      <c r="U50" s="43"/>
    </row>
    <row r="51" spans="2:21" ht="12.75">
      <c r="B51" s="20">
        <v>43</v>
      </c>
      <c r="C51" s="44">
        <f t="shared" si="4"/>
        <v>13559543.672078736</v>
      </c>
      <c r="D51" s="44"/>
      <c r="E51" s="20">
        <v>2014</v>
      </c>
      <c r="F51" s="8">
        <v>42492</v>
      </c>
      <c r="G51" s="20" t="s">
        <v>3</v>
      </c>
      <c r="H51" s="45">
        <v>102.146</v>
      </c>
      <c r="I51" s="45"/>
      <c r="J51" s="20">
        <v>84</v>
      </c>
      <c r="K51" s="44">
        <f t="shared" si="5"/>
        <v>406786.31016236206</v>
      </c>
      <c r="L51" s="44"/>
      <c r="M51" s="6">
        <f t="shared" si="6"/>
        <v>4.842694168599548</v>
      </c>
      <c r="N51" s="20">
        <v>2014</v>
      </c>
      <c r="O51" s="8">
        <v>42501</v>
      </c>
      <c r="P51" s="45">
        <v>101.807</v>
      </c>
      <c r="Q51" s="45"/>
      <c r="R51" s="42">
        <f>IF(O51="","",(IF(G51="売",H51-P51,P51-H51))*M51*100000)</f>
        <v>164167.33231552402</v>
      </c>
      <c r="S51" s="42"/>
      <c r="T51" s="43">
        <f t="shared" si="3"/>
        <v>33.899999999999864</v>
      </c>
      <c r="U51" s="43"/>
    </row>
    <row r="52" spans="2:21" ht="12.75">
      <c r="B52" s="20">
        <v>44</v>
      </c>
      <c r="C52" s="44">
        <f t="shared" si="4"/>
        <v>13723711.00439426</v>
      </c>
      <c r="D52" s="44"/>
      <c r="E52" s="20">
        <v>2014</v>
      </c>
      <c r="F52" s="8">
        <v>42506</v>
      </c>
      <c r="G52" s="20" t="s">
        <v>4</v>
      </c>
      <c r="H52" s="45">
        <v>101.561</v>
      </c>
      <c r="I52" s="45"/>
      <c r="J52" s="20">
        <v>72</v>
      </c>
      <c r="K52" s="44">
        <f t="shared" si="5"/>
        <v>411711.33013182774</v>
      </c>
      <c r="L52" s="44"/>
      <c r="M52" s="6">
        <f t="shared" si="6"/>
        <v>5.718212918497607</v>
      </c>
      <c r="N52" s="20">
        <v>2014</v>
      </c>
      <c r="O52" s="8">
        <v>42511</v>
      </c>
      <c r="P52" s="45">
        <v>101.748</v>
      </c>
      <c r="Q52" s="45"/>
      <c r="R52" s="42">
        <f t="shared" si="7"/>
        <v>106930.5815759039</v>
      </c>
      <c r="S52" s="42"/>
      <c r="T52" s="43">
        <f t="shared" si="3"/>
        <v>18.69999999999976</v>
      </c>
      <c r="U52" s="43"/>
    </row>
    <row r="53" spans="2:21" ht="12.75">
      <c r="B53" s="20">
        <v>45</v>
      </c>
      <c r="C53" s="44">
        <f t="shared" si="4"/>
        <v>13830641.585970163</v>
      </c>
      <c r="D53" s="44"/>
      <c r="E53" s="20">
        <v>2014</v>
      </c>
      <c r="F53" s="8">
        <v>42569</v>
      </c>
      <c r="G53" s="20" t="s">
        <v>4</v>
      </c>
      <c r="H53" s="45">
        <v>101.534</v>
      </c>
      <c r="I53" s="45"/>
      <c r="J53" s="20">
        <v>46</v>
      </c>
      <c r="K53" s="44">
        <f t="shared" si="5"/>
        <v>414919.2475791049</v>
      </c>
      <c r="L53" s="44"/>
      <c r="M53" s="6">
        <f t="shared" si="6"/>
        <v>9.01998364302402</v>
      </c>
      <c r="N53" s="20">
        <v>2014</v>
      </c>
      <c r="O53" s="8">
        <v>42583</v>
      </c>
      <c r="P53" s="45">
        <v>102.408</v>
      </c>
      <c r="Q53" s="45"/>
      <c r="R53" s="42">
        <f t="shared" si="7"/>
        <v>788346.5704002951</v>
      </c>
      <c r="S53" s="42"/>
      <c r="T53" s="43">
        <f t="shared" si="3"/>
        <v>87.39999999999952</v>
      </c>
      <c r="U53" s="43"/>
    </row>
    <row r="54" spans="2:21" ht="12.75">
      <c r="B54" s="20">
        <v>46</v>
      </c>
      <c r="C54" s="44">
        <f t="shared" si="4"/>
        <v>14618988.15637046</v>
      </c>
      <c r="D54" s="44"/>
      <c r="E54" s="20">
        <v>2015</v>
      </c>
      <c r="F54" s="8">
        <v>42597</v>
      </c>
      <c r="G54" s="20" t="s">
        <v>4</v>
      </c>
      <c r="H54" s="45">
        <v>102.454</v>
      </c>
      <c r="I54" s="45"/>
      <c r="J54" s="20">
        <v>31</v>
      </c>
      <c r="K54" s="44">
        <f t="shared" si="5"/>
        <v>438569.64469111373</v>
      </c>
      <c r="L54" s="44"/>
      <c r="M54" s="6">
        <f t="shared" si="6"/>
        <v>14.147407893261734</v>
      </c>
      <c r="N54" s="20">
        <v>2014</v>
      </c>
      <c r="O54" s="8">
        <v>42639</v>
      </c>
      <c r="P54" s="45">
        <v>109.153</v>
      </c>
      <c r="Q54" s="45"/>
      <c r="R54" s="42">
        <f t="shared" si="7"/>
        <v>9477348.547696054</v>
      </c>
      <c r="S54" s="42"/>
      <c r="T54" s="43">
        <f t="shared" si="3"/>
        <v>669.9000000000012</v>
      </c>
      <c r="U54" s="43"/>
    </row>
    <row r="55" spans="2:21" ht="12.75">
      <c r="B55" s="20">
        <v>47</v>
      </c>
      <c r="C55" s="44">
        <f t="shared" si="4"/>
        <v>24096336.704066515</v>
      </c>
      <c r="D55" s="44"/>
      <c r="E55" s="20">
        <v>2015</v>
      </c>
      <c r="F55" s="8">
        <v>42663</v>
      </c>
      <c r="G55" s="20" t="s">
        <v>4</v>
      </c>
      <c r="H55" s="45">
        <v>107.021</v>
      </c>
      <c r="I55" s="45"/>
      <c r="J55" s="20">
        <v>71</v>
      </c>
      <c r="K55" s="44">
        <f t="shared" si="5"/>
        <v>722890.1011219954</v>
      </c>
      <c r="L55" s="44"/>
      <c r="M55" s="6">
        <f t="shared" si="6"/>
        <v>10.181550720028104</v>
      </c>
      <c r="N55" s="20">
        <v>2014</v>
      </c>
      <c r="O55" s="8">
        <v>42707</v>
      </c>
      <c r="P55" s="45">
        <v>121.234</v>
      </c>
      <c r="Q55" s="45"/>
      <c r="R55" s="42">
        <f t="shared" si="7"/>
        <v>14471038.038375936</v>
      </c>
      <c r="S55" s="42"/>
      <c r="T55" s="43">
        <f t="shared" si="3"/>
        <v>1421.2999999999993</v>
      </c>
      <c r="U55" s="43"/>
    </row>
    <row r="56" spans="2:21" ht="12.75">
      <c r="B56" s="20">
        <v>48</v>
      </c>
      <c r="C56" s="44">
        <f t="shared" si="4"/>
        <v>38567374.74244245</v>
      </c>
      <c r="D56" s="44"/>
      <c r="E56" s="20">
        <v>2015</v>
      </c>
      <c r="F56" s="8">
        <v>42715</v>
      </c>
      <c r="G56" s="20" t="s">
        <v>4</v>
      </c>
      <c r="H56" s="45">
        <v>117.719</v>
      </c>
      <c r="I56" s="45"/>
      <c r="J56" s="20">
        <v>85</v>
      </c>
      <c r="K56" s="44">
        <f t="shared" si="5"/>
        <v>1157021.2422732734</v>
      </c>
      <c r="L56" s="44"/>
      <c r="M56" s="6">
        <f t="shared" si="6"/>
        <v>13.612014614979687</v>
      </c>
      <c r="N56" s="20">
        <v>2016</v>
      </c>
      <c r="O56" s="8">
        <v>42405</v>
      </c>
      <c r="P56" s="45">
        <v>119.187</v>
      </c>
      <c r="Q56" s="45"/>
      <c r="R56" s="42">
        <f t="shared" si="7"/>
        <v>1998243.7454790229</v>
      </c>
      <c r="S56" s="42"/>
      <c r="T56" s="43">
        <f t="shared" si="3"/>
        <v>146.80000000000035</v>
      </c>
      <c r="U56" s="43"/>
    </row>
    <row r="57" spans="2:21" ht="12.75">
      <c r="B57" s="20">
        <v>49</v>
      </c>
      <c r="C57" s="44">
        <f t="shared" si="4"/>
        <v>40565618.48792148</v>
      </c>
      <c r="D57" s="44"/>
      <c r="E57" s="20">
        <v>2016</v>
      </c>
      <c r="F57" s="8">
        <v>42392</v>
      </c>
      <c r="G57" s="20" t="s">
        <v>4</v>
      </c>
      <c r="H57" s="45">
        <v>118.736</v>
      </c>
      <c r="I57" s="45"/>
      <c r="J57" s="20">
        <v>106</v>
      </c>
      <c r="K57" s="44">
        <f t="shared" si="5"/>
        <v>1216968.5546376442</v>
      </c>
      <c r="L57" s="44"/>
      <c r="M57" s="6">
        <f t="shared" si="6"/>
        <v>11.48083542110985</v>
      </c>
      <c r="N57" s="20">
        <v>2016</v>
      </c>
      <c r="O57" s="8">
        <v>42428</v>
      </c>
      <c r="P57" s="45">
        <v>120.839</v>
      </c>
      <c r="Q57" s="45"/>
      <c r="R57" s="42">
        <f t="shared" si="7"/>
        <v>2414419.689059395</v>
      </c>
      <c r="S57" s="42"/>
      <c r="T57" s="43">
        <f t="shared" si="3"/>
        <v>210.29999999999944</v>
      </c>
      <c r="U57" s="43"/>
    </row>
    <row r="58" spans="2:21" ht="12.75">
      <c r="B58" s="20">
        <v>50</v>
      </c>
      <c r="C58" s="44">
        <f t="shared" si="4"/>
        <v>42980038.17698087</v>
      </c>
      <c r="D58" s="44"/>
      <c r="E58" s="20">
        <v>2016</v>
      </c>
      <c r="F58" s="8">
        <v>42430</v>
      </c>
      <c r="G58" s="20" t="s">
        <v>4</v>
      </c>
      <c r="H58" s="45">
        <v>113.359</v>
      </c>
      <c r="I58" s="45"/>
      <c r="J58" s="20">
        <v>117</v>
      </c>
      <c r="K58" s="44">
        <f t="shared" si="5"/>
        <v>1289401.145309426</v>
      </c>
      <c r="L58" s="44"/>
      <c r="M58" s="6">
        <f t="shared" si="6"/>
        <v>11.020522609482272</v>
      </c>
      <c r="N58" s="20">
        <v>2016</v>
      </c>
      <c r="O58" s="8">
        <v>42430</v>
      </c>
      <c r="P58" s="45">
        <v>113.315</v>
      </c>
      <c r="Q58" s="45"/>
      <c r="R58" s="42">
        <f t="shared" si="7"/>
        <v>-48490.29948171861</v>
      </c>
      <c r="S58" s="42"/>
      <c r="T58" s="43">
        <f t="shared" si="3"/>
        <v>-117</v>
      </c>
      <c r="U58" s="43"/>
    </row>
    <row r="59" spans="2:21" ht="12.75">
      <c r="B59" s="20">
        <v>51</v>
      </c>
      <c r="C59" s="44">
        <f t="shared" si="4"/>
        <v>42931547.87749915</v>
      </c>
      <c r="D59" s="44"/>
      <c r="E59" s="20">
        <v>2016</v>
      </c>
      <c r="F59" s="8">
        <v>42455</v>
      </c>
      <c r="G59" s="20" t="s">
        <v>3</v>
      </c>
      <c r="H59" s="45">
        <v>113.079</v>
      </c>
      <c r="I59" s="45"/>
      <c r="J59" s="20">
        <v>59</v>
      </c>
      <c r="K59" s="44">
        <f t="shared" si="5"/>
        <v>1287946.4363249743</v>
      </c>
      <c r="L59" s="44"/>
      <c r="M59" s="6">
        <f t="shared" si="6"/>
        <v>21.829600615677528</v>
      </c>
      <c r="N59" s="20">
        <v>2016</v>
      </c>
      <c r="O59" s="8">
        <v>42468</v>
      </c>
      <c r="P59" s="45">
        <v>108.451</v>
      </c>
      <c r="Q59" s="45"/>
      <c r="R59" s="42">
        <f t="shared" si="7"/>
        <v>10102739.16493556</v>
      </c>
      <c r="S59" s="42"/>
      <c r="T59" s="43">
        <f t="shared" si="3"/>
        <v>462.8</v>
      </c>
      <c r="U59" s="43"/>
    </row>
    <row r="60" spans="2:21" ht="12.75">
      <c r="B60" s="20">
        <v>52</v>
      </c>
      <c r="C60" s="44">
        <f t="shared" si="4"/>
        <v>53034287.04243471</v>
      </c>
      <c r="D60" s="44"/>
      <c r="E60" s="20">
        <v>2016</v>
      </c>
      <c r="F60" s="8">
        <v>42480</v>
      </c>
      <c r="G60" s="20" t="s">
        <v>4</v>
      </c>
      <c r="H60" s="45">
        <v>109.516</v>
      </c>
      <c r="I60" s="45"/>
      <c r="J60" s="20">
        <v>77</v>
      </c>
      <c r="K60" s="44">
        <f t="shared" si="5"/>
        <v>1591028.6112730412</v>
      </c>
      <c r="L60" s="44"/>
      <c r="M60" s="6">
        <f t="shared" si="6"/>
        <v>20.662709237312225</v>
      </c>
      <c r="N60" s="20">
        <v>2016</v>
      </c>
      <c r="O60" s="8">
        <v>42484</v>
      </c>
      <c r="P60" s="45">
        <v>111.258</v>
      </c>
      <c r="Q60" s="45"/>
      <c r="R60" s="42">
        <f t="shared" si="7"/>
        <v>3599443.949139769</v>
      </c>
      <c r="S60" s="42"/>
      <c r="T60" s="43">
        <f t="shared" si="3"/>
        <v>174.19999999999902</v>
      </c>
      <c r="U60" s="43"/>
    </row>
    <row r="61" spans="2:21" ht="12.75">
      <c r="B61" s="20">
        <v>53</v>
      </c>
      <c r="C61" s="44">
        <f t="shared" si="4"/>
        <v>56633730.99157447</v>
      </c>
      <c r="D61" s="44"/>
      <c r="E61" s="20">
        <v>2016</v>
      </c>
      <c r="F61" s="8">
        <v>42505</v>
      </c>
      <c r="G61" s="20" t="s">
        <v>3</v>
      </c>
      <c r="H61" s="45">
        <v>105.79</v>
      </c>
      <c r="I61" s="45"/>
      <c r="J61" s="20">
        <v>34</v>
      </c>
      <c r="K61" s="44">
        <f t="shared" si="5"/>
        <v>1699011.929747234</v>
      </c>
      <c r="L61" s="44"/>
      <c r="M61" s="6">
        <f t="shared" si="6"/>
        <v>49.97093911021277</v>
      </c>
      <c r="N61" s="20">
        <v>2016</v>
      </c>
      <c r="O61" s="8">
        <v>42509</v>
      </c>
      <c r="P61" s="45">
        <v>104.313</v>
      </c>
      <c r="Q61" s="45"/>
      <c r="R61" s="42">
        <f t="shared" si="7"/>
        <v>7380707.706578446</v>
      </c>
      <c r="S61" s="42"/>
      <c r="T61" s="43">
        <f t="shared" si="3"/>
        <v>147.7000000000004</v>
      </c>
      <c r="U61" s="43"/>
    </row>
    <row r="62" spans="2:21" ht="12.75">
      <c r="B62" s="20">
        <v>54</v>
      </c>
      <c r="C62" s="44">
        <f t="shared" si="4"/>
        <v>64014438.69815292</v>
      </c>
      <c r="D62" s="44"/>
      <c r="E62" s="20">
        <v>2016</v>
      </c>
      <c r="F62" s="8">
        <v>42575</v>
      </c>
      <c r="G62" s="20" t="s">
        <v>3</v>
      </c>
      <c r="H62" s="45">
        <v>105.863</v>
      </c>
      <c r="I62" s="45"/>
      <c r="J62" s="20">
        <v>81</v>
      </c>
      <c r="K62" s="44">
        <f t="shared" si="5"/>
        <v>1920433.1609445876</v>
      </c>
      <c r="L62" s="44"/>
      <c r="M62" s="6">
        <f t="shared" si="6"/>
        <v>23.709051369686264</v>
      </c>
      <c r="N62" s="20">
        <v>2016</v>
      </c>
      <c r="O62" s="8">
        <v>42580</v>
      </c>
      <c r="P62" s="45">
        <v>101.661</v>
      </c>
      <c r="Q62" s="45"/>
      <c r="R62" s="42">
        <f t="shared" si="7"/>
        <v>9962543.385542164</v>
      </c>
      <c r="S62" s="42"/>
      <c r="T62" s="43">
        <f t="shared" si="3"/>
        <v>420.1999999999998</v>
      </c>
      <c r="U62" s="43"/>
    </row>
    <row r="63" spans="2:21" ht="12.75">
      <c r="B63" s="20">
        <v>55</v>
      </c>
      <c r="C63" s="44">
        <f t="shared" si="4"/>
        <v>73976982.08369508</v>
      </c>
      <c r="D63" s="44"/>
      <c r="E63" s="20">
        <v>2016</v>
      </c>
      <c r="F63" s="8">
        <v>42594</v>
      </c>
      <c r="G63" s="20" t="s">
        <v>3</v>
      </c>
      <c r="H63" s="45">
        <v>100.868</v>
      </c>
      <c r="I63" s="45"/>
      <c r="J63" s="20">
        <v>175</v>
      </c>
      <c r="K63" s="44">
        <f t="shared" si="5"/>
        <v>2219309.4625108526</v>
      </c>
      <c r="L63" s="44"/>
      <c r="M63" s="6">
        <f t="shared" si="6"/>
        <v>12.681768357204872</v>
      </c>
      <c r="N63" s="20">
        <v>2016</v>
      </c>
      <c r="O63" s="8">
        <v>42598</v>
      </c>
      <c r="P63" s="45">
        <v>100.332</v>
      </c>
      <c r="Q63" s="45"/>
      <c r="R63" s="42">
        <f t="shared" si="7"/>
        <v>679742.7839461829</v>
      </c>
      <c r="S63" s="42"/>
      <c r="T63" s="43">
        <f t="shared" si="3"/>
        <v>53.600000000000136</v>
      </c>
      <c r="U63" s="43"/>
    </row>
    <row r="64" spans="2:21" ht="12.75">
      <c r="B64" s="20">
        <v>56</v>
      </c>
      <c r="C64" s="44">
        <f t="shared" si="4"/>
        <v>74656724.86764127</v>
      </c>
      <c r="D64" s="44"/>
      <c r="E64" s="20">
        <v>2016</v>
      </c>
      <c r="F64" s="8">
        <v>42626</v>
      </c>
      <c r="G64" s="20" t="s">
        <v>3</v>
      </c>
      <c r="H64" s="45">
        <v>102.043</v>
      </c>
      <c r="I64" s="45"/>
      <c r="J64" s="20">
        <v>131</v>
      </c>
      <c r="K64" s="44">
        <f t="shared" si="5"/>
        <v>2239701.746029238</v>
      </c>
      <c r="L64" s="44"/>
      <c r="M64" s="6">
        <f t="shared" si="6"/>
        <v>17.096959893352963</v>
      </c>
      <c r="N64" s="20">
        <v>2016</v>
      </c>
      <c r="O64" s="8">
        <v>42636</v>
      </c>
      <c r="P64" s="45">
        <v>100.788</v>
      </c>
      <c r="Q64" s="45"/>
      <c r="R64" s="42">
        <f t="shared" si="7"/>
        <v>2145668.4666158133</v>
      </c>
      <c r="S64" s="42"/>
      <c r="T64" s="43">
        <f t="shared" si="3"/>
        <v>125.50000000000097</v>
      </c>
      <c r="U64" s="43"/>
    </row>
    <row r="65" spans="2:21" ht="12.75">
      <c r="B65" s="20">
        <v>57</v>
      </c>
      <c r="C65" s="44">
        <f t="shared" si="4"/>
        <v>76802393.33425708</v>
      </c>
      <c r="D65" s="44"/>
      <c r="E65" s="20">
        <v>2016</v>
      </c>
      <c r="F65" s="8">
        <v>42640</v>
      </c>
      <c r="G65" s="20" t="s">
        <v>4</v>
      </c>
      <c r="H65" s="45">
        <v>101.776</v>
      </c>
      <c r="I65" s="45"/>
      <c r="J65" s="20">
        <v>98</v>
      </c>
      <c r="K65" s="44">
        <f t="shared" si="5"/>
        <v>2304071.8000277122</v>
      </c>
      <c r="L65" s="44"/>
      <c r="M65" s="6">
        <f t="shared" si="6"/>
        <v>23.510936734976653</v>
      </c>
      <c r="N65" s="20">
        <v>2016</v>
      </c>
      <c r="O65" s="8">
        <v>42647</v>
      </c>
      <c r="P65" s="45">
        <v>103.353</v>
      </c>
      <c r="Q65" s="45"/>
      <c r="R65" s="42">
        <f t="shared" si="7"/>
        <v>3707674.7231058134</v>
      </c>
      <c r="S65" s="42"/>
      <c r="T65" s="43">
        <f t="shared" si="3"/>
        <v>157.69999999999982</v>
      </c>
      <c r="U65" s="43"/>
    </row>
    <row r="66" spans="2:21" ht="12.75">
      <c r="B66" s="20">
        <v>58</v>
      </c>
      <c r="C66" s="44">
        <f t="shared" si="4"/>
        <v>80510068.0573629</v>
      </c>
      <c r="D66" s="44"/>
      <c r="E66" s="20"/>
      <c r="F66" s="8"/>
      <c r="G66" s="20" t="s">
        <v>3</v>
      </c>
      <c r="H66" s="45"/>
      <c r="I66" s="45"/>
      <c r="J66" s="20"/>
      <c r="K66" s="44">
        <f t="shared" si="5"/>
      </c>
      <c r="L66" s="44"/>
      <c r="M66" s="6">
        <f t="shared" si="6"/>
      </c>
      <c r="N66" s="20"/>
      <c r="O66" s="8"/>
      <c r="P66" s="45"/>
      <c r="Q66" s="45"/>
      <c r="R66" s="42">
        <f t="shared" si="7"/>
      </c>
      <c r="S66" s="42"/>
      <c r="T66" s="43">
        <f t="shared" si="3"/>
      </c>
      <c r="U66" s="43"/>
    </row>
    <row r="67" spans="2:21" ht="12.75">
      <c r="B67" s="20">
        <v>59</v>
      </c>
      <c r="C67" s="44">
        <f t="shared" si="4"/>
      </c>
      <c r="D67" s="44"/>
      <c r="E67" s="20"/>
      <c r="F67" s="8"/>
      <c r="G67" s="20" t="s">
        <v>3</v>
      </c>
      <c r="H67" s="45"/>
      <c r="I67" s="45"/>
      <c r="J67" s="20"/>
      <c r="K67" s="44">
        <f t="shared" si="5"/>
      </c>
      <c r="L67" s="44"/>
      <c r="M67" s="6">
        <f t="shared" si="6"/>
      </c>
      <c r="N67" s="20"/>
      <c r="O67" s="8"/>
      <c r="P67" s="45"/>
      <c r="Q67" s="45"/>
      <c r="R67" s="42">
        <f t="shared" si="7"/>
      </c>
      <c r="S67" s="42"/>
      <c r="T67" s="43">
        <f t="shared" si="3"/>
      </c>
      <c r="U67" s="43"/>
    </row>
    <row r="68" spans="2:21" ht="12.75">
      <c r="B68" s="20">
        <v>60</v>
      </c>
      <c r="C68" s="44">
        <f t="shared" si="4"/>
      </c>
      <c r="D68" s="44"/>
      <c r="E68" s="20"/>
      <c r="F68" s="8"/>
      <c r="G68" s="20" t="s">
        <v>4</v>
      </c>
      <c r="H68" s="45"/>
      <c r="I68" s="45"/>
      <c r="J68" s="20"/>
      <c r="K68" s="44">
        <f t="shared" si="5"/>
      </c>
      <c r="L68" s="44"/>
      <c r="M68" s="6">
        <f t="shared" si="6"/>
      </c>
      <c r="N68" s="20"/>
      <c r="O68" s="8"/>
      <c r="P68" s="45"/>
      <c r="Q68" s="45"/>
      <c r="R68" s="42">
        <f t="shared" si="7"/>
      </c>
      <c r="S68" s="42"/>
      <c r="T68" s="43">
        <f t="shared" si="3"/>
      </c>
      <c r="U68" s="43"/>
    </row>
    <row r="69" spans="2:21" ht="12.75">
      <c r="B69" s="20">
        <v>61</v>
      </c>
      <c r="C69" s="44">
        <f t="shared" si="4"/>
      </c>
      <c r="D69" s="44"/>
      <c r="E69" s="20"/>
      <c r="F69" s="8"/>
      <c r="G69" s="20" t="s">
        <v>4</v>
      </c>
      <c r="H69" s="45"/>
      <c r="I69" s="45"/>
      <c r="J69" s="20"/>
      <c r="K69" s="44">
        <f t="shared" si="5"/>
      </c>
      <c r="L69" s="44"/>
      <c r="M69" s="6">
        <f t="shared" si="6"/>
      </c>
      <c r="N69" s="20"/>
      <c r="O69" s="8"/>
      <c r="P69" s="45"/>
      <c r="Q69" s="45"/>
      <c r="R69" s="42">
        <f t="shared" si="7"/>
      </c>
      <c r="S69" s="42"/>
      <c r="T69" s="43">
        <f t="shared" si="3"/>
      </c>
      <c r="U69" s="43"/>
    </row>
    <row r="70" spans="2:21" ht="12.75">
      <c r="B70" s="20">
        <v>62</v>
      </c>
      <c r="C70" s="44">
        <f t="shared" si="4"/>
      </c>
      <c r="D70" s="44"/>
      <c r="E70" s="20"/>
      <c r="F70" s="8"/>
      <c r="G70" s="20" t="s">
        <v>3</v>
      </c>
      <c r="H70" s="45"/>
      <c r="I70" s="45"/>
      <c r="J70" s="20"/>
      <c r="K70" s="44">
        <f t="shared" si="5"/>
      </c>
      <c r="L70" s="44"/>
      <c r="M70" s="6">
        <f t="shared" si="6"/>
      </c>
      <c r="N70" s="20"/>
      <c r="O70" s="8"/>
      <c r="P70" s="45"/>
      <c r="Q70" s="45"/>
      <c r="R70" s="42">
        <f t="shared" si="7"/>
      </c>
      <c r="S70" s="42"/>
      <c r="T70" s="43">
        <f t="shared" si="3"/>
      </c>
      <c r="U70" s="43"/>
    </row>
    <row r="71" spans="2:21" ht="12.75">
      <c r="B71" s="20">
        <v>63</v>
      </c>
      <c r="C71" s="44">
        <f t="shared" si="4"/>
      </c>
      <c r="D71" s="44"/>
      <c r="E71" s="20"/>
      <c r="F71" s="8"/>
      <c r="G71" s="20" t="s">
        <v>4</v>
      </c>
      <c r="H71" s="45"/>
      <c r="I71" s="45"/>
      <c r="J71" s="20"/>
      <c r="K71" s="44">
        <f t="shared" si="5"/>
      </c>
      <c r="L71" s="44"/>
      <c r="M71" s="6">
        <f t="shared" si="6"/>
      </c>
      <c r="N71" s="20"/>
      <c r="O71" s="8"/>
      <c r="P71" s="45"/>
      <c r="Q71" s="45"/>
      <c r="R71" s="42">
        <f t="shared" si="7"/>
      </c>
      <c r="S71" s="42"/>
      <c r="T71" s="43">
        <f t="shared" si="3"/>
      </c>
      <c r="U71" s="43"/>
    </row>
    <row r="72" spans="2:21" ht="12.75">
      <c r="B72" s="20">
        <v>64</v>
      </c>
      <c r="C72" s="44">
        <f t="shared" si="4"/>
      </c>
      <c r="D72" s="44"/>
      <c r="E72" s="20"/>
      <c r="F72" s="8"/>
      <c r="G72" s="20" t="s">
        <v>3</v>
      </c>
      <c r="H72" s="45"/>
      <c r="I72" s="45"/>
      <c r="J72" s="20"/>
      <c r="K72" s="44">
        <f t="shared" si="5"/>
      </c>
      <c r="L72" s="44"/>
      <c r="M72" s="6">
        <f t="shared" si="6"/>
      </c>
      <c r="N72" s="20"/>
      <c r="O72" s="8"/>
      <c r="P72" s="45"/>
      <c r="Q72" s="45"/>
      <c r="R72" s="42">
        <f t="shared" si="7"/>
      </c>
      <c r="S72" s="42"/>
      <c r="T72" s="43">
        <f t="shared" si="3"/>
      </c>
      <c r="U72" s="43"/>
    </row>
    <row r="73" spans="2:21" ht="12.75">
      <c r="B73" s="20">
        <v>65</v>
      </c>
      <c r="C73" s="44">
        <f t="shared" si="4"/>
      </c>
      <c r="D73" s="44"/>
      <c r="E73" s="20"/>
      <c r="F73" s="8"/>
      <c r="G73" s="20" t="s">
        <v>4</v>
      </c>
      <c r="H73" s="45"/>
      <c r="I73" s="45"/>
      <c r="J73" s="20"/>
      <c r="K73" s="44">
        <f aca="true" t="shared" si="8" ref="K73:K108">IF(F73="","",C73*0.03)</f>
      </c>
      <c r="L73" s="44"/>
      <c r="M73" s="6">
        <f t="shared" si="6"/>
      </c>
      <c r="N73" s="20"/>
      <c r="O73" s="8"/>
      <c r="P73" s="45"/>
      <c r="Q73" s="45"/>
      <c r="R73" s="42">
        <f t="shared" si="7"/>
      </c>
      <c r="S73" s="42"/>
      <c r="T73" s="43">
        <f t="shared" si="3"/>
      </c>
      <c r="U73" s="43"/>
    </row>
    <row r="74" spans="2:21" ht="12.75">
      <c r="B74" s="20">
        <v>66</v>
      </c>
      <c r="C74" s="44">
        <f aca="true" t="shared" si="9" ref="C74:C108">IF(R73="","",C73+R73)</f>
      </c>
      <c r="D74" s="44"/>
      <c r="E74" s="20"/>
      <c r="F74" s="8"/>
      <c r="G74" s="20" t="s">
        <v>4</v>
      </c>
      <c r="H74" s="45"/>
      <c r="I74" s="45"/>
      <c r="J74" s="20"/>
      <c r="K74" s="44">
        <f t="shared" si="8"/>
      </c>
      <c r="L74" s="44"/>
      <c r="M74" s="6">
        <f aca="true" t="shared" si="10" ref="M74:M108">IF(J74="","",(K74/J74)/1000)</f>
      </c>
      <c r="N74" s="20"/>
      <c r="O74" s="8"/>
      <c r="P74" s="45"/>
      <c r="Q74" s="45"/>
      <c r="R74" s="42">
        <f aca="true" t="shared" si="11" ref="R74:R108">IF(O74="","",(IF(G74="売",H74-P74,P74-H74))*M74*100000)</f>
      </c>
      <c r="S74" s="42"/>
      <c r="T74" s="43">
        <f aca="true" t="shared" si="12" ref="T74:T108">IF(O74="","",IF(R74&lt;0,J74*(-1),IF(G74="買",(P74-H74)*100,(H74-P74)*100)))</f>
      </c>
      <c r="U74" s="43"/>
    </row>
    <row r="75" spans="2:21" ht="12.75">
      <c r="B75" s="20">
        <v>67</v>
      </c>
      <c r="C75" s="44">
        <f t="shared" si="9"/>
      </c>
      <c r="D75" s="44"/>
      <c r="E75" s="20"/>
      <c r="F75" s="8"/>
      <c r="G75" s="20" t="s">
        <v>3</v>
      </c>
      <c r="H75" s="45"/>
      <c r="I75" s="45"/>
      <c r="J75" s="20"/>
      <c r="K75" s="44">
        <f t="shared" si="8"/>
      </c>
      <c r="L75" s="44"/>
      <c r="M75" s="6">
        <f t="shared" si="10"/>
      </c>
      <c r="N75" s="20"/>
      <c r="O75" s="8"/>
      <c r="P75" s="45"/>
      <c r="Q75" s="45"/>
      <c r="R75" s="42">
        <f t="shared" si="11"/>
      </c>
      <c r="S75" s="42"/>
      <c r="T75" s="43">
        <f t="shared" si="12"/>
      </c>
      <c r="U75" s="43"/>
    </row>
    <row r="76" spans="2:21" ht="12.75">
      <c r="B76" s="20">
        <v>68</v>
      </c>
      <c r="C76" s="44">
        <f t="shared" si="9"/>
      </c>
      <c r="D76" s="44"/>
      <c r="E76" s="20"/>
      <c r="F76" s="8"/>
      <c r="G76" s="20" t="s">
        <v>3</v>
      </c>
      <c r="H76" s="45"/>
      <c r="I76" s="45"/>
      <c r="J76" s="20"/>
      <c r="K76" s="44">
        <f t="shared" si="8"/>
      </c>
      <c r="L76" s="44"/>
      <c r="M76" s="6">
        <f t="shared" si="10"/>
      </c>
      <c r="N76" s="20"/>
      <c r="O76" s="8"/>
      <c r="P76" s="45"/>
      <c r="Q76" s="45"/>
      <c r="R76" s="42">
        <f t="shared" si="11"/>
      </c>
      <c r="S76" s="42"/>
      <c r="T76" s="43">
        <f t="shared" si="12"/>
      </c>
      <c r="U76" s="43"/>
    </row>
    <row r="77" spans="2:21" ht="12.75">
      <c r="B77" s="20">
        <v>69</v>
      </c>
      <c r="C77" s="44">
        <f t="shared" si="9"/>
      </c>
      <c r="D77" s="44"/>
      <c r="E77" s="20"/>
      <c r="F77" s="8"/>
      <c r="G77" s="20" t="s">
        <v>3</v>
      </c>
      <c r="H77" s="45"/>
      <c r="I77" s="45"/>
      <c r="J77" s="20"/>
      <c r="K77" s="44">
        <f t="shared" si="8"/>
      </c>
      <c r="L77" s="44"/>
      <c r="M77" s="6">
        <f t="shared" si="10"/>
      </c>
      <c r="N77" s="20"/>
      <c r="O77" s="8"/>
      <c r="P77" s="45"/>
      <c r="Q77" s="45"/>
      <c r="R77" s="42">
        <f t="shared" si="11"/>
      </c>
      <c r="S77" s="42"/>
      <c r="T77" s="43">
        <f t="shared" si="12"/>
      </c>
      <c r="U77" s="43"/>
    </row>
    <row r="78" spans="2:21" ht="12.75">
      <c r="B78" s="20">
        <v>70</v>
      </c>
      <c r="C78" s="44">
        <f t="shared" si="9"/>
      </c>
      <c r="D78" s="44"/>
      <c r="E78" s="20"/>
      <c r="F78" s="8"/>
      <c r="G78" s="20" t="s">
        <v>4</v>
      </c>
      <c r="H78" s="45"/>
      <c r="I78" s="45"/>
      <c r="J78" s="20"/>
      <c r="K78" s="44">
        <f t="shared" si="8"/>
      </c>
      <c r="L78" s="44"/>
      <c r="M78" s="6">
        <f t="shared" si="10"/>
      </c>
      <c r="N78" s="20"/>
      <c r="O78" s="8"/>
      <c r="P78" s="45"/>
      <c r="Q78" s="45"/>
      <c r="R78" s="42">
        <f t="shared" si="11"/>
      </c>
      <c r="S78" s="42"/>
      <c r="T78" s="43">
        <f t="shared" si="12"/>
      </c>
      <c r="U78" s="43"/>
    </row>
    <row r="79" spans="2:21" ht="12.75">
      <c r="B79" s="20">
        <v>71</v>
      </c>
      <c r="C79" s="44">
        <f t="shared" si="9"/>
      </c>
      <c r="D79" s="44"/>
      <c r="E79" s="20"/>
      <c r="F79" s="8"/>
      <c r="G79" s="20" t="s">
        <v>3</v>
      </c>
      <c r="H79" s="45"/>
      <c r="I79" s="45"/>
      <c r="J79" s="20"/>
      <c r="K79" s="44">
        <f t="shared" si="8"/>
      </c>
      <c r="L79" s="44"/>
      <c r="M79" s="6">
        <f t="shared" si="10"/>
      </c>
      <c r="N79" s="20"/>
      <c r="O79" s="8"/>
      <c r="P79" s="45"/>
      <c r="Q79" s="45"/>
      <c r="R79" s="42">
        <f t="shared" si="11"/>
      </c>
      <c r="S79" s="42"/>
      <c r="T79" s="43">
        <f t="shared" si="12"/>
      </c>
      <c r="U79" s="43"/>
    </row>
    <row r="80" spans="2:21" ht="12.75">
      <c r="B80" s="20">
        <v>72</v>
      </c>
      <c r="C80" s="44">
        <f t="shared" si="9"/>
      </c>
      <c r="D80" s="44"/>
      <c r="E80" s="20"/>
      <c r="F80" s="8"/>
      <c r="G80" s="20" t="s">
        <v>4</v>
      </c>
      <c r="H80" s="45"/>
      <c r="I80" s="45"/>
      <c r="J80" s="20"/>
      <c r="K80" s="44">
        <f t="shared" si="8"/>
      </c>
      <c r="L80" s="44"/>
      <c r="M80" s="6">
        <f t="shared" si="10"/>
      </c>
      <c r="N80" s="20"/>
      <c r="O80" s="8"/>
      <c r="P80" s="45"/>
      <c r="Q80" s="45"/>
      <c r="R80" s="42">
        <f t="shared" si="11"/>
      </c>
      <c r="S80" s="42"/>
      <c r="T80" s="43">
        <f t="shared" si="12"/>
      </c>
      <c r="U80" s="43"/>
    </row>
    <row r="81" spans="2:21" ht="12.75">
      <c r="B81" s="20">
        <v>73</v>
      </c>
      <c r="C81" s="44">
        <f t="shared" si="9"/>
      </c>
      <c r="D81" s="44"/>
      <c r="E81" s="20"/>
      <c r="F81" s="8"/>
      <c r="G81" s="20" t="s">
        <v>3</v>
      </c>
      <c r="H81" s="45"/>
      <c r="I81" s="45"/>
      <c r="J81" s="20"/>
      <c r="K81" s="44">
        <f t="shared" si="8"/>
      </c>
      <c r="L81" s="44"/>
      <c r="M81" s="6">
        <f t="shared" si="10"/>
      </c>
      <c r="N81" s="20"/>
      <c r="O81" s="8"/>
      <c r="P81" s="45"/>
      <c r="Q81" s="45"/>
      <c r="R81" s="42">
        <f t="shared" si="11"/>
      </c>
      <c r="S81" s="42"/>
      <c r="T81" s="43">
        <f t="shared" si="12"/>
      </c>
      <c r="U81" s="43"/>
    </row>
    <row r="82" spans="2:21" ht="12.75">
      <c r="B82" s="20">
        <v>74</v>
      </c>
      <c r="C82" s="44">
        <f t="shared" si="9"/>
      </c>
      <c r="D82" s="44"/>
      <c r="E82" s="20"/>
      <c r="F82" s="8"/>
      <c r="G82" s="20" t="s">
        <v>3</v>
      </c>
      <c r="H82" s="45"/>
      <c r="I82" s="45"/>
      <c r="J82" s="20"/>
      <c r="K82" s="44">
        <f t="shared" si="8"/>
      </c>
      <c r="L82" s="44"/>
      <c r="M82" s="6">
        <f t="shared" si="10"/>
      </c>
      <c r="N82" s="20"/>
      <c r="O82" s="8"/>
      <c r="P82" s="45"/>
      <c r="Q82" s="45"/>
      <c r="R82" s="42">
        <f t="shared" si="11"/>
      </c>
      <c r="S82" s="42"/>
      <c r="T82" s="43">
        <f t="shared" si="12"/>
      </c>
      <c r="U82" s="43"/>
    </row>
    <row r="83" spans="2:21" ht="12.75">
      <c r="B83" s="20">
        <v>75</v>
      </c>
      <c r="C83" s="44">
        <f t="shared" si="9"/>
      </c>
      <c r="D83" s="44"/>
      <c r="E83" s="20"/>
      <c r="F83" s="8"/>
      <c r="G83" s="20" t="s">
        <v>3</v>
      </c>
      <c r="H83" s="45"/>
      <c r="I83" s="45"/>
      <c r="J83" s="20"/>
      <c r="K83" s="44">
        <f t="shared" si="8"/>
      </c>
      <c r="L83" s="44"/>
      <c r="M83" s="6">
        <f t="shared" si="10"/>
      </c>
      <c r="N83" s="20"/>
      <c r="O83" s="8"/>
      <c r="P83" s="45"/>
      <c r="Q83" s="45"/>
      <c r="R83" s="42">
        <f t="shared" si="11"/>
      </c>
      <c r="S83" s="42"/>
      <c r="T83" s="43">
        <f t="shared" si="12"/>
      </c>
      <c r="U83" s="43"/>
    </row>
    <row r="84" spans="2:21" ht="12.75">
      <c r="B84" s="20">
        <v>76</v>
      </c>
      <c r="C84" s="44">
        <f t="shared" si="9"/>
      </c>
      <c r="D84" s="44"/>
      <c r="E84" s="20"/>
      <c r="F84" s="8"/>
      <c r="G84" s="20" t="s">
        <v>3</v>
      </c>
      <c r="H84" s="45"/>
      <c r="I84" s="45"/>
      <c r="J84" s="20"/>
      <c r="K84" s="44">
        <f t="shared" si="8"/>
      </c>
      <c r="L84" s="44"/>
      <c r="M84" s="6">
        <f t="shared" si="10"/>
      </c>
      <c r="N84" s="20"/>
      <c r="O84" s="8"/>
      <c r="P84" s="45"/>
      <c r="Q84" s="45"/>
      <c r="R84" s="42">
        <f t="shared" si="11"/>
      </c>
      <c r="S84" s="42"/>
      <c r="T84" s="43">
        <f t="shared" si="12"/>
      </c>
      <c r="U84" s="43"/>
    </row>
    <row r="85" spans="2:21" ht="12.75">
      <c r="B85" s="20">
        <v>77</v>
      </c>
      <c r="C85" s="44">
        <f t="shared" si="9"/>
      </c>
      <c r="D85" s="44"/>
      <c r="E85" s="20"/>
      <c r="F85" s="8"/>
      <c r="G85" s="20" t="s">
        <v>4</v>
      </c>
      <c r="H85" s="45"/>
      <c r="I85" s="45"/>
      <c r="J85" s="20"/>
      <c r="K85" s="44">
        <f t="shared" si="8"/>
      </c>
      <c r="L85" s="44"/>
      <c r="M85" s="6">
        <f t="shared" si="10"/>
      </c>
      <c r="N85" s="20"/>
      <c r="O85" s="8"/>
      <c r="P85" s="45"/>
      <c r="Q85" s="45"/>
      <c r="R85" s="42">
        <f t="shared" si="11"/>
      </c>
      <c r="S85" s="42"/>
      <c r="T85" s="43">
        <f t="shared" si="12"/>
      </c>
      <c r="U85" s="43"/>
    </row>
    <row r="86" spans="2:21" ht="12.75">
      <c r="B86" s="20">
        <v>78</v>
      </c>
      <c r="C86" s="44">
        <f t="shared" si="9"/>
      </c>
      <c r="D86" s="44"/>
      <c r="E86" s="20"/>
      <c r="F86" s="8"/>
      <c r="G86" s="20" t="s">
        <v>3</v>
      </c>
      <c r="H86" s="45"/>
      <c r="I86" s="45"/>
      <c r="J86" s="20"/>
      <c r="K86" s="44">
        <f t="shared" si="8"/>
      </c>
      <c r="L86" s="44"/>
      <c r="M86" s="6">
        <f t="shared" si="10"/>
      </c>
      <c r="N86" s="20"/>
      <c r="O86" s="8"/>
      <c r="P86" s="45"/>
      <c r="Q86" s="45"/>
      <c r="R86" s="42">
        <f t="shared" si="11"/>
      </c>
      <c r="S86" s="42"/>
      <c r="T86" s="43">
        <f t="shared" si="12"/>
      </c>
      <c r="U86" s="43"/>
    </row>
    <row r="87" spans="2:21" ht="12.75">
      <c r="B87" s="20">
        <v>79</v>
      </c>
      <c r="C87" s="44">
        <f t="shared" si="9"/>
      </c>
      <c r="D87" s="44"/>
      <c r="E87" s="20"/>
      <c r="F87" s="8"/>
      <c r="G87" s="20" t="s">
        <v>4</v>
      </c>
      <c r="H87" s="45"/>
      <c r="I87" s="45"/>
      <c r="J87" s="20"/>
      <c r="K87" s="44">
        <f t="shared" si="8"/>
      </c>
      <c r="L87" s="44"/>
      <c r="M87" s="6">
        <f t="shared" si="10"/>
      </c>
      <c r="N87" s="20"/>
      <c r="O87" s="8"/>
      <c r="P87" s="45"/>
      <c r="Q87" s="45"/>
      <c r="R87" s="42">
        <f t="shared" si="11"/>
      </c>
      <c r="S87" s="42"/>
      <c r="T87" s="43">
        <f t="shared" si="12"/>
      </c>
      <c r="U87" s="43"/>
    </row>
    <row r="88" spans="2:21" ht="12.75">
      <c r="B88" s="20">
        <v>80</v>
      </c>
      <c r="C88" s="44">
        <f t="shared" si="9"/>
      </c>
      <c r="D88" s="44"/>
      <c r="E88" s="20"/>
      <c r="F88" s="8"/>
      <c r="G88" s="20" t="s">
        <v>4</v>
      </c>
      <c r="H88" s="45"/>
      <c r="I88" s="45"/>
      <c r="J88" s="20"/>
      <c r="K88" s="44">
        <f t="shared" si="8"/>
      </c>
      <c r="L88" s="44"/>
      <c r="M88" s="6">
        <f t="shared" si="10"/>
      </c>
      <c r="N88" s="20"/>
      <c r="O88" s="8"/>
      <c r="P88" s="45"/>
      <c r="Q88" s="45"/>
      <c r="R88" s="42">
        <f t="shared" si="11"/>
      </c>
      <c r="S88" s="42"/>
      <c r="T88" s="43">
        <f t="shared" si="12"/>
      </c>
      <c r="U88" s="43"/>
    </row>
    <row r="89" spans="2:21" ht="12.75">
      <c r="B89" s="20">
        <v>81</v>
      </c>
      <c r="C89" s="44">
        <f t="shared" si="9"/>
      </c>
      <c r="D89" s="44"/>
      <c r="E89" s="20"/>
      <c r="F89" s="8"/>
      <c r="G89" s="20" t="s">
        <v>4</v>
      </c>
      <c r="H89" s="45"/>
      <c r="I89" s="45"/>
      <c r="J89" s="20"/>
      <c r="K89" s="44">
        <f t="shared" si="8"/>
      </c>
      <c r="L89" s="44"/>
      <c r="M89" s="6">
        <f t="shared" si="10"/>
      </c>
      <c r="N89" s="20"/>
      <c r="O89" s="8"/>
      <c r="P89" s="45"/>
      <c r="Q89" s="45"/>
      <c r="R89" s="42">
        <f t="shared" si="11"/>
      </c>
      <c r="S89" s="42"/>
      <c r="T89" s="43">
        <f t="shared" si="12"/>
      </c>
      <c r="U89" s="43"/>
    </row>
    <row r="90" spans="2:21" ht="12.75">
      <c r="B90" s="20">
        <v>82</v>
      </c>
      <c r="C90" s="44">
        <f t="shared" si="9"/>
      </c>
      <c r="D90" s="44"/>
      <c r="E90" s="20"/>
      <c r="F90" s="8"/>
      <c r="G90" s="20" t="s">
        <v>4</v>
      </c>
      <c r="H90" s="45"/>
      <c r="I90" s="45"/>
      <c r="J90" s="20"/>
      <c r="K90" s="44">
        <f t="shared" si="8"/>
      </c>
      <c r="L90" s="44"/>
      <c r="M90" s="6">
        <f t="shared" si="10"/>
      </c>
      <c r="N90" s="20"/>
      <c r="O90" s="8"/>
      <c r="P90" s="45"/>
      <c r="Q90" s="45"/>
      <c r="R90" s="42">
        <f t="shared" si="11"/>
      </c>
      <c r="S90" s="42"/>
      <c r="T90" s="43">
        <f t="shared" si="12"/>
      </c>
      <c r="U90" s="43"/>
    </row>
    <row r="91" spans="2:21" ht="12.75">
      <c r="B91" s="20">
        <v>83</v>
      </c>
      <c r="C91" s="44">
        <f t="shared" si="9"/>
      </c>
      <c r="D91" s="44"/>
      <c r="E91" s="20"/>
      <c r="F91" s="8"/>
      <c r="G91" s="20" t="s">
        <v>4</v>
      </c>
      <c r="H91" s="45"/>
      <c r="I91" s="45"/>
      <c r="J91" s="20"/>
      <c r="K91" s="44">
        <f t="shared" si="8"/>
      </c>
      <c r="L91" s="44"/>
      <c r="M91" s="6">
        <f t="shared" si="10"/>
      </c>
      <c r="N91" s="20"/>
      <c r="O91" s="8"/>
      <c r="P91" s="45"/>
      <c r="Q91" s="45"/>
      <c r="R91" s="42">
        <f t="shared" si="11"/>
      </c>
      <c r="S91" s="42"/>
      <c r="T91" s="43">
        <f t="shared" si="12"/>
      </c>
      <c r="U91" s="43"/>
    </row>
    <row r="92" spans="2:21" ht="12.75">
      <c r="B92" s="20">
        <v>84</v>
      </c>
      <c r="C92" s="44">
        <f t="shared" si="9"/>
      </c>
      <c r="D92" s="44"/>
      <c r="E92" s="20"/>
      <c r="F92" s="8"/>
      <c r="G92" s="20" t="s">
        <v>3</v>
      </c>
      <c r="H92" s="45"/>
      <c r="I92" s="45"/>
      <c r="J92" s="20"/>
      <c r="K92" s="44">
        <f t="shared" si="8"/>
      </c>
      <c r="L92" s="44"/>
      <c r="M92" s="6">
        <f t="shared" si="10"/>
      </c>
      <c r="N92" s="20"/>
      <c r="O92" s="8"/>
      <c r="P92" s="45"/>
      <c r="Q92" s="45"/>
      <c r="R92" s="42">
        <f t="shared" si="11"/>
      </c>
      <c r="S92" s="42"/>
      <c r="T92" s="43">
        <f t="shared" si="12"/>
      </c>
      <c r="U92" s="43"/>
    </row>
    <row r="93" spans="2:21" ht="12.75">
      <c r="B93" s="20">
        <v>85</v>
      </c>
      <c r="C93" s="44">
        <f t="shared" si="9"/>
      </c>
      <c r="D93" s="44"/>
      <c r="E93" s="20"/>
      <c r="F93" s="8"/>
      <c r="G93" s="20" t="s">
        <v>4</v>
      </c>
      <c r="H93" s="45"/>
      <c r="I93" s="45"/>
      <c r="J93" s="20"/>
      <c r="K93" s="44">
        <f t="shared" si="8"/>
      </c>
      <c r="L93" s="44"/>
      <c r="M93" s="6">
        <f t="shared" si="10"/>
      </c>
      <c r="N93" s="20"/>
      <c r="O93" s="8"/>
      <c r="P93" s="45"/>
      <c r="Q93" s="45"/>
      <c r="R93" s="42">
        <f t="shared" si="11"/>
      </c>
      <c r="S93" s="42"/>
      <c r="T93" s="43">
        <f t="shared" si="12"/>
      </c>
      <c r="U93" s="43"/>
    </row>
    <row r="94" spans="2:21" ht="12.75">
      <c r="B94" s="20">
        <v>86</v>
      </c>
      <c r="C94" s="44">
        <f t="shared" si="9"/>
      </c>
      <c r="D94" s="44"/>
      <c r="E94" s="20"/>
      <c r="F94" s="8"/>
      <c r="G94" s="20" t="s">
        <v>3</v>
      </c>
      <c r="H94" s="45"/>
      <c r="I94" s="45"/>
      <c r="J94" s="20"/>
      <c r="K94" s="44">
        <f t="shared" si="8"/>
      </c>
      <c r="L94" s="44"/>
      <c r="M94" s="6">
        <f t="shared" si="10"/>
      </c>
      <c r="N94" s="20"/>
      <c r="O94" s="8"/>
      <c r="P94" s="45"/>
      <c r="Q94" s="45"/>
      <c r="R94" s="42">
        <f t="shared" si="11"/>
      </c>
      <c r="S94" s="42"/>
      <c r="T94" s="43">
        <f t="shared" si="12"/>
      </c>
      <c r="U94" s="43"/>
    </row>
    <row r="95" spans="2:21" ht="12.75">
      <c r="B95" s="20">
        <v>87</v>
      </c>
      <c r="C95" s="44">
        <f t="shared" si="9"/>
      </c>
      <c r="D95" s="44"/>
      <c r="E95" s="20"/>
      <c r="F95" s="8"/>
      <c r="G95" s="20" t="s">
        <v>4</v>
      </c>
      <c r="H95" s="45"/>
      <c r="I95" s="45"/>
      <c r="J95" s="20"/>
      <c r="K95" s="44">
        <f t="shared" si="8"/>
      </c>
      <c r="L95" s="44"/>
      <c r="M95" s="6">
        <f t="shared" si="10"/>
      </c>
      <c r="N95" s="20"/>
      <c r="O95" s="8"/>
      <c r="P95" s="45"/>
      <c r="Q95" s="45"/>
      <c r="R95" s="42">
        <f t="shared" si="11"/>
      </c>
      <c r="S95" s="42"/>
      <c r="T95" s="43">
        <f t="shared" si="12"/>
      </c>
      <c r="U95" s="43"/>
    </row>
    <row r="96" spans="2:21" ht="12.75">
      <c r="B96" s="20">
        <v>88</v>
      </c>
      <c r="C96" s="44">
        <f t="shared" si="9"/>
      </c>
      <c r="D96" s="44"/>
      <c r="E96" s="20"/>
      <c r="F96" s="8"/>
      <c r="G96" s="20" t="s">
        <v>3</v>
      </c>
      <c r="H96" s="45"/>
      <c r="I96" s="45"/>
      <c r="J96" s="20"/>
      <c r="K96" s="44">
        <f t="shared" si="8"/>
      </c>
      <c r="L96" s="44"/>
      <c r="M96" s="6">
        <f t="shared" si="10"/>
      </c>
      <c r="N96" s="20"/>
      <c r="O96" s="8"/>
      <c r="P96" s="45"/>
      <c r="Q96" s="45"/>
      <c r="R96" s="42">
        <f t="shared" si="11"/>
      </c>
      <c r="S96" s="42"/>
      <c r="T96" s="43">
        <f t="shared" si="12"/>
      </c>
      <c r="U96" s="43"/>
    </row>
    <row r="97" spans="2:21" ht="12.75">
      <c r="B97" s="20">
        <v>89</v>
      </c>
      <c r="C97" s="44">
        <f t="shared" si="9"/>
      </c>
      <c r="D97" s="44"/>
      <c r="E97" s="20"/>
      <c r="F97" s="8"/>
      <c r="G97" s="20" t="s">
        <v>4</v>
      </c>
      <c r="H97" s="45"/>
      <c r="I97" s="45"/>
      <c r="J97" s="20"/>
      <c r="K97" s="44">
        <f t="shared" si="8"/>
      </c>
      <c r="L97" s="44"/>
      <c r="M97" s="6">
        <f t="shared" si="10"/>
      </c>
      <c r="N97" s="20"/>
      <c r="O97" s="8"/>
      <c r="P97" s="45"/>
      <c r="Q97" s="45"/>
      <c r="R97" s="42">
        <f t="shared" si="11"/>
      </c>
      <c r="S97" s="42"/>
      <c r="T97" s="43">
        <f t="shared" si="12"/>
      </c>
      <c r="U97" s="43"/>
    </row>
    <row r="98" spans="2:21" ht="12.75">
      <c r="B98" s="20">
        <v>90</v>
      </c>
      <c r="C98" s="44">
        <f t="shared" si="9"/>
      </c>
      <c r="D98" s="44"/>
      <c r="E98" s="20"/>
      <c r="F98" s="8"/>
      <c r="G98" s="20" t="s">
        <v>3</v>
      </c>
      <c r="H98" s="45"/>
      <c r="I98" s="45"/>
      <c r="J98" s="20"/>
      <c r="K98" s="44">
        <f t="shared" si="8"/>
      </c>
      <c r="L98" s="44"/>
      <c r="M98" s="6">
        <f t="shared" si="10"/>
      </c>
      <c r="N98" s="20"/>
      <c r="O98" s="8"/>
      <c r="P98" s="45"/>
      <c r="Q98" s="45"/>
      <c r="R98" s="42">
        <f t="shared" si="11"/>
      </c>
      <c r="S98" s="42"/>
      <c r="T98" s="43">
        <f t="shared" si="12"/>
      </c>
      <c r="U98" s="43"/>
    </row>
    <row r="99" spans="2:21" ht="12.75">
      <c r="B99" s="20">
        <v>91</v>
      </c>
      <c r="C99" s="44">
        <f t="shared" si="9"/>
      </c>
      <c r="D99" s="44"/>
      <c r="E99" s="20"/>
      <c r="F99" s="8"/>
      <c r="G99" s="20" t="s">
        <v>4</v>
      </c>
      <c r="H99" s="45"/>
      <c r="I99" s="45"/>
      <c r="J99" s="20"/>
      <c r="K99" s="44">
        <f t="shared" si="8"/>
      </c>
      <c r="L99" s="44"/>
      <c r="M99" s="6">
        <f t="shared" si="10"/>
      </c>
      <c r="N99" s="20"/>
      <c r="O99" s="8"/>
      <c r="P99" s="45"/>
      <c r="Q99" s="45"/>
      <c r="R99" s="42">
        <f t="shared" si="11"/>
      </c>
      <c r="S99" s="42"/>
      <c r="T99" s="43">
        <f t="shared" si="12"/>
      </c>
      <c r="U99" s="43"/>
    </row>
    <row r="100" spans="2:21" ht="12.75">
      <c r="B100" s="20">
        <v>92</v>
      </c>
      <c r="C100" s="44">
        <f t="shared" si="9"/>
      </c>
      <c r="D100" s="44"/>
      <c r="E100" s="20"/>
      <c r="F100" s="8"/>
      <c r="G100" s="20" t="s">
        <v>4</v>
      </c>
      <c r="H100" s="45"/>
      <c r="I100" s="45"/>
      <c r="J100" s="20"/>
      <c r="K100" s="44">
        <f t="shared" si="8"/>
      </c>
      <c r="L100" s="44"/>
      <c r="M100" s="6">
        <f t="shared" si="10"/>
      </c>
      <c r="N100" s="20"/>
      <c r="O100" s="8"/>
      <c r="P100" s="45"/>
      <c r="Q100" s="45"/>
      <c r="R100" s="42">
        <f t="shared" si="11"/>
      </c>
      <c r="S100" s="42"/>
      <c r="T100" s="43">
        <f t="shared" si="12"/>
      </c>
      <c r="U100" s="43"/>
    </row>
    <row r="101" spans="2:21" ht="12.75">
      <c r="B101" s="20">
        <v>93</v>
      </c>
      <c r="C101" s="44">
        <f t="shared" si="9"/>
      </c>
      <c r="D101" s="44"/>
      <c r="E101" s="20"/>
      <c r="F101" s="8"/>
      <c r="G101" s="20" t="s">
        <v>3</v>
      </c>
      <c r="H101" s="45"/>
      <c r="I101" s="45"/>
      <c r="J101" s="20"/>
      <c r="K101" s="44">
        <f t="shared" si="8"/>
      </c>
      <c r="L101" s="44"/>
      <c r="M101" s="6">
        <f t="shared" si="10"/>
      </c>
      <c r="N101" s="20"/>
      <c r="O101" s="8"/>
      <c r="P101" s="45"/>
      <c r="Q101" s="45"/>
      <c r="R101" s="42">
        <f t="shared" si="11"/>
      </c>
      <c r="S101" s="42"/>
      <c r="T101" s="43">
        <f t="shared" si="12"/>
      </c>
      <c r="U101" s="43"/>
    </row>
    <row r="102" spans="2:21" ht="12.75">
      <c r="B102" s="20">
        <v>94</v>
      </c>
      <c r="C102" s="44">
        <f t="shared" si="9"/>
      </c>
      <c r="D102" s="44"/>
      <c r="E102" s="20"/>
      <c r="F102" s="8"/>
      <c r="G102" s="20" t="s">
        <v>3</v>
      </c>
      <c r="H102" s="45"/>
      <c r="I102" s="45"/>
      <c r="J102" s="20"/>
      <c r="K102" s="44">
        <f t="shared" si="8"/>
      </c>
      <c r="L102" s="44"/>
      <c r="M102" s="6">
        <f t="shared" si="10"/>
      </c>
      <c r="N102" s="20"/>
      <c r="O102" s="8"/>
      <c r="P102" s="45"/>
      <c r="Q102" s="45"/>
      <c r="R102" s="42">
        <f t="shared" si="11"/>
      </c>
      <c r="S102" s="42"/>
      <c r="T102" s="43">
        <f t="shared" si="12"/>
      </c>
      <c r="U102" s="43"/>
    </row>
    <row r="103" spans="2:21" ht="12.75">
      <c r="B103" s="20">
        <v>95</v>
      </c>
      <c r="C103" s="44">
        <f t="shared" si="9"/>
      </c>
      <c r="D103" s="44"/>
      <c r="E103" s="20"/>
      <c r="F103" s="8"/>
      <c r="G103" s="20" t="s">
        <v>3</v>
      </c>
      <c r="H103" s="45"/>
      <c r="I103" s="45"/>
      <c r="J103" s="20"/>
      <c r="K103" s="44">
        <f t="shared" si="8"/>
      </c>
      <c r="L103" s="44"/>
      <c r="M103" s="6">
        <f t="shared" si="10"/>
      </c>
      <c r="N103" s="20"/>
      <c r="O103" s="8"/>
      <c r="P103" s="45"/>
      <c r="Q103" s="45"/>
      <c r="R103" s="42">
        <f t="shared" si="11"/>
      </c>
      <c r="S103" s="42"/>
      <c r="T103" s="43">
        <f t="shared" si="12"/>
      </c>
      <c r="U103" s="43"/>
    </row>
    <row r="104" spans="2:21" ht="12.75">
      <c r="B104" s="20">
        <v>96</v>
      </c>
      <c r="C104" s="44">
        <f t="shared" si="9"/>
      </c>
      <c r="D104" s="44"/>
      <c r="E104" s="20"/>
      <c r="F104" s="8"/>
      <c r="G104" s="20" t="s">
        <v>4</v>
      </c>
      <c r="H104" s="45"/>
      <c r="I104" s="45"/>
      <c r="J104" s="20"/>
      <c r="K104" s="44">
        <f t="shared" si="8"/>
      </c>
      <c r="L104" s="44"/>
      <c r="M104" s="6">
        <f t="shared" si="10"/>
      </c>
      <c r="N104" s="20"/>
      <c r="O104" s="8"/>
      <c r="P104" s="45"/>
      <c r="Q104" s="45"/>
      <c r="R104" s="42">
        <f t="shared" si="11"/>
      </c>
      <c r="S104" s="42"/>
      <c r="T104" s="43">
        <f t="shared" si="12"/>
      </c>
      <c r="U104" s="43"/>
    </row>
    <row r="105" spans="2:21" ht="12.75">
      <c r="B105" s="20">
        <v>97</v>
      </c>
      <c r="C105" s="44">
        <f t="shared" si="9"/>
      </c>
      <c r="D105" s="44"/>
      <c r="E105" s="20"/>
      <c r="F105" s="8"/>
      <c r="G105" s="20" t="s">
        <v>3</v>
      </c>
      <c r="H105" s="45"/>
      <c r="I105" s="45"/>
      <c r="J105" s="20"/>
      <c r="K105" s="44">
        <f t="shared" si="8"/>
      </c>
      <c r="L105" s="44"/>
      <c r="M105" s="6">
        <f t="shared" si="10"/>
      </c>
      <c r="N105" s="20"/>
      <c r="O105" s="8"/>
      <c r="P105" s="45"/>
      <c r="Q105" s="45"/>
      <c r="R105" s="42">
        <f t="shared" si="11"/>
      </c>
      <c r="S105" s="42"/>
      <c r="T105" s="43">
        <f t="shared" si="12"/>
      </c>
      <c r="U105" s="43"/>
    </row>
    <row r="106" spans="2:21" ht="12.75">
      <c r="B106" s="20">
        <v>98</v>
      </c>
      <c r="C106" s="44">
        <f t="shared" si="9"/>
      </c>
      <c r="D106" s="44"/>
      <c r="E106" s="20"/>
      <c r="F106" s="8"/>
      <c r="G106" s="20" t="s">
        <v>4</v>
      </c>
      <c r="H106" s="45"/>
      <c r="I106" s="45"/>
      <c r="J106" s="20"/>
      <c r="K106" s="44">
        <f t="shared" si="8"/>
      </c>
      <c r="L106" s="44"/>
      <c r="M106" s="6">
        <f t="shared" si="10"/>
      </c>
      <c r="N106" s="20"/>
      <c r="O106" s="8"/>
      <c r="P106" s="45"/>
      <c r="Q106" s="45"/>
      <c r="R106" s="42">
        <f t="shared" si="11"/>
      </c>
      <c r="S106" s="42"/>
      <c r="T106" s="43">
        <f t="shared" si="12"/>
      </c>
      <c r="U106" s="43"/>
    </row>
    <row r="107" spans="2:21" ht="12.75">
      <c r="B107" s="20">
        <v>99</v>
      </c>
      <c r="C107" s="44">
        <f t="shared" si="9"/>
      </c>
      <c r="D107" s="44"/>
      <c r="E107" s="20"/>
      <c r="F107" s="8"/>
      <c r="G107" s="20" t="s">
        <v>4</v>
      </c>
      <c r="H107" s="45"/>
      <c r="I107" s="45"/>
      <c r="J107" s="20"/>
      <c r="K107" s="44">
        <f t="shared" si="8"/>
      </c>
      <c r="L107" s="44"/>
      <c r="M107" s="6">
        <f t="shared" si="10"/>
      </c>
      <c r="N107" s="20"/>
      <c r="O107" s="8"/>
      <c r="P107" s="45"/>
      <c r="Q107" s="45"/>
      <c r="R107" s="42">
        <f t="shared" si="11"/>
      </c>
      <c r="S107" s="42"/>
      <c r="T107" s="43">
        <f t="shared" si="12"/>
      </c>
      <c r="U107" s="43"/>
    </row>
    <row r="108" spans="2:21" ht="12.75">
      <c r="B108" s="20">
        <v>100</v>
      </c>
      <c r="C108" s="44">
        <f t="shared" si="9"/>
      </c>
      <c r="D108" s="44"/>
      <c r="E108" s="20"/>
      <c r="F108" s="8"/>
      <c r="G108" s="20" t="s">
        <v>3</v>
      </c>
      <c r="H108" s="45"/>
      <c r="I108" s="45"/>
      <c r="J108" s="20"/>
      <c r="K108" s="44">
        <f t="shared" si="8"/>
      </c>
      <c r="L108" s="44"/>
      <c r="M108" s="6">
        <f t="shared" si="10"/>
      </c>
      <c r="N108" s="20"/>
      <c r="O108" s="8"/>
      <c r="P108" s="45"/>
      <c r="Q108" s="45"/>
      <c r="R108" s="42">
        <f t="shared" si="11"/>
      </c>
      <c r="S108" s="42"/>
      <c r="T108" s="43">
        <f t="shared" si="12"/>
      </c>
      <c r="U108" s="43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11:S11"/>
    <mergeCell ref="T11:U11"/>
    <mergeCell ref="C10:D10"/>
    <mergeCell ref="H10:I10"/>
    <mergeCell ref="K10:L10"/>
    <mergeCell ref="P10:Q10"/>
    <mergeCell ref="R9:S9"/>
    <mergeCell ref="T9:U9"/>
    <mergeCell ref="R10:S10"/>
    <mergeCell ref="T10:U10"/>
    <mergeCell ref="R12:S12"/>
    <mergeCell ref="T12:U12"/>
    <mergeCell ref="C11:D11"/>
    <mergeCell ref="H11:I11"/>
    <mergeCell ref="C12:D12"/>
    <mergeCell ref="H12:I12"/>
    <mergeCell ref="K12:L12"/>
    <mergeCell ref="P12:Q12"/>
    <mergeCell ref="K11:L11"/>
    <mergeCell ref="P11:Q11"/>
    <mergeCell ref="C13:D13"/>
    <mergeCell ref="H13:I13"/>
    <mergeCell ref="K13:L13"/>
    <mergeCell ref="P13:Q13"/>
    <mergeCell ref="R15:S15"/>
    <mergeCell ref="T15:U15"/>
    <mergeCell ref="C14:D14"/>
    <mergeCell ref="H14:I14"/>
    <mergeCell ref="K14:L14"/>
    <mergeCell ref="P14:Q14"/>
    <mergeCell ref="R13:S13"/>
    <mergeCell ref="T13:U13"/>
    <mergeCell ref="R14:S14"/>
    <mergeCell ref="T14:U14"/>
    <mergeCell ref="R16:S16"/>
    <mergeCell ref="T16:U16"/>
    <mergeCell ref="C15:D15"/>
    <mergeCell ref="H15:I15"/>
    <mergeCell ref="C16:D16"/>
    <mergeCell ref="H16:I16"/>
    <mergeCell ref="K16:L16"/>
    <mergeCell ref="P16:Q16"/>
    <mergeCell ref="K15:L15"/>
    <mergeCell ref="P15:Q15"/>
    <mergeCell ref="C17:D17"/>
    <mergeCell ref="H17:I17"/>
    <mergeCell ref="K17:L17"/>
    <mergeCell ref="P17:Q17"/>
    <mergeCell ref="R19:S19"/>
    <mergeCell ref="T19:U19"/>
    <mergeCell ref="C18:D18"/>
    <mergeCell ref="H18:I18"/>
    <mergeCell ref="K18:L18"/>
    <mergeCell ref="P18:Q18"/>
    <mergeCell ref="R17:S17"/>
    <mergeCell ref="T17:U17"/>
    <mergeCell ref="R18:S18"/>
    <mergeCell ref="T18:U18"/>
    <mergeCell ref="R20:S20"/>
    <mergeCell ref="T20:U20"/>
    <mergeCell ref="C19:D19"/>
    <mergeCell ref="H19:I19"/>
    <mergeCell ref="C20:D20"/>
    <mergeCell ref="H20:I20"/>
    <mergeCell ref="K20:L20"/>
    <mergeCell ref="P20:Q20"/>
    <mergeCell ref="K19:L19"/>
    <mergeCell ref="P19:Q19"/>
    <mergeCell ref="C21:D21"/>
    <mergeCell ref="H21:I21"/>
    <mergeCell ref="K21:L21"/>
    <mergeCell ref="P21:Q21"/>
    <mergeCell ref="R23:S23"/>
    <mergeCell ref="T23:U23"/>
    <mergeCell ref="C22:D22"/>
    <mergeCell ref="H22:I22"/>
    <mergeCell ref="K22:L22"/>
    <mergeCell ref="P22:Q22"/>
    <mergeCell ref="R21:S21"/>
    <mergeCell ref="T21:U21"/>
    <mergeCell ref="R22:S22"/>
    <mergeCell ref="T22:U22"/>
    <mergeCell ref="R24:S24"/>
    <mergeCell ref="T24:U24"/>
    <mergeCell ref="C23:D23"/>
    <mergeCell ref="H23:I23"/>
    <mergeCell ref="C24:D24"/>
    <mergeCell ref="H24:I24"/>
    <mergeCell ref="K24:L24"/>
    <mergeCell ref="P24:Q24"/>
    <mergeCell ref="K23:L23"/>
    <mergeCell ref="P23:Q23"/>
    <mergeCell ref="C25:D25"/>
    <mergeCell ref="H25:I25"/>
    <mergeCell ref="K25:L25"/>
    <mergeCell ref="P25:Q25"/>
    <mergeCell ref="R27:S27"/>
    <mergeCell ref="T27:U27"/>
    <mergeCell ref="C26:D26"/>
    <mergeCell ref="H26:I26"/>
    <mergeCell ref="K26:L26"/>
    <mergeCell ref="P26:Q26"/>
    <mergeCell ref="R25:S25"/>
    <mergeCell ref="T25:U25"/>
    <mergeCell ref="R26:S26"/>
    <mergeCell ref="T26:U26"/>
    <mergeCell ref="R28:S28"/>
    <mergeCell ref="T28:U28"/>
    <mergeCell ref="C27:D27"/>
    <mergeCell ref="H27:I27"/>
    <mergeCell ref="C28:D28"/>
    <mergeCell ref="H28:I28"/>
    <mergeCell ref="K28:L28"/>
    <mergeCell ref="P28:Q28"/>
    <mergeCell ref="K27:L27"/>
    <mergeCell ref="P27:Q27"/>
    <mergeCell ref="C29:D29"/>
    <mergeCell ref="H29:I29"/>
    <mergeCell ref="K29:L29"/>
    <mergeCell ref="P29:Q29"/>
    <mergeCell ref="R31:S31"/>
    <mergeCell ref="T31:U31"/>
    <mergeCell ref="C30:D30"/>
    <mergeCell ref="H30:I30"/>
    <mergeCell ref="K30:L30"/>
    <mergeCell ref="P30:Q30"/>
    <mergeCell ref="R29:S29"/>
    <mergeCell ref="T29:U29"/>
    <mergeCell ref="R30:S30"/>
    <mergeCell ref="T30:U30"/>
    <mergeCell ref="R32:S32"/>
    <mergeCell ref="T32:U32"/>
    <mergeCell ref="C31:D31"/>
    <mergeCell ref="H31:I31"/>
    <mergeCell ref="C32:D32"/>
    <mergeCell ref="H32:I32"/>
    <mergeCell ref="K32:L32"/>
    <mergeCell ref="P32:Q32"/>
    <mergeCell ref="K31:L31"/>
    <mergeCell ref="P31:Q31"/>
    <mergeCell ref="C33:D33"/>
    <mergeCell ref="H33:I33"/>
    <mergeCell ref="K33:L33"/>
    <mergeCell ref="P33:Q33"/>
    <mergeCell ref="R35:S35"/>
    <mergeCell ref="T35:U35"/>
    <mergeCell ref="C34:D34"/>
    <mergeCell ref="H34:I34"/>
    <mergeCell ref="K34:L34"/>
    <mergeCell ref="P34:Q34"/>
    <mergeCell ref="R33:S33"/>
    <mergeCell ref="T33:U33"/>
    <mergeCell ref="R34:S34"/>
    <mergeCell ref="T34:U34"/>
    <mergeCell ref="R36:S36"/>
    <mergeCell ref="T36:U36"/>
    <mergeCell ref="C35:D35"/>
    <mergeCell ref="H35:I35"/>
    <mergeCell ref="C36:D36"/>
    <mergeCell ref="H36:I36"/>
    <mergeCell ref="K36:L36"/>
    <mergeCell ref="P36:Q36"/>
    <mergeCell ref="K35:L35"/>
    <mergeCell ref="P35:Q35"/>
    <mergeCell ref="C37:D37"/>
    <mergeCell ref="H37:I37"/>
    <mergeCell ref="K37:L37"/>
    <mergeCell ref="P37:Q37"/>
    <mergeCell ref="R39:S39"/>
    <mergeCell ref="T39:U39"/>
    <mergeCell ref="C38:D38"/>
    <mergeCell ref="H38:I38"/>
    <mergeCell ref="K38:L38"/>
    <mergeCell ref="P38:Q38"/>
    <mergeCell ref="R37:S37"/>
    <mergeCell ref="T37:U37"/>
    <mergeCell ref="R38:S38"/>
    <mergeCell ref="T38:U38"/>
    <mergeCell ref="R40:S40"/>
    <mergeCell ref="T40:U40"/>
    <mergeCell ref="C39:D39"/>
    <mergeCell ref="H39:I39"/>
    <mergeCell ref="C40:D40"/>
    <mergeCell ref="H40:I40"/>
    <mergeCell ref="K40:L40"/>
    <mergeCell ref="P40:Q40"/>
    <mergeCell ref="K39:L39"/>
    <mergeCell ref="P39:Q39"/>
    <mergeCell ref="C41:D41"/>
    <mergeCell ref="H41:I41"/>
    <mergeCell ref="K41:L41"/>
    <mergeCell ref="P41:Q41"/>
    <mergeCell ref="R43:S43"/>
    <mergeCell ref="T43:U43"/>
    <mergeCell ref="C42:D42"/>
    <mergeCell ref="H42:I42"/>
    <mergeCell ref="K42:L42"/>
    <mergeCell ref="P42:Q42"/>
    <mergeCell ref="R41:S41"/>
    <mergeCell ref="T41:U41"/>
    <mergeCell ref="R42:S42"/>
    <mergeCell ref="T42:U42"/>
    <mergeCell ref="R44:S44"/>
    <mergeCell ref="T44:U44"/>
    <mergeCell ref="C43:D43"/>
    <mergeCell ref="H43:I43"/>
    <mergeCell ref="C44:D44"/>
    <mergeCell ref="H44:I44"/>
    <mergeCell ref="K44:L44"/>
    <mergeCell ref="P44:Q44"/>
    <mergeCell ref="K43:L43"/>
    <mergeCell ref="P43:Q43"/>
    <mergeCell ref="C45:D45"/>
    <mergeCell ref="H45:I45"/>
    <mergeCell ref="K45:L45"/>
    <mergeCell ref="P45:Q45"/>
    <mergeCell ref="R47:S47"/>
    <mergeCell ref="T47:U47"/>
    <mergeCell ref="C46:D46"/>
    <mergeCell ref="H46:I46"/>
    <mergeCell ref="K46:L46"/>
    <mergeCell ref="P46:Q46"/>
    <mergeCell ref="R45:S45"/>
    <mergeCell ref="T45:U45"/>
    <mergeCell ref="R46:S46"/>
    <mergeCell ref="T46:U46"/>
    <mergeCell ref="R48:S48"/>
    <mergeCell ref="T48:U48"/>
    <mergeCell ref="C47:D47"/>
    <mergeCell ref="H47:I47"/>
    <mergeCell ref="C48:D48"/>
    <mergeCell ref="H48:I48"/>
    <mergeCell ref="K48:L48"/>
    <mergeCell ref="P48:Q48"/>
    <mergeCell ref="K47:L47"/>
    <mergeCell ref="P47:Q47"/>
    <mergeCell ref="C49:D49"/>
    <mergeCell ref="H49:I49"/>
    <mergeCell ref="K49:L49"/>
    <mergeCell ref="P49:Q49"/>
    <mergeCell ref="R51:S51"/>
    <mergeCell ref="T51:U51"/>
    <mergeCell ref="C50:D50"/>
    <mergeCell ref="H50:I50"/>
    <mergeCell ref="K50:L50"/>
    <mergeCell ref="P50:Q50"/>
    <mergeCell ref="R49:S49"/>
    <mergeCell ref="T49:U49"/>
    <mergeCell ref="R50:S50"/>
    <mergeCell ref="T50:U50"/>
    <mergeCell ref="R52:S52"/>
    <mergeCell ref="T52:U52"/>
    <mergeCell ref="C51:D51"/>
    <mergeCell ref="H51:I51"/>
    <mergeCell ref="C52:D52"/>
    <mergeCell ref="H52:I52"/>
    <mergeCell ref="K52:L52"/>
    <mergeCell ref="P52:Q52"/>
    <mergeCell ref="K51:L51"/>
    <mergeCell ref="P51:Q51"/>
    <mergeCell ref="C53:D53"/>
    <mergeCell ref="H53:I53"/>
    <mergeCell ref="K53:L53"/>
    <mergeCell ref="P53:Q53"/>
    <mergeCell ref="R55:S55"/>
    <mergeCell ref="T55:U55"/>
    <mergeCell ref="C54:D54"/>
    <mergeCell ref="H54:I54"/>
    <mergeCell ref="K54:L54"/>
    <mergeCell ref="P54:Q54"/>
    <mergeCell ref="R53:S53"/>
    <mergeCell ref="T53:U53"/>
    <mergeCell ref="R54:S54"/>
    <mergeCell ref="T54:U54"/>
    <mergeCell ref="R56:S56"/>
    <mergeCell ref="T56:U56"/>
    <mergeCell ref="C55:D55"/>
    <mergeCell ref="H55:I55"/>
    <mergeCell ref="C56:D56"/>
    <mergeCell ref="H56:I56"/>
    <mergeCell ref="K56:L56"/>
    <mergeCell ref="P56:Q56"/>
    <mergeCell ref="K55:L55"/>
    <mergeCell ref="P55:Q55"/>
    <mergeCell ref="C57:D57"/>
    <mergeCell ref="H57:I57"/>
    <mergeCell ref="K57:L57"/>
    <mergeCell ref="P57:Q57"/>
    <mergeCell ref="R59:S59"/>
    <mergeCell ref="T59:U59"/>
    <mergeCell ref="C58:D58"/>
    <mergeCell ref="H58:I58"/>
    <mergeCell ref="K58:L58"/>
    <mergeCell ref="P58:Q58"/>
    <mergeCell ref="R57:S57"/>
    <mergeCell ref="T57:U57"/>
    <mergeCell ref="R58:S58"/>
    <mergeCell ref="T58:U58"/>
    <mergeCell ref="R60:S60"/>
    <mergeCell ref="T60:U60"/>
    <mergeCell ref="C59:D59"/>
    <mergeCell ref="H59:I59"/>
    <mergeCell ref="C60:D60"/>
    <mergeCell ref="H60:I60"/>
    <mergeCell ref="K60:L60"/>
    <mergeCell ref="P60:Q60"/>
    <mergeCell ref="K59:L59"/>
    <mergeCell ref="P59:Q59"/>
    <mergeCell ref="C61:D61"/>
    <mergeCell ref="H61:I61"/>
    <mergeCell ref="K61:L61"/>
    <mergeCell ref="P61:Q61"/>
    <mergeCell ref="R63:S63"/>
    <mergeCell ref="T63:U63"/>
    <mergeCell ref="C62:D62"/>
    <mergeCell ref="H62:I62"/>
    <mergeCell ref="K62:L62"/>
    <mergeCell ref="P62:Q62"/>
    <mergeCell ref="R61:S61"/>
    <mergeCell ref="T61:U61"/>
    <mergeCell ref="R62:S62"/>
    <mergeCell ref="T62:U62"/>
    <mergeCell ref="R64:S64"/>
    <mergeCell ref="T64:U64"/>
    <mergeCell ref="C63:D63"/>
    <mergeCell ref="H63:I63"/>
    <mergeCell ref="C64:D64"/>
    <mergeCell ref="H64:I64"/>
    <mergeCell ref="K64:L64"/>
    <mergeCell ref="P64:Q64"/>
    <mergeCell ref="K63:L63"/>
    <mergeCell ref="P63:Q63"/>
    <mergeCell ref="C65:D65"/>
    <mergeCell ref="H65:I65"/>
    <mergeCell ref="K65:L65"/>
    <mergeCell ref="P65:Q65"/>
    <mergeCell ref="R67:S67"/>
    <mergeCell ref="T67:U67"/>
    <mergeCell ref="C66:D66"/>
    <mergeCell ref="H66:I66"/>
    <mergeCell ref="K66:L66"/>
    <mergeCell ref="P66:Q66"/>
    <mergeCell ref="R65:S65"/>
    <mergeCell ref="T65:U65"/>
    <mergeCell ref="R66:S66"/>
    <mergeCell ref="T66:U66"/>
    <mergeCell ref="R68:S68"/>
    <mergeCell ref="T68:U68"/>
    <mergeCell ref="C67:D67"/>
    <mergeCell ref="H67:I67"/>
    <mergeCell ref="C68:D68"/>
    <mergeCell ref="H68:I68"/>
    <mergeCell ref="K68:L68"/>
    <mergeCell ref="P68:Q68"/>
    <mergeCell ref="K67:L67"/>
    <mergeCell ref="P67:Q67"/>
    <mergeCell ref="C69:D69"/>
    <mergeCell ref="H69:I69"/>
    <mergeCell ref="K69:L69"/>
    <mergeCell ref="P69:Q69"/>
    <mergeCell ref="R71:S71"/>
    <mergeCell ref="T71:U71"/>
    <mergeCell ref="C70:D70"/>
    <mergeCell ref="H70:I70"/>
    <mergeCell ref="K70:L70"/>
    <mergeCell ref="P70:Q70"/>
    <mergeCell ref="R69:S69"/>
    <mergeCell ref="T69:U69"/>
    <mergeCell ref="R70:S70"/>
    <mergeCell ref="T70:U70"/>
    <mergeCell ref="R72:S72"/>
    <mergeCell ref="T72:U72"/>
    <mergeCell ref="C71:D71"/>
    <mergeCell ref="H71:I71"/>
    <mergeCell ref="C72:D72"/>
    <mergeCell ref="H72:I72"/>
    <mergeCell ref="K72:L72"/>
    <mergeCell ref="P72:Q72"/>
    <mergeCell ref="K71:L71"/>
    <mergeCell ref="P71:Q71"/>
    <mergeCell ref="C73:D73"/>
    <mergeCell ref="H73:I73"/>
    <mergeCell ref="K73:L73"/>
    <mergeCell ref="P73:Q73"/>
    <mergeCell ref="R75:S75"/>
    <mergeCell ref="T75:U75"/>
    <mergeCell ref="C74:D74"/>
    <mergeCell ref="H74:I74"/>
    <mergeCell ref="K74:L74"/>
    <mergeCell ref="P74:Q74"/>
    <mergeCell ref="R73:S73"/>
    <mergeCell ref="T73:U73"/>
    <mergeCell ref="R74:S74"/>
    <mergeCell ref="T74:U74"/>
    <mergeCell ref="R76:S76"/>
    <mergeCell ref="T76:U76"/>
    <mergeCell ref="C75:D75"/>
    <mergeCell ref="H75:I75"/>
    <mergeCell ref="C76:D76"/>
    <mergeCell ref="H76:I76"/>
    <mergeCell ref="K76:L76"/>
    <mergeCell ref="P76:Q76"/>
    <mergeCell ref="K75:L75"/>
    <mergeCell ref="P75:Q75"/>
    <mergeCell ref="C77:D77"/>
    <mergeCell ref="H77:I77"/>
    <mergeCell ref="K77:L77"/>
    <mergeCell ref="P77:Q77"/>
    <mergeCell ref="R79:S79"/>
    <mergeCell ref="T79:U79"/>
    <mergeCell ref="C78:D78"/>
    <mergeCell ref="H78:I78"/>
    <mergeCell ref="K78:L78"/>
    <mergeCell ref="P78:Q78"/>
    <mergeCell ref="R77:S77"/>
    <mergeCell ref="T77:U77"/>
    <mergeCell ref="R78:S78"/>
    <mergeCell ref="T78:U78"/>
    <mergeCell ref="R80:S80"/>
    <mergeCell ref="T80:U80"/>
    <mergeCell ref="C79:D79"/>
    <mergeCell ref="H79:I79"/>
    <mergeCell ref="C80:D80"/>
    <mergeCell ref="H80:I80"/>
    <mergeCell ref="K80:L80"/>
    <mergeCell ref="P80:Q80"/>
    <mergeCell ref="K79:L79"/>
    <mergeCell ref="P79:Q79"/>
    <mergeCell ref="C81:D81"/>
    <mergeCell ref="H81:I81"/>
    <mergeCell ref="K81:L81"/>
    <mergeCell ref="P81:Q81"/>
    <mergeCell ref="R83:S83"/>
    <mergeCell ref="T83:U83"/>
    <mergeCell ref="C82:D82"/>
    <mergeCell ref="H82:I82"/>
    <mergeCell ref="K82:L82"/>
    <mergeCell ref="P82:Q82"/>
    <mergeCell ref="R81:S81"/>
    <mergeCell ref="T81:U81"/>
    <mergeCell ref="R82:S82"/>
    <mergeCell ref="T82:U82"/>
    <mergeCell ref="R84:S84"/>
    <mergeCell ref="T84:U84"/>
    <mergeCell ref="C83:D83"/>
    <mergeCell ref="H83:I83"/>
    <mergeCell ref="C84:D84"/>
    <mergeCell ref="H84:I84"/>
    <mergeCell ref="K84:L84"/>
    <mergeCell ref="P84:Q84"/>
    <mergeCell ref="K83:L83"/>
    <mergeCell ref="P83:Q83"/>
    <mergeCell ref="C85:D85"/>
    <mergeCell ref="H85:I85"/>
    <mergeCell ref="K85:L85"/>
    <mergeCell ref="P85:Q85"/>
    <mergeCell ref="R87:S87"/>
    <mergeCell ref="T87:U87"/>
    <mergeCell ref="C86:D86"/>
    <mergeCell ref="H86:I86"/>
    <mergeCell ref="K86:L86"/>
    <mergeCell ref="P86:Q86"/>
    <mergeCell ref="R85:S85"/>
    <mergeCell ref="T85:U85"/>
    <mergeCell ref="R86:S86"/>
    <mergeCell ref="T86:U86"/>
    <mergeCell ref="R88:S88"/>
    <mergeCell ref="T88:U88"/>
    <mergeCell ref="C87:D87"/>
    <mergeCell ref="H87:I87"/>
    <mergeCell ref="C88:D88"/>
    <mergeCell ref="H88:I88"/>
    <mergeCell ref="K88:L88"/>
    <mergeCell ref="P88:Q88"/>
    <mergeCell ref="K87:L87"/>
    <mergeCell ref="P87:Q87"/>
    <mergeCell ref="C89:D89"/>
    <mergeCell ref="H89:I89"/>
    <mergeCell ref="K89:L89"/>
    <mergeCell ref="P89:Q89"/>
    <mergeCell ref="R91:S91"/>
    <mergeCell ref="T91:U91"/>
    <mergeCell ref="C90:D90"/>
    <mergeCell ref="H90:I90"/>
    <mergeCell ref="K90:L90"/>
    <mergeCell ref="P90:Q90"/>
    <mergeCell ref="R89:S89"/>
    <mergeCell ref="T89:U89"/>
    <mergeCell ref="R90:S90"/>
    <mergeCell ref="T90:U90"/>
    <mergeCell ref="R92:S92"/>
    <mergeCell ref="T92:U92"/>
    <mergeCell ref="C91:D91"/>
    <mergeCell ref="H91:I91"/>
    <mergeCell ref="C92:D92"/>
    <mergeCell ref="H92:I92"/>
    <mergeCell ref="K92:L92"/>
    <mergeCell ref="P92:Q92"/>
    <mergeCell ref="K91:L91"/>
    <mergeCell ref="P91:Q91"/>
    <mergeCell ref="C93:D93"/>
    <mergeCell ref="H93:I93"/>
    <mergeCell ref="K93:L93"/>
    <mergeCell ref="P93:Q93"/>
    <mergeCell ref="R95:S95"/>
    <mergeCell ref="T95:U95"/>
    <mergeCell ref="C94:D94"/>
    <mergeCell ref="H94:I94"/>
    <mergeCell ref="K94:L94"/>
    <mergeCell ref="P94:Q94"/>
    <mergeCell ref="R93:S93"/>
    <mergeCell ref="T93:U93"/>
    <mergeCell ref="R94:S94"/>
    <mergeCell ref="T94:U94"/>
    <mergeCell ref="R96:S96"/>
    <mergeCell ref="T96:U96"/>
    <mergeCell ref="C95:D95"/>
    <mergeCell ref="H95:I95"/>
    <mergeCell ref="C96:D96"/>
    <mergeCell ref="H96:I96"/>
    <mergeCell ref="K96:L96"/>
    <mergeCell ref="P96:Q96"/>
    <mergeCell ref="K95:L95"/>
    <mergeCell ref="P95:Q95"/>
    <mergeCell ref="C97:D97"/>
    <mergeCell ref="H97:I97"/>
    <mergeCell ref="K97:L97"/>
    <mergeCell ref="P97:Q97"/>
    <mergeCell ref="R99:S99"/>
    <mergeCell ref="T99:U99"/>
    <mergeCell ref="C98:D98"/>
    <mergeCell ref="H98:I98"/>
    <mergeCell ref="K98:L98"/>
    <mergeCell ref="P98:Q98"/>
    <mergeCell ref="R97:S97"/>
    <mergeCell ref="T97:U97"/>
    <mergeCell ref="R98:S98"/>
    <mergeCell ref="T98:U98"/>
    <mergeCell ref="R100:S100"/>
    <mergeCell ref="T100:U100"/>
    <mergeCell ref="C99:D99"/>
    <mergeCell ref="H99:I99"/>
    <mergeCell ref="C100:D100"/>
    <mergeCell ref="H100:I100"/>
    <mergeCell ref="K100:L100"/>
    <mergeCell ref="P100:Q100"/>
    <mergeCell ref="K99:L99"/>
    <mergeCell ref="P99:Q99"/>
    <mergeCell ref="C101:D101"/>
    <mergeCell ref="H101:I101"/>
    <mergeCell ref="K101:L101"/>
    <mergeCell ref="P101:Q101"/>
    <mergeCell ref="R103:S103"/>
    <mergeCell ref="T103:U103"/>
    <mergeCell ref="C102:D102"/>
    <mergeCell ref="H102:I102"/>
    <mergeCell ref="K102:L102"/>
    <mergeCell ref="P102:Q102"/>
    <mergeCell ref="R101:S101"/>
    <mergeCell ref="T101:U101"/>
    <mergeCell ref="R102:S102"/>
    <mergeCell ref="T102:U102"/>
    <mergeCell ref="R104:S104"/>
    <mergeCell ref="T104:U104"/>
    <mergeCell ref="C103:D103"/>
    <mergeCell ref="H103:I103"/>
    <mergeCell ref="C104:D104"/>
    <mergeCell ref="H104:I104"/>
    <mergeCell ref="K104:L104"/>
    <mergeCell ref="P104:Q104"/>
    <mergeCell ref="K103:L103"/>
    <mergeCell ref="P103:Q103"/>
    <mergeCell ref="C105:D105"/>
    <mergeCell ref="H105:I105"/>
    <mergeCell ref="K105:L105"/>
    <mergeCell ref="P105:Q105"/>
    <mergeCell ref="R107:S107"/>
    <mergeCell ref="T107:U107"/>
    <mergeCell ref="C106:D106"/>
    <mergeCell ref="H106:I106"/>
    <mergeCell ref="K106:L106"/>
    <mergeCell ref="P106:Q106"/>
    <mergeCell ref="R105:S105"/>
    <mergeCell ref="T105:U105"/>
    <mergeCell ref="R106:S106"/>
    <mergeCell ref="T106:U106"/>
    <mergeCell ref="R108:S108"/>
    <mergeCell ref="T108:U108"/>
    <mergeCell ref="C107:D107"/>
    <mergeCell ref="H107:I107"/>
    <mergeCell ref="C108:D108"/>
    <mergeCell ref="H108:I108"/>
    <mergeCell ref="K108:L108"/>
    <mergeCell ref="P108:Q108"/>
    <mergeCell ref="K107:L107"/>
    <mergeCell ref="P107:Q107"/>
  </mergeCells>
  <conditionalFormatting sqref="G46 G9:G15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conditionalFormatting sqref="G47:G108 G16:G45">
    <cfRule type="cellIs" priority="7" dxfId="1" operator="equal" stopIfTrue="1">
      <formula>"買"</formula>
    </cfRule>
    <cfRule type="cellIs" priority="8" dxfId="0" operator="equal" stopIfTrue="1">
      <formula>"売"</formula>
    </cfRule>
  </conditionalFormatting>
  <dataValidations count="2">
    <dataValidation type="list" allowBlank="1" showInputMessage="1" showErrorMessage="1" sqref="G16:G108">
      <formula1>"買,売"</formula1>
    </dataValidation>
    <dataValidation type="list" allowBlank="1" showErrorMessage="1" sqref="G9:G15">
      <formula1>"買,売"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M95" sqref="M95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3">
      <selection activeCell="A12" sqref="A12:J19"/>
    </sheetView>
  </sheetViews>
  <sheetFormatPr defaultColWidth="9.00390625" defaultRowHeight="13.5"/>
  <sheetData>
    <row r="1" ht="12.75">
      <c r="A1" t="s">
        <v>0</v>
      </c>
    </row>
    <row r="2" spans="1:10" ht="12.75">
      <c r="A2" s="76" t="s">
        <v>47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2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2.7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2.7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ht="12.75">
      <c r="A11" t="s">
        <v>1</v>
      </c>
    </row>
    <row r="12" spans="1:10" ht="12.75">
      <c r="A12" s="78" t="s">
        <v>48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2.75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2.7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2.7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2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2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2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1" ht="12.75">
      <c r="A21" t="s">
        <v>2</v>
      </c>
    </row>
    <row r="22" spans="1:10" ht="12.75">
      <c r="A22" s="78" t="s">
        <v>47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2.7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2.7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2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2.7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G17" sqref="G1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5.75">
      <c r="B2" s="25" t="s">
        <v>39</v>
      </c>
      <c r="C2" s="27"/>
    </row>
    <row r="4" spans="2:9" ht="15.7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5.75">
      <c r="B5" s="28" t="s">
        <v>43</v>
      </c>
      <c r="C5" s="29" t="s">
        <v>49</v>
      </c>
      <c r="D5" s="29">
        <v>58</v>
      </c>
      <c r="E5" s="33">
        <v>42670</v>
      </c>
      <c r="F5" s="29"/>
      <c r="G5" s="29"/>
      <c r="H5" s="29"/>
      <c r="I5" s="29"/>
    </row>
    <row r="6" spans="2:9" ht="15.7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5.7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5.7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5.7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5.7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5.7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5.7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BM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57" t="s">
        <v>5</v>
      </c>
      <c r="C2" s="57"/>
      <c r="D2" s="73"/>
      <c r="E2" s="73"/>
      <c r="F2" s="57" t="s">
        <v>6</v>
      </c>
      <c r="G2" s="57"/>
      <c r="H2" s="73" t="s">
        <v>36</v>
      </c>
      <c r="I2" s="73"/>
      <c r="J2" s="57" t="s">
        <v>7</v>
      </c>
      <c r="K2" s="57"/>
      <c r="L2" s="70">
        <f>C9</f>
        <v>1000000</v>
      </c>
      <c r="M2" s="73"/>
      <c r="N2" s="57" t="s">
        <v>8</v>
      </c>
      <c r="O2" s="57"/>
      <c r="P2" s="70" t="e">
        <f>C108+R108</f>
        <v>#VALUE!</v>
      </c>
      <c r="Q2" s="73"/>
      <c r="R2" s="1"/>
      <c r="S2" s="1"/>
      <c r="T2" s="1"/>
    </row>
    <row r="3" spans="2:19" ht="57" customHeight="1">
      <c r="B3" s="57" t="s">
        <v>9</v>
      </c>
      <c r="C3" s="57"/>
      <c r="D3" s="74" t="s">
        <v>38</v>
      </c>
      <c r="E3" s="74"/>
      <c r="F3" s="74"/>
      <c r="G3" s="74"/>
      <c r="H3" s="74"/>
      <c r="I3" s="74"/>
      <c r="J3" s="57" t="s">
        <v>10</v>
      </c>
      <c r="K3" s="57"/>
      <c r="L3" s="74" t="s">
        <v>35</v>
      </c>
      <c r="M3" s="75"/>
      <c r="N3" s="75"/>
      <c r="O3" s="75"/>
      <c r="P3" s="75"/>
      <c r="Q3" s="75"/>
      <c r="R3" s="1"/>
      <c r="S3" s="1"/>
    </row>
    <row r="4" spans="2:20" ht="12.75">
      <c r="B4" s="57" t="s">
        <v>11</v>
      </c>
      <c r="C4" s="57"/>
      <c r="D4" s="71">
        <f>SUM($R$9:$S$993)</f>
        <v>153684.21052631587</v>
      </c>
      <c r="E4" s="71"/>
      <c r="F4" s="57" t="s">
        <v>12</v>
      </c>
      <c r="G4" s="57"/>
      <c r="H4" s="72">
        <f>SUM($T$9:$U$108)</f>
        <v>292.00000000000017</v>
      </c>
      <c r="I4" s="73"/>
      <c r="J4" s="61" t="s">
        <v>13</v>
      </c>
      <c r="K4" s="61"/>
      <c r="L4" s="70">
        <f>MAX($C$9:$D$990)-C9</f>
        <v>153684.21052631596</v>
      </c>
      <c r="M4" s="70"/>
      <c r="N4" s="61" t="s">
        <v>14</v>
      </c>
      <c r="O4" s="61"/>
      <c r="P4" s="71">
        <f>MIN($C$9:$D$990)-C9</f>
        <v>0</v>
      </c>
      <c r="Q4" s="71"/>
      <c r="R4" s="1"/>
      <c r="S4" s="1"/>
      <c r="T4" s="1"/>
    </row>
    <row r="5" spans="2:20" ht="12.7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56" t="s">
        <v>19</v>
      </c>
      <c r="K5" s="57"/>
      <c r="L5" s="58"/>
      <c r="M5" s="59"/>
      <c r="N5" s="18" t="s">
        <v>20</v>
      </c>
      <c r="O5" s="9"/>
      <c r="P5" s="58"/>
      <c r="Q5" s="5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60" t="s">
        <v>21</v>
      </c>
      <c r="C7" s="39" t="s">
        <v>22</v>
      </c>
      <c r="D7" s="40"/>
      <c r="E7" s="63" t="s">
        <v>23</v>
      </c>
      <c r="F7" s="64"/>
      <c r="G7" s="64"/>
      <c r="H7" s="64"/>
      <c r="I7" s="51"/>
      <c r="J7" s="65" t="s">
        <v>24</v>
      </c>
      <c r="K7" s="66"/>
      <c r="L7" s="53"/>
      <c r="M7" s="67" t="s">
        <v>25</v>
      </c>
      <c r="N7" s="68" t="s">
        <v>26</v>
      </c>
      <c r="O7" s="69"/>
      <c r="P7" s="69"/>
      <c r="Q7" s="55"/>
      <c r="R7" s="49" t="s">
        <v>27</v>
      </c>
      <c r="S7" s="49"/>
      <c r="T7" s="49"/>
      <c r="U7" s="49"/>
    </row>
    <row r="8" spans="2:21" ht="12.75">
      <c r="B8" s="61"/>
      <c r="C8" s="41"/>
      <c r="D8" s="62"/>
      <c r="E8" s="19" t="s">
        <v>28</v>
      </c>
      <c r="F8" s="19" t="s">
        <v>29</v>
      </c>
      <c r="G8" s="19" t="s">
        <v>30</v>
      </c>
      <c r="H8" s="50" t="s">
        <v>31</v>
      </c>
      <c r="I8" s="51"/>
      <c r="J8" s="4" t="s">
        <v>32</v>
      </c>
      <c r="K8" s="52" t="s">
        <v>33</v>
      </c>
      <c r="L8" s="53"/>
      <c r="M8" s="67"/>
      <c r="N8" s="5" t="s">
        <v>28</v>
      </c>
      <c r="O8" s="5" t="s">
        <v>29</v>
      </c>
      <c r="P8" s="54" t="s">
        <v>31</v>
      </c>
      <c r="Q8" s="55"/>
      <c r="R8" s="49" t="s">
        <v>34</v>
      </c>
      <c r="S8" s="49"/>
      <c r="T8" s="49" t="s">
        <v>32</v>
      </c>
      <c r="U8" s="49"/>
    </row>
    <row r="9" spans="2:21" ht="12.75">
      <c r="B9" s="20">
        <v>1</v>
      </c>
      <c r="C9" s="44">
        <v>1000000</v>
      </c>
      <c r="D9" s="44"/>
      <c r="E9" s="20">
        <v>2001</v>
      </c>
      <c r="F9" s="8">
        <v>42111</v>
      </c>
      <c r="G9" s="20" t="s">
        <v>4</v>
      </c>
      <c r="H9" s="45">
        <v>105.33</v>
      </c>
      <c r="I9" s="45"/>
      <c r="J9" s="20">
        <v>57</v>
      </c>
      <c r="K9" s="44">
        <f aca="true" t="shared" si="0" ref="K9:K72">IF(F9="","",C9*0.03)</f>
        <v>30000</v>
      </c>
      <c r="L9" s="44"/>
      <c r="M9" s="6">
        <f>IF(J9="","",(K9/J9)/1000)</f>
        <v>0.5263157894736842</v>
      </c>
      <c r="N9" s="20">
        <v>2001</v>
      </c>
      <c r="O9" s="8">
        <v>42111</v>
      </c>
      <c r="P9" s="45">
        <v>108.25</v>
      </c>
      <c r="Q9" s="45"/>
      <c r="R9" s="42">
        <f>IF(O9="","",(IF(G9="売",H9-P9,P9-H9))*M9*100000)</f>
        <v>153684.21052631587</v>
      </c>
      <c r="S9" s="42"/>
      <c r="T9" s="43">
        <f>IF(O9="","",IF(R9&lt;0,J9*(-1),IF(G9="買",(P9-H9)*100,(H9-P9)*100)))</f>
        <v>292.00000000000017</v>
      </c>
      <c r="U9" s="43"/>
    </row>
    <row r="10" spans="2:21" ht="12.75">
      <c r="B10" s="20">
        <v>2</v>
      </c>
      <c r="C10" s="44">
        <f aca="true" t="shared" si="1" ref="C10:C73">IF(R9="","",C9+R9)</f>
        <v>1153684.210526316</v>
      </c>
      <c r="D10" s="44"/>
      <c r="E10" s="20"/>
      <c r="F10" s="8"/>
      <c r="G10" s="20" t="s">
        <v>4</v>
      </c>
      <c r="H10" s="45"/>
      <c r="I10" s="45"/>
      <c r="J10" s="20"/>
      <c r="K10" s="44">
        <f t="shared" si="0"/>
      </c>
      <c r="L10" s="44"/>
      <c r="M10" s="6">
        <f aca="true" t="shared" si="2" ref="M10:M73">IF(J10="","",(K10/J10)/1000)</f>
      </c>
      <c r="N10" s="20"/>
      <c r="O10" s="8"/>
      <c r="P10" s="45"/>
      <c r="Q10" s="45"/>
      <c r="R10" s="42">
        <f aca="true" t="shared" si="3" ref="R10:R73">IF(O10="","",(IF(G10="売",H10-P10,P10-H10))*M10*100000)</f>
      </c>
      <c r="S10" s="42"/>
      <c r="T10" s="43">
        <f aca="true" t="shared" si="4" ref="T10:T73">IF(O10="","",IF(R10&lt;0,J10*(-1),IF(G10="買",(P10-H10)*100,(H10-P10)*100)))</f>
      </c>
      <c r="U10" s="43"/>
    </row>
    <row r="11" spans="2:21" ht="12.75">
      <c r="B11" s="20">
        <v>3</v>
      </c>
      <c r="C11" s="44">
        <f t="shared" si="1"/>
      </c>
      <c r="D11" s="44"/>
      <c r="E11" s="20"/>
      <c r="F11" s="8"/>
      <c r="G11" s="20" t="s">
        <v>4</v>
      </c>
      <c r="H11" s="45"/>
      <c r="I11" s="45"/>
      <c r="J11" s="20"/>
      <c r="K11" s="44">
        <f t="shared" si="0"/>
      </c>
      <c r="L11" s="44"/>
      <c r="M11" s="6">
        <f t="shared" si="2"/>
      </c>
      <c r="N11" s="20"/>
      <c r="O11" s="8"/>
      <c r="P11" s="45"/>
      <c r="Q11" s="45"/>
      <c r="R11" s="42">
        <f t="shared" si="3"/>
      </c>
      <c r="S11" s="42"/>
      <c r="T11" s="43">
        <f t="shared" si="4"/>
      </c>
      <c r="U11" s="43"/>
    </row>
    <row r="12" spans="2:21" ht="12.75">
      <c r="B12" s="20">
        <v>4</v>
      </c>
      <c r="C12" s="44">
        <f t="shared" si="1"/>
      </c>
      <c r="D12" s="44"/>
      <c r="E12" s="20"/>
      <c r="F12" s="8"/>
      <c r="G12" s="20" t="s">
        <v>3</v>
      </c>
      <c r="H12" s="45"/>
      <c r="I12" s="45"/>
      <c r="J12" s="20"/>
      <c r="K12" s="44">
        <f t="shared" si="0"/>
      </c>
      <c r="L12" s="44"/>
      <c r="M12" s="6">
        <f t="shared" si="2"/>
      </c>
      <c r="N12" s="20"/>
      <c r="O12" s="8"/>
      <c r="P12" s="45"/>
      <c r="Q12" s="45"/>
      <c r="R12" s="42">
        <f t="shared" si="3"/>
      </c>
      <c r="S12" s="42"/>
      <c r="T12" s="43">
        <f t="shared" si="4"/>
      </c>
      <c r="U12" s="43"/>
    </row>
    <row r="13" spans="2:21" ht="12.75">
      <c r="B13" s="20">
        <v>5</v>
      </c>
      <c r="C13" s="44">
        <f t="shared" si="1"/>
      </c>
      <c r="D13" s="44"/>
      <c r="E13" s="20"/>
      <c r="F13" s="8"/>
      <c r="G13" s="20" t="s">
        <v>3</v>
      </c>
      <c r="H13" s="45"/>
      <c r="I13" s="45"/>
      <c r="J13" s="20"/>
      <c r="K13" s="44">
        <f t="shared" si="0"/>
      </c>
      <c r="L13" s="44"/>
      <c r="M13" s="6">
        <f t="shared" si="2"/>
      </c>
      <c r="N13" s="20"/>
      <c r="O13" s="8"/>
      <c r="P13" s="45"/>
      <c r="Q13" s="45"/>
      <c r="R13" s="42">
        <f t="shared" si="3"/>
      </c>
      <c r="S13" s="42"/>
      <c r="T13" s="43">
        <f t="shared" si="4"/>
      </c>
      <c r="U13" s="43"/>
    </row>
    <row r="14" spans="2:21" ht="12.75">
      <c r="B14" s="20">
        <v>6</v>
      </c>
      <c r="C14" s="44">
        <f t="shared" si="1"/>
      </c>
      <c r="D14" s="44"/>
      <c r="E14" s="20"/>
      <c r="F14" s="8"/>
      <c r="G14" s="20" t="s">
        <v>4</v>
      </c>
      <c r="H14" s="45"/>
      <c r="I14" s="45"/>
      <c r="J14" s="20"/>
      <c r="K14" s="44">
        <f t="shared" si="0"/>
      </c>
      <c r="L14" s="44"/>
      <c r="M14" s="6">
        <f t="shared" si="2"/>
      </c>
      <c r="N14" s="20"/>
      <c r="O14" s="8"/>
      <c r="P14" s="45"/>
      <c r="Q14" s="45"/>
      <c r="R14" s="42">
        <f t="shared" si="3"/>
      </c>
      <c r="S14" s="42"/>
      <c r="T14" s="43">
        <f t="shared" si="4"/>
      </c>
      <c r="U14" s="43"/>
    </row>
    <row r="15" spans="2:21" ht="12.75">
      <c r="B15" s="20">
        <v>7</v>
      </c>
      <c r="C15" s="44">
        <f t="shared" si="1"/>
      </c>
      <c r="D15" s="44"/>
      <c r="E15" s="20"/>
      <c r="F15" s="8"/>
      <c r="G15" s="20" t="s">
        <v>4</v>
      </c>
      <c r="H15" s="45"/>
      <c r="I15" s="45"/>
      <c r="J15" s="20"/>
      <c r="K15" s="44">
        <f t="shared" si="0"/>
      </c>
      <c r="L15" s="44"/>
      <c r="M15" s="6">
        <f t="shared" si="2"/>
      </c>
      <c r="N15" s="20"/>
      <c r="O15" s="8"/>
      <c r="P15" s="45"/>
      <c r="Q15" s="45"/>
      <c r="R15" s="42">
        <f t="shared" si="3"/>
      </c>
      <c r="S15" s="42"/>
      <c r="T15" s="43">
        <f t="shared" si="4"/>
      </c>
      <c r="U15" s="43"/>
    </row>
    <row r="16" spans="2:21" ht="12.75">
      <c r="B16" s="20">
        <v>8</v>
      </c>
      <c r="C16" s="44">
        <f t="shared" si="1"/>
      </c>
      <c r="D16" s="44"/>
      <c r="E16" s="20"/>
      <c r="F16" s="8"/>
      <c r="G16" s="20" t="s">
        <v>4</v>
      </c>
      <c r="H16" s="45"/>
      <c r="I16" s="45"/>
      <c r="J16" s="20"/>
      <c r="K16" s="44">
        <f t="shared" si="0"/>
      </c>
      <c r="L16" s="44"/>
      <c r="M16" s="6">
        <f t="shared" si="2"/>
      </c>
      <c r="N16" s="20"/>
      <c r="O16" s="8"/>
      <c r="P16" s="45"/>
      <c r="Q16" s="45"/>
      <c r="R16" s="42">
        <f t="shared" si="3"/>
      </c>
      <c r="S16" s="42"/>
      <c r="T16" s="43">
        <f t="shared" si="4"/>
      </c>
      <c r="U16" s="43"/>
    </row>
    <row r="17" spans="2:21" ht="12.75">
      <c r="B17" s="20">
        <v>9</v>
      </c>
      <c r="C17" s="44">
        <f t="shared" si="1"/>
      </c>
      <c r="D17" s="44"/>
      <c r="E17" s="20"/>
      <c r="F17" s="8"/>
      <c r="G17" s="20" t="s">
        <v>4</v>
      </c>
      <c r="H17" s="45"/>
      <c r="I17" s="45"/>
      <c r="J17" s="20"/>
      <c r="K17" s="44">
        <f t="shared" si="0"/>
      </c>
      <c r="L17" s="44"/>
      <c r="M17" s="6">
        <f t="shared" si="2"/>
      </c>
      <c r="N17" s="20"/>
      <c r="O17" s="8"/>
      <c r="P17" s="45"/>
      <c r="Q17" s="45"/>
      <c r="R17" s="42">
        <f t="shared" si="3"/>
      </c>
      <c r="S17" s="42"/>
      <c r="T17" s="43">
        <f t="shared" si="4"/>
      </c>
      <c r="U17" s="43"/>
    </row>
    <row r="18" spans="2:21" ht="12.75">
      <c r="B18" s="20">
        <v>10</v>
      </c>
      <c r="C18" s="44">
        <f t="shared" si="1"/>
      </c>
      <c r="D18" s="44"/>
      <c r="E18" s="20"/>
      <c r="F18" s="8"/>
      <c r="G18" s="20" t="s">
        <v>4</v>
      </c>
      <c r="H18" s="45"/>
      <c r="I18" s="45"/>
      <c r="J18" s="20"/>
      <c r="K18" s="44">
        <f t="shared" si="0"/>
      </c>
      <c r="L18" s="44"/>
      <c r="M18" s="6">
        <f t="shared" si="2"/>
      </c>
      <c r="N18" s="20"/>
      <c r="O18" s="8"/>
      <c r="P18" s="45"/>
      <c r="Q18" s="45"/>
      <c r="R18" s="42">
        <f t="shared" si="3"/>
      </c>
      <c r="S18" s="42"/>
      <c r="T18" s="43">
        <f t="shared" si="4"/>
      </c>
      <c r="U18" s="43"/>
    </row>
    <row r="19" spans="2:21" ht="12.75">
      <c r="B19" s="20">
        <v>11</v>
      </c>
      <c r="C19" s="44">
        <f t="shared" si="1"/>
      </c>
      <c r="D19" s="44"/>
      <c r="E19" s="20"/>
      <c r="F19" s="8"/>
      <c r="G19" s="20" t="s">
        <v>4</v>
      </c>
      <c r="H19" s="45"/>
      <c r="I19" s="45"/>
      <c r="J19" s="20"/>
      <c r="K19" s="44">
        <f t="shared" si="0"/>
      </c>
      <c r="L19" s="44"/>
      <c r="M19" s="6">
        <f t="shared" si="2"/>
      </c>
      <c r="N19" s="20"/>
      <c r="O19" s="8"/>
      <c r="P19" s="45"/>
      <c r="Q19" s="45"/>
      <c r="R19" s="42">
        <f t="shared" si="3"/>
      </c>
      <c r="S19" s="42"/>
      <c r="T19" s="43">
        <f t="shared" si="4"/>
      </c>
      <c r="U19" s="43"/>
    </row>
    <row r="20" spans="2:21" ht="12.75">
      <c r="B20" s="20">
        <v>12</v>
      </c>
      <c r="C20" s="44">
        <f t="shared" si="1"/>
      </c>
      <c r="D20" s="44"/>
      <c r="E20" s="20"/>
      <c r="F20" s="8"/>
      <c r="G20" s="20" t="s">
        <v>4</v>
      </c>
      <c r="H20" s="45"/>
      <c r="I20" s="45"/>
      <c r="J20" s="20"/>
      <c r="K20" s="44">
        <f t="shared" si="0"/>
      </c>
      <c r="L20" s="44"/>
      <c r="M20" s="6">
        <f t="shared" si="2"/>
      </c>
      <c r="N20" s="20"/>
      <c r="O20" s="8"/>
      <c r="P20" s="45"/>
      <c r="Q20" s="45"/>
      <c r="R20" s="42">
        <f t="shared" si="3"/>
      </c>
      <c r="S20" s="42"/>
      <c r="T20" s="43">
        <f t="shared" si="4"/>
      </c>
      <c r="U20" s="43"/>
    </row>
    <row r="21" spans="2:21" ht="12.75">
      <c r="B21" s="20">
        <v>13</v>
      </c>
      <c r="C21" s="44">
        <f t="shared" si="1"/>
      </c>
      <c r="D21" s="44"/>
      <c r="E21" s="20"/>
      <c r="F21" s="8"/>
      <c r="G21" s="20" t="s">
        <v>4</v>
      </c>
      <c r="H21" s="45"/>
      <c r="I21" s="45"/>
      <c r="J21" s="20"/>
      <c r="K21" s="44">
        <f t="shared" si="0"/>
      </c>
      <c r="L21" s="44"/>
      <c r="M21" s="6">
        <f t="shared" si="2"/>
      </c>
      <c r="N21" s="20"/>
      <c r="O21" s="8"/>
      <c r="P21" s="45"/>
      <c r="Q21" s="45"/>
      <c r="R21" s="42">
        <f t="shared" si="3"/>
      </c>
      <c r="S21" s="42"/>
      <c r="T21" s="43">
        <f t="shared" si="4"/>
      </c>
      <c r="U21" s="43"/>
    </row>
    <row r="22" spans="2:21" ht="12.75">
      <c r="B22" s="20">
        <v>14</v>
      </c>
      <c r="C22" s="44">
        <f t="shared" si="1"/>
      </c>
      <c r="D22" s="44"/>
      <c r="E22" s="20"/>
      <c r="F22" s="8"/>
      <c r="G22" s="20" t="s">
        <v>3</v>
      </c>
      <c r="H22" s="45"/>
      <c r="I22" s="45"/>
      <c r="J22" s="20"/>
      <c r="K22" s="44">
        <f t="shared" si="0"/>
      </c>
      <c r="L22" s="44"/>
      <c r="M22" s="6">
        <f t="shared" si="2"/>
      </c>
      <c r="N22" s="20"/>
      <c r="O22" s="8"/>
      <c r="P22" s="45"/>
      <c r="Q22" s="45"/>
      <c r="R22" s="42">
        <f t="shared" si="3"/>
      </c>
      <c r="S22" s="42"/>
      <c r="T22" s="43">
        <f t="shared" si="4"/>
      </c>
      <c r="U22" s="43"/>
    </row>
    <row r="23" spans="2:21" ht="12.75">
      <c r="B23" s="20">
        <v>15</v>
      </c>
      <c r="C23" s="44">
        <f t="shared" si="1"/>
      </c>
      <c r="D23" s="44"/>
      <c r="E23" s="20"/>
      <c r="F23" s="8"/>
      <c r="G23" s="20" t="s">
        <v>4</v>
      </c>
      <c r="H23" s="45"/>
      <c r="I23" s="45"/>
      <c r="J23" s="20"/>
      <c r="K23" s="44">
        <f t="shared" si="0"/>
      </c>
      <c r="L23" s="44"/>
      <c r="M23" s="6">
        <f t="shared" si="2"/>
      </c>
      <c r="N23" s="20"/>
      <c r="O23" s="8"/>
      <c r="P23" s="45"/>
      <c r="Q23" s="45"/>
      <c r="R23" s="42">
        <f t="shared" si="3"/>
      </c>
      <c r="S23" s="42"/>
      <c r="T23" s="43">
        <f t="shared" si="4"/>
      </c>
      <c r="U23" s="43"/>
    </row>
    <row r="24" spans="2:21" ht="12.75">
      <c r="B24" s="20">
        <v>16</v>
      </c>
      <c r="C24" s="44">
        <f t="shared" si="1"/>
      </c>
      <c r="D24" s="44"/>
      <c r="E24" s="20"/>
      <c r="F24" s="8"/>
      <c r="G24" s="20" t="s">
        <v>4</v>
      </c>
      <c r="H24" s="45"/>
      <c r="I24" s="45"/>
      <c r="J24" s="20"/>
      <c r="K24" s="44">
        <f t="shared" si="0"/>
      </c>
      <c r="L24" s="44"/>
      <c r="M24" s="6">
        <f t="shared" si="2"/>
      </c>
      <c r="N24" s="20"/>
      <c r="O24" s="8"/>
      <c r="P24" s="45"/>
      <c r="Q24" s="45"/>
      <c r="R24" s="42">
        <f t="shared" si="3"/>
      </c>
      <c r="S24" s="42"/>
      <c r="T24" s="43">
        <f t="shared" si="4"/>
      </c>
      <c r="U24" s="43"/>
    </row>
    <row r="25" spans="2:21" ht="12.75">
      <c r="B25" s="20">
        <v>17</v>
      </c>
      <c r="C25" s="44">
        <f t="shared" si="1"/>
      </c>
      <c r="D25" s="44"/>
      <c r="E25" s="20"/>
      <c r="F25" s="8"/>
      <c r="G25" s="20" t="s">
        <v>4</v>
      </c>
      <c r="H25" s="45"/>
      <c r="I25" s="45"/>
      <c r="J25" s="20"/>
      <c r="K25" s="44">
        <f t="shared" si="0"/>
      </c>
      <c r="L25" s="44"/>
      <c r="M25" s="6">
        <f t="shared" si="2"/>
      </c>
      <c r="N25" s="20"/>
      <c r="O25" s="8"/>
      <c r="P25" s="45"/>
      <c r="Q25" s="45"/>
      <c r="R25" s="42">
        <f t="shared" si="3"/>
      </c>
      <c r="S25" s="42"/>
      <c r="T25" s="43">
        <f t="shared" si="4"/>
      </c>
      <c r="U25" s="43"/>
    </row>
    <row r="26" spans="2:21" ht="12.75">
      <c r="B26" s="20">
        <v>18</v>
      </c>
      <c r="C26" s="44">
        <f t="shared" si="1"/>
      </c>
      <c r="D26" s="44"/>
      <c r="E26" s="20"/>
      <c r="F26" s="8"/>
      <c r="G26" s="20" t="s">
        <v>4</v>
      </c>
      <c r="H26" s="45"/>
      <c r="I26" s="45"/>
      <c r="J26" s="20"/>
      <c r="K26" s="44">
        <f t="shared" si="0"/>
      </c>
      <c r="L26" s="44"/>
      <c r="M26" s="6">
        <f t="shared" si="2"/>
      </c>
      <c r="N26" s="20"/>
      <c r="O26" s="8"/>
      <c r="P26" s="45"/>
      <c r="Q26" s="45"/>
      <c r="R26" s="42">
        <f t="shared" si="3"/>
      </c>
      <c r="S26" s="42"/>
      <c r="T26" s="43">
        <f t="shared" si="4"/>
      </c>
      <c r="U26" s="43"/>
    </row>
    <row r="27" spans="2:21" ht="12.75">
      <c r="B27" s="20">
        <v>19</v>
      </c>
      <c r="C27" s="44">
        <f t="shared" si="1"/>
      </c>
      <c r="D27" s="44"/>
      <c r="E27" s="20"/>
      <c r="F27" s="8"/>
      <c r="G27" s="20" t="s">
        <v>3</v>
      </c>
      <c r="H27" s="45"/>
      <c r="I27" s="45"/>
      <c r="J27" s="20"/>
      <c r="K27" s="44">
        <f t="shared" si="0"/>
      </c>
      <c r="L27" s="44"/>
      <c r="M27" s="6">
        <f t="shared" si="2"/>
      </c>
      <c r="N27" s="20"/>
      <c r="O27" s="8"/>
      <c r="P27" s="45"/>
      <c r="Q27" s="45"/>
      <c r="R27" s="42">
        <f t="shared" si="3"/>
      </c>
      <c r="S27" s="42"/>
      <c r="T27" s="43">
        <f t="shared" si="4"/>
      </c>
      <c r="U27" s="43"/>
    </row>
    <row r="28" spans="2:21" ht="12.75">
      <c r="B28" s="20">
        <v>20</v>
      </c>
      <c r="C28" s="44">
        <f t="shared" si="1"/>
      </c>
      <c r="D28" s="44"/>
      <c r="E28" s="20"/>
      <c r="F28" s="8"/>
      <c r="G28" s="20" t="s">
        <v>4</v>
      </c>
      <c r="H28" s="45"/>
      <c r="I28" s="45"/>
      <c r="J28" s="20"/>
      <c r="K28" s="44">
        <f t="shared" si="0"/>
      </c>
      <c r="L28" s="44"/>
      <c r="M28" s="6">
        <f t="shared" si="2"/>
      </c>
      <c r="N28" s="20"/>
      <c r="O28" s="8"/>
      <c r="P28" s="45"/>
      <c r="Q28" s="45"/>
      <c r="R28" s="42">
        <f t="shared" si="3"/>
      </c>
      <c r="S28" s="42"/>
      <c r="T28" s="43">
        <f t="shared" si="4"/>
      </c>
      <c r="U28" s="43"/>
    </row>
    <row r="29" spans="2:21" ht="12.75">
      <c r="B29" s="20">
        <v>21</v>
      </c>
      <c r="C29" s="44">
        <f t="shared" si="1"/>
      </c>
      <c r="D29" s="44"/>
      <c r="E29" s="20"/>
      <c r="F29" s="8"/>
      <c r="G29" s="20" t="s">
        <v>3</v>
      </c>
      <c r="H29" s="45"/>
      <c r="I29" s="45"/>
      <c r="J29" s="20"/>
      <c r="K29" s="44">
        <f t="shared" si="0"/>
      </c>
      <c r="L29" s="44"/>
      <c r="M29" s="6">
        <f t="shared" si="2"/>
      </c>
      <c r="N29" s="20"/>
      <c r="O29" s="8"/>
      <c r="P29" s="45"/>
      <c r="Q29" s="45"/>
      <c r="R29" s="42">
        <f t="shared" si="3"/>
      </c>
      <c r="S29" s="42"/>
      <c r="T29" s="43">
        <f t="shared" si="4"/>
      </c>
      <c r="U29" s="43"/>
    </row>
    <row r="30" spans="2:21" ht="12.75">
      <c r="B30" s="20">
        <v>22</v>
      </c>
      <c r="C30" s="44">
        <f t="shared" si="1"/>
      </c>
      <c r="D30" s="44"/>
      <c r="E30" s="20"/>
      <c r="F30" s="8"/>
      <c r="G30" s="20" t="s">
        <v>3</v>
      </c>
      <c r="H30" s="45"/>
      <c r="I30" s="45"/>
      <c r="J30" s="20"/>
      <c r="K30" s="44">
        <f t="shared" si="0"/>
      </c>
      <c r="L30" s="44"/>
      <c r="M30" s="6">
        <f t="shared" si="2"/>
      </c>
      <c r="N30" s="20"/>
      <c r="O30" s="8"/>
      <c r="P30" s="45"/>
      <c r="Q30" s="45"/>
      <c r="R30" s="42">
        <f t="shared" si="3"/>
      </c>
      <c r="S30" s="42"/>
      <c r="T30" s="43">
        <f t="shared" si="4"/>
      </c>
      <c r="U30" s="43"/>
    </row>
    <row r="31" spans="2:21" ht="12.75">
      <c r="B31" s="20">
        <v>23</v>
      </c>
      <c r="C31" s="44">
        <f t="shared" si="1"/>
      </c>
      <c r="D31" s="44"/>
      <c r="E31" s="20"/>
      <c r="F31" s="8"/>
      <c r="G31" s="20" t="s">
        <v>3</v>
      </c>
      <c r="H31" s="45"/>
      <c r="I31" s="45"/>
      <c r="J31" s="20"/>
      <c r="K31" s="44">
        <f t="shared" si="0"/>
      </c>
      <c r="L31" s="44"/>
      <c r="M31" s="6">
        <f t="shared" si="2"/>
      </c>
      <c r="N31" s="20"/>
      <c r="O31" s="8"/>
      <c r="P31" s="45"/>
      <c r="Q31" s="45"/>
      <c r="R31" s="42">
        <f t="shared" si="3"/>
      </c>
      <c r="S31" s="42"/>
      <c r="T31" s="43">
        <f t="shared" si="4"/>
      </c>
      <c r="U31" s="43"/>
    </row>
    <row r="32" spans="2:21" ht="12.75">
      <c r="B32" s="20">
        <v>24</v>
      </c>
      <c r="C32" s="44">
        <f t="shared" si="1"/>
      </c>
      <c r="D32" s="44"/>
      <c r="E32" s="20"/>
      <c r="F32" s="8"/>
      <c r="G32" s="20" t="s">
        <v>3</v>
      </c>
      <c r="H32" s="45"/>
      <c r="I32" s="45"/>
      <c r="J32" s="20"/>
      <c r="K32" s="44">
        <f t="shared" si="0"/>
      </c>
      <c r="L32" s="44"/>
      <c r="M32" s="6">
        <f t="shared" si="2"/>
      </c>
      <c r="N32" s="20"/>
      <c r="O32" s="8"/>
      <c r="P32" s="45"/>
      <c r="Q32" s="45"/>
      <c r="R32" s="42">
        <f t="shared" si="3"/>
      </c>
      <c r="S32" s="42"/>
      <c r="T32" s="43">
        <f t="shared" si="4"/>
      </c>
      <c r="U32" s="43"/>
    </row>
    <row r="33" spans="2:21" ht="12.75">
      <c r="B33" s="20">
        <v>25</v>
      </c>
      <c r="C33" s="44">
        <f t="shared" si="1"/>
      </c>
      <c r="D33" s="44"/>
      <c r="E33" s="20"/>
      <c r="F33" s="8"/>
      <c r="G33" s="20" t="s">
        <v>4</v>
      </c>
      <c r="H33" s="45"/>
      <c r="I33" s="45"/>
      <c r="J33" s="20"/>
      <c r="K33" s="44">
        <f t="shared" si="0"/>
      </c>
      <c r="L33" s="44"/>
      <c r="M33" s="6">
        <f t="shared" si="2"/>
      </c>
      <c r="N33" s="20"/>
      <c r="O33" s="8"/>
      <c r="P33" s="45"/>
      <c r="Q33" s="45"/>
      <c r="R33" s="42">
        <f t="shared" si="3"/>
      </c>
      <c r="S33" s="42"/>
      <c r="T33" s="43">
        <f t="shared" si="4"/>
      </c>
      <c r="U33" s="43"/>
    </row>
    <row r="34" spans="2:21" ht="12.75">
      <c r="B34" s="20">
        <v>26</v>
      </c>
      <c r="C34" s="44">
        <f t="shared" si="1"/>
      </c>
      <c r="D34" s="44"/>
      <c r="E34" s="20"/>
      <c r="F34" s="8"/>
      <c r="G34" s="20" t="s">
        <v>3</v>
      </c>
      <c r="H34" s="45"/>
      <c r="I34" s="45"/>
      <c r="J34" s="20"/>
      <c r="K34" s="44">
        <f t="shared" si="0"/>
      </c>
      <c r="L34" s="44"/>
      <c r="M34" s="6">
        <f t="shared" si="2"/>
      </c>
      <c r="N34" s="20"/>
      <c r="O34" s="8"/>
      <c r="P34" s="45"/>
      <c r="Q34" s="45"/>
      <c r="R34" s="42">
        <f t="shared" si="3"/>
      </c>
      <c r="S34" s="42"/>
      <c r="T34" s="43">
        <f t="shared" si="4"/>
      </c>
      <c r="U34" s="43"/>
    </row>
    <row r="35" spans="2:21" ht="12.75">
      <c r="B35" s="20">
        <v>27</v>
      </c>
      <c r="C35" s="44">
        <f t="shared" si="1"/>
      </c>
      <c r="D35" s="44"/>
      <c r="E35" s="20"/>
      <c r="F35" s="8"/>
      <c r="G35" s="20" t="s">
        <v>3</v>
      </c>
      <c r="H35" s="45"/>
      <c r="I35" s="45"/>
      <c r="J35" s="20"/>
      <c r="K35" s="44">
        <f t="shared" si="0"/>
      </c>
      <c r="L35" s="44"/>
      <c r="M35" s="6">
        <f t="shared" si="2"/>
      </c>
      <c r="N35" s="20"/>
      <c r="O35" s="8"/>
      <c r="P35" s="45"/>
      <c r="Q35" s="45"/>
      <c r="R35" s="42">
        <f t="shared" si="3"/>
      </c>
      <c r="S35" s="42"/>
      <c r="T35" s="43">
        <f t="shared" si="4"/>
      </c>
      <c r="U35" s="43"/>
    </row>
    <row r="36" spans="2:21" ht="12.75">
      <c r="B36" s="20">
        <v>28</v>
      </c>
      <c r="C36" s="44">
        <f t="shared" si="1"/>
      </c>
      <c r="D36" s="44"/>
      <c r="E36" s="20"/>
      <c r="F36" s="8"/>
      <c r="G36" s="20" t="s">
        <v>3</v>
      </c>
      <c r="H36" s="45"/>
      <c r="I36" s="45"/>
      <c r="J36" s="20"/>
      <c r="K36" s="44">
        <f t="shared" si="0"/>
      </c>
      <c r="L36" s="44"/>
      <c r="M36" s="6">
        <f t="shared" si="2"/>
      </c>
      <c r="N36" s="20"/>
      <c r="O36" s="8"/>
      <c r="P36" s="45"/>
      <c r="Q36" s="45"/>
      <c r="R36" s="42">
        <f t="shared" si="3"/>
      </c>
      <c r="S36" s="42"/>
      <c r="T36" s="43">
        <f t="shared" si="4"/>
      </c>
      <c r="U36" s="43"/>
    </row>
    <row r="37" spans="2:21" ht="12.75">
      <c r="B37" s="20">
        <v>29</v>
      </c>
      <c r="C37" s="44">
        <f t="shared" si="1"/>
      </c>
      <c r="D37" s="44"/>
      <c r="E37" s="20"/>
      <c r="F37" s="8"/>
      <c r="G37" s="20" t="s">
        <v>3</v>
      </c>
      <c r="H37" s="45"/>
      <c r="I37" s="45"/>
      <c r="J37" s="20"/>
      <c r="K37" s="44">
        <f t="shared" si="0"/>
      </c>
      <c r="L37" s="44"/>
      <c r="M37" s="6">
        <f t="shared" si="2"/>
      </c>
      <c r="N37" s="20"/>
      <c r="O37" s="8"/>
      <c r="P37" s="45"/>
      <c r="Q37" s="45"/>
      <c r="R37" s="42">
        <f t="shared" si="3"/>
      </c>
      <c r="S37" s="42"/>
      <c r="T37" s="43">
        <f t="shared" si="4"/>
      </c>
      <c r="U37" s="43"/>
    </row>
    <row r="38" spans="2:21" ht="12.75">
      <c r="B38" s="20">
        <v>30</v>
      </c>
      <c r="C38" s="44">
        <f t="shared" si="1"/>
      </c>
      <c r="D38" s="44"/>
      <c r="E38" s="20"/>
      <c r="F38" s="8"/>
      <c r="G38" s="20" t="s">
        <v>4</v>
      </c>
      <c r="H38" s="45"/>
      <c r="I38" s="45"/>
      <c r="J38" s="20"/>
      <c r="K38" s="44">
        <f t="shared" si="0"/>
      </c>
      <c r="L38" s="44"/>
      <c r="M38" s="6">
        <f t="shared" si="2"/>
      </c>
      <c r="N38" s="20"/>
      <c r="O38" s="8"/>
      <c r="P38" s="45"/>
      <c r="Q38" s="45"/>
      <c r="R38" s="42">
        <f t="shared" si="3"/>
      </c>
      <c r="S38" s="42"/>
      <c r="T38" s="43">
        <f t="shared" si="4"/>
      </c>
      <c r="U38" s="43"/>
    </row>
    <row r="39" spans="2:21" ht="12.75">
      <c r="B39" s="20">
        <v>31</v>
      </c>
      <c r="C39" s="44">
        <f t="shared" si="1"/>
      </c>
      <c r="D39" s="44"/>
      <c r="E39" s="20"/>
      <c r="F39" s="8"/>
      <c r="G39" s="20" t="s">
        <v>4</v>
      </c>
      <c r="H39" s="45"/>
      <c r="I39" s="45"/>
      <c r="J39" s="20"/>
      <c r="K39" s="44">
        <f t="shared" si="0"/>
      </c>
      <c r="L39" s="44"/>
      <c r="M39" s="6">
        <f t="shared" si="2"/>
      </c>
      <c r="N39" s="20"/>
      <c r="O39" s="8"/>
      <c r="P39" s="45"/>
      <c r="Q39" s="45"/>
      <c r="R39" s="42">
        <f t="shared" si="3"/>
      </c>
      <c r="S39" s="42"/>
      <c r="T39" s="43">
        <f t="shared" si="4"/>
      </c>
      <c r="U39" s="43"/>
    </row>
    <row r="40" spans="2:21" ht="12.75">
      <c r="B40" s="20">
        <v>32</v>
      </c>
      <c r="C40" s="44">
        <f t="shared" si="1"/>
      </c>
      <c r="D40" s="44"/>
      <c r="E40" s="20"/>
      <c r="F40" s="8"/>
      <c r="G40" s="20" t="s">
        <v>4</v>
      </c>
      <c r="H40" s="45"/>
      <c r="I40" s="45"/>
      <c r="J40" s="20"/>
      <c r="K40" s="44">
        <f t="shared" si="0"/>
      </c>
      <c r="L40" s="44"/>
      <c r="M40" s="6">
        <f t="shared" si="2"/>
      </c>
      <c r="N40" s="20"/>
      <c r="O40" s="8"/>
      <c r="P40" s="45"/>
      <c r="Q40" s="45"/>
      <c r="R40" s="42">
        <f t="shared" si="3"/>
      </c>
      <c r="S40" s="42"/>
      <c r="T40" s="43">
        <f t="shared" si="4"/>
      </c>
      <c r="U40" s="43"/>
    </row>
    <row r="41" spans="2:21" ht="12.75">
      <c r="B41" s="20">
        <v>33</v>
      </c>
      <c r="C41" s="44">
        <f t="shared" si="1"/>
      </c>
      <c r="D41" s="44"/>
      <c r="E41" s="20"/>
      <c r="F41" s="8"/>
      <c r="G41" s="20" t="s">
        <v>3</v>
      </c>
      <c r="H41" s="45"/>
      <c r="I41" s="45"/>
      <c r="J41" s="20"/>
      <c r="K41" s="44">
        <f t="shared" si="0"/>
      </c>
      <c r="L41" s="44"/>
      <c r="M41" s="6">
        <f t="shared" si="2"/>
      </c>
      <c r="N41" s="20"/>
      <c r="O41" s="8"/>
      <c r="P41" s="45"/>
      <c r="Q41" s="45"/>
      <c r="R41" s="42">
        <f t="shared" si="3"/>
      </c>
      <c r="S41" s="42"/>
      <c r="T41" s="43">
        <f t="shared" si="4"/>
      </c>
      <c r="U41" s="43"/>
    </row>
    <row r="42" spans="2:21" ht="12.75">
      <c r="B42" s="20">
        <v>34</v>
      </c>
      <c r="C42" s="44">
        <f t="shared" si="1"/>
      </c>
      <c r="D42" s="44"/>
      <c r="E42" s="20"/>
      <c r="F42" s="8"/>
      <c r="G42" s="20" t="s">
        <v>4</v>
      </c>
      <c r="H42" s="45"/>
      <c r="I42" s="45"/>
      <c r="J42" s="20"/>
      <c r="K42" s="44">
        <f t="shared" si="0"/>
      </c>
      <c r="L42" s="44"/>
      <c r="M42" s="6">
        <f t="shared" si="2"/>
      </c>
      <c r="N42" s="20"/>
      <c r="O42" s="8"/>
      <c r="P42" s="45"/>
      <c r="Q42" s="45"/>
      <c r="R42" s="42">
        <f t="shared" si="3"/>
      </c>
      <c r="S42" s="42"/>
      <c r="T42" s="43">
        <f t="shared" si="4"/>
      </c>
      <c r="U42" s="43"/>
    </row>
    <row r="43" spans="2:21" ht="12.75">
      <c r="B43" s="20">
        <v>35</v>
      </c>
      <c r="C43" s="44">
        <f t="shared" si="1"/>
      </c>
      <c r="D43" s="44"/>
      <c r="E43" s="20"/>
      <c r="F43" s="8"/>
      <c r="G43" s="20" t="s">
        <v>3</v>
      </c>
      <c r="H43" s="45"/>
      <c r="I43" s="45"/>
      <c r="J43" s="20"/>
      <c r="K43" s="44">
        <f t="shared" si="0"/>
      </c>
      <c r="L43" s="44"/>
      <c r="M43" s="6">
        <f t="shared" si="2"/>
      </c>
      <c r="N43" s="20"/>
      <c r="O43" s="8"/>
      <c r="P43" s="45"/>
      <c r="Q43" s="45"/>
      <c r="R43" s="42">
        <f t="shared" si="3"/>
      </c>
      <c r="S43" s="42"/>
      <c r="T43" s="43">
        <f t="shared" si="4"/>
      </c>
      <c r="U43" s="43"/>
    </row>
    <row r="44" spans="2:21" ht="12.75">
      <c r="B44" s="20">
        <v>36</v>
      </c>
      <c r="C44" s="44">
        <f t="shared" si="1"/>
      </c>
      <c r="D44" s="44"/>
      <c r="E44" s="20"/>
      <c r="F44" s="8"/>
      <c r="G44" s="20" t="s">
        <v>4</v>
      </c>
      <c r="H44" s="45"/>
      <c r="I44" s="45"/>
      <c r="J44" s="20"/>
      <c r="K44" s="44">
        <f t="shared" si="0"/>
      </c>
      <c r="L44" s="44"/>
      <c r="M44" s="6">
        <f t="shared" si="2"/>
      </c>
      <c r="N44" s="20"/>
      <c r="O44" s="8"/>
      <c r="P44" s="45"/>
      <c r="Q44" s="45"/>
      <c r="R44" s="42">
        <f t="shared" si="3"/>
      </c>
      <c r="S44" s="42"/>
      <c r="T44" s="43">
        <f t="shared" si="4"/>
      </c>
      <c r="U44" s="43"/>
    </row>
    <row r="45" spans="2:21" ht="12.75">
      <c r="B45" s="20">
        <v>37</v>
      </c>
      <c r="C45" s="44">
        <f t="shared" si="1"/>
      </c>
      <c r="D45" s="44"/>
      <c r="E45" s="20"/>
      <c r="F45" s="8"/>
      <c r="G45" s="20" t="s">
        <v>3</v>
      </c>
      <c r="H45" s="45"/>
      <c r="I45" s="45"/>
      <c r="J45" s="20"/>
      <c r="K45" s="44">
        <f t="shared" si="0"/>
      </c>
      <c r="L45" s="44"/>
      <c r="M45" s="6">
        <f t="shared" si="2"/>
      </c>
      <c r="N45" s="20"/>
      <c r="O45" s="8"/>
      <c r="P45" s="45"/>
      <c r="Q45" s="45"/>
      <c r="R45" s="42">
        <f t="shared" si="3"/>
      </c>
      <c r="S45" s="42"/>
      <c r="T45" s="43">
        <f t="shared" si="4"/>
      </c>
      <c r="U45" s="43"/>
    </row>
    <row r="46" spans="2:21" ht="12.75">
      <c r="B46" s="20">
        <v>38</v>
      </c>
      <c r="C46" s="44">
        <f t="shared" si="1"/>
      </c>
      <c r="D46" s="44"/>
      <c r="E46" s="20"/>
      <c r="F46" s="8"/>
      <c r="G46" s="20" t="s">
        <v>4</v>
      </c>
      <c r="H46" s="45"/>
      <c r="I46" s="45"/>
      <c r="J46" s="20"/>
      <c r="K46" s="44">
        <f t="shared" si="0"/>
      </c>
      <c r="L46" s="44"/>
      <c r="M46" s="6">
        <f t="shared" si="2"/>
      </c>
      <c r="N46" s="20"/>
      <c r="O46" s="8"/>
      <c r="P46" s="45"/>
      <c r="Q46" s="45"/>
      <c r="R46" s="42">
        <f t="shared" si="3"/>
      </c>
      <c r="S46" s="42"/>
      <c r="T46" s="43">
        <f t="shared" si="4"/>
      </c>
      <c r="U46" s="43"/>
    </row>
    <row r="47" spans="2:21" ht="12.75">
      <c r="B47" s="20">
        <v>39</v>
      </c>
      <c r="C47" s="44">
        <f t="shared" si="1"/>
      </c>
      <c r="D47" s="44"/>
      <c r="E47" s="20"/>
      <c r="F47" s="8"/>
      <c r="G47" s="20" t="s">
        <v>4</v>
      </c>
      <c r="H47" s="45"/>
      <c r="I47" s="45"/>
      <c r="J47" s="20"/>
      <c r="K47" s="44">
        <f t="shared" si="0"/>
      </c>
      <c r="L47" s="44"/>
      <c r="M47" s="6">
        <f t="shared" si="2"/>
      </c>
      <c r="N47" s="20"/>
      <c r="O47" s="8"/>
      <c r="P47" s="45"/>
      <c r="Q47" s="45"/>
      <c r="R47" s="42">
        <f t="shared" si="3"/>
      </c>
      <c r="S47" s="42"/>
      <c r="T47" s="43">
        <f t="shared" si="4"/>
      </c>
      <c r="U47" s="43"/>
    </row>
    <row r="48" spans="2:21" ht="12.75">
      <c r="B48" s="20">
        <v>40</v>
      </c>
      <c r="C48" s="44">
        <f t="shared" si="1"/>
      </c>
      <c r="D48" s="44"/>
      <c r="E48" s="20"/>
      <c r="F48" s="8"/>
      <c r="G48" s="20" t="s">
        <v>37</v>
      </c>
      <c r="H48" s="45"/>
      <c r="I48" s="45"/>
      <c r="J48" s="20"/>
      <c r="K48" s="44">
        <f t="shared" si="0"/>
      </c>
      <c r="L48" s="44"/>
      <c r="M48" s="6">
        <f t="shared" si="2"/>
      </c>
      <c r="N48" s="20"/>
      <c r="O48" s="8"/>
      <c r="P48" s="45"/>
      <c r="Q48" s="45"/>
      <c r="R48" s="42">
        <f t="shared" si="3"/>
      </c>
      <c r="S48" s="42"/>
      <c r="T48" s="43">
        <f t="shared" si="4"/>
      </c>
      <c r="U48" s="43"/>
    </row>
    <row r="49" spans="2:21" ht="12.75">
      <c r="B49" s="20">
        <v>41</v>
      </c>
      <c r="C49" s="44">
        <f t="shared" si="1"/>
      </c>
      <c r="D49" s="44"/>
      <c r="E49" s="20"/>
      <c r="F49" s="8"/>
      <c r="G49" s="20" t="s">
        <v>4</v>
      </c>
      <c r="H49" s="45"/>
      <c r="I49" s="45"/>
      <c r="J49" s="20"/>
      <c r="K49" s="44">
        <f t="shared" si="0"/>
      </c>
      <c r="L49" s="44"/>
      <c r="M49" s="6">
        <f t="shared" si="2"/>
      </c>
      <c r="N49" s="20"/>
      <c r="O49" s="8"/>
      <c r="P49" s="45"/>
      <c r="Q49" s="45"/>
      <c r="R49" s="42">
        <f t="shared" si="3"/>
      </c>
      <c r="S49" s="42"/>
      <c r="T49" s="43">
        <f t="shared" si="4"/>
      </c>
      <c r="U49" s="43"/>
    </row>
    <row r="50" spans="2:21" ht="12.75">
      <c r="B50" s="20">
        <v>42</v>
      </c>
      <c r="C50" s="44">
        <f t="shared" si="1"/>
      </c>
      <c r="D50" s="44"/>
      <c r="E50" s="20"/>
      <c r="F50" s="8"/>
      <c r="G50" s="20" t="s">
        <v>4</v>
      </c>
      <c r="H50" s="45"/>
      <c r="I50" s="45"/>
      <c r="J50" s="20"/>
      <c r="K50" s="44">
        <f t="shared" si="0"/>
      </c>
      <c r="L50" s="44"/>
      <c r="M50" s="6">
        <f t="shared" si="2"/>
      </c>
      <c r="N50" s="20"/>
      <c r="O50" s="8"/>
      <c r="P50" s="45"/>
      <c r="Q50" s="45"/>
      <c r="R50" s="42">
        <f t="shared" si="3"/>
      </c>
      <c r="S50" s="42"/>
      <c r="T50" s="43">
        <f t="shared" si="4"/>
      </c>
      <c r="U50" s="43"/>
    </row>
    <row r="51" spans="2:21" ht="12.75">
      <c r="B51" s="20">
        <v>43</v>
      </c>
      <c r="C51" s="44">
        <f t="shared" si="1"/>
      </c>
      <c r="D51" s="44"/>
      <c r="E51" s="20"/>
      <c r="F51" s="8"/>
      <c r="G51" s="20" t="s">
        <v>3</v>
      </c>
      <c r="H51" s="45"/>
      <c r="I51" s="45"/>
      <c r="J51" s="20"/>
      <c r="K51" s="44">
        <f t="shared" si="0"/>
      </c>
      <c r="L51" s="44"/>
      <c r="M51" s="6">
        <f t="shared" si="2"/>
      </c>
      <c r="N51" s="20"/>
      <c r="O51" s="8"/>
      <c r="P51" s="45"/>
      <c r="Q51" s="45"/>
      <c r="R51" s="42">
        <f t="shared" si="3"/>
      </c>
      <c r="S51" s="42"/>
      <c r="T51" s="43">
        <f t="shared" si="4"/>
      </c>
      <c r="U51" s="43"/>
    </row>
    <row r="52" spans="2:21" ht="12.75">
      <c r="B52" s="20">
        <v>44</v>
      </c>
      <c r="C52" s="44">
        <f t="shared" si="1"/>
      </c>
      <c r="D52" s="44"/>
      <c r="E52" s="20"/>
      <c r="F52" s="8"/>
      <c r="G52" s="20" t="s">
        <v>3</v>
      </c>
      <c r="H52" s="45"/>
      <c r="I52" s="45"/>
      <c r="J52" s="20"/>
      <c r="K52" s="44">
        <f t="shared" si="0"/>
      </c>
      <c r="L52" s="44"/>
      <c r="M52" s="6">
        <f t="shared" si="2"/>
      </c>
      <c r="N52" s="20"/>
      <c r="O52" s="8"/>
      <c r="P52" s="45"/>
      <c r="Q52" s="45"/>
      <c r="R52" s="42">
        <f t="shared" si="3"/>
      </c>
      <c r="S52" s="42"/>
      <c r="T52" s="43">
        <f t="shared" si="4"/>
      </c>
      <c r="U52" s="43"/>
    </row>
    <row r="53" spans="2:21" ht="12.75">
      <c r="B53" s="20">
        <v>45</v>
      </c>
      <c r="C53" s="44">
        <f t="shared" si="1"/>
      </c>
      <c r="D53" s="44"/>
      <c r="E53" s="20"/>
      <c r="F53" s="8"/>
      <c r="G53" s="20" t="s">
        <v>4</v>
      </c>
      <c r="H53" s="45"/>
      <c r="I53" s="45"/>
      <c r="J53" s="20"/>
      <c r="K53" s="44">
        <f t="shared" si="0"/>
      </c>
      <c r="L53" s="44"/>
      <c r="M53" s="6">
        <f t="shared" si="2"/>
      </c>
      <c r="N53" s="20"/>
      <c r="O53" s="8"/>
      <c r="P53" s="45"/>
      <c r="Q53" s="45"/>
      <c r="R53" s="42">
        <f t="shared" si="3"/>
      </c>
      <c r="S53" s="42"/>
      <c r="T53" s="43">
        <f t="shared" si="4"/>
      </c>
      <c r="U53" s="43"/>
    </row>
    <row r="54" spans="2:21" ht="12.75">
      <c r="B54" s="20">
        <v>46</v>
      </c>
      <c r="C54" s="44">
        <f t="shared" si="1"/>
      </c>
      <c r="D54" s="44"/>
      <c r="E54" s="20"/>
      <c r="F54" s="8"/>
      <c r="G54" s="20" t="s">
        <v>4</v>
      </c>
      <c r="H54" s="45"/>
      <c r="I54" s="45"/>
      <c r="J54" s="20"/>
      <c r="K54" s="44">
        <f t="shared" si="0"/>
      </c>
      <c r="L54" s="44"/>
      <c r="M54" s="6">
        <f t="shared" si="2"/>
      </c>
      <c r="N54" s="20"/>
      <c r="O54" s="8"/>
      <c r="P54" s="45"/>
      <c r="Q54" s="45"/>
      <c r="R54" s="42">
        <f t="shared" si="3"/>
      </c>
      <c r="S54" s="42"/>
      <c r="T54" s="43">
        <f t="shared" si="4"/>
      </c>
      <c r="U54" s="43"/>
    </row>
    <row r="55" spans="2:21" ht="12.75">
      <c r="B55" s="20">
        <v>47</v>
      </c>
      <c r="C55" s="44">
        <f t="shared" si="1"/>
      </c>
      <c r="D55" s="44"/>
      <c r="E55" s="20"/>
      <c r="F55" s="8"/>
      <c r="G55" s="20" t="s">
        <v>3</v>
      </c>
      <c r="H55" s="45"/>
      <c r="I55" s="45"/>
      <c r="J55" s="20"/>
      <c r="K55" s="44">
        <f t="shared" si="0"/>
      </c>
      <c r="L55" s="44"/>
      <c r="M55" s="6">
        <f t="shared" si="2"/>
      </c>
      <c r="N55" s="20"/>
      <c r="O55" s="8"/>
      <c r="P55" s="45"/>
      <c r="Q55" s="45"/>
      <c r="R55" s="42">
        <f t="shared" si="3"/>
      </c>
      <c r="S55" s="42"/>
      <c r="T55" s="43">
        <f t="shared" si="4"/>
      </c>
      <c r="U55" s="43"/>
    </row>
    <row r="56" spans="2:21" ht="12.75">
      <c r="B56" s="20">
        <v>48</v>
      </c>
      <c r="C56" s="44">
        <f t="shared" si="1"/>
      </c>
      <c r="D56" s="44"/>
      <c r="E56" s="20"/>
      <c r="F56" s="8"/>
      <c r="G56" s="20" t="s">
        <v>3</v>
      </c>
      <c r="H56" s="45"/>
      <c r="I56" s="45"/>
      <c r="J56" s="20"/>
      <c r="K56" s="44">
        <f t="shared" si="0"/>
      </c>
      <c r="L56" s="44"/>
      <c r="M56" s="6">
        <f t="shared" si="2"/>
      </c>
      <c r="N56" s="20"/>
      <c r="O56" s="8"/>
      <c r="P56" s="45"/>
      <c r="Q56" s="45"/>
      <c r="R56" s="42">
        <f t="shared" si="3"/>
      </c>
      <c r="S56" s="42"/>
      <c r="T56" s="43">
        <f t="shared" si="4"/>
      </c>
      <c r="U56" s="43"/>
    </row>
    <row r="57" spans="2:21" ht="12.75">
      <c r="B57" s="20">
        <v>49</v>
      </c>
      <c r="C57" s="44">
        <f t="shared" si="1"/>
      </c>
      <c r="D57" s="44"/>
      <c r="E57" s="20"/>
      <c r="F57" s="8"/>
      <c r="G57" s="20" t="s">
        <v>3</v>
      </c>
      <c r="H57" s="45"/>
      <c r="I57" s="45"/>
      <c r="J57" s="20"/>
      <c r="K57" s="44">
        <f t="shared" si="0"/>
      </c>
      <c r="L57" s="44"/>
      <c r="M57" s="6">
        <f t="shared" si="2"/>
      </c>
      <c r="N57" s="20"/>
      <c r="O57" s="8"/>
      <c r="P57" s="45"/>
      <c r="Q57" s="45"/>
      <c r="R57" s="42">
        <f t="shared" si="3"/>
      </c>
      <c r="S57" s="42"/>
      <c r="T57" s="43">
        <f t="shared" si="4"/>
      </c>
      <c r="U57" s="43"/>
    </row>
    <row r="58" spans="2:21" ht="12.75">
      <c r="B58" s="20">
        <v>50</v>
      </c>
      <c r="C58" s="44">
        <f t="shared" si="1"/>
      </c>
      <c r="D58" s="44"/>
      <c r="E58" s="20"/>
      <c r="F58" s="8"/>
      <c r="G58" s="20" t="s">
        <v>3</v>
      </c>
      <c r="H58" s="45"/>
      <c r="I58" s="45"/>
      <c r="J58" s="20"/>
      <c r="K58" s="44">
        <f t="shared" si="0"/>
      </c>
      <c r="L58" s="44"/>
      <c r="M58" s="6">
        <f t="shared" si="2"/>
      </c>
      <c r="N58" s="20"/>
      <c r="O58" s="8"/>
      <c r="P58" s="45"/>
      <c r="Q58" s="45"/>
      <c r="R58" s="42">
        <f t="shared" si="3"/>
      </c>
      <c r="S58" s="42"/>
      <c r="T58" s="43">
        <f t="shared" si="4"/>
      </c>
      <c r="U58" s="43"/>
    </row>
    <row r="59" spans="2:21" ht="12.75">
      <c r="B59" s="20">
        <v>51</v>
      </c>
      <c r="C59" s="44">
        <f t="shared" si="1"/>
      </c>
      <c r="D59" s="44"/>
      <c r="E59" s="20"/>
      <c r="F59" s="8"/>
      <c r="G59" s="20" t="s">
        <v>3</v>
      </c>
      <c r="H59" s="45"/>
      <c r="I59" s="45"/>
      <c r="J59" s="20"/>
      <c r="K59" s="44">
        <f t="shared" si="0"/>
      </c>
      <c r="L59" s="44"/>
      <c r="M59" s="6">
        <f t="shared" si="2"/>
      </c>
      <c r="N59" s="20"/>
      <c r="O59" s="8"/>
      <c r="P59" s="45"/>
      <c r="Q59" s="45"/>
      <c r="R59" s="42">
        <f t="shared" si="3"/>
      </c>
      <c r="S59" s="42"/>
      <c r="T59" s="43">
        <f t="shared" si="4"/>
      </c>
      <c r="U59" s="43"/>
    </row>
    <row r="60" spans="2:21" ht="12.75">
      <c r="B60" s="20">
        <v>52</v>
      </c>
      <c r="C60" s="44">
        <f t="shared" si="1"/>
      </c>
      <c r="D60" s="44"/>
      <c r="E60" s="20"/>
      <c r="F60" s="8"/>
      <c r="G60" s="20" t="s">
        <v>3</v>
      </c>
      <c r="H60" s="45"/>
      <c r="I60" s="45"/>
      <c r="J60" s="20"/>
      <c r="K60" s="44">
        <f t="shared" si="0"/>
      </c>
      <c r="L60" s="44"/>
      <c r="M60" s="6">
        <f t="shared" si="2"/>
      </c>
      <c r="N60" s="20"/>
      <c r="O60" s="8"/>
      <c r="P60" s="45"/>
      <c r="Q60" s="45"/>
      <c r="R60" s="42">
        <f t="shared" si="3"/>
      </c>
      <c r="S60" s="42"/>
      <c r="T60" s="43">
        <f t="shared" si="4"/>
      </c>
      <c r="U60" s="43"/>
    </row>
    <row r="61" spans="2:21" ht="12.75">
      <c r="B61" s="20">
        <v>53</v>
      </c>
      <c r="C61" s="44">
        <f t="shared" si="1"/>
      </c>
      <c r="D61" s="44"/>
      <c r="E61" s="20"/>
      <c r="F61" s="8"/>
      <c r="G61" s="20" t="s">
        <v>3</v>
      </c>
      <c r="H61" s="45"/>
      <c r="I61" s="45"/>
      <c r="J61" s="20"/>
      <c r="K61" s="44">
        <f t="shared" si="0"/>
      </c>
      <c r="L61" s="44"/>
      <c r="M61" s="6">
        <f t="shared" si="2"/>
      </c>
      <c r="N61" s="20"/>
      <c r="O61" s="8"/>
      <c r="P61" s="45"/>
      <c r="Q61" s="45"/>
      <c r="R61" s="42">
        <f t="shared" si="3"/>
      </c>
      <c r="S61" s="42"/>
      <c r="T61" s="43">
        <f t="shared" si="4"/>
      </c>
      <c r="U61" s="43"/>
    </row>
    <row r="62" spans="2:21" ht="12.75">
      <c r="B62" s="20">
        <v>54</v>
      </c>
      <c r="C62" s="44">
        <f t="shared" si="1"/>
      </c>
      <c r="D62" s="44"/>
      <c r="E62" s="20"/>
      <c r="F62" s="8"/>
      <c r="G62" s="20" t="s">
        <v>3</v>
      </c>
      <c r="H62" s="45"/>
      <c r="I62" s="45"/>
      <c r="J62" s="20"/>
      <c r="K62" s="44">
        <f t="shared" si="0"/>
      </c>
      <c r="L62" s="44"/>
      <c r="M62" s="6">
        <f t="shared" si="2"/>
      </c>
      <c r="N62" s="20"/>
      <c r="O62" s="8"/>
      <c r="P62" s="45"/>
      <c r="Q62" s="45"/>
      <c r="R62" s="42">
        <f t="shared" si="3"/>
      </c>
      <c r="S62" s="42"/>
      <c r="T62" s="43">
        <f t="shared" si="4"/>
      </c>
      <c r="U62" s="43"/>
    </row>
    <row r="63" spans="2:21" ht="12.75">
      <c r="B63" s="20">
        <v>55</v>
      </c>
      <c r="C63" s="44">
        <f t="shared" si="1"/>
      </c>
      <c r="D63" s="44"/>
      <c r="E63" s="20"/>
      <c r="F63" s="8"/>
      <c r="G63" s="20" t="s">
        <v>4</v>
      </c>
      <c r="H63" s="45"/>
      <c r="I63" s="45"/>
      <c r="J63" s="20"/>
      <c r="K63" s="44">
        <f t="shared" si="0"/>
      </c>
      <c r="L63" s="44"/>
      <c r="M63" s="6">
        <f t="shared" si="2"/>
      </c>
      <c r="N63" s="20"/>
      <c r="O63" s="8"/>
      <c r="P63" s="45"/>
      <c r="Q63" s="45"/>
      <c r="R63" s="42">
        <f t="shared" si="3"/>
      </c>
      <c r="S63" s="42"/>
      <c r="T63" s="43">
        <f t="shared" si="4"/>
      </c>
      <c r="U63" s="43"/>
    </row>
    <row r="64" spans="2:21" ht="12.75">
      <c r="B64" s="20">
        <v>56</v>
      </c>
      <c r="C64" s="44">
        <f t="shared" si="1"/>
      </c>
      <c r="D64" s="44"/>
      <c r="E64" s="20"/>
      <c r="F64" s="8"/>
      <c r="G64" s="20" t="s">
        <v>3</v>
      </c>
      <c r="H64" s="45"/>
      <c r="I64" s="45"/>
      <c r="J64" s="20"/>
      <c r="K64" s="44">
        <f t="shared" si="0"/>
      </c>
      <c r="L64" s="44"/>
      <c r="M64" s="6">
        <f t="shared" si="2"/>
      </c>
      <c r="N64" s="20"/>
      <c r="O64" s="8"/>
      <c r="P64" s="45"/>
      <c r="Q64" s="45"/>
      <c r="R64" s="42">
        <f t="shared" si="3"/>
      </c>
      <c r="S64" s="42"/>
      <c r="T64" s="43">
        <f t="shared" si="4"/>
      </c>
      <c r="U64" s="43"/>
    </row>
    <row r="65" spans="2:21" ht="12.75">
      <c r="B65" s="20">
        <v>57</v>
      </c>
      <c r="C65" s="44">
        <f t="shared" si="1"/>
      </c>
      <c r="D65" s="44"/>
      <c r="E65" s="20"/>
      <c r="F65" s="8"/>
      <c r="G65" s="20" t="s">
        <v>3</v>
      </c>
      <c r="H65" s="45"/>
      <c r="I65" s="45"/>
      <c r="J65" s="20"/>
      <c r="K65" s="44">
        <f t="shared" si="0"/>
      </c>
      <c r="L65" s="44"/>
      <c r="M65" s="6">
        <f t="shared" si="2"/>
      </c>
      <c r="N65" s="20"/>
      <c r="O65" s="8"/>
      <c r="P65" s="45"/>
      <c r="Q65" s="45"/>
      <c r="R65" s="42">
        <f t="shared" si="3"/>
      </c>
      <c r="S65" s="42"/>
      <c r="T65" s="43">
        <f t="shared" si="4"/>
      </c>
      <c r="U65" s="43"/>
    </row>
    <row r="66" spans="2:21" ht="12.75">
      <c r="B66" s="20">
        <v>58</v>
      </c>
      <c r="C66" s="44">
        <f t="shared" si="1"/>
      </c>
      <c r="D66" s="44"/>
      <c r="E66" s="20"/>
      <c r="F66" s="8"/>
      <c r="G66" s="20" t="s">
        <v>3</v>
      </c>
      <c r="H66" s="45"/>
      <c r="I66" s="45"/>
      <c r="J66" s="20"/>
      <c r="K66" s="44">
        <f t="shared" si="0"/>
      </c>
      <c r="L66" s="44"/>
      <c r="M66" s="6">
        <f t="shared" si="2"/>
      </c>
      <c r="N66" s="20"/>
      <c r="O66" s="8"/>
      <c r="P66" s="45"/>
      <c r="Q66" s="45"/>
      <c r="R66" s="42">
        <f t="shared" si="3"/>
      </c>
      <c r="S66" s="42"/>
      <c r="T66" s="43">
        <f t="shared" si="4"/>
      </c>
      <c r="U66" s="43"/>
    </row>
    <row r="67" spans="2:21" ht="12.75">
      <c r="B67" s="20">
        <v>59</v>
      </c>
      <c r="C67" s="44">
        <f t="shared" si="1"/>
      </c>
      <c r="D67" s="44"/>
      <c r="E67" s="20"/>
      <c r="F67" s="8"/>
      <c r="G67" s="20" t="s">
        <v>3</v>
      </c>
      <c r="H67" s="45"/>
      <c r="I67" s="45"/>
      <c r="J67" s="20"/>
      <c r="K67" s="44">
        <f t="shared" si="0"/>
      </c>
      <c r="L67" s="44"/>
      <c r="M67" s="6">
        <f t="shared" si="2"/>
      </c>
      <c r="N67" s="20"/>
      <c r="O67" s="8"/>
      <c r="P67" s="45"/>
      <c r="Q67" s="45"/>
      <c r="R67" s="42">
        <f t="shared" si="3"/>
      </c>
      <c r="S67" s="42"/>
      <c r="T67" s="43">
        <f t="shared" si="4"/>
      </c>
      <c r="U67" s="43"/>
    </row>
    <row r="68" spans="2:21" ht="12.75">
      <c r="B68" s="20">
        <v>60</v>
      </c>
      <c r="C68" s="44">
        <f t="shared" si="1"/>
      </c>
      <c r="D68" s="44"/>
      <c r="E68" s="20"/>
      <c r="F68" s="8"/>
      <c r="G68" s="20" t="s">
        <v>4</v>
      </c>
      <c r="H68" s="45"/>
      <c r="I68" s="45"/>
      <c r="J68" s="20"/>
      <c r="K68" s="44">
        <f t="shared" si="0"/>
      </c>
      <c r="L68" s="44"/>
      <c r="M68" s="6">
        <f t="shared" si="2"/>
      </c>
      <c r="N68" s="20"/>
      <c r="O68" s="8"/>
      <c r="P68" s="45"/>
      <c r="Q68" s="45"/>
      <c r="R68" s="42">
        <f t="shared" si="3"/>
      </c>
      <c r="S68" s="42"/>
      <c r="T68" s="43">
        <f t="shared" si="4"/>
      </c>
      <c r="U68" s="43"/>
    </row>
    <row r="69" spans="2:21" ht="12.75">
      <c r="B69" s="20">
        <v>61</v>
      </c>
      <c r="C69" s="44">
        <f t="shared" si="1"/>
      </c>
      <c r="D69" s="44"/>
      <c r="E69" s="20"/>
      <c r="F69" s="8"/>
      <c r="G69" s="20" t="s">
        <v>4</v>
      </c>
      <c r="H69" s="45"/>
      <c r="I69" s="45"/>
      <c r="J69" s="20"/>
      <c r="K69" s="44">
        <f t="shared" si="0"/>
      </c>
      <c r="L69" s="44"/>
      <c r="M69" s="6">
        <f t="shared" si="2"/>
      </c>
      <c r="N69" s="20"/>
      <c r="O69" s="8"/>
      <c r="P69" s="45"/>
      <c r="Q69" s="45"/>
      <c r="R69" s="42">
        <f t="shared" si="3"/>
      </c>
      <c r="S69" s="42"/>
      <c r="T69" s="43">
        <f t="shared" si="4"/>
      </c>
      <c r="U69" s="43"/>
    </row>
    <row r="70" spans="2:21" ht="12.75">
      <c r="B70" s="20">
        <v>62</v>
      </c>
      <c r="C70" s="44">
        <f t="shared" si="1"/>
      </c>
      <c r="D70" s="44"/>
      <c r="E70" s="20"/>
      <c r="F70" s="8"/>
      <c r="G70" s="20" t="s">
        <v>3</v>
      </c>
      <c r="H70" s="45"/>
      <c r="I70" s="45"/>
      <c r="J70" s="20"/>
      <c r="K70" s="44">
        <f t="shared" si="0"/>
      </c>
      <c r="L70" s="44"/>
      <c r="M70" s="6">
        <f t="shared" si="2"/>
      </c>
      <c r="N70" s="20"/>
      <c r="O70" s="8"/>
      <c r="P70" s="45"/>
      <c r="Q70" s="45"/>
      <c r="R70" s="42">
        <f t="shared" si="3"/>
      </c>
      <c r="S70" s="42"/>
      <c r="T70" s="43">
        <f t="shared" si="4"/>
      </c>
      <c r="U70" s="43"/>
    </row>
    <row r="71" spans="2:21" ht="12.75">
      <c r="B71" s="20">
        <v>63</v>
      </c>
      <c r="C71" s="44">
        <f t="shared" si="1"/>
      </c>
      <c r="D71" s="44"/>
      <c r="E71" s="20"/>
      <c r="F71" s="8"/>
      <c r="G71" s="20" t="s">
        <v>4</v>
      </c>
      <c r="H71" s="45"/>
      <c r="I71" s="45"/>
      <c r="J71" s="20"/>
      <c r="K71" s="44">
        <f t="shared" si="0"/>
      </c>
      <c r="L71" s="44"/>
      <c r="M71" s="6">
        <f t="shared" si="2"/>
      </c>
      <c r="N71" s="20"/>
      <c r="O71" s="8"/>
      <c r="P71" s="45"/>
      <c r="Q71" s="45"/>
      <c r="R71" s="42">
        <f t="shared" si="3"/>
      </c>
      <c r="S71" s="42"/>
      <c r="T71" s="43">
        <f t="shared" si="4"/>
      </c>
      <c r="U71" s="43"/>
    </row>
    <row r="72" spans="2:21" ht="12.75">
      <c r="B72" s="20">
        <v>64</v>
      </c>
      <c r="C72" s="44">
        <f t="shared" si="1"/>
      </c>
      <c r="D72" s="44"/>
      <c r="E72" s="20"/>
      <c r="F72" s="8"/>
      <c r="G72" s="20" t="s">
        <v>3</v>
      </c>
      <c r="H72" s="45"/>
      <c r="I72" s="45"/>
      <c r="J72" s="20"/>
      <c r="K72" s="44">
        <f t="shared" si="0"/>
      </c>
      <c r="L72" s="44"/>
      <c r="M72" s="6">
        <f t="shared" si="2"/>
      </c>
      <c r="N72" s="20"/>
      <c r="O72" s="8"/>
      <c r="P72" s="45"/>
      <c r="Q72" s="45"/>
      <c r="R72" s="42">
        <f t="shared" si="3"/>
      </c>
      <c r="S72" s="42"/>
      <c r="T72" s="43">
        <f t="shared" si="4"/>
      </c>
      <c r="U72" s="43"/>
    </row>
    <row r="73" spans="2:21" ht="12.75">
      <c r="B73" s="20">
        <v>65</v>
      </c>
      <c r="C73" s="44">
        <f t="shared" si="1"/>
      </c>
      <c r="D73" s="44"/>
      <c r="E73" s="20"/>
      <c r="F73" s="8"/>
      <c r="G73" s="20" t="s">
        <v>4</v>
      </c>
      <c r="H73" s="45"/>
      <c r="I73" s="45"/>
      <c r="J73" s="20"/>
      <c r="K73" s="44">
        <f aca="true" t="shared" si="5" ref="K73:K108">IF(F73="","",C73*0.03)</f>
      </c>
      <c r="L73" s="44"/>
      <c r="M73" s="6">
        <f t="shared" si="2"/>
      </c>
      <c r="N73" s="20"/>
      <c r="O73" s="8"/>
      <c r="P73" s="45"/>
      <c r="Q73" s="45"/>
      <c r="R73" s="42">
        <f t="shared" si="3"/>
      </c>
      <c r="S73" s="42"/>
      <c r="T73" s="43">
        <f t="shared" si="4"/>
      </c>
      <c r="U73" s="43"/>
    </row>
    <row r="74" spans="2:21" ht="12.75">
      <c r="B74" s="20">
        <v>66</v>
      </c>
      <c r="C74" s="44">
        <f aca="true" t="shared" si="6" ref="C74:C108">IF(R73="","",C73+R73)</f>
      </c>
      <c r="D74" s="44"/>
      <c r="E74" s="20"/>
      <c r="F74" s="8"/>
      <c r="G74" s="20" t="s">
        <v>4</v>
      </c>
      <c r="H74" s="45"/>
      <c r="I74" s="45"/>
      <c r="J74" s="20"/>
      <c r="K74" s="44">
        <f t="shared" si="5"/>
      </c>
      <c r="L74" s="44"/>
      <c r="M74" s="6">
        <f aca="true" t="shared" si="7" ref="M74:M108">IF(J74="","",(K74/J74)/1000)</f>
      </c>
      <c r="N74" s="20"/>
      <c r="O74" s="8"/>
      <c r="P74" s="45"/>
      <c r="Q74" s="45"/>
      <c r="R74" s="42">
        <f aca="true" t="shared" si="8" ref="R74:R108">IF(O74="","",(IF(G74="売",H74-P74,P74-H74))*M74*100000)</f>
      </c>
      <c r="S74" s="42"/>
      <c r="T74" s="43">
        <f aca="true" t="shared" si="9" ref="T74:T108">IF(O74="","",IF(R74&lt;0,J74*(-1),IF(G74="買",(P74-H74)*100,(H74-P74)*100)))</f>
      </c>
      <c r="U74" s="43"/>
    </row>
    <row r="75" spans="2:21" ht="12.75">
      <c r="B75" s="20">
        <v>67</v>
      </c>
      <c r="C75" s="44">
        <f t="shared" si="6"/>
      </c>
      <c r="D75" s="44"/>
      <c r="E75" s="20"/>
      <c r="F75" s="8"/>
      <c r="G75" s="20" t="s">
        <v>3</v>
      </c>
      <c r="H75" s="45"/>
      <c r="I75" s="45"/>
      <c r="J75" s="20"/>
      <c r="K75" s="44">
        <f t="shared" si="5"/>
      </c>
      <c r="L75" s="44"/>
      <c r="M75" s="6">
        <f t="shared" si="7"/>
      </c>
      <c r="N75" s="20"/>
      <c r="O75" s="8"/>
      <c r="P75" s="45"/>
      <c r="Q75" s="45"/>
      <c r="R75" s="42">
        <f t="shared" si="8"/>
      </c>
      <c r="S75" s="42"/>
      <c r="T75" s="43">
        <f t="shared" si="9"/>
      </c>
      <c r="U75" s="43"/>
    </row>
    <row r="76" spans="2:21" ht="12.75">
      <c r="B76" s="20">
        <v>68</v>
      </c>
      <c r="C76" s="44">
        <f t="shared" si="6"/>
      </c>
      <c r="D76" s="44"/>
      <c r="E76" s="20"/>
      <c r="F76" s="8"/>
      <c r="G76" s="20" t="s">
        <v>3</v>
      </c>
      <c r="H76" s="45"/>
      <c r="I76" s="45"/>
      <c r="J76" s="20"/>
      <c r="K76" s="44">
        <f t="shared" si="5"/>
      </c>
      <c r="L76" s="44"/>
      <c r="M76" s="6">
        <f t="shared" si="7"/>
      </c>
      <c r="N76" s="20"/>
      <c r="O76" s="8"/>
      <c r="P76" s="45"/>
      <c r="Q76" s="45"/>
      <c r="R76" s="42">
        <f t="shared" si="8"/>
      </c>
      <c r="S76" s="42"/>
      <c r="T76" s="43">
        <f t="shared" si="9"/>
      </c>
      <c r="U76" s="43"/>
    </row>
    <row r="77" spans="2:21" ht="12.75">
      <c r="B77" s="20">
        <v>69</v>
      </c>
      <c r="C77" s="44">
        <f t="shared" si="6"/>
      </c>
      <c r="D77" s="44"/>
      <c r="E77" s="20"/>
      <c r="F77" s="8"/>
      <c r="G77" s="20" t="s">
        <v>3</v>
      </c>
      <c r="H77" s="45"/>
      <c r="I77" s="45"/>
      <c r="J77" s="20"/>
      <c r="K77" s="44">
        <f t="shared" si="5"/>
      </c>
      <c r="L77" s="44"/>
      <c r="M77" s="6">
        <f t="shared" si="7"/>
      </c>
      <c r="N77" s="20"/>
      <c r="O77" s="8"/>
      <c r="P77" s="45"/>
      <c r="Q77" s="45"/>
      <c r="R77" s="42">
        <f t="shared" si="8"/>
      </c>
      <c r="S77" s="42"/>
      <c r="T77" s="43">
        <f t="shared" si="9"/>
      </c>
      <c r="U77" s="43"/>
    </row>
    <row r="78" spans="2:21" ht="12.75">
      <c r="B78" s="20">
        <v>70</v>
      </c>
      <c r="C78" s="44">
        <f t="shared" si="6"/>
      </c>
      <c r="D78" s="44"/>
      <c r="E78" s="20"/>
      <c r="F78" s="8"/>
      <c r="G78" s="20" t="s">
        <v>4</v>
      </c>
      <c r="H78" s="45"/>
      <c r="I78" s="45"/>
      <c r="J78" s="20"/>
      <c r="K78" s="44">
        <f t="shared" si="5"/>
      </c>
      <c r="L78" s="44"/>
      <c r="M78" s="6">
        <f t="shared" si="7"/>
      </c>
      <c r="N78" s="20"/>
      <c r="O78" s="8"/>
      <c r="P78" s="45"/>
      <c r="Q78" s="45"/>
      <c r="R78" s="42">
        <f t="shared" si="8"/>
      </c>
      <c r="S78" s="42"/>
      <c r="T78" s="43">
        <f t="shared" si="9"/>
      </c>
      <c r="U78" s="43"/>
    </row>
    <row r="79" spans="2:21" ht="12.75">
      <c r="B79" s="20">
        <v>71</v>
      </c>
      <c r="C79" s="44">
        <f t="shared" si="6"/>
      </c>
      <c r="D79" s="44"/>
      <c r="E79" s="20"/>
      <c r="F79" s="8"/>
      <c r="G79" s="20" t="s">
        <v>3</v>
      </c>
      <c r="H79" s="45"/>
      <c r="I79" s="45"/>
      <c r="J79" s="20"/>
      <c r="K79" s="44">
        <f t="shared" si="5"/>
      </c>
      <c r="L79" s="44"/>
      <c r="M79" s="6">
        <f t="shared" si="7"/>
      </c>
      <c r="N79" s="20"/>
      <c r="O79" s="8"/>
      <c r="P79" s="45"/>
      <c r="Q79" s="45"/>
      <c r="R79" s="42">
        <f t="shared" si="8"/>
      </c>
      <c r="S79" s="42"/>
      <c r="T79" s="43">
        <f t="shared" si="9"/>
      </c>
      <c r="U79" s="43"/>
    </row>
    <row r="80" spans="2:21" ht="12.75">
      <c r="B80" s="20">
        <v>72</v>
      </c>
      <c r="C80" s="44">
        <f t="shared" si="6"/>
      </c>
      <c r="D80" s="44"/>
      <c r="E80" s="20"/>
      <c r="F80" s="8"/>
      <c r="G80" s="20" t="s">
        <v>4</v>
      </c>
      <c r="H80" s="45"/>
      <c r="I80" s="45"/>
      <c r="J80" s="20"/>
      <c r="K80" s="44">
        <f t="shared" si="5"/>
      </c>
      <c r="L80" s="44"/>
      <c r="M80" s="6">
        <f t="shared" si="7"/>
      </c>
      <c r="N80" s="20"/>
      <c r="O80" s="8"/>
      <c r="P80" s="45"/>
      <c r="Q80" s="45"/>
      <c r="R80" s="42">
        <f t="shared" si="8"/>
      </c>
      <c r="S80" s="42"/>
      <c r="T80" s="43">
        <f t="shared" si="9"/>
      </c>
      <c r="U80" s="43"/>
    </row>
    <row r="81" spans="2:21" ht="12.75">
      <c r="B81" s="20">
        <v>73</v>
      </c>
      <c r="C81" s="44">
        <f t="shared" si="6"/>
      </c>
      <c r="D81" s="44"/>
      <c r="E81" s="20"/>
      <c r="F81" s="8"/>
      <c r="G81" s="20" t="s">
        <v>3</v>
      </c>
      <c r="H81" s="45"/>
      <c r="I81" s="45"/>
      <c r="J81" s="20"/>
      <c r="K81" s="44">
        <f t="shared" si="5"/>
      </c>
      <c r="L81" s="44"/>
      <c r="M81" s="6">
        <f t="shared" si="7"/>
      </c>
      <c r="N81" s="20"/>
      <c r="O81" s="8"/>
      <c r="P81" s="45"/>
      <c r="Q81" s="45"/>
      <c r="R81" s="42">
        <f t="shared" si="8"/>
      </c>
      <c r="S81" s="42"/>
      <c r="T81" s="43">
        <f t="shared" si="9"/>
      </c>
      <c r="U81" s="43"/>
    </row>
    <row r="82" spans="2:21" ht="12.75">
      <c r="B82" s="20">
        <v>74</v>
      </c>
      <c r="C82" s="44">
        <f t="shared" si="6"/>
      </c>
      <c r="D82" s="44"/>
      <c r="E82" s="20"/>
      <c r="F82" s="8"/>
      <c r="G82" s="20" t="s">
        <v>3</v>
      </c>
      <c r="H82" s="45"/>
      <c r="I82" s="45"/>
      <c r="J82" s="20"/>
      <c r="K82" s="44">
        <f t="shared" si="5"/>
      </c>
      <c r="L82" s="44"/>
      <c r="M82" s="6">
        <f t="shared" si="7"/>
      </c>
      <c r="N82" s="20"/>
      <c r="O82" s="8"/>
      <c r="P82" s="45"/>
      <c r="Q82" s="45"/>
      <c r="R82" s="42">
        <f t="shared" si="8"/>
      </c>
      <c r="S82" s="42"/>
      <c r="T82" s="43">
        <f t="shared" si="9"/>
      </c>
      <c r="U82" s="43"/>
    </row>
    <row r="83" spans="2:21" ht="12.75">
      <c r="B83" s="20">
        <v>75</v>
      </c>
      <c r="C83" s="44">
        <f t="shared" si="6"/>
      </c>
      <c r="D83" s="44"/>
      <c r="E83" s="20"/>
      <c r="F83" s="8"/>
      <c r="G83" s="20" t="s">
        <v>3</v>
      </c>
      <c r="H83" s="45"/>
      <c r="I83" s="45"/>
      <c r="J83" s="20"/>
      <c r="K83" s="44">
        <f t="shared" si="5"/>
      </c>
      <c r="L83" s="44"/>
      <c r="M83" s="6">
        <f t="shared" si="7"/>
      </c>
      <c r="N83" s="20"/>
      <c r="O83" s="8"/>
      <c r="P83" s="45"/>
      <c r="Q83" s="45"/>
      <c r="R83" s="42">
        <f t="shared" si="8"/>
      </c>
      <c r="S83" s="42"/>
      <c r="T83" s="43">
        <f t="shared" si="9"/>
      </c>
      <c r="U83" s="43"/>
    </row>
    <row r="84" spans="2:21" ht="12.75">
      <c r="B84" s="20">
        <v>76</v>
      </c>
      <c r="C84" s="44">
        <f t="shared" si="6"/>
      </c>
      <c r="D84" s="44"/>
      <c r="E84" s="20"/>
      <c r="F84" s="8"/>
      <c r="G84" s="20" t="s">
        <v>3</v>
      </c>
      <c r="H84" s="45"/>
      <c r="I84" s="45"/>
      <c r="J84" s="20"/>
      <c r="K84" s="44">
        <f t="shared" si="5"/>
      </c>
      <c r="L84" s="44"/>
      <c r="M84" s="6">
        <f t="shared" si="7"/>
      </c>
      <c r="N84" s="20"/>
      <c r="O84" s="8"/>
      <c r="P84" s="45"/>
      <c r="Q84" s="45"/>
      <c r="R84" s="42">
        <f t="shared" si="8"/>
      </c>
      <c r="S84" s="42"/>
      <c r="T84" s="43">
        <f t="shared" si="9"/>
      </c>
      <c r="U84" s="43"/>
    </row>
    <row r="85" spans="2:21" ht="12.75">
      <c r="B85" s="20">
        <v>77</v>
      </c>
      <c r="C85" s="44">
        <f t="shared" si="6"/>
      </c>
      <c r="D85" s="44"/>
      <c r="E85" s="20"/>
      <c r="F85" s="8"/>
      <c r="G85" s="20" t="s">
        <v>4</v>
      </c>
      <c r="H85" s="45"/>
      <c r="I85" s="45"/>
      <c r="J85" s="20"/>
      <c r="K85" s="44">
        <f t="shared" si="5"/>
      </c>
      <c r="L85" s="44"/>
      <c r="M85" s="6">
        <f t="shared" si="7"/>
      </c>
      <c r="N85" s="20"/>
      <c r="O85" s="8"/>
      <c r="P85" s="45"/>
      <c r="Q85" s="45"/>
      <c r="R85" s="42">
        <f t="shared" si="8"/>
      </c>
      <c r="S85" s="42"/>
      <c r="T85" s="43">
        <f t="shared" si="9"/>
      </c>
      <c r="U85" s="43"/>
    </row>
    <row r="86" spans="2:21" ht="12.75">
      <c r="B86" s="20">
        <v>78</v>
      </c>
      <c r="C86" s="44">
        <f t="shared" si="6"/>
      </c>
      <c r="D86" s="44"/>
      <c r="E86" s="20"/>
      <c r="F86" s="8"/>
      <c r="G86" s="20" t="s">
        <v>3</v>
      </c>
      <c r="H86" s="45"/>
      <c r="I86" s="45"/>
      <c r="J86" s="20"/>
      <c r="K86" s="44">
        <f t="shared" si="5"/>
      </c>
      <c r="L86" s="44"/>
      <c r="M86" s="6">
        <f t="shared" si="7"/>
      </c>
      <c r="N86" s="20"/>
      <c r="O86" s="8"/>
      <c r="P86" s="45"/>
      <c r="Q86" s="45"/>
      <c r="R86" s="42">
        <f t="shared" si="8"/>
      </c>
      <c r="S86" s="42"/>
      <c r="T86" s="43">
        <f t="shared" si="9"/>
      </c>
      <c r="U86" s="43"/>
    </row>
    <row r="87" spans="2:21" ht="12.75">
      <c r="B87" s="20">
        <v>79</v>
      </c>
      <c r="C87" s="44">
        <f t="shared" si="6"/>
      </c>
      <c r="D87" s="44"/>
      <c r="E87" s="20"/>
      <c r="F87" s="8"/>
      <c r="G87" s="20" t="s">
        <v>4</v>
      </c>
      <c r="H87" s="45"/>
      <c r="I87" s="45"/>
      <c r="J87" s="20"/>
      <c r="K87" s="44">
        <f t="shared" si="5"/>
      </c>
      <c r="L87" s="44"/>
      <c r="M87" s="6">
        <f t="shared" si="7"/>
      </c>
      <c r="N87" s="20"/>
      <c r="O87" s="8"/>
      <c r="P87" s="45"/>
      <c r="Q87" s="45"/>
      <c r="R87" s="42">
        <f t="shared" si="8"/>
      </c>
      <c r="S87" s="42"/>
      <c r="T87" s="43">
        <f t="shared" si="9"/>
      </c>
      <c r="U87" s="43"/>
    </row>
    <row r="88" spans="2:21" ht="12.75">
      <c r="B88" s="20">
        <v>80</v>
      </c>
      <c r="C88" s="44">
        <f t="shared" si="6"/>
      </c>
      <c r="D88" s="44"/>
      <c r="E88" s="20"/>
      <c r="F88" s="8"/>
      <c r="G88" s="20" t="s">
        <v>4</v>
      </c>
      <c r="H88" s="45"/>
      <c r="I88" s="45"/>
      <c r="J88" s="20"/>
      <c r="K88" s="44">
        <f t="shared" si="5"/>
      </c>
      <c r="L88" s="44"/>
      <c r="M88" s="6">
        <f t="shared" si="7"/>
      </c>
      <c r="N88" s="20"/>
      <c r="O88" s="8"/>
      <c r="P88" s="45"/>
      <c r="Q88" s="45"/>
      <c r="R88" s="42">
        <f t="shared" si="8"/>
      </c>
      <c r="S88" s="42"/>
      <c r="T88" s="43">
        <f t="shared" si="9"/>
      </c>
      <c r="U88" s="43"/>
    </row>
    <row r="89" spans="2:21" ht="12.75">
      <c r="B89" s="20">
        <v>81</v>
      </c>
      <c r="C89" s="44">
        <f t="shared" si="6"/>
      </c>
      <c r="D89" s="44"/>
      <c r="E89" s="20"/>
      <c r="F89" s="8"/>
      <c r="G89" s="20" t="s">
        <v>4</v>
      </c>
      <c r="H89" s="45"/>
      <c r="I89" s="45"/>
      <c r="J89" s="20"/>
      <c r="K89" s="44">
        <f t="shared" si="5"/>
      </c>
      <c r="L89" s="44"/>
      <c r="M89" s="6">
        <f t="shared" si="7"/>
      </c>
      <c r="N89" s="20"/>
      <c r="O89" s="8"/>
      <c r="P89" s="45"/>
      <c r="Q89" s="45"/>
      <c r="R89" s="42">
        <f t="shared" si="8"/>
      </c>
      <c r="S89" s="42"/>
      <c r="T89" s="43">
        <f t="shared" si="9"/>
      </c>
      <c r="U89" s="43"/>
    </row>
    <row r="90" spans="2:21" ht="12.75">
      <c r="B90" s="20">
        <v>82</v>
      </c>
      <c r="C90" s="44">
        <f t="shared" si="6"/>
      </c>
      <c r="D90" s="44"/>
      <c r="E90" s="20"/>
      <c r="F90" s="8"/>
      <c r="G90" s="20" t="s">
        <v>4</v>
      </c>
      <c r="H90" s="45"/>
      <c r="I90" s="45"/>
      <c r="J90" s="20"/>
      <c r="K90" s="44">
        <f t="shared" si="5"/>
      </c>
      <c r="L90" s="44"/>
      <c r="M90" s="6">
        <f t="shared" si="7"/>
      </c>
      <c r="N90" s="20"/>
      <c r="O90" s="8"/>
      <c r="P90" s="45"/>
      <c r="Q90" s="45"/>
      <c r="R90" s="42">
        <f t="shared" si="8"/>
      </c>
      <c r="S90" s="42"/>
      <c r="T90" s="43">
        <f t="shared" si="9"/>
      </c>
      <c r="U90" s="43"/>
    </row>
    <row r="91" spans="2:21" ht="12.75">
      <c r="B91" s="20">
        <v>83</v>
      </c>
      <c r="C91" s="44">
        <f t="shared" si="6"/>
      </c>
      <c r="D91" s="44"/>
      <c r="E91" s="20"/>
      <c r="F91" s="8"/>
      <c r="G91" s="20" t="s">
        <v>4</v>
      </c>
      <c r="H91" s="45"/>
      <c r="I91" s="45"/>
      <c r="J91" s="20"/>
      <c r="K91" s="44">
        <f t="shared" si="5"/>
      </c>
      <c r="L91" s="44"/>
      <c r="M91" s="6">
        <f t="shared" si="7"/>
      </c>
      <c r="N91" s="20"/>
      <c r="O91" s="8"/>
      <c r="P91" s="45"/>
      <c r="Q91" s="45"/>
      <c r="R91" s="42">
        <f t="shared" si="8"/>
      </c>
      <c r="S91" s="42"/>
      <c r="T91" s="43">
        <f t="shared" si="9"/>
      </c>
      <c r="U91" s="43"/>
    </row>
    <row r="92" spans="2:21" ht="12.75">
      <c r="B92" s="20">
        <v>84</v>
      </c>
      <c r="C92" s="44">
        <f t="shared" si="6"/>
      </c>
      <c r="D92" s="44"/>
      <c r="E92" s="20"/>
      <c r="F92" s="8"/>
      <c r="G92" s="20" t="s">
        <v>3</v>
      </c>
      <c r="H92" s="45"/>
      <c r="I92" s="45"/>
      <c r="J92" s="20"/>
      <c r="K92" s="44">
        <f t="shared" si="5"/>
      </c>
      <c r="L92" s="44"/>
      <c r="M92" s="6">
        <f t="shared" si="7"/>
      </c>
      <c r="N92" s="20"/>
      <c r="O92" s="8"/>
      <c r="P92" s="45"/>
      <c r="Q92" s="45"/>
      <c r="R92" s="42">
        <f t="shared" si="8"/>
      </c>
      <c r="S92" s="42"/>
      <c r="T92" s="43">
        <f t="shared" si="9"/>
      </c>
      <c r="U92" s="43"/>
    </row>
    <row r="93" spans="2:21" ht="12.75">
      <c r="B93" s="20">
        <v>85</v>
      </c>
      <c r="C93" s="44">
        <f t="shared" si="6"/>
      </c>
      <c r="D93" s="44"/>
      <c r="E93" s="20"/>
      <c r="F93" s="8"/>
      <c r="G93" s="20" t="s">
        <v>4</v>
      </c>
      <c r="H93" s="45"/>
      <c r="I93" s="45"/>
      <c r="J93" s="20"/>
      <c r="K93" s="44">
        <f t="shared" si="5"/>
      </c>
      <c r="L93" s="44"/>
      <c r="M93" s="6">
        <f t="shared" si="7"/>
      </c>
      <c r="N93" s="20"/>
      <c r="O93" s="8"/>
      <c r="P93" s="45"/>
      <c r="Q93" s="45"/>
      <c r="R93" s="42">
        <f t="shared" si="8"/>
      </c>
      <c r="S93" s="42"/>
      <c r="T93" s="43">
        <f t="shared" si="9"/>
      </c>
      <c r="U93" s="43"/>
    </row>
    <row r="94" spans="2:21" ht="12.75">
      <c r="B94" s="20">
        <v>86</v>
      </c>
      <c r="C94" s="44">
        <f t="shared" si="6"/>
      </c>
      <c r="D94" s="44"/>
      <c r="E94" s="20"/>
      <c r="F94" s="8"/>
      <c r="G94" s="20" t="s">
        <v>3</v>
      </c>
      <c r="H94" s="45"/>
      <c r="I94" s="45"/>
      <c r="J94" s="20"/>
      <c r="K94" s="44">
        <f t="shared" si="5"/>
      </c>
      <c r="L94" s="44"/>
      <c r="M94" s="6">
        <f t="shared" si="7"/>
      </c>
      <c r="N94" s="20"/>
      <c r="O94" s="8"/>
      <c r="P94" s="45"/>
      <c r="Q94" s="45"/>
      <c r="R94" s="42">
        <f t="shared" si="8"/>
      </c>
      <c r="S94" s="42"/>
      <c r="T94" s="43">
        <f t="shared" si="9"/>
      </c>
      <c r="U94" s="43"/>
    </row>
    <row r="95" spans="2:21" ht="12.75">
      <c r="B95" s="20">
        <v>87</v>
      </c>
      <c r="C95" s="44">
        <f t="shared" si="6"/>
      </c>
      <c r="D95" s="44"/>
      <c r="E95" s="20"/>
      <c r="F95" s="8"/>
      <c r="G95" s="20" t="s">
        <v>4</v>
      </c>
      <c r="H95" s="45"/>
      <c r="I95" s="45"/>
      <c r="J95" s="20"/>
      <c r="K95" s="44">
        <f t="shared" si="5"/>
      </c>
      <c r="L95" s="44"/>
      <c r="M95" s="6">
        <f t="shared" si="7"/>
      </c>
      <c r="N95" s="20"/>
      <c r="O95" s="8"/>
      <c r="P95" s="45"/>
      <c r="Q95" s="45"/>
      <c r="R95" s="42">
        <f t="shared" si="8"/>
      </c>
      <c r="S95" s="42"/>
      <c r="T95" s="43">
        <f t="shared" si="9"/>
      </c>
      <c r="U95" s="43"/>
    </row>
    <row r="96" spans="2:21" ht="12.75">
      <c r="B96" s="20">
        <v>88</v>
      </c>
      <c r="C96" s="44">
        <f t="shared" si="6"/>
      </c>
      <c r="D96" s="44"/>
      <c r="E96" s="20"/>
      <c r="F96" s="8"/>
      <c r="G96" s="20" t="s">
        <v>3</v>
      </c>
      <c r="H96" s="45"/>
      <c r="I96" s="45"/>
      <c r="J96" s="20"/>
      <c r="K96" s="44">
        <f t="shared" si="5"/>
      </c>
      <c r="L96" s="44"/>
      <c r="M96" s="6">
        <f t="shared" si="7"/>
      </c>
      <c r="N96" s="20"/>
      <c r="O96" s="8"/>
      <c r="P96" s="45"/>
      <c r="Q96" s="45"/>
      <c r="R96" s="42">
        <f t="shared" si="8"/>
      </c>
      <c r="S96" s="42"/>
      <c r="T96" s="43">
        <f t="shared" si="9"/>
      </c>
      <c r="U96" s="43"/>
    </row>
    <row r="97" spans="2:21" ht="12.75">
      <c r="B97" s="20">
        <v>89</v>
      </c>
      <c r="C97" s="44">
        <f t="shared" si="6"/>
      </c>
      <c r="D97" s="44"/>
      <c r="E97" s="20"/>
      <c r="F97" s="8"/>
      <c r="G97" s="20" t="s">
        <v>4</v>
      </c>
      <c r="H97" s="45"/>
      <c r="I97" s="45"/>
      <c r="J97" s="20"/>
      <c r="K97" s="44">
        <f t="shared" si="5"/>
      </c>
      <c r="L97" s="44"/>
      <c r="M97" s="6">
        <f t="shared" si="7"/>
      </c>
      <c r="N97" s="20"/>
      <c r="O97" s="8"/>
      <c r="P97" s="45"/>
      <c r="Q97" s="45"/>
      <c r="R97" s="42">
        <f t="shared" si="8"/>
      </c>
      <c r="S97" s="42"/>
      <c r="T97" s="43">
        <f t="shared" si="9"/>
      </c>
      <c r="U97" s="43"/>
    </row>
    <row r="98" spans="2:21" ht="12.75">
      <c r="B98" s="20">
        <v>90</v>
      </c>
      <c r="C98" s="44">
        <f t="shared" si="6"/>
      </c>
      <c r="D98" s="44"/>
      <c r="E98" s="20"/>
      <c r="F98" s="8"/>
      <c r="G98" s="20" t="s">
        <v>3</v>
      </c>
      <c r="H98" s="45"/>
      <c r="I98" s="45"/>
      <c r="J98" s="20"/>
      <c r="K98" s="44">
        <f t="shared" si="5"/>
      </c>
      <c r="L98" s="44"/>
      <c r="M98" s="6">
        <f t="shared" si="7"/>
      </c>
      <c r="N98" s="20"/>
      <c r="O98" s="8"/>
      <c r="P98" s="45"/>
      <c r="Q98" s="45"/>
      <c r="R98" s="42">
        <f t="shared" si="8"/>
      </c>
      <c r="S98" s="42"/>
      <c r="T98" s="43">
        <f t="shared" si="9"/>
      </c>
      <c r="U98" s="43"/>
    </row>
    <row r="99" spans="2:21" ht="12.75">
      <c r="B99" s="20">
        <v>91</v>
      </c>
      <c r="C99" s="44">
        <f t="shared" si="6"/>
      </c>
      <c r="D99" s="44"/>
      <c r="E99" s="20"/>
      <c r="F99" s="8"/>
      <c r="G99" s="20" t="s">
        <v>4</v>
      </c>
      <c r="H99" s="45"/>
      <c r="I99" s="45"/>
      <c r="J99" s="20"/>
      <c r="K99" s="44">
        <f t="shared" si="5"/>
      </c>
      <c r="L99" s="44"/>
      <c r="M99" s="6">
        <f t="shared" si="7"/>
      </c>
      <c r="N99" s="20"/>
      <c r="O99" s="8"/>
      <c r="P99" s="45"/>
      <c r="Q99" s="45"/>
      <c r="R99" s="42">
        <f t="shared" si="8"/>
      </c>
      <c r="S99" s="42"/>
      <c r="T99" s="43">
        <f t="shared" si="9"/>
      </c>
      <c r="U99" s="43"/>
    </row>
    <row r="100" spans="2:21" ht="12.75">
      <c r="B100" s="20">
        <v>92</v>
      </c>
      <c r="C100" s="44">
        <f t="shared" si="6"/>
      </c>
      <c r="D100" s="44"/>
      <c r="E100" s="20"/>
      <c r="F100" s="8"/>
      <c r="G100" s="20" t="s">
        <v>4</v>
      </c>
      <c r="H100" s="45"/>
      <c r="I100" s="45"/>
      <c r="J100" s="20"/>
      <c r="K100" s="44">
        <f t="shared" si="5"/>
      </c>
      <c r="L100" s="44"/>
      <c r="M100" s="6">
        <f t="shared" si="7"/>
      </c>
      <c r="N100" s="20"/>
      <c r="O100" s="8"/>
      <c r="P100" s="45"/>
      <c r="Q100" s="45"/>
      <c r="R100" s="42">
        <f t="shared" si="8"/>
      </c>
      <c r="S100" s="42"/>
      <c r="T100" s="43">
        <f t="shared" si="9"/>
      </c>
      <c r="U100" s="43"/>
    </row>
    <row r="101" spans="2:21" ht="12.75">
      <c r="B101" s="20">
        <v>93</v>
      </c>
      <c r="C101" s="44">
        <f t="shared" si="6"/>
      </c>
      <c r="D101" s="44"/>
      <c r="E101" s="20"/>
      <c r="F101" s="8"/>
      <c r="G101" s="20" t="s">
        <v>3</v>
      </c>
      <c r="H101" s="45"/>
      <c r="I101" s="45"/>
      <c r="J101" s="20"/>
      <c r="K101" s="44">
        <f t="shared" si="5"/>
      </c>
      <c r="L101" s="44"/>
      <c r="M101" s="6">
        <f t="shared" si="7"/>
      </c>
      <c r="N101" s="20"/>
      <c r="O101" s="8"/>
      <c r="P101" s="45"/>
      <c r="Q101" s="45"/>
      <c r="R101" s="42">
        <f t="shared" si="8"/>
      </c>
      <c r="S101" s="42"/>
      <c r="T101" s="43">
        <f t="shared" si="9"/>
      </c>
      <c r="U101" s="43"/>
    </row>
    <row r="102" spans="2:21" ht="12.75">
      <c r="B102" s="20">
        <v>94</v>
      </c>
      <c r="C102" s="44">
        <f t="shared" si="6"/>
      </c>
      <c r="D102" s="44"/>
      <c r="E102" s="20"/>
      <c r="F102" s="8"/>
      <c r="G102" s="20" t="s">
        <v>3</v>
      </c>
      <c r="H102" s="45"/>
      <c r="I102" s="45"/>
      <c r="J102" s="20"/>
      <c r="K102" s="44">
        <f t="shared" si="5"/>
      </c>
      <c r="L102" s="44"/>
      <c r="M102" s="6">
        <f t="shared" si="7"/>
      </c>
      <c r="N102" s="20"/>
      <c r="O102" s="8"/>
      <c r="P102" s="45"/>
      <c r="Q102" s="45"/>
      <c r="R102" s="42">
        <f t="shared" si="8"/>
      </c>
      <c r="S102" s="42"/>
      <c r="T102" s="43">
        <f t="shared" si="9"/>
      </c>
      <c r="U102" s="43"/>
    </row>
    <row r="103" spans="2:21" ht="12.75">
      <c r="B103" s="20">
        <v>95</v>
      </c>
      <c r="C103" s="44">
        <f t="shared" si="6"/>
      </c>
      <c r="D103" s="44"/>
      <c r="E103" s="20"/>
      <c r="F103" s="8"/>
      <c r="G103" s="20" t="s">
        <v>3</v>
      </c>
      <c r="H103" s="45"/>
      <c r="I103" s="45"/>
      <c r="J103" s="20"/>
      <c r="K103" s="44">
        <f t="shared" si="5"/>
      </c>
      <c r="L103" s="44"/>
      <c r="M103" s="6">
        <f t="shared" si="7"/>
      </c>
      <c r="N103" s="20"/>
      <c r="O103" s="8"/>
      <c r="P103" s="45"/>
      <c r="Q103" s="45"/>
      <c r="R103" s="42">
        <f t="shared" si="8"/>
      </c>
      <c r="S103" s="42"/>
      <c r="T103" s="43">
        <f t="shared" si="9"/>
      </c>
      <c r="U103" s="43"/>
    </row>
    <row r="104" spans="2:21" ht="12.75">
      <c r="B104" s="20">
        <v>96</v>
      </c>
      <c r="C104" s="44">
        <f t="shared" si="6"/>
      </c>
      <c r="D104" s="44"/>
      <c r="E104" s="20"/>
      <c r="F104" s="8"/>
      <c r="G104" s="20" t="s">
        <v>4</v>
      </c>
      <c r="H104" s="45"/>
      <c r="I104" s="45"/>
      <c r="J104" s="20"/>
      <c r="K104" s="44">
        <f t="shared" si="5"/>
      </c>
      <c r="L104" s="44"/>
      <c r="M104" s="6">
        <f t="shared" si="7"/>
      </c>
      <c r="N104" s="20"/>
      <c r="O104" s="8"/>
      <c r="P104" s="45"/>
      <c r="Q104" s="45"/>
      <c r="R104" s="42">
        <f t="shared" si="8"/>
      </c>
      <c r="S104" s="42"/>
      <c r="T104" s="43">
        <f t="shared" si="9"/>
      </c>
      <c r="U104" s="43"/>
    </row>
    <row r="105" spans="2:21" ht="12.75">
      <c r="B105" s="20">
        <v>97</v>
      </c>
      <c r="C105" s="44">
        <f t="shared" si="6"/>
      </c>
      <c r="D105" s="44"/>
      <c r="E105" s="20"/>
      <c r="F105" s="8"/>
      <c r="G105" s="20" t="s">
        <v>3</v>
      </c>
      <c r="H105" s="45"/>
      <c r="I105" s="45"/>
      <c r="J105" s="20"/>
      <c r="K105" s="44">
        <f t="shared" si="5"/>
      </c>
      <c r="L105" s="44"/>
      <c r="M105" s="6">
        <f t="shared" si="7"/>
      </c>
      <c r="N105" s="20"/>
      <c r="O105" s="8"/>
      <c r="P105" s="45"/>
      <c r="Q105" s="45"/>
      <c r="R105" s="42">
        <f t="shared" si="8"/>
      </c>
      <c r="S105" s="42"/>
      <c r="T105" s="43">
        <f t="shared" si="9"/>
      </c>
      <c r="U105" s="43"/>
    </row>
    <row r="106" spans="2:21" ht="12.75">
      <c r="B106" s="20">
        <v>98</v>
      </c>
      <c r="C106" s="44">
        <f t="shared" si="6"/>
      </c>
      <c r="D106" s="44"/>
      <c r="E106" s="20"/>
      <c r="F106" s="8"/>
      <c r="G106" s="20" t="s">
        <v>4</v>
      </c>
      <c r="H106" s="45"/>
      <c r="I106" s="45"/>
      <c r="J106" s="20"/>
      <c r="K106" s="44">
        <f t="shared" si="5"/>
      </c>
      <c r="L106" s="44"/>
      <c r="M106" s="6">
        <f t="shared" si="7"/>
      </c>
      <c r="N106" s="20"/>
      <c r="O106" s="8"/>
      <c r="P106" s="45"/>
      <c r="Q106" s="45"/>
      <c r="R106" s="42">
        <f t="shared" si="8"/>
      </c>
      <c r="S106" s="42"/>
      <c r="T106" s="43">
        <f t="shared" si="9"/>
      </c>
      <c r="U106" s="43"/>
    </row>
    <row r="107" spans="2:21" ht="12.75">
      <c r="B107" s="20">
        <v>99</v>
      </c>
      <c r="C107" s="44">
        <f t="shared" si="6"/>
      </c>
      <c r="D107" s="44"/>
      <c r="E107" s="20"/>
      <c r="F107" s="8"/>
      <c r="G107" s="20" t="s">
        <v>4</v>
      </c>
      <c r="H107" s="45"/>
      <c r="I107" s="45"/>
      <c r="J107" s="20"/>
      <c r="K107" s="44">
        <f t="shared" si="5"/>
      </c>
      <c r="L107" s="44"/>
      <c r="M107" s="6">
        <f t="shared" si="7"/>
      </c>
      <c r="N107" s="20"/>
      <c r="O107" s="8"/>
      <c r="P107" s="45"/>
      <c r="Q107" s="45"/>
      <c r="R107" s="42">
        <f t="shared" si="8"/>
      </c>
      <c r="S107" s="42"/>
      <c r="T107" s="43">
        <f t="shared" si="9"/>
      </c>
      <c r="U107" s="43"/>
    </row>
    <row r="108" spans="2:21" ht="12.75">
      <c r="B108" s="20">
        <v>100</v>
      </c>
      <c r="C108" s="44">
        <f t="shared" si="6"/>
      </c>
      <c r="D108" s="44"/>
      <c r="E108" s="20"/>
      <c r="F108" s="8"/>
      <c r="G108" s="20" t="s">
        <v>3</v>
      </c>
      <c r="H108" s="45"/>
      <c r="I108" s="45"/>
      <c r="J108" s="20"/>
      <c r="K108" s="44">
        <f t="shared" si="5"/>
      </c>
      <c r="L108" s="44"/>
      <c r="M108" s="6">
        <f t="shared" si="7"/>
      </c>
      <c r="N108" s="20"/>
      <c r="O108" s="8"/>
      <c r="P108" s="45"/>
      <c r="Q108" s="45"/>
      <c r="R108" s="42">
        <f t="shared" si="8"/>
      </c>
      <c r="S108" s="42"/>
      <c r="T108" s="43">
        <f t="shared" si="9"/>
      </c>
      <c r="U108" s="43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11:S11"/>
    <mergeCell ref="T11:U11"/>
    <mergeCell ref="C10:D10"/>
    <mergeCell ref="H10:I10"/>
    <mergeCell ref="K10:L10"/>
    <mergeCell ref="P10:Q10"/>
    <mergeCell ref="R9:S9"/>
    <mergeCell ref="T9:U9"/>
    <mergeCell ref="R10:S10"/>
    <mergeCell ref="T10:U10"/>
    <mergeCell ref="R12:S12"/>
    <mergeCell ref="T12:U12"/>
    <mergeCell ref="C11:D11"/>
    <mergeCell ref="H11:I11"/>
    <mergeCell ref="C12:D12"/>
    <mergeCell ref="H12:I12"/>
    <mergeCell ref="K12:L12"/>
    <mergeCell ref="P12:Q12"/>
    <mergeCell ref="K11:L11"/>
    <mergeCell ref="P11:Q11"/>
    <mergeCell ref="C13:D13"/>
    <mergeCell ref="H13:I13"/>
    <mergeCell ref="K13:L13"/>
    <mergeCell ref="P13:Q13"/>
    <mergeCell ref="R15:S15"/>
    <mergeCell ref="T15:U15"/>
    <mergeCell ref="C14:D14"/>
    <mergeCell ref="H14:I14"/>
    <mergeCell ref="K14:L14"/>
    <mergeCell ref="P14:Q14"/>
    <mergeCell ref="R13:S13"/>
    <mergeCell ref="T13:U13"/>
    <mergeCell ref="R14:S14"/>
    <mergeCell ref="T14:U14"/>
    <mergeCell ref="R16:S16"/>
    <mergeCell ref="T16:U16"/>
    <mergeCell ref="C15:D15"/>
    <mergeCell ref="H15:I15"/>
    <mergeCell ref="C16:D16"/>
    <mergeCell ref="H16:I16"/>
    <mergeCell ref="K16:L16"/>
    <mergeCell ref="P16:Q16"/>
    <mergeCell ref="K15:L15"/>
    <mergeCell ref="P15:Q15"/>
    <mergeCell ref="C17:D17"/>
    <mergeCell ref="H17:I17"/>
    <mergeCell ref="K17:L17"/>
    <mergeCell ref="P17:Q17"/>
    <mergeCell ref="R19:S19"/>
    <mergeCell ref="T19:U19"/>
    <mergeCell ref="C18:D18"/>
    <mergeCell ref="H18:I18"/>
    <mergeCell ref="K18:L18"/>
    <mergeCell ref="P18:Q18"/>
    <mergeCell ref="R17:S17"/>
    <mergeCell ref="T17:U17"/>
    <mergeCell ref="R18:S18"/>
    <mergeCell ref="T18:U18"/>
    <mergeCell ref="R20:S20"/>
    <mergeCell ref="T20:U20"/>
    <mergeCell ref="C19:D19"/>
    <mergeCell ref="H19:I19"/>
    <mergeCell ref="C20:D20"/>
    <mergeCell ref="H20:I20"/>
    <mergeCell ref="K20:L20"/>
    <mergeCell ref="P20:Q20"/>
    <mergeCell ref="K19:L19"/>
    <mergeCell ref="P19:Q19"/>
    <mergeCell ref="C21:D21"/>
    <mergeCell ref="H21:I21"/>
    <mergeCell ref="K21:L21"/>
    <mergeCell ref="P21:Q21"/>
    <mergeCell ref="R23:S23"/>
    <mergeCell ref="T23:U23"/>
    <mergeCell ref="C22:D22"/>
    <mergeCell ref="H22:I22"/>
    <mergeCell ref="K22:L22"/>
    <mergeCell ref="P22:Q22"/>
    <mergeCell ref="R21:S21"/>
    <mergeCell ref="T21:U21"/>
    <mergeCell ref="R22:S22"/>
    <mergeCell ref="T22:U22"/>
    <mergeCell ref="R24:S24"/>
    <mergeCell ref="T24:U24"/>
    <mergeCell ref="C23:D23"/>
    <mergeCell ref="H23:I23"/>
    <mergeCell ref="C24:D24"/>
    <mergeCell ref="H24:I24"/>
    <mergeCell ref="K24:L24"/>
    <mergeCell ref="P24:Q24"/>
    <mergeCell ref="K23:L23"/>
    <mergeCell ref="P23:Q23"/>
    <mergeCell ref="C25:D25"/>
    <mergeCell ref="H25:I25"/>
    <mergeCell ref="K25:L25"/>
    <mergeCell ref="P25:Q25"/>
    <mergeCell ref="R27:S27"/>
    <mergeCell ref="T27:U27"/>
    <mergeCell ref="C26:D26"/>
    <mergeCell ref="H26:I26"/>
    <mergeCell ref="K26:L26"/>
    <mergeCell ref="P26:Q26"/>
    <mergeCell ref="R25:S25"/>
    <mergeCell ref="T25:U25"/>
    <mergeCell ref="R26:S26"/>
    <mergeCell ref="T26:U26"/>
    <mergeCell ref="R28:S28"/>
    <mergeCell ref="T28:U28"/>
    <mergeCell ref="C27:D27"/>
    <mergeCell ref="H27:I27"/>
    <mergeCell ref="C28:D28"/>
    <mergeCell ref="H28:I28"/>
    <mergeCell ref="K28:L28"/>
    <mergeCell ref="P28:Q28"/>
    <mergeCell ref="K27:L27"/>
    <mergeCell ref="P27:Q27"/>
    <mergeCell ref="C29:D29"/>
    <mergeCell ref="H29:I29"/>
    <mergeCell ref="K29:L29"/>
    <mergeCell ref="P29:Q29"/>
    <mergeCell ref="R31:S31"/>
    <mergeCell ref="T31:U31"/>
    <mergeCell ref="C30:D30"/>
    <mergeCell ref="H30:I30"/>
    <mergeCell ref="K30:L30"/>
    <mergeCell ref="P30:Q30"/>
    <mergeCell ref="R29:S29"/>
    <mergeCell ref="T29:U29"/>
    <mergeCell ref="R30:S30"/>
    <mergeCell ref="T30:U30"/>
    <mergeCell ref="R32:S32"/>
    <mergeCell ref="T32:U32"/>
    <mergeCell ref="C31:D31"/>
    <mergeCell ref="H31:I31"/>
    <mergeCell ref="C32:D32"/>
    <mergeCell ref="H32:I32"/>
    <mergeCell ref="K32:L32"/>
    <mergeCell ref="P32:Q32"/>
    <mergeCell ref="K31:L31"/>
    <mergeCell ref="P31:Q31"/>
    <mergeCell ref="C33:D33"/>
    <mergeCell ref="H33:I33"/>
    <mergeCell ref="K33:L33"/>
    <mergeCell ref="P33:Q33"/>
    <mergeCell ref="R35:S35"/>
    <mergeCell ref="T35:U35"/>
    <mergeCell ref="C34:D34"/>
    <mergeCell ref="H34:I34"/>
    <mergeCell ref="K34:L34"/>
    <mergeCell ref="P34:Q34"/>
    <mergeCell ref="R33:S33"/>
    <mergeCell ref="T33:U33"/>
    <mergeCell ref="R34:S34"/>
    <mergeCell ref="T34:U34"/>
    <mergeCell ref="R36:S36"/>
    <mergeCell ref="T36:U36"/>
    <mergeCell ref="C35:D35"/>
    <mergeCell ref="H35:I35"/>
    <mergeCell ref="C36:D36"/>
    <mergeCell ref="H36:I36"/>
    <mergeCell ref="K36:L36"/>
    <mergeCell ref="P36:Q36"/>
    <mergeCell ref="K35:L35"/>
    <mergeCell ref="P35:Q35"/>
    <mergeCell ref="C37:D37"/>
    <mergeCell ref="H37:I37"/>
    <mergeCell ref="K37:L37"/>
    <mergeCell ref="P37:Q37"/>
    <mergeCell ref="R39:S39"/>
    <mergeCell ref="T39:U39"/>
    <mergeCell ref="C38:D38"/>
    <mergeCell ref="H38:I38"/>
    <mergeCell ref="K38:L38"/>
    <mergeCell ref="P38:Q38"/>
    <mergeCell ref="R37:S37"/>
    <mergeCell ref="T37:U37"/>
    <mergeCell ref="R38:S38"/>
    <mergeCell ref="T38:U38"/>
    <mergeCell ref="R40:S40"/>
    <mergeCell ref="T40:U40"/>
    <mergeCell ref="C39:D39"/>
    <mergeCell ref="H39:I39"/>
    <mergeCell ref="C40:D40"/>
    <mergeCell ref="H40:I40"/>
    <mergeCell ref="K40:L40"/>
    <mergeCell ref="P40:Q40"/>
    <mergeCell ref="K39:L39"/>
    <mergeCell ref="P39:Q39"/>
    <mergeCell ref="C41:D41"/>
    <mergeCell ref="H41:I41"/>
    <mergeCell ref="K41:L41"/>
    <mergeCell ref="P41:Q41"/>
    <mergeCell ref="R43:S43"/>
    <mergeCell ref="T43:U43"/>
    <mergeCell ref="C42:D42"/>
    <mergeCell ref="H42:I42"/>
    <mergeCell ref="K42:L42"/>
    <mergeCell ref="P42:Q42"/>
    <mergeCell ref="R41:S41"/>
    <mergeCell ref="T41:U41"/>
    <mergeCell ref="R42:S42"/>
    <mergeCell ref="T42:U42"/>
    <mergeCell ref="R44:S44"/>
    <mergeCell ref="T44:U44"/>
    <mergeCell ref="C43:D43"/>
    <mergeCell ref="H43:I43"/>
    <mergeCell ref="C44:D44"/>
    <mergeCell ref="H44:I44"/>
    <mergeCell ref="K44:L44"/>
    <mergeCell ref="P44:Q44"/>
    <mergeCell ref="K43:L43"/>
    <mergeCell ref="P43:Q43"/>
    <mergeCell ref="C45:D45"/>
    <mergeCell ref="H45:I45"/>
    <mergeCell ref="K45:L45"/>
    <mergeCell ref="P45:Q45"/>
    <mergeCell ref="R47:S47"/>
    <mergeCell ref="T47:U47"/>
    <mergeCell ref="C46:D46"/>
    <mergeCell ref="H46:I46"/>
    <mergeCell ref="K46:L46"/>
    <mergeCell ref="P46:Q46"/>
    <mergeCell ref="R45:S45"/>
    <mergeCell ref="T45:U45"/>
    <mergeCell ref="R46:S46"/>
    <mergeCell ref="T46:U46"/>
    <mergeCell ref="R48:S48"/>
    <mergeCell ref="T48:U48"/>
    <mergeCell ref="C47:D47"/>
    <mergeCell ref="H47:I47"/>
    <mergeCell ref="C48:D48"/>
    <mergeCell ref="H48:I48"/>
    <mergeCell ref="K48:L48"/>
    <mergeCell ref="P48:Q48"/>
    <mergeCell ref="K47:L47"/>
    <mergeCell ref="P47:Q47"/>
    <mergeCell ref="C49:D49"/>
    <mergeCell ref="H49:I49"/>
    <mergeCell ref="K49:L49"/>
    <mergeCell ref="P49:Q49"/>
    <mergeCell ref="R51:S51"/>
    <mergeCell ref="T51:U51"/>
    <mergeCell ref="C50:D50"/>
    <mergeCell ref="H50:I50"/>
    <mergeCell ref="K50:L50"/>
    <mergeCell ref="P50:Q50"/>
    <mergeCell ref="R49:S49"/>
    <mergeCell ref="T49:U49"/>
    <mergeCell ref="R50:S50"/>
    <mergeCell ref="T50:U50"/>
    <mergeCell ref="R52:S52"/>
    <mergeCell ref="T52:U52"/>
    <mergeCell ref="C51:D51"/>
    <mergeCell ref="H51:I51"/>
    <mergeCell ref="C52:D52"/>
    <mergeCell ref="H52:I52"/>
    <mergeCell ref="K52:L52"/>
    <mergeCell ref="P52:Q52"/>
    <mergeCell ref="K51:L51"/>
    <mergeCell ref="P51:Q51"/>
    <mergeCell ref="C53:D53"/>
    <mergeCell ref="H53:I53"/>
    <mergeCell ref="K53:L53"/>
    <mergeCell ref="P53:Q53"/>
    <mergeCell ref="R55:S55"/>
    <mergeCell ref="T55:U55"/>
    <mergeCell ref="C54:D54"/>
    <mergeCell ref="H54:I54"/>
    <mergeCell ref="K54:L54"/>
    <mergeCell ref="P54:Q54"/>
    <mergeCell ref="R53:S53"/>
    <mergeCell ref="T53:U53"/>
    <mergeCell ref="R54:S54"/>
    <mergeCell ref="T54:U54"/>
    <mergeCell ref="R56:S56"/>
    <mergeCell ref="T56:U56"/>
    <mergeCell ref="C55:D55"/>
    <mergeCell ref="H55:I55"/>
    <mergeCell ref="C56:D56"/>
    <mergeCell ref="H56:I56"/>
    <mergeCell ref="K56:L56"/>
    <mergeCell ref="P56:Q56"/>
    <mergeCell ref="K55:L55"/>
    <mergeCell ref="P55:Q55"/>
    <mergeCell ref="C57:D57"/>
    <mergeCell ref="H57:I57"/>
    <mergeCell ref="K57:L57"/>
    <mergeCell ref="P57:Q57"/>
    <mergeCell ref="R59:S59"/>
    <mergeCell ref="T59:U59"/>
    <mergeCell ref="C58:D58"/>
    <mergeCell ref="H58:I58"/>
    <mergeCell ref="K58:L58"/>
    <mergeCell ref="P58:Q58"/>
    <mergeCell ref="R57:S57"/>
    <mergeCell ref="T57:U57"/>
    <mergeCell ref="R58:S58"/>
    <mergeCell ref="T58:U58"/>
    <mergeCell ref="R60:S60"/>
    <mergeCell ref="T60:U60"/>
    <mergeCell ref="C59:D59"/>
    <mergeCell ref="H59:I59"/>
    <mergeCell ref="C60:D60"/>
    <mergeCell ref="H60:I60"/>
    <mergeCell ref="K60:L60"/>
    <mergeCell ref="P60:Q60"/>
    <mergeCell ref="K59:L59"/>
    <mergeCell ref="P59:Q59"/>
    <mergeCell ref="C61:D61"/>
    <mergeCell ref="H61:I61"/>
    <mergeCell ref="K61:L61"/>
    <mergeCell ref="P61:Q61"/>
    <mergeCell ref="R63:S63"/>
    <mergeCell ref="T63:U63"/>
    <mergeCell ref="C62:D62"/>
    <mergeCell ref="H62:I62"/>
    <mergeCell ref="K62:L62"/>
    <mergeCell ref="P62:Q62"/>
    <mergeCell ref="R61:S61"/>
    <mergeCell ref="T61:U61"/>
    <mergeCell ref="R62:S62"/>
    <mergeCell ref="T62:U62"/>
    <mergeCell ref="R64:S64"/>
    <mergeCell ref="T64:U64"/>
    <mergeCell ref="C63:D63"/>
    <mergeCell ref="H63:I63"/>
    <mergeCell ref="C64:D64"/>
    <mergeCell ref="H64:I64"/>
    <mergeCell ref="K64:L64"/>
    <mergeCell ref="P64:Q64"/>
    <mergeCell ref="K63:L63"/>
    <mergeCell ref="P63:Q63"/>
    <mergeCell ref="C65:D65"/>
    <mergeCell ref="H65:I65"/>
    <mergeCell ref="K65:L65"/>
    <mergeCell ref="P65:Q65"/>
    <mergeCell ref="R67:S67"/>
    <mergeCell ref="T67:U67"/>
    <mergeCell ref="C66:D66"/>
    <mergeCell ref="H66:I66"/>
    <mergeCell ref="K66:L66"/>
    <mergeCell ref="P66:Q66"/>
    <mergeCell ref="R65:S65"/>
    <mergeCell ref="T65:U65"/>
    <mergeCell ref="R66:S66"/>
    <mergeCell ref="T66:U66"/>
    <mergeCell ref="R68:S68"/>
    <mergeCell ref="T68:U68"/>
    <mergeCell ref="C67:D67"/>
    <mergeCell ref="H67:I67"/>
    <mergeCell ref="C68:D68"/>
    <mergeCell ref="H68:I68"/>
    <mergeCell ref="K68:L68"/>
    <mergeCell ref="P68:Q68"/>
    <mergeCell ref="K67:L67"/>
    <mergeCell ref="P67:Q67"/>
    <mergeCell ref="C69:D69"/>
    <mergeCell ref="H69:I69"/>
    <mergeCell ref="K69:L69"/>
    <mergeCell ref="P69:Q69"/>
    <mergeCell ref="R71:S71"/>
    <mergeCell ref="T71:U71"/>
    <mergeCell ref="C70:D70"/>
    <mergeCell ref="H70:I70"/>
    <mergeCell ref="K70:L70"/>
    <mergeCell ref="P70:Q70"/>
    <mergeCell ref="R69:S69"/>
    <mergeCell ref="T69:U69"/>
    <mergeCell ref="R70:S70"/>
    <mergeCell ref="T70:U70"/>
    <mergeCell ref="R72:S72"/>
    <mergeCell ref="T72:U72"/>
    <mergeCell ref="C71:D71"/>
    <mergeCell ref="H71:I71"/>
    <mergeCell ref="C72:D72"/>
    <mergeCell ref="H72:I72"/>
    <mergeCell ref="K72:L72"/>
    <mergeCell ref="P72:Q72"/>
    <mergeCell ref="K71:L71"/>
    <mergeCell ref="P71:Q71"/>
    <mergeCell ref="C73:D73"/>
    <mergeCell ref="H73:I73"/>
    <mergeCell ref="K73:L73"/>
    <mergeCell ref="P73:Q73"/>
    <mergeCell ref="R75:S75"/>
    <mergeCell ref="T75:U75"/>
    <mergeCell ref="C74:D74"/>
    <mergeCell ref="H74:I74"/>
    <mergeCell ref="K74:L74"/>
    <mergeCell ref="P74:Q74"/>
    <mergeCell ref="R73:S73"/>
    <mergeCell ref="T73:U73"/>
    <mergeCell ref="R74:S74"/>
    <mergeCell ref="T74:U74"/>
    <mergeCell ref="R76:S76"/>
    <mergeCell ref="T76:U76"/>
    <mergeCell ref="C75:D75"/>
    <mergeCell ref="H75:I75"/>
    <mergeCell ref="C76:D76"/>
    <mergeCell ref="H76:I76"/>
    <mergeCell ref="K76:L76"/>
    <mergeCell ref="P76:Q76"/>
    <mergeCell ref="K75:L75"/>
    <mergeCell ref="P75:Q75"/>
    <mergeCell ref="C77:D77"/>
    <mergeCell ref="H77:I77"/>
    <mergeCell ref="K77:L77"/>
    <mergeCell ref="P77:Q77"/>
    <mergeCell ref="R79:S79"/>
    <mergeCell ref="T79:U79"/>
    <mergeCell ref="C78:D78"/>
    <mergeCell ref="H78:I78"/>
    <mergeCell ref="K78:L78"/>
    <mergeCell ref="P78:Q78"/>
    <mergeCell ref="R77:S77"/>
    <mergeCell ref="T77:U77"/>
    <mergeCell ref="R78:S78"/>
    <mergeCell ref="T78:U78"/>
    <mergeCell ref="R80:S80"/>
    <mergeCell ref="T80:U80"/>
    <mergeCell ref="C79:D79"/>
    <mergeCell ref="H79:I79"/>
    <mergeCell ref="C80:D80"/>
    <mergeCell ref="H80:I80"/>
    <mergeCell ref="K80:L80"/>
    <mergeCell ref="P80:Q80"/>
    <mergeCell ref="K79:L79"/>
    <mergeCell ref="P79:Q79"/>
    <mergeCell ref="C81:D81"/>
    <mergeCell ref="H81:I81"/>
    <mergeCell ref="K81:L81"/>
    <mergeCell ref="P81:Q81"/>
    <mergeCell ref="R83:S83"/>
    <mergeCell ref="T83:U83"/>
    <mergeCell ref="C82:D82"/>
    <mergeCell ref="H82:I82"/>
    <mergeCell ref="K82:L82"/>
    <mergeCell ref="P82:Q82"/>
    <mergeCell ref="R81:S81"/>
    <mergeCell ref="T81:U81"/>
    <mergeCell ref="R82:S82"/>
    <mergeCell ref="T82:U82"/>
    <mergeCell ref="R84:S84"/>
    <mergeCell ref="T84:U84"/>
    <mergeCell ref="C83:D83"/>
    <mergeCell ref="H83:I83"/>
    <mergeCell ref="C84:D84"/>
    <mergeCell ref="H84:I84"/>
    <mergeCell ref="K84:L84"/>
    <mergeCell ref="P84:Q84"/>
    <mergeCell ref="K83:L83"/>
    <mergeCell ref="P83:Q83"/>
    <mergeCell ref="C85:D85"/>
    <mergeCell ref="H85:I85"/>
    <mergeCell ref="K85:L85"/>
    <mergeCell ref="P85:Q85"/>
    <mergeCell ref="R87:S87"/>
    <mergeCell ref="T87:U87"/>
    <mergeCell ref="C86:D86"/>
    <mergeCell ref="H86:I86"/>
    <mergeCell ref="K86:L86"/>
    <mergeCell ref="P86:Q86"/>
    <mergeCell ref="R85:S85"/>
    <mergeCell ref="T85:U85"/>
    <mergeCell ref="R86:S86"/>
    <mergeCell ref="T86:U86"/>
    <mergeCell ref="R88:S88"/>
    <mergeCell ref="T88:U88"/>
    <mergeCell ref="C87:D87"/>
    <mergeCell ref="H87:I87"/>
    <mergeCell ref="C88:D88"/>
    <mergeCell ref="H88:I88"/>
    <mergeCell ref="K88:L88"/>
    <mergeCell ref="P88:Q88"/>
    <mergeCell ref="K87:L87"/>
    <mergeCell ref="P87:Q87"/>
    <mergeCell ref="C89:D89"/>
    <mergeCell ref="H89:I89"/>
    <mergeCell ref="K89:L89"/>
    <mergeCell ref="P89:Q89"/>
    <mergeCell ref="R91:S91"/>
    <mergeCell ref="T91:U91"/>
    <mergeCell ref="C90:D90"/>
    <mergeCell ref="H90:I90"/>
    <mergeCell ref="K90:L90"/>
    <mergeCell ref="P90:Q90"/>
    <mergeCell ref="R89:S89"/>
    <mergeCell ref="T89:U89"/>
    <mergeCell ref="R90:S90"/>
    <mergeCell ref="T90:U90"/>
    <mergeCell ref="R92:S92"/>
    <mergeCell ref="T92:U92"/>
    <mergeCell ref="C91:D91"/>
    <mergeCell ref="H91:I91"/>
    <mergeCell ref="C92:D92"/>
    <mergeCell ref="H92:I92"/>
    <mergeCell ref="K92:L92"/>
    <mergeCell ref="P92:Q92"/>
    <mergeCell ref="K91:L91"/>
    <mergeCell ref="P91:Q91"/>
    <mergeCell ref="C93:D93"/>
    <mergeCell ref="H93:I93"/>
    <mergeCell ref="K93:L93"/>
    <mergeCell ref="P93:Q93"/>
    <mergeCell ref="R95:S95"/>
    <mergeCell ref="T95:U95"/>
    <mergeCell ref="C94:D94"/>
    <mergeCell ref="H94:I94"/>
    <mergeCell ref="K94:L94"/>
    <mergeCell ref="P94:Q94"/>
    <mergeCell ref="R93:S93"/>
    <mergeCell ref="T93:U93"/>
    <mergeCell ref="R94:S94"/>
    <mergeCell ref="T94:U94"/>
    <mergeCell ref="R96:S96"/>
    <mergeCell ref="T96:U96"/>
    <mergeCell ref="C95:D95"/>
    <mergeCell ref="H95:I95"/>
    <mergeCell ref="C96:D96"/>
    <mergeCell ref="H96:I96"/>
    <mergeCell ref="K96:L96"/>
    <mergeCell ref="P96:Q96"/>
    <mergeCell ref="K95:L95"/>
    <mergeCell ref="P95:Q95"/>
    <mergeCell ref="C97:D97"/>
    <mergeCell ref="H97:I97"/>
    <mergeCell ref="K97:L97"/>
    <mergeCell ref="P97:Q97"/>
    <mergeCell ref="R99:S99"/>
    <mergeCell ref="T99:U99"/>
    <mergeCell ref="C98:D98"/>
    <mergeCell ref="H98:I98"/>
    <mergeCell ref="K98:L98"/>
    <mergeCell ref="P98:Q98"/>
    <mergeCell ref="R97:S97"/>
    <mergeCell ref="T97:U97"/>
    <mergeCell ref="R98:S98"/>
    <mergeCell ref="T98:U98"/>
    <mergeCell ref="R100:S100"/>
    <mergeCell ref="T100:U100"/>
    <mergeCell ref="C99:D99"/>
    <mergeCell ref="H99:I99"/>
    <mergeCell ref="C100:D100"/>
    <mergeCell ref="H100:I100"/>
    <mergeCell ref="K100:L100"/>
    <mergeCell ref="P100:Q100"/>
    <mergeCell ref="K99:L99"/>
    <mergeCell ref="P99:Q99"/>
    <mergeCell ref="C101:D101"/>
    <mergeCell ref="H101:I101"/>
    <mergeCell ref="K101:L101"/>
    <mergeCell ref="P101:Q101"/>
    <mergeCell ref="R103:S103"/>
    <mergeCell ref="T103:U103"/>
    <mergeCell ref="C102:D102"/>
    <mergeCell ref="H102:I102"/>
    <mergeCell ref="K102:L102"/>
    <mergeCell ref="P102:Q102"/>
    <mergeCell ref="R101:S101"/>
    <mergeCell ref="T101:U101"/>
    <mergeCell ref="R102:S102"/>
    <mergeCell ref="T102:U102"/>
    <mergeCell ref="R104:S104"/>
    <mergeCell ref="T104:U104"/>
    <mergeCell ref="C103:D103"/>
    <mergeCell ref="H103:I103"/>
    <mergeCell ref="C104:D104"/>
    <mergeCell ref="H104:I104"/>
    <mergeCell ref="K104:L104"/>
    <mergeCell ref="P104:Q104"/>
    <mergeCell ref="K103:L103"/>
    <mergeCell ref="P103:Q103"/>
    <mergeCell ref="C105:D105"/>
    <mergeCell ref="H105:I105"/>
    <mergeCell ref="K105:L105"/>
    <mergeCell ref="P105:Q105"/>
    <mergeCell ref="R107:S107"/>
    <mergeCell ref="T107:U107"/>
    <mergeCell ref="C106:D106"/>
    <mergeCell ref="H106:I106"/>
    <mergeCell ref="K106:L106"/>
    <mergeCell ref="P106:Q106"/>
    <mergeCell ref="R105:S105"/>
    <mergeCell ref="T105:U105"/>
    <mergeCell ref="R106:S106"/>
    <mergeCell ref="T106:U106"/>
    <mergeCell ref="R108:S108"/>
    <mergeCell ref="T108:U108"/>
    <mergeCell ref="C107:D107"/>
    <mergeCell ref="H107:I107"/>
    <mergeCell ref="C108:D108"/>
    <mergeCell ref="H108:I108"/>
    <mergeCell ref="K108:L108"/>
    <mergeCell ref="P108:Q108"/>
    <mergeCell ref="K107:L107"/>
    <mergeCell ref="P107:Q107"/>
  </mergeCells>
  <conditionalFormatting sqref="G46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conditionalFormatting sqref="G9:G11 G14:G45 G47:G108">
    <cfRule type="cellIs" priority="7" dxfId="1" operator="equal" stopIfTrue="1">
      <formula>"買"</formula>
    </cfRule>
    <cfRule type="cellIs" priority="8" dxfId="0" operator="equal" stopIfTrue="1">
      <formula>"売"</formula>
    </cfRule>
  </conditionalFormatting>
  <conditionalFormatting sqref="G12">
    <cfRule type="cellIs" priority="5" dxfId="1" operator="equal" stopIfTrue="1">
      <formula>"買"</formula>
    </cfRule>
    <cfRule type="cellIs" priority="6" dxfId="0" operator="equal" stopIfTrue="1">
      <formula>"売"</formula>
    </cfRule>
  </conditionalFormatting>
  <conditionalFormatting sqref="G13">
    <cfRule type="cellIs" priority="3" dxfId="1" operator="equal" stopIfTrue="1">
      <formula>"買"</formula>
    </cfRule>
    <cfRule type="cellIs" priority="4" dxfId="0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kose</cp:lastModifiedBy>
  <cp:lastPrinted>2015-07-15T10:17:15Z</cp:lastPrinted>
  <dcterms:created xsi:type="dcterms:W3CDTF">2013-10-09T23:04:08Z</dcterms:created>
  <dcterms:modified xsi:type="dcterms:W3CDTF">2016-10-31T02:44:23Z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