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4"/>
  </bookViews>
  <sheets>
    <sheet name="検証DCP(GBPUSD日足）" sheetId="1" r:id="rId1"/>
    <sheet name="検証４H足" sheetId="2" r:id="rId2"/>
    <sheet name="検証1H足" sheetId="3" r:id="rId3"/>
    <sheet name="画像（日足）" sheetId="4" r:id="rId4"/>
    <sheet name="質問" sheetId="5" r:id="rId5"/>
    <sheet name="検証終了通貨" sheetId="6" r:id="rId6"/>
    <sheet name="テンプレ" sheetId="7" r:id="rId7"/>
  </sheets>
  <definedNames/>
  <calcPr fullCalcOnLoad="1"/>
</workbook>
</file>

<file path=xl/sharedStrings.xml><?xml version="1.0" encoding="utf-8"?>
<sst xmlns="http://schemas.openxmlformats.org/spreadsheetml/2006/main" count="575" uniqueCount="63">
  <si>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</si>
  <si>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</si>
  <si>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</si>
  <si>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</si>
  <si>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</si>
  <si>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</si>
  <si>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</si>
  <si>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</si>
  <si>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</si>
  <si>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</si>
  <si>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</si>
  <si>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</si>
  <si>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</si>
  <si>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</si>
  <si>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</si>
  <si>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</si>
  <si>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</si>
  <si>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</si>
  <si>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</si>
  <si>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</si>
  <si>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</si>
  <si>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</si>
  <si>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</si>
  <si>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</si>
  <si>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</si>
  <si>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</si>
  <si>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</si>
  <si>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</si>
  <si>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</si>
  <si>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</si>
  <si>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</si>
  <si>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</si>
  <si>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</si>
  <si>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</si>
  <si>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</si>
  <si>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</si>
  <si>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</si>
  <si>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</si>
  <si>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</si>
  <si>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</si>
  <si>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</si>
  <si>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</si>
  <si>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日足</t>
  </si>
  <si>
    <t>4Ｈ足</t>
  </si>
  <si>
    <t>１Ｈ足</t>
  </si>
  <si>
    <t>GBP/USD</t>
  </si>
  <si>
    <t>GBPUSD</t>
  </si>
  <si>
    <t>2013.12.11</t>
  </si>
  <si>
    <t>4Hでエントリー</t>
  </si>
  <si>
    <t>2014.10.7</t>
  </si>
  <si>
    <t>4H足でエントリー</t>
  </si>
  <si>
    <t>2014.11.19</t>
  </si>
  <si>
    <t>2015.1.23</t>
  </si>
  <si>
    <t>DCP</t>
  </si>
  <si>
    <t>４H足</t>
  </si>
  <si>
    <t>GBPUSD</t>
  </si>
  <si>
    <t>DCP</t>
  </si>
  <si>
    <t>１H足</t>
  </si>
  <si>
    <t>・FIB38.2</t>
  </si>
  <si>
    <t>　質問</t>
  </si>
  <si>
    <t>１．今まではMAを4本使いして判断していたのですがサポレジやチャートパターンで判断できるようにと思い消してみたら、トレンドの途中に何度も入ってしまい連敗してしまいました。（判断が出来ずダイバーが出ている所全部に入ってしまいました。）トレンドの途中、あるいは高値圏安値圏の判断はどうやって見分けたらよいのでしょうか？　（勝率を上げるにはどうしたらよいでしょうか？）　　　　　　　　　　　　　　　　　　　　　　　　　　　　　　　　　　　　　　　　　　　　　　　　　　　　　　２．サポレジを引いてもDCPの検証にどう絡めて考えたら良いのか分からず引くのをやめてしまったのですが…サポレジを引いて、価格が近づいてきたら跳ね返されるかもと考えて、ダイバーが出ていたらエントリー、という感じで良いのでしょうか？</t>
  </si>
  <si>
    <t>デモをやってみて、負けると怖くなって入れなくなることが分かったので、出来るだけ勝率を上げられるようにしたい。</t>
  </si>
  <si>
    <t>まだだま先は長い…です（笑）。</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</si>
</sst>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9</xdr:col>
      <xdr:colOff>619125</xdr:colOff>
      <xdr:row>34</xdr:row>
      <xdr:rowOff>123825</xdr:rowOff>
    </xdr:to>
    <xdr:pic>
      <xdr:nvPicPr>
        <xdr:cNvPr id="1" name="Picture 1"/>
        <xdr:cNvPicPr preferRelativeResize="1">
          <a:picLocks noChangeAspect="1"/>
        </xdr:cNvPicPr>
      </xdr:nvPicPr>
      <xdr:blipFill>
        <a:blip r:embed="rId1"/>
        <a:stretch>
          <a:fillRect/>
        </a:stretch>
      </xdr:blipFill>
      <xdr:spPr>
        <a:xfrm>
          <a:off x="0" y="704850"/>
          <a:ext cx="6610350" cy="5553075"/>
        </a:xfrm>
        <a:prstGeom prst="rect">
          <a:avLst/>
        </a:prstGeom>
        <a:noFill/>
        <a:ln w="1" cmpd="sng">
          <a:noFill/>
        </a:ln>
      </xdr:spPr>
    </xdr:pic>
    <xdr:clientData/>
  </xdr:twoCellAnchor>
  <xdr:twoCellAnchor editAs="oneCell">
    <xdr:from>
      <xdr:col>0</xdr:col>
      <xdr:colOff>38100</xdr:colOff>
      <xdr:row>79</xdr:row>
      <xdr:rowOff>161925</xdr:rowOff>
    </xdr:from>
    <xdr:to>
      <xdr:col>12</xdr:col>
      <xdr:colOff>295275</xdr:colOff>
      <xdr:row>110</xdr:row>
      <xdr:rowOff>66675</xdr:rowOff>
    </xdr:to>
    <xdr:pic>
      <xdr:nvPicPr>
        <xdr:cNvPr id="2" name="Picture 3"/>
        <xdr:cNvPicPr preferRelativeResize="1">
          <a:picLocks noChangeAspect="1"/>
        </xdr:cNvPicPr>
      </xdr:nvPicPr>
      <xdr:blipFill>
        <a:blip r:embed="rId2"/>
        <a:stretch>
          <a:fillRect/>
        </a:stretch>
      </xdr:blipFill>
      <xdr:spPr>
        <a:xfrm>
          <a:off x="38100" y="14335125"/>
          <a:ext cx="8305800" cy="5514975"/>
        </a:xfrm>
        <a:prstGeom prst="rect">
          <a:avLst/>
        </a:prstGeom>
        <a:noFill/>
        <a:ln w="1" cmpd="sng">
          <a:noFill/>
        </a:ln>
      </xdr:spPr>
    </xdr:pic>
    <xdr:clientData/>
  </xdr:twoCellAnchor>
  <xdr:twoCellAnchor editAs="oneCell">
    <xdr:from>
      <xdr:col>0</xdr:col>
      <xdr:colOff>28575</xdr:colOff>
      <xdr:row>42</xdr:row>
      <xdr:rowOff>9525</xdr:rowOff>
    </xdr:from>
    <xdr:to>
      <xdr:col>12</xdr:col>
      <xdr:colOff>438150</xdr:colOff>
      <xdr:row>72</xdr:row>
      <xdr:rowOff>142875</xdr:rowOff>
    </xdr:to>
    <xdr:pic>
      <xdr:nvPicPr>
        <xdr:cNvPr id="3" name="Picture 6"/>
        <xdr:cNvPicPr preferRelativeResize="1">
          <a:picLocks noChangeAspect="1"/>
        </xdr:cNvPicPr>
      </xdr:nvPicPr>
      <xdr:blipFill>
        <a:blip r:embed="rId3"/>
        <a:stretch>
          <a:fillRect/>
        </a:stretch>
      </xdr:blipFill>
      <xdr:spPr>
        <a:xfrm>
          <a:off x="28575" y="7534275"/>
          <a:ext cx="8458200" cy="5562600"/>
        </a:xfrm>
        <a:prstGeom prst="rect">
          <a:avLst/>
        </a:prstGeom>
        <a:noFill/>
        <a:ln w="1" cmpd="sng">
          <a:noFill/>
        </a:ln>
      </xdr:spPr>
    </xdr:pic>
    <xdr:clientData/>
  </xdr:twoCellAnchor>
  <xdr:twoCellAnchor editAs="oneCell">
    <xdr:from>
      <xdr:col>0</xdr:col>
      <xdr:colOff>0</xdr:colOff>
      <xdr:row>115</xdr:row>
      <xdr:rowOff>0</xdr:rowOff>
    </xdr:from>
    <xdr:to>
      <xdr:col>9</xdr:col>
      <xdr:colOff>76200</xdr:colOff>
      <xdr:row>146</xdr:row>
      <xdr:rowOff>9525</xdr:rowOff>
    </xdr:to>
    <xdr:pic>
      <xdr:nvPicPr>
        <xdr:cNvPr id="4" name="Picture 13"/>
        <xdr:cNvPicPr preferRelativeResize="1">
          <a:picLocks noChangeAspect="1"/>
        </xdr:cNvPicPr>
      </xdr:nvPicPr>
      <xdr:blipFill>
        <a:blip r:embed="rId4"/>
        <a:stretch>
          <a:fillRect/>
        </a:stretch>
      </xdr:blipFill>
      <xdr:spPr>
        <a:xfrm>
          <a:off x="0" y="20659725"/>
          <a:ext cx="6067425" cy="56102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109"/>
  <sheetViews>
    <sheetView zoomScalePageLayoutView="0" workbookViewId="0" topLeftCell="A1">
      <pane ySplit="8" topLeftCell="A9" activePane="bottomLeft" state="frozen"/>
      <selection pane="topLeft" activeCell="A1" sqref="A1"/>
      <selection pane="bottomLeft" activeCell="L3" sqref="L3:Q3"/>
    </sheetView>
  </sheetViews>
  <sheetFormatPr defaultColWidth="9.00390625" defaultRowHeight="13.5"/>
  <cols>
    <col min="1" max="1" width="2.875" style="0" customWidth="1"/>
    <col min="2" max="18" width="6.625" style="0" customWidth="1"/>
    <col min="22" max="22" width="10.875" style="23" bestFit="1" customWidth="1"/>
  </cols>
  <sheetData>
    <row r="2" spans="2:20" ht="13.5">
      <c r="B2" s="72" t="s">
        <v>4</v>
      </c>
      <c r="C2" s="72"/>
      <c r="D2" s="75" t="s">
        <v>46</v>
      </c>
      <c r="E2" s="75"/>
      <c r="F2" s="72" t="s">
        <v>5</v>
      </c>
      <c r="G2" s="72"/>
      <c r="H2" s="75" t="s">
        <v>35</v>
      </c>
      <c r="I2" s="75"/>
      <c r="J2" s="72" t="s">
        <v>6</v>
      </c>
      <c r="K2" s="72"/>
      <c r="L2" s="69">
        <f>C9</f>
        <v>1000000</v>
      </c>
      <c r="M2" s="75"/>
      <c r="N2" s="72" t="s">
        <v>7</v>
      </c>
      <c r="O2" s="72"/>
      <c r="P2" s="69" t="e">
        <f>C108+R108</f>
        <v>#VALUE!</v>
      </c>
      <c r="Q2" s="75"/>
      <c r="R2" s="1"/>
      <c r="S2" s="1"/>
      <c r="T2" s="1"/>
    </row>
    <row r="3" spans="2:19" ht="57" customHeight="1">
      <c r="B3" s="72" t="s">
        <v>8</v>
      </c>
      <c r="C3" s="72"/>
      <c r="D3" s="77" t="s">
        <v>53</v>
      </c>
      <c r="E3" s="77"/>
      <c r="F3" s="77"/>
      <c r="G3" s="77"/>
      <c r="H3" s="77"/>
      <c r="I3" s="77"/>
      <c r="J3" s="72" t="s">
        <v>9</v>
      </c>
      <c r="K3" s="72"/>
      <c r="L3" s="77" t="s">
        <v>58</v>
      </c>
      <c r="M3" s="78"/>
      <c r="N3" s="78"/>
      <c r="O3" s="78"/>
      <c r="P3" s="78"/>
      <c r="Q3" s="78"/>
      <c r="R3" s="1"/>
      <c r="S3" s="1"/>
    </row>
    <row r="4" spans="2:20" ht="13.5">
      <c r="B4" s="72" t="s">
        <v>10</v>
      </c>
      <c r="C4" s="72"/>
      <c r="D4" s="70">
        <f>SUM($R$9:$S$993)</f>
        <v>485158.25769977167</v>
      </c>
      <c r="E4" s="70"/>
      <c r="F4" s="72" t="s">
        <v>11</v>
      </c>
      <c r="G4" s="72"/>
      <c r="H4" s="76">
        <f>SUM($T$9:$U$108)</f>
        <v>606.9999999999998</v>
      </c>
      <c r="I4" s="75"/>
      <c r="J4" s="68" t="s">
        <v>12</v>
      </c>
      <c r="K4" s="68"/>
      <c r="L4" s="69">
        <f>MAX($C$9:$D$990)-C9</f>
        <v>485158.257699772</v>
      </c>
      <c r="M4" s="69"/>
      <c r="N4" s="68" t="s">
        <v>13</v>
      </c>
      <c r="O4" s="68"/>
      <c r="P4" s="70">
        <f>MIN($C$9:$D$990)-C9</f>
        <v>0</v>
      </c>
      <c r="Q4" s="70"/>
      <c r="R4" s="1"/>
      <c r="S4" s="1"/>
      <c r="T4" s="1"/>
    </row>
    <row r="5" spans="2:20" ht="13.5">
      <c r="B5" s="37" t="s">
        <v>14</v>
      </c>
      <c r="C5" s="2">
        <f>COUNTIF($R$9:$R$990,"&gt;0")</f>
        <v>4</v>
      </c>
      <c r="D5" s="38" t="s">
        <v>15</v>
      </c>
      <c r="E5" s="16">
        <f>COUNTIF($R$9:$R$990,"&lt;0")</f>
        <v>1</v>
      </c>
      <c r="F5" s="38" t="s">
        <v>16</v>
      </c>
      <c r="G5" s="2">
        <f>COUNTIF($R$9:$R$990,"=0")</f>
        <v>0</v>
      </c>
      <c r="H5" s="38" t="s">
        <v>17</v>
      </c>
      <c r="I5" s="3">
        <f>C5/SUM(C5,E5,G5)</f>
        <v>0.8</v>
      </c>
      <c r="J5" s="71" t="s">
        <v>18</v>
      </c>
      <c r="K5" s="72"/>
      <c r="L5" s="73"/>
      <c r="M5" s="74"/>
      <c r="N5" s="18" t="s">
        <v>19</v>
      </c>
      <c r="O5" s="9"/>
      <c r="P5" s="73"/>
      <c r="Q5" s="74"/>
      <c r="R5" s="1"/>
      <c r="S5" s="1"/>
      <c r="T5" s="1"/>
    </row>
    <row r="6" spans="2:20" ht="13.5">
      <c r="B6" s="11"/>
      <c r="C6" s="14"/>
      <c r="D6" s="15"/>
      <c r="E6" s="12"/>
      <c r="F6" s="11"/>
      <c r="G6" s="12"/>
      <c r="H6" s="11"/>
      <c r="I6" s="17"/>
      <c r="J6" s="11"/>
      <c r="K6" s="11"/>
      <c r="L6" s="12"/>
      <c r="M6" s="12"/>
      <c r="N6" s="13"/>
      <c r="O6" s="13"/>
      <c r="P6" s="10"/>
      <c r="Q6" s="7"/>
      <c r="R6" s="1"/>
      <c r="S6" s="1"/>
      <c r="T6" s="1"/>
    </row>
    <row r="7" spans="2:21" ht="13.5">
      <c r="B7" s="55" t="s">
        <v>20</v>
      </c>
      <c r="C7" s="57" t="s">
        <v>21</v>
      </c>
      <c r="D7" s="58"/>
      <c r="E7" s="61" t="s">
        <v>22</v>
      </c>
      <c r="F7" s="62"/>
      <c r="G7" s="62"/>
      <c r="H7" s="62"/>
      <c r="I7" s="50"/>
      <c r="J7" s="63" t="s">
        <v>23</v>
      </c>
      <c r="K7" s="64"/>
      <c r="L7" s="52"/>
      <c r="M7" s="65" t="s">
        <v>24</v>
      </c>
      <c r="N7" s="66" t="s">
        <v>25</v>
      </c>
      <c r="O7" s="67"/>
      <c r="P7" s="67"/>
      <c r="Q7" s="54"/>
      <c r="R7" s="48" t="s">
        <v>26</v>
      </c>
      <c r="S7" s="48"/>
      <c r="T7" s="48"/>
      <c r="U7" s="48"/>
    </row>
    <row r="8" spans="2:21" ht="13.5">
      <c r="B8" s="56"/>
      <c r="C8" s="59"/>
      <c r="D8" s="60"/>
      <c r="E8" s="19" t="s">
        <v>27</v>
      </c>
      <c r="F8" s="19" t="s">
        <v>28</v>
      </c>
      <c r="G8" s="19" t="s">
        <v>29</v>
      </c>
      <c r="H8" s="49" t="s">
        <v>30</v>
      </c>
      <c r="I8" s="50"/>
      <c r="J8" s="4" t="s">
        <v>31</v>
      </c>
      <c r="K8" s="51" t="s">
        <v>32</v>
      </c>
      <c r="L8" s="52"/>
      <c r="M8" s="65"/>
      <c r="N8" s="5" t="s">
        <v>27</v>
      </c>
      <c r="O8" s="5" t="s">
        <v>28</v>
      </c>
      <c r="P8" s="53" t="s">
        <v>30</v>
      </c>
      <c r="Q8" s="54"/>
      <c r="R8" s="48" t="s">
        <v>33</v>
      </c>
      <c r="S8" s="48"/>
      <c r="T8" s="48" t="s">
        <v>31</v>
      </c>
      <c r="U8" s="48"/>
    </row>
    <row r="9" spans="2:21" ht="13.5">
      <c r="B9" s="36">
        <v>1</v>
      </c>
      <c r="C9" s="44">
        <v>1000000</v>
      </c>
      <c r="D9" s="44"/>
      <c r="E9" s="36">
        <v>2013</v>
      </c>
      <c r="F9" s="8">
        <v>42715</v>
      </c>
      <c r="G9" s="39" t="s">
        <v>2</v>
      </c>
      <c r="H9" s="45">
        <v>1.6431</v>
      </c>
      <c r="I9" s="45"/>
      <c r="J9" s="36">
        <v>25</v>
      </c>
      <c r="K9" s="44">
        <f aca="true" t="shared" si="0" ref="K9:K72">IF(F9="","",C9*0.03)</f>
        <v>30000</v>
      </c>
      <c r="L9" s="44"/>
      <c r="M9" s="6">
        <f>IF(J9="","",(K9/J9)/1000)</f>
        <v>1.2</v>
      </c>
      <c r="N9" s="36">
        <v>2013</v>
      </c>
      <c r="O9" s="8">
        <v>42717</v>
      </c>
      <c r="P9" s="45">
        <v>1.632</v>
      </c>
      <c r="Q9" s="45"/>
      <c r="R9" s="46">
        <f>IF(O9="","",(IF(G9="売",H9-P9,P9-H9))*M9*10000000)</f>
        <v>133200.0000000013</v>
      </c>
      <c r="S9" s="46"/>
      <c r="T9" s="47">
        <f>IF(O9="","",IF(R9&lt;0,J9*(-1),IF(G9="買",(P9-H9)*10000,(H9-P9)*10000)))</f>
        <v>111.0000000000011</v>
      </c>
      <c r="U9" s="47"/>
    </row>
    <row r="10" spans="2:21" ht="13.5">
      <c r="B10" s="36">
        <v>2</v>
      </c>
      <c r="C10" s="44">
        <f aca="true" t="shared" si="1" ref="C10:C73">IF(R9="","",C9+R9)</f>
        <v>1133200.0000000014</v>
      </c>
      <c r="D10" s="44"/>
      <c r="E10" s="36">
        <v>2014</v>
      </c>
      <c r="F10" s="8">
        <v>42650</v>
      </c>
      <c r="G10" s="39" t="s">
        <v>3</v>
      </c>
      <c r="H10" s="45">
        <v>1.6013</v>
      </c>
      <c r="I10" s="45"/>
      <c r="J10" s="36">
        <v>60</v>
      </c>
      <c r="K10" s="44">
        <f t="shared" si="0"/>
        <v>33996.000000000044</v>
      </c>
      <c r="L10" s="44"/>
      <c r="M10" s="6">
        <f aca="true" t="shared" si="2" ref="M10:M73">IF(J10="","",(K10/J10)/1000)</f>
        <v>0.5666000000000007</v>
      </c>
      <c r="N10" s="36">
        <v>2014</v>
      </c>
      <c r="O10" s="8">
        <v>42657</v>
      </c>
      <c r="P10" s="45">
        <v>1.5953</v>
      </c>
      <c r="Q10" s="45"/>
      <c r="R10" s="46">
        <f aca="true" t="shared" si="3" ref="R10:R73">IF(O10="","",(IF(G10="売",H10-P10,P10-H10))*M10*10000000)</f>
        <v>-33996.00000000007</v>
      </c>
      <c r="S10" s="46"/>
      <c r="T10" s="47">
        <f aca="true" t="shared" si="4" ref="T10:T73">IF(O10="","",IF(R10&lt;0,J10*(-1),IF(G10="買",(P10-H10)*10000,(H10-P10)*10000)))</f>
        <v>-60</v>
      </c>
      <c r="U10" s="47"/>
    </row>
    <row r="11" spans="2:21" ht="13.5">
      <c r="B11" s="36">
        <v>3</v>
      </c>
      <c r="C11" s="44">
        <f t="shared" si="1"/>
        <v>1099204.0000000014</v>
      </c>
      <c r="D11" s="44"/>
      <c r="E11" s="36">
        <v>2014</v>
      </c>
      <c r="F11" s="8">
        <v>42693</v>
      </c>
      <c r="G11" s="36" t="s">
        <v>3</v>
      </c>
      <c r="H11" s="45">
        <v>1.5662</v>
      </c>
      <c r="I11" s="45"/>
      <c r="J11" s="36">
        <v>74</v>
      </c>
      <c r="K11" s="44">
        <f t="shared" si="0"/>
        <v>32976.12000000004</v>
      </c>
      <c r="L11" s="44"/>
      <c r="M11" s="6">
        <f t="shared" si="2"/>
        <v>0.4456232432432438</v>
      </c>
      <c r="N11" s="36">
        <v>2014</v>
      </c>
      <c r="O11" s="8">
        <v>42701</v>
      </c>
      <c r="P11" s="45">
        <v>1.5814</v>
      </c>
      <c r="Q11" s="45"/>
      <c r="R11" s="46">
        <f t="shared" si="3"/>
        <v>67734.73297297252</v>
      </c>
      <c r="S11" s="46"/>
      <c r="T11" s="47">
        <f t="shared" si="4"/>
        <v>151.9999999999988</v>
      </c>
      <c r="U11" s="47"/>
    </row>
    <row r="12" spans="2:21" ht="13.5">
      <c r="B12" s="36">
        <v>4</v>
      </c>
      <c r="C12" s="44">
        <f t="shared" si="1"/>
        <v>1166938.732972974</v>
      </c>
      <c r="D12" s="44"/>
      <c r="E12" s="36">
        <v>2014</v>
      </c>
      <c r="F12" s="8">
        <v>42712</v>
      </c>
      <c r="G12" s="39" t="s">
        <v>3</v>
      </c>
      <c r="H12" s="45">
        <v>1.559</v>
      </c>
      <c r="I12" s="45"/>
      <c r="J12" s="36">
        <v>50</v>
      </c>
      <c r="K12" s="44">
        <f t="shared" si="0"/>
        <v>35008.16198918922</v>
      </c>
      <c r="L12" s="44"/>
      <c r="M12" s="6">
        <f t="shared" si="2"/>
        <v>0.7001632397837844</v>
      </c>
      <c r="N12" s="36">
        <v>2014</v>
      </c>
      <c r="O12" s="8">
        <v>42720</v>
      </c>
      <c r="P12" s="45">
        <v>1.5784</v>
      </c>
      <c r="Q12" s="45"/>
      <c r="R12" s="46">
        <f t="shared" si="3"/>
        <v>135831.66851805476</v>
      </c>
      <c r="S12" s="46"/>
      <c r="T12" s="47">
        <f t="shared" si="4"/>
        <v>194.00000000000085</v>
      </c>
      <c r="U12" s="47"/>
    </row>
    <row r="13" spans="2:21" ht="13.5">
      <c r="B13" s="36">
        <v>5</v>
      </c>
      <c r="C13" s="44">
        <f t="shared" si="1"/>
        <v>1302770.4014910287</v>
      </c>
      <c r="D13" s="44"/>
      <c r="E13" s="36">
        <v>2015</v>
      </c>
      <c r="F13" s="8">
        <v>42392</v>
      </c>
      <c r="G13" s="39" t="s">
        <v>3</v>
      </c>
      <c r="H13" s="45">
        <v>1.4995</v>
      </c>
      <c r="I13" s="45"/>
      <c r="J13" s="36">
        <v>45</v>
      </c>
      <c r="K13" s="44">
        <f t="shared" si="0"/>
        <v>39083.11204473086</v>
      </c>
      <c r="L13" s="44"/>
      <c r="M13" s="6">
        <f t="shared" si="2"/>
        <v>0.8685136009940191</v>
      </c>
      <c r="N13" s="36">
        <v>2014</v>
      </c>
      <c r="O13" s="8">
        <v>42397</v>
      </c>
      <c r="P13" s="45">
        <v>1.5205</v>
      </c>
      <c r="Q13" s="45"/>
      <c r="R13" s="46">
        <f t="shared" si="3"/>
        <v>182387.8562087432</v>
      </c>
      <c r="S13" s="46"/>
      <c r="T13" s="47">
        <f t="shared" si="4"/>
        <v>209.9999999999991</v>
      </c>
      <c r="U13" s="47"/>
    </row>
    <row r="14" spans="2:21" ht="13.5">
      <c r="B14" s="36">
        <v>6</v>
      </c>
      <c r="C14" s="44">
        <f t="shared" si="1"/>
        <v>1485158.257699772</v>
      </c>
      <c r="D14" s="44"/>
      <c r="E14" s="36"/>
      <c r="F14" s="8"/>
      <c r="G14" s="36" t="s">
        <v>3</v>
      </c>
      <c r="H14" s="45"/>
      <c r="I14" s="45"/>
      <c r="J14" s="36"/>
      <c r="K14" s="44">
        <f t="shared" si="0"/>
      </c>
      <c r="L14" s="44"/>
      <c r="M14" s="6">
        <f t="shared" si="2"/>
      </c>
      <c r="N14" s="36"/>
      <c r="O14" s="8"/>
      <c r="P14" s="45"/>
      <c r="Q14" s="45"/>
      <c r="R14" s="46">
        <f t="shared" si="3"/>
      </c>
      <c r="S14" s="46"/>
      <c r="T14" s="47">
        <f t="shared" si="4"/>
      </c>
      <c r="U14" s="47"/>
    </row>
    <row r="15" spans="2:21" ht="13.5">
      <c r="B15" s="36">
        <v>7</v>
      </c>
      <c r="C15" s="44">
        <f t="shared" si="1"/>
      </c>
      <c r="D15" s="44"/>
      <c r="E15" s="36"/>
      <c r="F15" s="8"/>
      <c r="G15" s="36" t="s">
        <v>3</v>
      </c>
      <c r="H15" s="45"/>
      <c r="I15" s="45"/>
      <c r="J15" s="36"/>
      <c r="K15" s="44">
        <f t="shared" si="0"/>
      </c>
      <c r="L15" s="44"/>
      <c r="M15" s="6">
        <f t="shared" si="2"/>
      </c>
      <c r="N15" s="36"/>
      <c r="O15" s="8"/>
      <c r="P15" s="45"/>
      <c r="Q15" s="45"/>
      <c r="R15" s="46">
        <f t="shared" si="3"/>
      </c>
      <c r="S15" s="46"/>
      <c r="T15" s="47">
        <f t="shared" si="4"/>
      </c>
      <c r="U15" s="47"/>
    </row>
    <row r="16" spans="2:21" ht="13.5">
      <c r="B16" s="36">
        <v>8</v>
      </c>
      <c r="C16" s="44">
        <f t="shared" si="1"/>
      </c>
      <c r="D16" s="44"/>
      <c r="E16" s="36"/>
      <c r="F16" s="8"/>
      <c r="G16" s="36" t="s">
        <v>3</v>
      </c>
      <c r="H16" s="45"/>
      <c r="I16" s="45"/>
      <c r="J16" s="36"/>
      <c r="K16" s="44">
        <f t="shared" si="0"/>
      </c>
      <c r="L16" s="44"/>
      <c r="M16" s="6">
        <f t="shared" si="2"/>
      </c>
      <c r="N16" s="36"/>
      <c r="O16" s="8"/>
      <c r="P16" s="45"/>
      <c r="Q16" s="45"/>
      <c r="R16" s="46">
        <f t="shared" si="3"/>
      </c>
      <c r="S16" s="46"/>
      <c r="T16" s="47">
        <f t="shared" si="4"/>
      </c>
      <c r="U16" s="47"/>
    </row>
    <row r="17" spans="2:21" ht="13.5">
      <c r="B17" s="36">
        <v>9</v>
      </c>
      <c r="C17" s="44">
        <f t="shared" si="1"/>
      </c>
      <c r="D17" s="44"/>
      <c r="E17" s="36"/>
      <c r="F17" s="8"/>
      <c r="G17" s="36" t="s">
        <v>3</v>
      </c>
      <c r="H17" s="45"/>
      <c r="I17" s="45"/>
      <c r="J17" s="36"/>
      <c r="K17" s="44">
        <f t="shared" si="0"/>
      </c>
      <c r="L17" s="44"/>
      <c r="M17" s="6">
        <f t="shared" si="2"/>
      </c>
      <c r="N17" s="36"/>
      <c r="O17" s="8"/>
      <c r="P17" s="45"/>
      <c r="Q17" s="45"/>
      <c r="R17" s="46">
        <f t="shared" si="3"/>
      </c>
      <c r="S17" s="46"/>
      <c r="T17" s="47">
        <f t="shared" si="4"/>
      </c>
      <c r="U17" s="47"/>
    </row>
    <row r="18" spans="2:21" ht="13.5">
      <c r="B18" s="36">
        <v>10</v>
      </c>
      <c r="C18" s="44">
        <f t="shared" si="1"/>
      </c>
      <c r="D18" s="44"/>
      <c r="E18" s="36"/>
      <c r="F18" s="8"/>
      <c r="G18" s="36" t="s">
        <v>3</v>
      </c>
      <c r="H18" s="45"/>
      <c r="I18" s="45"/>
      <c r="J18" s="36"/>
      <c r="K18" s="44">
        <f t="shared" si="0"/>
      </c>
      <c r="L18" s="44"/>
      <c r="M18" s="6">
        <f t="shared" si="2"/>
      </c>
      <c r="N18" s="36"/>
      <c r="O18" s="8"/>
      <c r="P18" s="45"/>
      <c r="Q18" s="45"/>
      <c r="R18" s="46">
        <f t="shared" si="3"/>
      </c>
      <c r="S18" s="46"/>
      <c r="T18" s="47">
        <f t="shared" si="4"/>
      </c>
      <c r="U18" s="47"/>
    </row>
    <row r="19" spans="2:21" ht="13.5">
      <c r="B19" s="36">
        <v>11</v>
      </c>
      <c r="C19" s="44">
        <f t="shared" si="1"/>
      </c>
      <c r="D19" s="44"/>
      <c r="E19" s="36"/>
      <c r="F19" s="8"/>
      <c r="G19" s="36" t="s">
        <v>3</v>
      </c>
      <c r="H19" s="45"/>
      <c r="I19" s="45"/>
      <c r="J19" s="36"/>
      <c r="K19" s="44">
        <f t="shared" si="0"/>
      </c>
      <c r="L19" s="44"/>
      <c r="M19" s="6">
        <f t="shared" si="2"/>
      </c>
      <c r="N19" s="36"/>
      <c r="O19" s="8"/>
      <c r="P19" s="45"/>
      <c r="Q19" s="45"/>
      <c r="R19" s="46">
        <f t="shared" si="3"/>
      </c>
      <c r="S19" s="46"/>
      <c r="T19" s="47">
        <f t="shared" si="4"/>
      </c>
      <c r="U19" s="47"/>
    </row>
    <row r="20" spans="2:21" ht="13.5">
      <c r="B20" s="36">
        <v>12</v>
      </c>
      <c r="C20" s="44">
        <f t="shared" si="1"/>
      </c>
      <c r="D20" s="44"/>
      <c r="E20" s="36"/>
      <c r="F20" s="8"/>
      <c r="G20" s="36" t="s">
        <v>3</v>
      </c>
      <c r="H20" s="45"/>
      <c r="I20" s="45"/>
      <c r="J20" s="36"/>
      <c r="K20" s="44">
        <f t="shared" si="0"/>
      </c>
      <c r="L20" s="44"/>
      <c r="M20" s="6">
        <f t="shared" si="2"/>
      </c>
      <c r="N20" s="36"/>
      <c r="O20" s="8"/>
      <c r="P20" s="45"/>
      <c r="Q20" s="45"/>
      <c r="R20" s="46">
        <f t="shared" si="3"/>
      </c>
      <c r="S20" s="46"/>
      <c r="T20" s="47">
        <f t="shared" si="4"/>
      </c>
      <c r="U20" s="47"/>
    </row>
    <row r="21" spans="2:21" ht="13.5">
      <c r="B21" s="36">
        <v>13</v>
      </c>
      <c r="C21" s="44">
        <f t="shared" si="1"/>
      </c>
      <c r="D21" s="44"/>
      <c r="E21" s="36"/>
      <c r="F21" s="8"/>
      <c r="G21" s="36" t="s">
        <v>3</v>
      </c>
      <c r="H21" s="45"/>
      <c r="I21" s="45"/>
      <c r="J21" s="36"/>
      <c r="K21" s="44">
        <f t="shared" si="0"/>
      </c>
      <c r="L21" s="44"/>
      <c r="M21" s="6">
        <f t="shared" si="2"/>
      </c>
      <c r="N21" s="36"/>
      <c r="O21" s="8"/>
      <c r="P21" s="45"/>
      <c r="Q21" s="45"/>
      <c r="R21" s="46">
        <f t="shared" si="3"/>
      </c>
      <c r="S21" s="46"/>
      <c r="T21" s="47">
        <f t="shared" si="4"/>
      </c>
      <c r="U21" s="47"/>
    </row>
    <row r="22" spans="2:21" ht="13.5">
      <c r="B22" s="36">
        <v>14</v>
      </c>
      <c r="C22" s="44">
        <f t="shared" si="1"/>
      </c>
      <c r="D22" s="44"/>
      <c r="E22" s="36"/>
      <c r="F22" s="8"/>
      <c r="G22" s="36" t="s">
        <v>2</v>
      </c>
      <c r="H22" s="45"/>
      <c r="I22" s="45"/>
      <c r="J22" s="36"/>
      <c r="K22" s="44">
        <f t="shared" si="0"/>
      </c>
      <c r="L22" s="44"/>
      <c r="M22" s="6">
        <f t="shared" si="2"/>
      </c>
      <c r="N22" s="36"/>
      <c r="O22" s="8"/>
      <c r="P22" s="45"/>
      <c r="Q22" s="45"/>
      <c r="R22" s="46">
        <f t="shared" si="3"/>
      </c>
      <c r="S22" s="46"/>
      <c r="T22" s="47">
        <f t="shared" si="4"/>
      </c>
      <c r="U22" s="47"/>
    </row>
    <row r="23" spans="2:21" ht="13.5">
      <c r="B23" s="36">
        <v>15</v>
      </c>
      <c r="C23" s="44">
        <f t="shared" si="1"/>
      </c>
      <c r="D23" s="44"/>
      <c r="E23" s="36"/>
      <c r="F23" s="8"/>
      <c r="G23" s="36" t="s">
        <v>3</v>
      </c>
      <c r="H23" s="45"/>
      <c r="I23" s="45"/>
      <c r="J23" s="36"/>
      <c r="K23" s="44">
        <f t="shared" si="0"/>
      </c>
      <c r="L23" s="44"/>
      <c r="M23" s="6">
        <f t="shared" si="2"/>
      </c>
      <c r="N23" s="36"/>
      <c r="O23" s="8"/>
      <c r="P23" s="45"/>
      <c r="Q23" s="45"/>
      <c r="R23" s="46">
        <f t="shared" si="3"/>
      </c>
      <c r="S23" s="46"/>
      <c r="T23" s="47">
        <f t="shared" si="4"/>
      </c>
      <c r="U23" s="47"/>
    </row>
    <row r="24" spans="2:21" ht="13.5">
      <c r="B24" s="36">
        <v>16</v>
      </c>
      <c r="C24" s="44">
        <f t="shared" si="1"/>
      </c>
      <c r="D24" s="44"/>
      <c r="E24" s="36"/>
      <c r="F24" s="8"/>
      <c r="G24" s="36" t="s">
        <v>3</v>
      </c>
      <c r="H24" s="45"/>
      <c r="I24" s="45"/>
      <c r="J24" s="36"/>
      <c r="K24" s="44">
        <f t="shared" si="0"/>
      </c>
      <c r="L24" s="44"/>
      <c r="M24" s="6">
        <f t="shared" si="2"/>
      </c>
      <c r="N24" s="36"/>
      <c r="O24" s="8"/>
      <c r="P24" s="45"/>
      <c r="Q24" s="45"/>
      <c r="R24" s="46">
        <f t="shared" si="3"/>
      </c>
      <c r="S24" s="46"/>
      <c r="T24" s="47">
        <f t="shared" si="4"/>
      </c>
      <c r="U24" s="47"/>
    </row>
    <row r="25" spans="2:21" ht="13.5">
      <c r="B25" s="36">
        <v>17</v>
      </c>
      <c r="C25" s="44">
        <f t="shared" si="1"/>
      </c>
      <c r="D25" s="44"/>
      <c r="E25" s="36"/>
      <c r="F25" s="8"/>
      <c r="G25" s="36" t="s">
        <v>3</v>
      </c>
      <c r="H25" s="45"/>
      <c r="I25" s="45"/>
      <c r="J25" s="36"/>
      <c r="K25" s="44">
        <f t="shared" si="0"/>
      </c>
      <c r="L25" s="44"/>
      <c r="M25" s="6">
        <f t="shared" si="2"/>
      </c>
      <c r="N25" s="36"/>
      <c r="O25" s="8"/>
      <c r="P25" s="45"/>
      <c r="Q25" s="45"/>
      <c r="R25" s="46">
        <f t="shared" si="3"/>
      </c>
      <c r="S25" s="46"/>
      <c r="T25" s="47">
        <f t="shared" si="4"/>
      </c>
      <c r="U25" s="47"/>
    </row>
    <row r="26" spans="2:21" ht="13.5">
      <c r="B26" s="36">
        <v>18</v>
      </c>
      <c r="C26" s="44">
        <f t="shared" si="1"/>
      </c>
      <c r="D26" s="44"/>
      <c r="E26" s="36"/>
      <c r="F26" s="8"/>
      <c r="G26" s="36" t="s">
        <v>3</v>
      </c>
      <c r="H26" s="45"/>
      <c r="I26" s="45"/>
      <c r="J26" s="36"/>
      <c r="K26" s="44">
        <f t="shared" si="0"/>
      </c>
      <c r="L26" s="44"/>
      <c r="M26" s="6">
        <f t="shared" si="2"/>
      </c>
      <c r="N26" s="36"/>
      <c r="O26" s="8"/>
      <c r="P26" s="45"/>
      <c r="Q26" s="45"/>
      <c r="R26" s="46">
        <f t="shared" si="3"/>
      </c>
      <c r="S26" s="46"/>
      <c r="T26" s="47">
        <f t="shared" si="4"/>
      </c>
      <c r="U26" s="47"/>
    </row>
    <row r="27" spans="2:21" ht="13.5">
      <c r="B27" s="36">
        <v>19</v>
      </c>
      <c r="C27" s="44">
        <f t="shared" si="1"/>
      </c>
      <c r="D27" s="44"/>
      <c r="E27" s="36"/>
      <c r="F27" s="8"/>
      <c r="G27" s="36" t="s">
        <v>2</v>
      </c>
      <c r="H27" s="45"/>
      <c r="I27" s="45"/>
      <c r="J27" s="36"/>
      <c r="K27" s="44">
        <f t="shared" si="0"/>
      </c>
      <c r="L27" s="44"/>
      <c r="M27" s="6">
        <f t="shared" si="2"/>
      </c>
      <c r="N27" s="36"/>
      <c r="O27" s="8"/>
      <c r="P27" s="45"/>
      <c r="Q27" s="45"/>
      <c r="R27" s="46">
        <f t="shared" si="3"/>
      </c>
      <c r="S27" s="46"/>
      <c r="T27" s="47">
        <f t="shared" si="4"/>
      </c>
      <c r="U27" s="47"/>
    </row>
    <row r="28" spans="2:21" ht="13.5">
      <c r="B28" s="36">
        <v>20</v>
      </c>
      <c r="C28" s="44">
        <f t="shared" si="1"/>
      </c>
      <c r="D28" s="44"/>
      <c r="E28" s="36"/>
      <c r="F28" s="8"/>
      <c r="G28" s="36" t="s">
        <v>3</v>
      </c>
      <c r="H28" s="45"/>
      <c r="I28" s="45"/>
      <c r="J28" s="36"/>
      <c r="K28" s="44">
        <f t="shared" si="0"/>
      </c>
      <c r="L28" s="44"/>
      <c r="M28" s="6">
        <f t="shared" si="2"/>
      </c>
      <c r="N28" s="36"/>
      <c r="O28" s="8"/>
      <c r="P28" s="45"/>
      <c r="Q28" s="45"/>
      <c r="R28" s="46">
        <f t="shared" si="3"/>
      </c>
      <c r="S28" s="46"/>
      <c r="T28" s="47">
        <f t="shared" si="4"/>
      </c>
      <c r="U28" s="47"/>
    </row>
    <row r="29" spans="2:21" ht="13.5">
      <c r="B29" s="36">
        <v>21</v>
      </c>
      <c r="C29" s="44">
        <f t="shared" si="1"/>
      </c>
      <c r="D29" s="44"/>
      <c r="E29" s="36"/>
      <c r="F29" s="8"/>
      <c r="G29" s="36" t="s">
        <v>2</v>
      </c>
      <c r="H29" s="45"/>
      <c r="I29" s="45"/>
      <c r="J29" s="36"/>
      <c r="K29" s="44">
        <f t="shared" si="0"/>
      </c>
      <c r="L29" s="44"/>
      <c r="M29" s="6">
        <f t="shared" si="2"/>
      </c>
      <c r="N29" s="36"/>
      <c r="O29" s="8"/>
      <c r="P29" s="45"/>
      <c r="Q29" s="45"/>
      <c r="R29" s="46">
        <f t="shared" si="3"/>
      </c>
      <c r="S29" s="46"/>
      <c r="T29" s="47">
        <f t="shared" si="4"/>
      </c>
      <c r="U29" s="47"/>
    </row>
    <row r="30" spans="2:21" ht="13.5">
      <c r="B30" s="36">
        <v>22</v>
      </c>
      <c r="C30" s="44">
        <f t="shared" si="1"/>
      </c>
      <c r="D30" s="44"/>
      <c r="E30" s="36"/>
      <c r="F30" s="8"/>
      <c r="G30" s="36" t="s">
        <v>2</v>
      </c>
      <c r="H30" s="45"/>
      <c r="I30" s="45"/>
      <c r="J30" s="36"/>
      <c r="K30" s="44">
        <f t="shared" si="0"/>
      </c>
      <c r="L30" s="44"/>
      <c r="M30" s="6">
        <f t="shared" si="2"/>
      </c>
      <c r="N30" s="36"/>
      <c r="O30" s="8"/>
      <c r="P30" s="45"/>
      <c r="Q30" s="45"/>
      <c r="R30" s="46">
        <f t="shared" si="3"/>
      </c>
      <c r="S30" s="46"/>
      <c r="T30" s="47">
        <f t="shared" si="4"/>
      </c>
      <c r="U30" s="47"/>
    </row>
    <row r="31" spans="2:21" ht="13.5">
      <c r="B31" s="36">
        <v>23</v>
      </c>
      <c r="C31" s="44">
        <f t="shared" si="1"/>
      </c>
      <c r="D31" s="44"/>
      <c r="E31" s="36"/>
      <c r="F31" s="8"/>
      <c r="G31" s="36" t="s">
        <v>2</v>
      </c>
      <c r="H31" s="45"/>
      <c r="I31" s="45"/>
      <c r="J31" s="36"/>
      <c r="K31" s="44">
        <f t="shared" si="0"/>
      </c>
      <c r="L31" s="44"/>
      <c r="M31" s="6">
        <f t="shared" si="2"/>
      </c>
      <c r="N31" s="36"/>
      <c r="O31" s="8"/>
      <c r="P31" s="45"/>
      <c r="Q31" s="45"/>
      <c r="R31" s="46">
        <f t="shared" si="3"/>
      </c>
      <c r="S31" s="46"/>
      <c r="T31" s="47">
        <f t="shared" si="4"/>
      </c>
      <c r="U31" s="47"/>
    </row>
    <row r="32" spans="2:21" ht="13.5">
      <c r="B32" s="36">
        <v>24</v>
      </c>
      <c r="C32" s="44">
        <f t="shared" si="1"/>
      </c>
      <c r="D32" s="44"/>
      <c r="E32" s="36"/>
      <c r="F32" s="8"/>
      <c r="G32" s="36" t="s">
        <v>2</v>
      </c>
      <c r="H32" s="45"/>
      <c r="I32" s="45"/>
      <c r="J32" s="36"/>
      <c r="K32" s="44">
        <f t="shared" si="0"/>
      </c>
      <c r="L32" s="44"/>
      <c r="M32" s="6">
        <f t="shared" si="2"/>
      </c>
      <c r="N32" s="36"/>
      <c r="O32" s="8"/>
      <c r="P32" s="45"/>
      <c r="Q32" s="45"/>
      <c r="R32" s="46">
        <f t="shared" si="3"/>
      </c>
      <c r="S32" s="46"/>
      <c r="T32" s="47">
        <f t="shared" si="4"/>
      </c>
      <c r="U32" s="47"/>
    </row>
    <row r="33" spans="2:21" ht="13.5">
      <c r="B33" s="36">
        <v>25</v>
      </c>
      <c r="C33" s="44">
        <f t="shared" si="1"/>
      </c>
      <c r="D33" s="44"/>
      <c r="E33" s="36"/>
      <c r="F33" s="8"/>
      <c r="G33" s="36" t="s">
        <v>3</v>
      </c>
      <c r="H33" s="45"/>
      <c r="I33" s="45"/>
      <c r="J33" s="36"/>
      <c r="K33" s="44">
        <f t="shared" si="0"/>
      </c>
      <c r="L33" s="44"/>
      <c r="M33" s="6">
        <f t="shared" si="2"/>
      </c>
      <c r="N33" s="36"/>
      <c r="O33" s="8"/>
      <c r="P33" s="45"/>
      <c r="Q33" s="45"/>
      <c r="R33" s="46">
        <f t="shared" si="3"/>
      </c>
      <c r="S33" s="46"/>
      <c r="T33" s="47">
        <f t="shared" si="4"/>
      </c>
      <c r="U33" s="47"/>
    </row>
    <row r="34" spans="2:21" ht="13.5">
      <c r="B34" s="36">
        <v>26</v>
      </c>
      <c r="C34" s="44">
        <f t="shared" si="1"/>
      </c>
      <c r="D34" s="44"/>
      <c r="E34" s="36"/>
      <c r="F34" s="8"/>
      <c r="G34" s="36" t="s">
        <v>2</v>
      </c>
      <c r="H34" s="45"/>
      <c r="I34" s="45"/>
      <c r="J34" s="36"/>
      <c r="K34" s="44">
        <f t="shared" si="0"/>
      </c>
      <c r="L34" s="44"/>
      <c r="M34" s="6">
        <f t="shared" si="2"/>
      </c>
      <c r="N34" s="36"/>
      <c r="O34" s="8"/>
      <c r="P34" s="45"/>
      <c r="Q34" s="45"/>
      <c r="R34" s="46">
        <f t="shared" si="3"/>
      </c>
      <c r="S34" s="46"/>
      <c r="T34" s="47">
        <f t="shared" si="4"/>
      </c>
      <c r="U34" s="47"/>
    </row>
    <row r="35" spans="2:21" ht="13.5">
      <c r="B35" s="36">
        <v>27</v>
      </c>
      <c r="C35" s="44">
        <f t="shared" si="1"/>
      </c>
      <c r="D35" s="44"/>
      <c r="E35" s="36"/>
      <c r="F35" s="8"/>
      <c r="G35" s="36" t="s">
        <v>2</v>
      </c>
      <c r="H35" s="45"/>
      <c r="I35" s="45"/>
      <c r="J35" s="36"/>
      <c r="K35" s="44">
        <f t="shared" si="0"/>
      </c>
      <c r="L35" s="44"/>
      <c r="M35" s="6">
        <f t="shared" si="2"/>
      </c>
      <c r="N35" s="36"/>
      <c r="O35" s="8"/>
      <c r="P35" s="45"/>
      <c r="Q35" s="45"/>
      <c r="R35" s="46">
        <f t="shared" si="3"/>
      </c>
      <c r="S35" s="46"/>
      <c r="T35" s="47">
        <f t="shared" si="4"/>
      </c>
      <c r="U35" s="47"/>
    </row>
    <row r="36" spans="2:21" ht="13.5">
      <c r="B36" s="36">
        <v>28</v>
      </c>
      <c r="C36" s="44">
        <f t="shared" si="1"/>
      </c>
      <c r="D36" s="44"/>
      <c r="E36" s="36"/>
      <c r="F36" s="8"/>
      <c r="G36" s="36" t="s">
        <v>2</v>
      </c>
      <c r="H36" s="45"/>
      <c r="I36" s="45"/>
      <c r="J36" s="36"/>
      <c r="K36" s="44">
        <f t="shared" si="0"/>
      </c>
      <c r="L36" s="44"/>
      <c r="M36" s="6">
        <f t="shared" si="2"/>
      </c>
      <c r="N36" s="36"/>
      <c r="O36" s="8"/>
      <c r="P36" s="45"/>
      <c r="Q36" s="45"/>
      <c r="R36" s="46">
        <f t="shared" si="3"/>
      </c>
      <c r="S36" s="46"/>
      <c r="T36" s="47">
        <f t="shared" si="4"/>
      </c>
      <c r="U36" s="47"/>
    </row>
    <row r="37" spans="2:21" ht="13.5">
      <c r="B37" s="36">
        <v>29</v>
      </c>
      <c r="C37" s="44">
        <f t="shared" si="1"/>
      </c>
      <c r="D37" s="44"/>
      <c r="E37" s="36"/>
      <c r="F37" s="8"/>
      <c r="G37" s="36" t="s">
        <v>2</v>
      </c>
      <c r="H37" s="45"/>
      <c r="I37" s="45"/>
      <c r="J37" s="36"/>
      <c r="K37" s="44">
        <f t="shared" si="0"/>
      </c>
      <c r="L37" s="44"/>
      <c r="M37" s="6">
        <f t="shared" si="2"/>
      </c>
      <c r="N37" s="36"/>
      <c r="O37" s="8"/>
      <c r="P37" s="45"/>
      <c r="Q37" s="45"/>
      <c r="R37" s="46">
        <f t="shared" si="3"/>
      </c>
      <c r="S37" s="46"/>
      <c r="T37" s="47">
        <f t="shared" si="4"/>
      </c>
      <c r="U37" s="47"/>
    </row>
    <row r="38" spans="2:21" ht="13.5">
      <c r="B38" s="36">
        <v>30</v>
      </c>
      <c r="C38" s="44">
        <f t="shared" si="1"/>
      </c>
      <c r="D38" s="44"/>
      <c r="E38" s="36"/>
      <c r="F38" s="8"/>
      <c r="G38" s="36" t="s">
        <v>3</v>
      </c>
      <c r="H38" s="45"/>
      <c r="I38" s="45"/>
      <c r="J38" s="36"/>
      <c r="K38" s="44">
        <f t="shared" si="0"/>
      </c>
      <c r="L38" s="44"/>
      <c r="M38" s="6">
        <f t="shared" si="2"/>
      </c>
      <c r="N38" s="36"/>
      <c r="O38" s="8"/>
      <c r="P38" s="45"/>
      <c r="Q38" s="45"/>
      <c r="R38" s="46">
        <f t="shared" si="3"/>
      </c>
      <c r="S38" s="46"/>
      <c r="T38" s="47">
        <f t="shared" si="4"/>
      </c>
      <c r="U38" s="47"/>
    </row>
    <row r="39" spans="2:21" ht="13.5">
      <c r="B39" s="36">
        <v>31</v>
      </c>
      <c r="C39" s="44">
        <f t="shared" si="1"/>
      </c>
      <c r="D39" s="44"/>
      <c r="E39" s="36"/>
      <c r="F39" s="8"/>
      <c r="G39" s="36" t="s">
        <v>3</v>
      </c>
      <c r="H39" s="45"/>
      <c r="I39" s="45"/>
      <c r="J39" s="36"/>
      <c r="K39" s="44">
        <f t="shared" si="0"/>
      </c>
      <c r="L39" s="44"/>
      <c r="M39" s="6">
        <f t="shared" si="2"/>
      </c>
      <c r="N39" s="36"/>
      <c r="O39" s="8"/>
      <c r="P39" s="45"/>
      <c r="Q39" s="45"/>
      <c r="R39" s="46">
        <f t="shared" si="3"/>
      </c>
      <c r="S39" s="46"/>
      <c r="T39" s="47">
        <f t="shared" si="4"/>
      </c>
      <c r="U39" s="47"/>
    </row>
    <row r="40" spans="2:21" ht="13.5">
      <c r="B40" s="36">
        <v>32</v>
      </c>
      <c r="C40" s="44">
        <f t="shared" si="1"/>
      </c>
      <c r="D40" s="44"/>
      <c r="E40" s="36"/>
      <c r="F40" s="8"/>
      <c r="G40" s="36" t="s">
        <v>3</v>
      </c>
      <c r="H40" s="45"/>
      <c r="I40" s="45"/>
      <c r="J40" s="36"/>
      <c r="K40" s="44">
        <f t="shared" si="0"/>
      </c>
      <c r="L40" s="44"/>
      <c r="M40" s="6">
        <f t="shared" si="2"/>
      </c>
      <c r="N40" s="36"/>
      <c r="O40" s="8"/>
      <c r="P40" s="45"/>
      <c r="Q40" s="45"/>
      <c r="R40" s="46">
        <f t="shared" si="3"/>
      </c>
      <c r="S40" s="46"/>
      <c r="T40" s="47">
        <f t="shared" si="4"/>
      </c>
      <c r="U40" s="47"/>
    </row>
    <row r="41" spans="2:21" ht="13.5">
      <c r="B41" s="36">
        <v>33</v>
      </c>
      <c r="C41" s="44">
        <f t="shared" si="1"/>
      </c>
      <c r="D41" s="44"/>
      <c r="E41" s="36"/>
      <c r="F41" s="8"/>
      <c r="G41" s="36" t="s">
        <v>2</v>
      </c>
      <c r="H41" s="45"/>
      <c r="I41" s="45"/>
      <c r="J41" s="36"/>
      <c r="K41" s="44">
        <f t="shared" si="0"/>
      </c>
      <c r="L41" s="44"/>
      <c r="M41" s="6">
        <f t="shared" si="2"/>
      </c>
      <c r="N41" s="36"/>
      <c r="O41" s="8"/>
      <c r="P41" s="45"/>
      <c r="Q41" s="45"/>
      <c r="R41" s="46">
        <f t="shared" si="3"/>
      </c>
      <c r="S41" s="46"/>
      <c r="T41" s="47">
        <f t="shared" si="4"/>
      </c>
      <c r="U41" s="47"/>
    </row>
    <row r="42" spans="2:21" ht="13.5">
      <c r="B42" s="36">
        <v>34</v>
      </c>
      <c r="C42" s="44">
        <f t="shared" si="1"/>
      </c>
      <c r="D42" s="44"/>
      <c r="E42" s="36"/>
      <c r="F42" s="8"/>
      <c r="G42" s="36" t="s">
        <v>3</v>
      </c>
      <c r="H42" s="45"/>
      <c r="I42" s="45"/>
      <c r="J42" s="36"/>
      <c r="K42" s="44">
        <f t="shared" si="0"/>
      </c>
      <c r="L42" s="44"/>
      <c r="M42" s="6">
        <f t="shared" si="2"/>
      </c>
      <c r="N42" s="36"/>
      <c r="O42" s="8"/>
      <c r="P42" s="45"/>
      <c r="Q42" s="45"/>
      <c r="R42" s="46">
        <f t="shared" si="3"/>
      </c>
      <c r="S42" s="46"/>
      <c r="T42" s="47">
        <f t="shared" si="4"/>
      </c>
      <c r="U42" s="47"/>
    </row>
    <row r="43" spans="2:21" ht="13.5">
      <c r="B43" s="36">
        <v>35</v>
      </c>
      <c r="C43" s="44">
        <f t="shared" si="1"/>
      </c>
      <c r="D43" s="44"/>
      <c r="E43" s="36"/>
      <c r="F43" s="8"/>
      <c r="G43" s="36" t="s">
        <v>2</v>
      </c>
      <c r="H43" s="45"/>
      <c r="I43" s="45"/>
      <c r="J43" s="36"/>
      <c r="K43" s="44">
        <f t="shared" si="0"/>
      </c>
      <c r="L43" s="44"/>
      <c r="M43" s="6">
        <f t="shared" si="2"/>
      </c>
      <c r="N43" s="36"/>
      <c r="O43" s="8"/>
      <c r="P43" s="45"/>
      <c r="Q43" s="45"/>
      <c r="R43" s="46">
        <f t="shared" si="3"/>
      </c>
      <c r="S43" s="46"/>
      <c r="T43" s="47">
        <f t="shared" si="4"/>
      </c>
      <c r="U43" s="47"/>
    </row>
    <row r="44" spans="2:21" ht="13.5">
      <c r="B44" s="36">
        <v>36</v>
      </c>
      <c r="C44" s="44">
        <f t="shared" si="1"/>
      </c>
      <c r="D44" s="44"/>
      <c r="E44" s="36"/>
      <c r="F44" s="8"/>
      <c r="G44" s="36" t="s">
        <v>3</v>
      </c>
      <c r="H44" s="45"/>
      <c r="I44" s="45"/>
      <c r="J44" s="36"/>
      <c r="K44" s="44">
        <f t="shared" si="0"/>
      </c>
      <c r="L44" s="44"/>
      <c r="M44" s="6">
        <f t="shared" si="2"/>
      </c>
      <c r="N44" s="36"/>
      <c r="O44" s="8"/>
      <c r="P44" s="45"/>
      <c r="Q44" s="45"/>
      <c r="R44" s="46">
        <f t="shared" si="3"/>
      </c>
      <c r="S44" s="46"/>
      <c r="T44" s="47">
        <f t="shared" si="4"/>
      </c>
      <c r="U44" s="47"/>
    </row>
    <row r="45" spans="2:21" ht="13.5">
      <c r="B45" s="36">
        <v>37</v>
      </c>
      <c r="C45" s="44">
        <f t="shared" si="1"/>
      </c>
      <c r="D45" s="44"/>
      <c r="E45" s="36"/>
      <c r="F45" s="8"/>
      <c r="G45" s="36" t="s">
        <v>2</v>
      </c>
      <c r="H45" s="45"/>
      <c r="I45" s="45"/>
      <c r="J45" s="36"/>
      <c r="K45" s="44">
        <f t="shared" si="0"/>
      </c>
      <c r="L45" s="44"/>
      <c r="M45" s="6">
        <f t="shared" si="2"/>
      </c>
      <c r="N45" s="36"/>
      <c r="O45" s="8"/>
      <c r="P45" s="45"/>
      <c r="Q45" s="45"/>
      <c r="R45" s="46">
        <f t="shared" si="3"/>
      </c>
      <c r="S45" s="46"/>
      <c r="T45" s="47">
        <f t="shared" si="4"/>
      </c>
      <c r="U45" s="47"/>
    </row>
    <row r="46" spans="2:21" ht="13.5">
      <c r="B46" s="36">
        <v>38</v>
      </c>
      <c r="C46" s="44">
        <f t="shared" si="1"/>
      </c>
      <c r="D46" s="44"/>
      <c r="E46" s="36"/>
      <c r="F46" s="8"/>
      <c r="G46" s="36" t="s">
        <v>3</v>
      </c>
      <c r="H46" s="45"/>
      <c r="I46" s="45"/>
      <c r="J46" s="36"/>
      <c r="K46" s="44">
        <f t="shared" si="0"/>
      </c>
      <c r="L46" s="44"/>
      <c r="M46" s="6">
        <f t="shared" si="2"/>
      </c>
      <c r="N46" s="36"/>
      <c r="O46" s="8"/>
      <c r="P46" s="45"/>
      <c r="Q46" s="45"/>
      <c r="R46" s="46">
        <f t="shared" si="3"/>
      </c>
      <c r="S46" s="46"/>
      <c r="T46" s="47">
        <f t="shared" si="4"/>
      </c>
      <c r="U46" s="47"/>
    </row>
    <row r="47" spans="2:21" ht="13.5">
      <c r="B47" s="36">
        <v>39</v>
      </c>
      <c r="C47" s="44">
        <f t="shared" si="1"/>
      </c>
      <c r="D47" s="44"/>
      <c r="E47" s="36"/>
      <c r="F47" s="8"/>
      <c r="G47" s="36" t="s">
        <v>3</v>
      </c>
      <c r="H47" s="45"/>
      <c r="I47" s="45"/>
      <c r="J47" s="36"/>
      <c r="K47" s="44">
        <f t="shared" si="0"/>
      </c>
      <c r="L47" s="44"/>
      <c r="M47" s="6">
        <f t="shared" si="2"/>
      </c>
      <c r="N47" s="36"/>
      <c r="O47" s="8"/>
      <c r="P47" s="45"/>
      <c r="Q47" s="45"/>
      <c r="R47" s="46">
        <f t="shared" si="3"/>
      </c>
      <c r="S47" s="46"/>
      <c r="T47" s="47">
        <f t="shared" si="4"/>
      </c>
      <c r="U47" s="47"/>
    </row>
    <row r="48" spans="2:21" ht="13.5">
      <c r="B48" s="36">
        <v>40</v>
      </c>
      <c r="C48" s="44">
        <f t="shared" si="1"/>
      </c>
      <c r="D48" s="44"/>
      <c r="E48" s="36"/>
      <c r="F48" s="8"/>
      <c r="G48" s="36" t="s">
        <v>36</v>
      </c>
      <c r="H48" s="45"/>
      <c r="I48" s="45"/>
      <c r="J48" s="36"/>
      <c r="K48" s="44">
        <f t="shared" si="0"/>
      </c>
      <c r="L48" s="44"/>
      <c r="M48" s="6">
        <f t="shared" si="2"/>
      </c>
      <c r="N48" s="36"/>
      <c r="O48" s="8"/>
      <c r="P48" s="45"/>
      <c r="Q48" s="45"/>
      <c r="R48" s="46">
        <f t="shared" si="3"/>
      </c>
      <c r="S48" s="46"/>
      <c r="T48" s="47">
        <f t="shared" si="4"/>
      </c>
      <c r="U48" s="47"/>
    </row>
    <row r="49" spans="2:21" ht="13.5">
      <c r="B49" s="36">
        <v>41</v>
      </c>
      <c r="C49" s="44">
        <f t="shared" si="1"/>
      </c>
      <c r="D49" s="44"/>
      <c r="E49" s="36"/>
      <c r="F49" s="8"/>
      <c r="G49" s="36" t="s">
        <v>3</v>
      </c>
      <c r="H49" s="45"/>
      <c r="I49" s="45"/>
      <c r="J49" s="36"/>
      <c r="K49" s="44">
        <f t="shared" si="0"/>
      </c>
      <c r="L49" s="44"/>
      <c r="M49" s="6">
        <f t="shared" si="2"/>
      </c>
      <c r="N49" s="36"/>
      <c r="O49" s="8"/>
      <c r="P49" s="45"/>
      <c r="Q49" s="45"/>
      <c r="R49" s="46">
        <f t="shared" si="3"/>
      </c>
      <c r="S49" s="46"/>
      <c r="T49" s="47">
        <f t="shared" si="4"/>
      </c>
      <c r="U49" s="47"/>
    </row>
    <row r="50" spans="2:21" ht="13.5">
      <c r="B50" s="36">
        <v>42</v>
      </c>
      <c r="C50" s="44">
        <f t="shared" si="1"/>
      </c>
      <c r="D50" s="44"/>
      <c r="E50" s="36"/>
      <c r="F50" s="8"/>
      <c r="G50" s="36" t="s">
        <v>3</v>
      </c>
      <c r="H50" s="45"/>
      <c r="I50" s="45"/>
      <c r="J50" s="36"/>
      <c r="K50" s="44">
        <f t="shared" si="0"/>
      </c>
      <c r="L50" s="44"/>
      <c r="M50" s="6">
        <f t="shared" si="2"/>
      </c>
      <c r="N50" s="36"/>
      <c r="O50" s="8"/>
      <c r="P50" s="45"/>
      <c r="Q50" s="45"/>
      <c r="R50" s="46">
        <f t="shared" si="3"/>
      </c>
      <c r="S50" s="46"/>
      <c r="T50" s="47">
        <f t="shared" si="4"/>
      </c>
      <c r="U50" s="47"/>
    </row>
    <row r="51" spans="2:21" ht="13.5">
      <c r="B51" s="36">
        <v>43</v>
      </c>
      <c r="C51" s="44">
        <f t="shared" si="1"/>
      </c>
      <c r="D51" s="44"/>
      <c r="E51" s="36"/>
      <c r="F51" s="8"/>
      <c r="G51" s="36" t="s">
        <v>2</v>
      </c>
      <c r="H51" s="45"/>
      <c r="I51" s="45"/>
      <c r="J51" s="36"/>
      <c r="K51" s="44">
        <f t="shared" si="0"/>
      </c>
      <c r="L51" s="44"/>
      <c r="M51" s="6">
        <f t="shared" si="2"/>
      </c>
      <c r="N51" s="36"/>
      <c r="O51" s="8"/>
      <c r="P51" s="45"/>
      <c r="Q51" s="45"/>
      <c r="R51" s="46">
        <f t="shared" si="3"/>
      </c>
      <c r="S51" s="46"/>
      <c r="T51" s="47">
        <f t="shared" si="4"/>
      </c>
      <c r="U51" s="47"/>
    </row>
    <row r="52" spans="2:21" ht="13.5">
      <c r="B52" s="36">
        <v>44</v>
      </c>
      <c r="C52" s="44">
        <f t="shared" si="1"/>
      </c>
      <c r="D52" s="44"/>
      <c r="E52" s="36"/>
      <c r="F52" s="8"/>
      <c r="G52" s="36" t="s">
        <v>2</v>
      </c>
      <c r="H52" s="45"/>
      <c r="I52" s="45"/>
      <c r="J52" s="36"/>
      <c r="K52" s="44">
        <f t="shared" si="0"/>
      </c>
      <c r="L52" s="44"/>
      <c r="M52" s="6">
        <f t="shared" si="2"/>
      </c>
      <c r="N52" s="36"/>
      <c r="O52" s="8"/>
      <c r="P52" s="45"/>
      <c r="Q52" s="45"/>
      <c r="R52" s="46">
        <f t="shared" si="3"/>
      </c>
      <c r="S52" s="46"/>
      <c r="T52" s="47">
        <f t="shared" si="4"/>
      </c>
      <c r="U52" s="47"/>
    </row>
    <row r="53" spans="2:21" ht="13.5">
      <c r="B53" s="36">
        <v>45</v>
      </c>
      <c r="C53" s="44">
        <f t="shared" si="1"/>
      </c>
      <c r="D53" s="44"/>
      <c r="E53" s="36"/>
      <c r="F53" s="8"/>
      <c r="G53" s="36" t="s">
        <v>3</v>
      </c>
      <c r="H53" s="45"/>
      <c r="I53" s="45"/>
      <c r="J53" s="36"/>
      <c r="K53" s="44">
        <f t="shared" si="0"/>
      </c>
      <c r="L53" s="44"/>
      <c r="M53" s="6">
        <f t="shared" si="2"/>
      </c>
      <c r="N53" s="36"/>
      <c r="O53" s="8"/>
      <c r="P53" s="45"/>
      <c r="Q53" s="45"/>
      <c r="R53" s="46">
        <f t="shared" si="3"/>
      </c>
      <c r="S53" s="46"/>
      <c r="T53" s="47">
        <f t="shared" si="4"/>
      </c>
      <c r="U53" s="47"/>
    </row>
    <row r="54" spans="2:21" ht="13.5">
      <c r="B54" s="36">
        <v>46</v>
      </c>
      <c r="C54" s="44">
        <f t="shared" si="1"/>
      </c>
      <c r="D54" s="44"/>
      <c r="E54" s="36"/>
      <c r="F54" s="8"/>
      <c r="G54" s="36" t="s">
        <v>3</v>
      </c>
      <c r="H54" s="45"/>
      <c r="I54" s="45"/>
      <c r="J54" s="36"/>
      <c r="K54" s="44">
        <f t="shared" si="0"/>
      </c>
      <c r="L54" s="44"/>
      <c r="M54" s="6">
        <f t="shared" si="2"/>
      </c>
      <c r="N54" s="36"/>
      <c r="O54" s="8"/>
      <c r="P54" s="45"/>
      <c r="Q54" s="45"/>
      <c r="R54" s="46">
        <f t="shared" si="3"/>
      </c>
      <c r="S54" s="46"/>
      <c r="T54" s="47">
        <f t="shared" si="4"/>
      </c>
      <c r="U54" s="47"/>
    </row>
    <row r="55" spans="2:21" ht="13.5">
      <c r="B55" s="36">
        <v>47</v>
      </c>
      <c r="C55" s="44">
        <f t="shared" si="1"/>
      </c>
      <c r="D55" s="44"/>
      <c r="E55" s="36"/>
      <c r="F55" s="8"/>
      <c r="G55" s="36" t="s">
        <v>2</v>
      </c>
      <c r="H55" s="45"/>
      <c r="I55" s="45"/>
      <c r="J55" s="36"/>
      <c r="K55" s="44">
        <f t="shared" si="0"/>
      </c>
      <c r="L55" s="44"/>
      <c r="M55" s="6">
        <f t="shared" si="2"/>
      </c>
      <c r="N55" s="36"/>
      <c r="O55" s="8"/>
      <c r="P55" s="45"/>
      <c r="Q55" s="45"/>
      <c r="R55" s="46">
        <f t="shared" si="3"/>
      </c>
      <c r="S55" s="46"/>
      <c r="T55" s="47">
        <f t="shared" si="4"/>
      </c>
      <c r="U55" s="47"/>
    </row>
    <row r="56" spans="2:21" ht="13.5">
      <c r="B56" s="36">
        <v>48</v>
      </c>
      <c r="C56" s="44">
        <f t="shared" si="1"/>
      </c>
      <c r="D56" s="44"/>
      <c r="E56" s="36"/>
      <c r="F56" s="8"/>
      <c r="G56" s="36" t="s">
        <v>2</v>
      </c>
      <c r="H56" s="45"/>
      <c r="I56" s="45"/>
      <c r="J56" s="36"/>
      <c r="K56" s="44">
        <f t="shared" si="0"/>
      </c>
      <c r="L56" s="44"/>
      <c r="M56" s="6">
        <f t="shared" si="2"/>
      </c>
      <c r="N56" s="36"/>
      <c r="O56" s="8"/>
      <c r="P56" s="45"/>
      <c r="Q56" s="45"/>
      <c r="R56" s="46">
        <f t="shared" si="3"/>
      </c>
      <c r="S56" s="46"/>
      <c r="T56" s="47">
        <f t="shared" si="4"/>
      </c>
      <c r="U56" s="47"/>
    </row>
    <row r="57" spans="2:21" ht="13.5">
      <c r="B57" s="36">
        <v>49</v>
      </c>
      <c r="C57" s="44">
        <f t="shared" si="1"/>
      </c>
      <c r="D57" s="44"/>
      <c r="E57" s="36"/>
      <c r="F57" s="8"/>
      <c r="G57" s="36" t="s">
        <v>2</v>
      </c>
      <c r="H57" s="45"/>
      <c r="I57" s="45"/>
      <c r="J57" s="36"/>
      <c r="K57" s="44">
        <f t="shared" si="0"/>
      </c>
      <c r="L57" s="44"/>
      <c r="M57" s="6">
        <f t="shared" si="2"/>
      </c>
      <c r="N57" s="36"/>
      <c r="O57" s="8"/>
      <c r="P57" s="45"/>
      <c r="Q57" s="45"/>
      <c r="R57" s="46">
        <f t="shared" si="3"/>
      </c>
      <c r="S57" s="46"/>
      <c r="T57" s="47">
        <f t="shared" si="4"/>
      </c>
      <c r="U57" s="47"/>
    </row>
    <row r="58" spans="2:21" ht="13.5">
      <c r="B58" s="36">
        <v>50</v>
      </c>
      <c r="C58" s="44">
        <f t="shared" si="1"/>
      </c>
      <c r="D58" s="44"/>
      <c r="E58" s="36"/>
      <c r="F58" s="8"/>
      <c r="G58" s="36" t="s">
        <v>2</v>
      </c>
      <c r="H58" s="45"/>
      <c r="I58" s="45"/>
      <c r="J58" s="36"/>
      <c r="K58" s="44">
        <f t="shared" si="0"/>
      </c>
      <c r="L58" s="44"/>
      <c r="M58" s="6">
        <f t="shared" si="2"/>
      </c>
      <c r="N58" s="36"/>
      <c r="O58" s="8"/>
      <c r="P58" s="45"/>
      <c r="Q58" s="45"/>
      <c r="R58" s="46">
        <f t="shared" si="3"/>
      </c>
      <c r="S58" s="46"/>
      <c r="T58" s="47">
        <f t="shared" si="4"/>
      </c>
      <c r="U58" s="47"/>
    </row>
    <row r="59" spans="2:21" ht="13.5">
      <c r="B59" s="36">
        <v>51</v>
      </c>
      <c r="C59" s="44">
        <f t="shared" si="1"/>
      </c>
      <c r="D59" s="44"/>
      <c r="E59" s="36"/>
      <c r="F59" s="8"/>
      <c r="G59" s="36" t="s">
        <v>2</v>
      </c>
      <c r="H59" s="45"/>
      <c r="I59" s="45"/>
      <c r="J59" s="36"/>
      <c r="K59" s="44">
        <f t="shared" si="0"/>
      </c>
      <c r="L59" s="44"/>
      <c r="M59" s="6">
        <f t="shared" si="2"/>
      </c>
      <c r="N59" s="36"/>
      <c r="O59" s="8"/>
      <c r="P59" s="45"/>
      <c r="Q59" s="45"/>
      <c r="R59" s="46">
        <f t="shared" si="3"/>
      </c>
      <c r="S59" s="46"/>
      <c r="T59" s="47">
        <f t="shared" si="4"/>
      </c>
      <c r="U59" s="47"/>
    </row>
    <row r="60" spans="2:21" ht="13.5">
      <c r="B60" s="36">
        <v>52</v>
      </c>
      <c r="C60" s="44">
        <f t="shared" si="1"/>
      </c>
      <c r="D60" s="44"/>
      <c r="E60" s="36"/>
      <c r="F60" s="8"/>
      <c r="G60" s="36" t="s">
        <v>2</v>
      </c>
      <c r="H60" s="45"/>
      <c r="I60" s="45"/>
      <c r="J60" s="36"/>
      <c r="K60" s="44">
        <f t="shared" si="0"/>
      </c>
      <c r="L60" s="44"/>
      <c r="M60" s="6">
        <f t="shared" si="2"/>
      </c>
      <c r="N60" s="36"/>
      <c r="O60" s="8"/>
      <c r="P60" s="45"/>
      <c r="Q60" s="45"/>
      <c r="R60" s="46">
        <f t="shared" si="3"/>
      </c>
      <c r="S60" s="46"/>
      <c r="T60" s="47">
        <f t="shared" si="4"/>
      </c>
      <c r="U60" s="47"/>
    </row>
    <row r="61" spans="2:21" ht="13.5">
      <c r="B61" s="36">
        <v>53</v>
      </c>
      <c r="C61" s="44">
        <f t="shared" si="1"/>
      </c>
      <c r="D61" s="44"/>
      <c r="E61" s="36"/>
      <c r="F61" s="8"/>
      <c r="G61" s="36" t="s">
        <v>2</v>
      </c>
      <c r="H61" s="45"/>
      <c r="I61" s="45"/>
      <c r="J61" s="36"/>
      <c r="K61" s="44">
        <f t="shared" si="0"/>
      </c>
      <c r="L61" s="44"/>
      <c r="M61" s="6">
        <f t="shared" si="2"/>
      </c>
      <c r="N61" s="36"/>
      <c r="O61" s="8"/>
      <c r="P61" s="45"/>
      <c r="Q61" s="45"/>
      <c r="R61" s="46">
        <f t="shared" si="3"/>
      </c>
      <c r="S61" s="46"/>
      <c r="T61" s="47">
        <f t="shared" si="4"/>
      </c>
      <c r="U61" s="47"/>
    </row>
    <row r="62" spans="2:21" ht="13.5">
      <c r="B62" s="36">
        <v>54</v>
      </c>
      <c r="C62" s="44">
        <f t="shared" si="1"/>
      </c>
      <c r="D62" s="44"/>
      <c r="E62" s="36"/>
      <c r="F62" s="8"/>
      <c r="G62" s="36" t="s">
        <v>2</v>
      </c>
      <c r="H62" s="45"/>
      <c r="I62" s="45"/>
      <c r="J62" s="36"/>
      <c r="K62" s="44">
        <f t="shared" si="0"/>
      </c>
      <c r="L62" s="44"/>
      <c r="M62" s="6">
        <f t="shared" si="2"/>
      </c>
      <c r="N62" s="36"/>
      <c r="O62" s="8"/>
      <c r="P62" s="45"/>
      <c r="Q62" s="45"/>
      <c r="R62" s="46">
        <f t="shared" si="3"/>
      </c>
      <c r="S62" s="46"/>
      <c r="T62" s="47">
        <f t="shared" si="4"/>
      </c>
      <c r="U62" s="47"/>
    </row>
    <row r="63" spans="2:21" ht="13.5">
      <c r="B63" s="36">
        <v>55</v>
      </c>
      <c r="C63" s="44">
        <f t="shared" si="1"/>
      </c>
      <c r="D63" s="44"/>
      <c r="E63" s="36"/>
      <c r="F63" s="8"/>
      <c r="G63" s="36" t="s">
        <v>3</v>
      </c>
      <c r="H63" s="45"/>
      <c r="I63" s="45"/>
      <c r="J63" s="36"/>
      <c r="K63" s="44">
        <f t="shared" si="0"/>
      </c>
      <c r="L63" s="44"/>
      <c r="M63" s="6">
        <f t="shared" si="2"/>
      </c>
      <c r="N63" s="36"/>
      <c r="O63" s="8"/>
      <c r="P63" s="45"/>
      <c r="Q63" s="45"/>
      <c r="R63" s="46">
        <f t="shared" si="3"/>
      </c>
      <c r="S63" s="46"/>
      <c r="T63" s="47">
        <f t="shared" si="4"/>
      </c>
      <c r="U63" s="47"/>
    </row>
    <row r="64" spans="2:21" ht="13.5">
      <c r="B64" s="36">
        <v>56</v>
      </c>
      <c r="C64" s="44">
        <f t="shared" si="1"/>
      </c>
      <c r="D64" s="44"/>
      <c r="E64" s="36"/>
      <c r="F64" s="8"/>
      <c r="G64" s="36" t="s">
        <v>2</v>
      </c>
      <c r="H64" s="45"/>
      <c r="I64" s="45"/>
      <c r="J64" s="36"/>
      <c r="K64" s="44">
        <f t="shared" si="0"/>
      </c>
      <c r="L64" s="44"/>
      <c r="M64" s="6">
        <f t="shared" si="2"/>
      </c>
      <c r="N64" s="36"/>
      <c r="O64" s="8"/>
      <c r="P64" s="45"/>
      <c r="Q64" s="45"/>
      <c r="R64" s="46">
        <f t="shared" si="3"/>
      </c>
      <c r="S64" s="46"/>
      <c r="T64" s="47">
        <f t="shared" si="4"/>
      </c>
      <c r="U64" s="47"/>
    </row>
    <row r="65" spans="2:21" ht="13.5">
      <c r="B65" s="36">
        <v>57</v>
      </c>
      <c r="C65" s="44">
        <f t="shared" si="1"/>
      </c>
      <c r="D65" s="44"/>
      <c r="E65" s="36"/>
      <c r="F65" s="8"/>
      <c r="G65" s="36" t="s">
        <v>2</v>
      </c>
      <c r="H65" s="45"/>
      <c r="I65" s="45"/>
      <c r="J65" s="36"/>
      <c r="K65" s="44">
        <f t="shared" si="0"/>
      </c>
      <c r="L65" s="44"/>
      <c r="M65" s="6">
        <f t="shared" si="2"/>
      </c>
      <c r="N65" s="36"/>
      <c r="O65" s="8"/>
      <c r="P65" s="45"/>
      <c r="Q65" s="45"/>
      <c r="R65" s="46">
        <f t="shared" si="3"/>
      </c>
      <c r="S65" s="46"/>
      <c r="T65" s="47">
        <f t="shared" si="4"/>
      </c>
      <c r="U65" s="47"/>
    </row>
    <row r="66" spans="2:21" ht="13.5">
      <c r="B66" s="36">
        <v>58</v>
      </c>
      <c r="C66" s="44">
        <f t="shared" si="1"/>
      </c>
      <c r="D66" s="44"/>
      <c r="E66" s="36"/>
      <c r="F66" s="8"/>
      <c r="G66" s="36" t="s">
        <v>2</v>
      </c>
      <c r="H66" s="45"/>
      <c r="I66" s="45"/>
      <c r="J66" s="36"/>
      <c r="K66" s="44">
        <f t="shared" si="0"/>
      </c>
      <c r="L66" s="44"/>
      <c r="M66" s="6">
        <f t="shared" si="2"/>
      </c>
      <c r="N66" s="36"/>
      <c r="O66" s="8"/>
      <c r="P66" s="45"/>
      <c r="Q66" s="45"/>
      <c r="R66" s="46">
        <f t="shared" si="3"/>
      </c>
      <c r="S66" s="46"/>
      <c r="T66" s="47">
        <f t="shared" si="4"/>
      </c>
      <c r="U66" s="47"/>
    </row>
    <row r="67" spans="2:21" ht="13.5">
      <c r="B67" s="36">
        <v>59</v>
      </c>
      <c r="C67" s="44">
        <f t="shared" si="1"/>
      </c>
      <c r="D67" s="44"/>
      <c r="E67" s="36"/>
      <c r="F67" s="8"/>
      <c r="G67" s="36" t="s">
        <v>2</v>
      </c>
      <c r="H67" s="45"/>
      <c r="I67" s="45"/>
      <c r="J67" s="36"/>
      <c r="K67" s="44">
        <f t="shared" si="0"/>
      </c>
      <c r="L67" s="44"/>
      <c r="M67" s="6">
        <f t="shared" si="2"/>
      </c>
      <c r="N67" s="36"/>
      <c r="O67" s="8"/>
      <c r="P67" s="45"/>
      <c r="Q67" s="45"/>
      <c r="R67" s="46">
        <f t="shared" si="3"/>
      </c>
      <c r="S67" s="46"/>
      <c r="T67" s="47">
        <f t="shared" si="4"/>
      </c>
      <c r="U67" s="47"/>
    </row>
    <row r="68" spans="2:21" ht="13.5">
      <c r="B68" s="36">
        <v>60</v>
      </c>
      <c r="C68" s="44">
        <f t="shared" si="1"/>
      </c>
      <c r="D68" s="44"/>
      <c r="E68" s="36"/>
      <c r="F68" s="8"/>
      <c r="G68" s="36" t="s">
        <v>3</v>
      </c>
      <c r="H68" s="45"/>
      <c r="I68" s="45"/>
      <c r="J68" s="36"/>
      <c r="K68" s="44">
        <f t="shared" si="0"/>
      </c>
      <c r="L68" s="44"/>
      <c r="M68" s="6">
        <f t="shared" si="2"/>
      </c>
      <c r="N68" s="36"/>
      <c r="O68" s="8"/>
      <c r="P68" s="45"/>
      <c r="Q68" s="45"/>
      <c r="R68" s="46">
        <f t="shared" si="3"/>
      </c>
      <c r="S68" s="46"/>
      <c r="T68" s="47">
        <f t="shared" si="4"/>
      </c>
      <c r="U68" s="47"/>
    </row>
    <row r="69" spans="2:21" ht="13.5">
      <c r="B69" s="36">
        <v>61</v>
      </c>
      <c r="C69" s="44">
        <f t="shared" si="1"/>
      </c>
      <c r="D69" s="44"/>
      <c r="E69" s="36"/>
      <c r="F69" s="8"/>
      <c r="G69" s="36" t="s">
        <v>3</v>
      </c>
      <c r="H69" s="45"/>
      <c r="I69" s="45"/>
      <c r="J69" s="36"/>
      <c r="K69" s="44">
        <f t="shared" si="0"/>
      </c>
      <c r="L69" s="44"/>
      <c r="M69" s="6">
        <f t="shared" si="2"/>
      </c>
      <c r="N69" s="36"/>
      <c r="O69" s="8"/>
      <c r="P69" s="45"/>
      <c r="Q69" s="45"/>
      <c r="R69" s="46">
        <f t="shared" si="3"/>
      </c>
      <c r="S69" s="46"/>
      <c r="T69" s="47">
        <f t="shared" si="4"/>
      </c>
      <c r="U69" s="47"/>
    </row>
    <row r="70" spans="2:21" ht="13.5">
      <c r="B70" s="36">
        <v>62</v>
      </c>
      <c r="C70" s="44">
        <f t="shared" si="1"/>
      </c>
      <c r="D70" s="44"/>
      <c r="E70" s="36"/>
      <c r="F70" s="8"/>
      <c r="G70" s="36" t="s">
        <v>2</v>
      </c>
      <c r="H70" s="45"/>
      <c r="I70" s="45"/>
      <c r="J70" s="36"/>
      <c r="K70" s="44">
        <f t="shared" si="0"/>
      </c>
      <c r="L70" s="44"/>
      <c r="M70" s="6">
        <f t="shared" si="2"/>
      </c>
      <c r="N70" s="36"/>
      <c r="O70" s="8"/>
      <c r="P70" s="45"/>
      <c r="Q70" s="45"/>
      <c r="R70" s="46">
        <f t="shared" si="3"/>
      </c>
      <c r="S70" s="46"/>
      <c r="T70" s="47">
        <f t="shared" si="4"/>
      </c>
      <c r="U70" s="47"/>
    </row>
    <row r="71" spans="2:21" ht="13.5">
      <c r="B71" s="36">
        <v>63</v>
      </c>
      <c r="C71" s="44">
        <f t="shared" si="1"/>
      </c>
      <c r="D71" s="44"/>
      <c r="E71" s="36"/>
      <c r="F71" s="8"/>
      <c r="G71" s="36" t="s">
        <v>3</v>
      </c>
      <c r="H71" s="45"/>
      <c r="I71" s="45"/>
      <c r="J71" s="36"/>
      <c r="K71" s="44">
        <f t="shared" si="0"/>
      </c>
      <c r="L71" s="44"/>
      <c r="M71" s="6">
        <f t="shared" si="2"/>
      </c>
      <c r="N71" s="36"/>
      <c r="O71" s="8"/>
      <c r="P71" s="45"/>
      <c r="Q71" s="45"/>
      <c r="R71" s="46">
        <f t="shared" si="3"/>
      </c>
      <c r="S71" s="46"/>
      <c r="T71" s="47">
        <f t="shared" si="4"/>
      </c>
      <c r="U71" s="47"/>
    </row>
    <row r="72" spans="2:21" ht="13.5">
      <c r="B72" s="36">
        <v>64</v>
      </c>
      <c r="C72" s="44">
        <f t="shared" si="1"/>
      </c>
      <c r="D72" s="44"/>
      <c r="E72" s="36"/>
      <c r="F72" s="8"/>
      <c r="G72" s="36" t="s">
        <v>2</v>
      </c>
      <c r="H72" s="45"/>
      <c r="I72" s="45"/>
      <c r="J72" s="36"/>
      <c r="K72" s="44">
        <f t="shared" si="0"/>
      </c>
      <c r="L72" s="44"/>
      <c r="M72" s="6">
        <f t="shared" si="2"/>
      </c>
      <c r="N72" s="36"/>
      <c r="O72" s="8"/>
      <c r="P72" s="45"/>
      <c r="Q72" s="45"/>
      <c r="R72" s="46">
        <f t="shared" si="3"/>
      </c>
      <c r="S72" s="46"/>
      <c r="T72" s="47">
        <f t="shared" si="4"/>
      </c>
      <c r="U72" s="47"/>
    </row>
    <row r="73" spans="2:21" ht="13.5">
      <c r="B73" s="36">
        <v>65</v>
      </c>
      <c r="C73" s="44">
        <f t="shared" si="1"/>
      </c>
      <c r="D73" s="44"/>
      <c r="E73" s="36"/>
      <c r="F73" s="8"/>
      <c r="G73" s="36" t="s">
        <v>3</v>
      </c>
      <c r="H73" s="45"/>
      <c r="I73" s="45"/>
      <c r="J73" s="36"/>
      <c r="K73" s="44">
        <f aca="true" t="shared" si="5" ref="K73:K108">IF(F73="","",C73*0.03)</f>
      </c>
      <c r="L73" s="44"/>
      <c r="M73" s="6">
        <f t="shared" si="2"/>
      </c>
      <c r="N73" s="36"/>
      <c r="O73" s="8"/>
      <c r="P73" s="45"/>
      <c r="Q73" s="45"/>
      <c r="R73" s="46">
        <f t="shared" si="3"/>
      </c>
      <c r="S73" s="46"/>
      <c r="T73" s="47">
        <f t="shared" si="4"/>
      </c>
      <c r="U73" s="47"/>
    </row>
    <row r="74" spans="2:21" ht="13.5">
      <c r="B74" s="36">
        <v>66</v>
      </c>
      <c r="C74" s="44">
        <f aca="true" t="shared" si="6" ref="C74:C108">IF(R73="","",C73+R73)</f>
      </c>
      <c r="D74" s="44"/>
      <c r="E74" s="36"/>
      <c r="F74" s="8"/>
      <c r="G74" s="36" t="s">
        <v>3</v>
      </c>
      <c r="H74" s="45"/>
      <c r="I74" s="45"/>
      <c r="J74" s="36"/>
      <c r="K74" s="44">
        <f t="shared" si="5"/>
      </c>
      <c r="L74" s="44"/>
      <c r="M74" s="6">
        <f aca="true" t="shared" si="7" ref="M74:M108">IF(J74="","",(K74/J74)/1000)</f>
      </c>
      <c r="N74" s="36"/>
      <c r="O74" s="8"/>
      <c r="P74" s="45"/>
      <c r="Q74" s="45"/>
      <c r="R74" s="46">
        <f aca="true" t="shared" si="8" ref="R74:R108">IF(O74="","",(IF(G74="売",H74-P74,P74-H74))*M74*10000000)</f>
      </c>
      <c r="S74" s="46"/>
      <c r="T74" s="47">
        <f aca="true" t="shared" si="9" ref="T74:T108">IF(O74="","",IF(R74&lt;0,J74*(-1),IF(G74="買",(P74-H74)*10000,(H74-P74)*10000)))</f>
      </c>
      <c r="U74" s="47"/>
    </row>
    <row r="75" spans="2:21" ht="13.5">
      <c r="B75" s="36">
        <v>67</v>
      </c>
      <c r="C75" s="44">
        <f t="shared" si="6"/>
      </c>
      <c r="D75" s="44"/>
      <c r="E75" s="36"/>
      <c r="F75" s="8"/>
      <c r="G75" s="36" t="s">
        <v>2</v>
      </c>
      <c r="H75" s="45"/>
      <c r="I75" s="45"/>
      <c r="J75" s="36"/>
      <c r="K75" s="44">
        <f t="shared" si="5"/>
      </c>
      <c r="L75" s="44"/>
      <c r="M75" s="6">
        <f t="shared" si="7"/>
      </c>
      <c r="N75" s="36"/>
      <c r="O75" s="8"/>
      <c r="P75" s="45"/>
      <c r="Q75" s="45"/>
      <c r="R75" s="46">
        <f t="shared" si="8"/>
      </c>
      <c r="S75" s="46"/>
      <c r="T75" s="47">
        <f t="shared" si="9"/>
      </c>
      <c r="U75" s="47"/>
    </row>
    <row r="76" spans="2:21" ht="13.5">
      <c r="B76" s="36">
        <v>68</v>
      </c>
      <c r="C76" s="44">
        <f t="shared" si="6"/>
      </c>
      <c r="D76" s="44"/>
      <c r="E76" s="36"/>
      <c r="F76" s="8"/>
      <c r="G76" s="36" t="s">
        <v>2</v>
      </c>
      <c r="H76" s="45"/>
      <c r="I76" s="45"/>
      <c r="J76" s="36"/>
      <c r="K76" s="44">
        <f t="shared" si="5"/>
      </c>
      <c r="L76" s="44"/>
      <c r="M76" s="6">
        <f t="shared" si="7"/>
      </c>
      <c r="N76" s="36"/>
      <c r="O76" s="8"/>
      <c r="P76" s="45"/>
      <c r="Q76" s="45"/>
      <c r="R76" s="46">
        <f t="shared" si="8"/>
      </c>
      <c r="S76" s="46"/>
      <c r="T76" s="47">
        <f t="shared" si="9"/>
      </c>
      <c r="U76" s="47"/>
    </row>
    <row r="77" spans="2:21" ht="13.5">
      <c r="B77" s="36">
        <v>69</v>
      </c>
      <c r="C77" s="44">
        <f t="shared" si="6"/>
      </c>
      <c r="D77" s="44"/>
      <c r="E77" s="36"/>
      <c r="F77" s="8"/>
      <c r="G77" s="36" t="s">
        <v>2</v>
      </c>
      <c r="H77" s="45"/>
      <c r="I77" s="45"/>
      <c r="J77" s="36"/>
      <c r="K77" s="44">
        <f t="shared" si="5"/>
      </c>
      <c r="L77" s="44"/>
      <c r="M77" s="6">
        <f t="shared" si="7"/>
      </c>
      <c r="N77" s="36"/>
      <c r="O77" s="8"/>
      <c r="P77" s="45"/>
      <c r="Q77" s="45"/>
      <c r="R77" s="46">
        <f t="shared" si="8"/>
      </c>
      <c r="S77" s="46"/>
      <c r="T77" s="47">
        <f t="shared" si="9"/>
      </c>
      <c r="U77" s="47"/>
    </row>
    <row r="78" spans="2:21" ht="13.5">
      <c r="B78" s="36">
        <v>70</v>
      </c>
      <c r="C78" s="44">
        <f t="shared" si="6"/>
      </c>
      <c r="D78" s="44"/>
      <c r="E78" s="36"/>
      <c r="F78" s="8"/>
      <c r="G78" s="36" t="s">
        <v>3</v>
      </c>
      <c r="H78" s="45"/>
      <c r="I78" s="45"/>
      <c r="J78" s="36"/>
      <c r="K78" s="44">
        <f t="shared" si="5"/>
      </c>
      <c r="L78" s="44"/>
      <c r="M78" s="6">
        <f t="shared" si="7"/>
      </c>
      <c r="N78" s="36"/>
      <c r="O78" s="8"/>
      <c r="P78" s="45"/>
      <c r="Q78" s="45"/>
      <c r="R78" s="46">
        <f t="shared" si="8"/>
      </c>
      <c r="S78" s="46"/>
      <c r="T78" s="47">
        <f t="shared" si="9"/>
      </c>
      <c r="U78" s="47"/>
    </row>
    <row r="79" spans="2:21" ht="13.5">
      <c r="B79" s="36">
        <v>71</v>
      </c>
      <c r="C79" s="44">
        <f t="shared" si="6"/>
      </c>
      <c r="D79" s="44"/>
      <c r="E79" s="36"/>
      <c r="F79" s="8"/>
      <c r="G79" s="36" t="s">
        <v>2</v>
      </c>
      <c r="H79" s="45"/>
      <c r="I79" s="45"/>
      <c r="J79" s="36"/>
      <c r="K79" s="44">
        <f t="shared" si="5"/>
      </c>
      <c r="L79" s="44"/>
      <c r="M79" s="6">
        <f t="shared" si="7"/>
      </c>
      <c r="N79" s="36"/>
      <c r="O79" s="8"/>
      <c r="P79" s="45"/>
      <c r="Q79" s="45"/>
      <c r="R79" s="46">
        <f t="shared" si="8"/>
      </c>
      <c r="S79" s="46"/>
      <c r="T79" s="47">
        <f t="shared" si="9"/>
      </c>
      <c r="U79" s="47"/>
    </row>
    <row r="80" spans="2:21" ht="13.5">
      <c r="B80" s="36">
        <v>72</v>
      </c>
      <c r="C80" s="44">
        <f t="shared" si="6"/>
      </c>
      <c r="D80" s="44"/>
      <c r="E80" s="36"/>
      <c r="F80" s="8"/>
      <c r="G80" s="36" t="s">
        <v>3</v>
      </c>
      <c r="H80" s="45"/>
      <c r="I80" s="45"/>
      <c r="J80" s="36"/>
      <c r="K80" s="44">
        <f t="shared" si="5"/>
      </c>
      <c r="L80" s="44"/>
      <c r="M80" s="6">
        <f t="shared" si="7"/>
      </c>
      <c r="N80" s="36"/>
      <c r="O80" s="8"/>
      <c r="P80" s="45"/>
      <c r="Q80" s="45"/>
      <c r="R80" s="46">
        <f t="shared" si="8"/>
      </c>
      <c r="S80" s="46"/>
      <c r="T80" s="47">
        <f t="shared" si="9"/>
      </c>
      <c r="U80" s="47"/>
    </row>
    <row r="81" spans="2:21" ht="13.5">
      <c r="B81" s="36">
        <v>73</v>
      </c>
      <c r="C81" s="44">
        <f t="shared" si="6"/>
      </c>
      <c r="D81" s="44"/>
      <c r="E81" s="36"/>
      <c r="F81" s="8"/>
      <c r="G81" s="36" t="s">
        <v>2</v>
      </c>
      <c r="H81" s="45"/>
      <c r="I81" s="45"/>
      <c r="J81" s="36"/>
      <c r="K81" s="44">
        <f t="shared" si="5"/>
      </c>
      <c r="L81" s="44"/>
      <c r="M81" s="6">
        <f t="shared" si="7"/>
      </c>
      <c r="N81" s="36"/>
      <c r="O81" s="8"/>
      <c r="P81" s="45"/>
      <c r="Q81" s="45"/>
      <c r="R81" s="46">
        <f t="shared" si="8"/>
      </c>
      <c r="S81" s="46"/>
      <c r="T81" s="47">
        <f t="shared" si="9"/>
      </c>
      <c r="U81" s="47"/>
    </row>
    <row r="82" spans="2:21" ht="13.5">
      <c r="B82" s="36">
        <v>74</v>
      </c>
      <c r="C82" s="44">
        <f t="shared" si="6"/>
      </c>
      <c r="D82" s="44"/>
      <c r="E82" s="36"/>
      <c r="F82" s="8"/>
      <c r="G82" s="36" t="s">
        <v>2</v>
      </c>
      <c r="H82" s="45"/>
      <c r="I82" s="45"/>
      <c r="J82" s="36"/>
      <c r="K82" s="44">
        <f t="shared" si="5"/>
      </c>
      <c r="L82" s="44"/>
      <c r="M82" s="6">
        <f t="shared" si="7"/>
      </c>
      <c r="N82" s="36"/>
      <c r="O82" s="8"/>
      <c r="P82" s="45"/>
      <c r="Q82" s="45"/>
      <c r="R82" s="46">
        <f t="shared" si="8"/>
      </c>
      <c r="S82" s="46"/>
      <c r="T82" s="47">
        <f t="shared" si="9"/>
      </c>
      <c r="U82" s="47"/>
    </row>
    <row r="83" spans="2:21" ht="13.5">
      <c r="B83" s="36">
        <v>75</v>
      </c>
      <c r="C83" s="44">
        <f t="shared" si="6"/>
      </c>
      <c r="D83" s="44"/>
      <c r="E83" s="36"/>
      <c r="F83" s="8"/>
      <c r="G83" s="36" t="s">
        <v>2</v>
      </c>
      <c r="H83" s="45"/>
      <c r="I83" s="45"/>
      <c r="J83" s="36"/>
      <c r="K83" s="44">
        <f t="shared" si="5"/>
      </c>
      <c r="L83" s="44"/>
      <c r="M83" s="6">
        <f t="shared" si="7"/>
      </c>
      <c r="N83" s="36"/>
      <c r="O83" s="8"/>
      <c r="P83" s="45"/>
      <c r="Q83" s="45"/>
      <c r="R83" s="46">
        <f t="shared" si="8"/>
      </c>
      <c r="S83" s="46"/>
      <c r="T83" s="47">
        <f t="shared" si="9"/>
      </c>
      <c r="U83" s="47"/>
    </row>
    <row r="84" spans="2:21" ht="13.5">
      <c r="B84" s="36">
        <v>76</v>
      </c>
      <c r="C84" s="44">
        <f t="shared" si="6"/>
      </c>
      <c r="D84" s="44"/>
      <c r="E84" s="36"/>
      <c r="F84" s="8"/>
      <c r="G84" s="36" t="s">
        <v>2</v>
      </c>
      <c r="H84" s="45"/>
      <c r="I84" s="45"/>
      <c r="J84" s="36"/>
      <c r="K84" s="44">
        <f t="shared" si="5"/>
      </c>
      <c r="L84" s="44"/>
      <c r="M84" s="6">
        <f t="shared" si="7"/>
      </c>
      <c r="N84" s="36"/>
      <c r="O84" s="8"/>
      <c r="P84" s="45"/>
      <c r="Q84" s="45"/>
      <c r="R84" s="46">
        <f t="shared" si="8"/>
      </c>
      <c r="S84" s="46"/>
      <c r="T84" s="47">
        <f t="shared" si="9"/>
      </c>
      <c r="U84" s="47"/>
    </row>
    <row r="85" spans="2:21" ht="13.5">
      <c r="B85" s="36">
        <v>77</v>
      </c>
      <c r="C85" s="44">
        <f t="shared" si="6"/>
      </c>
      <c r="D85" s="44"/>
      <c r="E85" s="36"/>
      <c r="F85" s="8"/>
      <c r="G85" s="36" t="s">
        <v>3</v>
      </c>
      <c r="H85" s="45"/>
      <c r="I85" s="45"/>
      <c r="J85" s="36"/>
      <c r="K85" s="44">
        <f t="shared" si="5"/>
      </c>
      <c r="L85" s="44"/>
      <c r="M85" s="6">
        <f t="shared" si="7"/>
      </c>
      <c r="N85" s="36"/>
      <c r="O85" s="8"/>
      <c r="P85" s="45"/>
      <c r="Q85" s="45"/>
      <c r="R85" s="46">
        <f t="shared" si="8"/>
      </c>
      <c r="S85" s="46"/>
      <c r="T85" s="47">
        <f t="shared" si="9"/>
      </c>
      <c r="U85" s="47"/>
    </row>
    <row r="86" spans="2:21" ht="13.5">
      <c r="B86" s="36">
        <v>78</v>
      </c>
      <c r="C86" s="44">
        <f t="shared" si="6"/>
      </c>
      <c r="D86" s="44"/>
      <c r="E86" s="36"/>
      <c r="F86" s="8"/>
      <c r="G86" s="36" t="s">
        <v>2</v>
      </c>
      <c r="H86" s="45"/>
      <c r="I86" s="45"/>
      <c r="J86" s="36"/>
      <c r="K86" s="44">
        <f t="shared" si="5"/>
      </c>
      <c r="L86" s="44"/>
      <c r="M86" s="6">
        <f t="shared" si="7"/>
      </c>
      <c r="N86" s="36"/>
      <c r="O86" s="8"/>
      <c r="P86" s="45"/>
      <c r="Q86" s="45"/>
      <c r="R86" s="46">
        <f t="shared" si="8"/>
      </c>
      <c r="S86" s="46"/>
      <c r="T86" s="47">
        <f t="shared" si="9"/>
      </c>
      <c r="U86" s="47"/>
    </row>
    <row r="87" spans="2:21" ht="13.5">
      <c r="B87" s="36">
        <v>79</v>
      </c>
      <c r="C87" s="44">
        <f t="shared" si="6"/>
      </c>
      <c r="D87" s="44"/>
      <c r="E87" s="36"/>
      <c r="F87" s="8"/>
      <c r="G87" s="36" t="s">
        <v>3</v>
      </c>
      <c r="H87" s="45"/>
      <c r="I87" s="45"/>
      <c r="J87" s="36"/>
      <c r="K87" s="44">
        <f t="shared" si="5"/>
      </c>
      <c r="L87" s="44"/>
      <c r="M87" s="6">
        <f t="shared" si="7"/>
      </c>
      <c r="N87" s="36"/>
      <c r="O87" s="8"/>
      <c r="P87" s="45"/>
      <c r="Q87" s="45"/>
      <c r="R87" s="46">
        <f t="shared" si="8"/>
      </c>
      <c r="S87" s="46"/>
      <c r="T87" s="47">
        <f t="shared" si="9"/>
      </c>
      <c r="U87" s="47"/>
    </row>
    <row r="88" spans="2:21" ht="13.5">
      <c r="B88" s="36">
        <v>80</v>
      </c>
      <c r="C88" s="44">
        <f t="shared" si="6"/>
      </c>
      <c r="D88" s="44"/>
      <c r="E88" s="36"/>
      <c r="F88" s="8"/>
      <c r="G88" s="36" t="s">
        <v>3</v>
      </c>
      <c r="H88" s="45"/>
      <c r="I88" s="45"/>
      <c r="J88" s="36"/>
      <c r="K88" s="44">
        <f t="shared" si="5"/>
      </c>
      <c r="L88" s="44"/>
      <c r="M88" s="6">
        <f t="shared" si="7"/>
      </c>
      <c r="N88" s="36"/>
      <c r="O88" s="8"/>
      <c r="P88" s="45"/>
      <c r="Q88" s="45"/>
      <c r="R88" s="46">
        <f t="shared" si="8"/>
      </c>
      <c r="S88" s="46"/>
      <c r="T88" s="47">
        <f t="shared" si="9"/>
      </c>
      <c r="U88" s="47"/>
    </row>
    <row r="89" spans="2:21" ht="13.5">
      <c r="B89" s="36">
        <v>81</v>
      </c>
      <c r="C89" s="44">
        <f t="shared" si="6"/>
      </c>
      <c r="D89" s="44"/>
      <c r="E89" s="36"/>
      <c r="F89" s="8"/>
      <c r="G89" s="36" t="s">
        <v>3</v>
      </c>
      <c r="H89" s="45"/>
      <c r="I89" s="45"/>
      <c r="J89" s="36"/>
      <c r="K89" s="44">
        <f t="shared" si="5"/>
      </c>
      <c r="L89" s="44"/>
      <c r="M89" s="6">
        <f t="shared" si="7"/>
      </c>
      <c r="N89" s="36"/>
      <c r="O89" s="8"/>
      <c r="P89" s="45"/>
      <c r="Q89" s="45"/>
      <c r="R89" s="46">
        <f t="shared" si="8"/>
      </c>
      <c r="S89" s="46"/>
      <c r="T89" s="47">
        <f t="shared" si="9"/>
      </c>
      <c r="U89" s="47"/>
    </row>
    <row r="90" spans="2:21" ht="13.5">
      <c r="B90" s="36">
        <v>82</v>
      </c>
      <c r="C90" s="44">
        <f t="shared" si="6"/>
      </c>
      <c r="D90" s="44"/>
      <c r="E90" s="36"/>
      <c r="F90" s="8"/>
      <c r="G90" s="36" t="s">
        <v>3</v>
      </c>
      <c r="H90" s="45"/>
      <c r="I90" s="45"/>
      <c r="J90" s="36"/>
      <c r="K90" s="44">
        <f t="shared" si="5"/>
      </c>
      <c r="L90" s="44"/>
      <c r="M90" s="6">
        <f t="shared" si="7"/>
      </c>
      <c r="N90" s="36"/>
      <c r="O90" s="8"/>
      <c r="P90" s="45"/>
      <c r="Q90" s="45"/>
      <c r="R90" s="46">
        <f t="shared" si="8"/>
      </c>
      <c r="S90" s="46"/>
      <c r="T90" s="47">
        <f t="shared" si="9"/>
      </c>
      <c r="U90" s="47"/>
    </row>
    <row r="91" spans="2:21" ht="13.5">
      <c r="B91" s="36">
        <v>83</v>
      </c>
      <c r="C91" s="44">
        <f t="shared" si="6"/>
      </c>
      <c r="D91" s="44"/>
      <c r="E91" s="36"/>
      <c r="F91" s="8"/>
      <c r="G91" s="36" t="s">
        <v>3</v>
      </c>
      <c r="H91" s="45"/>
      <c r="I91" s="45"/>
      <c r="J91" s="36"/>
      <c r="K91" s="44">
        <f t="shared" si="5"/>
      </c>
      <c r="L91" s="44"/>
      <c r="M91" s="6">
        <f t="shared" si="7"/>
      </c>
      <c r="N91" s="36"/>
      <c r="O91" s="8"/>
      <c r="P91" s="45"/>
      <c r="Q91" s="45"/>
      <c r="R91" s="46">
        <f t="shared" si="8"/>
      </c>
      <c r="S91" s="46"/>
      <c r="T91" s="47">
        <f t="shared" si="9"/>
      </c>
      <c r="U91" s="47"/>
    </row>
    <row r="92" spans="2:21" ht="13.5">
      <c r="B92" s="36">
        <v>84</v>
      </c>
      <c r="C92" s="44">
        <f t="shared" si="6"/>
      </c>
      <c r="D92" s="44"/>
      <c r="E92" s="36"/>
      <c r="F92" s="8"/>
      <c r="G92" s="36" t="s">
        <v>2</v>
      </c>
      <c r="H92" s="45"/>
      <c r="I92" s="45"/>
      <c r="J92" s="36"/>
      <c r="K92" s="44">
        <f t="shared" si="5"/>
      </c>
      <c r="L92" s="44"/>
      <c r="M92" s="6">
        <f t="shared" si="7"/>
      </c>
      <c r="N92" s="36"/>
      <c r="O92" s="8"/>
      <c r="P92" s="45"/>
      <c r="Q92" s="45"/>
      <c r="R92" s="46">
        <f t="shared" si="8"/>
      </c>
      <c r="S92" s="46"/>
      <c r="T92" s="47">
        <f t="shared" si="9"/>
      </c>
      <c r="U92" s="47"/>
    </row>
    <row r="93" spans="2:21" ht="13.5">
      <c r="B93" s="36">
        <v>85</v>
      </c>
      <c r="C93" s="44">
        <f t="shared" si="6"/>
      </c>
      <c r="D93" s="44"/>
      <c r="E93" s="36"/>
      <c r="F93" s="8"/>
      <c r="G93" s="36" t="s">
        <v>3</v>
      </c>
      <c r="H93" s="45"/>
      <c r="I93" s="45"/>
      <c r="J93" s="36"/>
      <c r="K93" s="44">
        <f t="shared" si="5"/>
      </c>
      <c r="L93" s="44"/>
      <c r="M93" s="6">
        <f t="shared" si="7"/>
      </c>
      <c r="N93" s="36"/>
      <c r="O93" s="8"/>
      <c r="P93" s="45"/>
      <c r="Q93" s="45"/>
      <c r="R93" s="46">
        <f t="shared" si="8"/>
      </c>
      <c r="S93" s="46"/>
      <c r="T93" s="47">
        <f t="shared" si="9"/>
      </c>
      <c r="U93" s="47"/>
    </row>
    <row r="94" spans="2:21" ht="13.5">
      <c r="B94" s="36">
        <v>86</v>
      </c>
      <c r="C94" s="44">
        <f t="shared" si="6"/>
      </c>
      <c r="D94" s="44"/>
      <c r="E94" s="36"/>
      <c r="F94" s="8"/>
      <c r="G94" s="36" t="s">
        <v>2</v>
      </c>
      <c r="H94" s="45"/>
      <c r="I94" s="45"/>
      <c r="J94" s="36"/>
      <c r="K94" s="44">
        <f t="shared" si="5"/>
      </c>
      <c r="L94" s="44"/>
      <c r="M94" s="6">
        <f t="shared" si="7"/>
      </c>
      <c r="N94" s="36"/>
      <c r="O94" s="8"/>
      <c r="P94" s="45"/>
      <c r="Q94" s="45"/>
      <c r="R94" s="46">
        <f t="shared" si="8"/>
      </c>
      <c r="S94" s="46"/>
      <c r="T94" s="47">
        <f t="shared" si="9"/>
      </c>
      <c r="U94" s="47"/>
    </row>
    <row r="95" spans="2:21" ht="13.5">
      <c r="B95" s="36">
        <v>87</v>
      </c>
      <c r="C95" s="44">
        <f t="shared" si="6"/>
      </c>
      <c r="D95" s="44"/>
      <c r="E95" s="36"/>
      <c r="F95" s="8"/>
      <c r="G95" s="36" t="s">
        <v>3</v>
      </c>
      <c r="H95" s="45"/>
      <c r="I95" s="45"/>
      <c r="J95" s="36"/>
      <c r="K95" s="44">
        <f t="shared" si="5"/>
      </c>
      <c r="L95" s="44"/>
      <c r="M95" s="6">
        <f t="shared" si="7"/>
      </c>
      <c r="N95" s="36"/>
      <c r="O95" s="8"/>
      <c r="P95" s="45"/>
      <c r="Q95" s="45"/>
      <c r="R95" s="46">
        <f t="shared" si="8"/>
      </c>
      <c r="S95" s="46"/>
      <c r="T95" s="47">
        <f t="shared" si="9"/>
      </c>
      <c r="U95" s="47"/>
    </row>
    <row r="96" spans="2:21" ht="13.5">
      <c r="B96" s="36">
        <v>88</v>
      </c>
      <c r="C96" s="44">
        <f t="shared" si="6"/>
      </c>
      <c r="D96" s="44"/>
      <c r="E96" s="36"/>
      <c r="F96" s="8"/>
      <c r="G96" s="36" t="s">
        <v>2</v>
      </c>
      <c r="H96" s="45"/>
      <c r="I96" s="45"/>
      <c r="J96" s="36"/>
      <c r="K96" s="44">
        <f t="shared" si="5"/>
      </c>
      <c r="L96" s="44"/>
      <c r="M96" s="6">
        <f t="shared" si="7"/>
      </c>
      <c r="N96" s="36"/>
      <c r="O96" s="8"/>
      <c r="P96" s="45"/>
      <c r="Q96" s="45"/>
      <c r="R96" s="46">
        <f t="shared" si="8"/>
      </c>
      <c r="S96" s="46"/>
      <c r="T96" s="47">
        <f t="shared" si="9"/>
      </c>
      <c r="U96" s="47"/>
    </row>
    <row r="97" spans="2:21" ht="13.5">
      <c r="B97" s="36">
        <v>89</v>
      </c>
      <c r="C97" s="44">
        <f t="shared" si="6"/>
      </c>
      <c r="D97" s="44"/>
      <c r="E97" s="36"/>
      <c r="F97" s="8"/>
      <c r="G97" s="36" t="s">
        <v>3</v>
      </c>
      <c r="H97" s="45"/>
      <c r="I97" s="45"/>
      <c r="J97" s="36"/>
      <c r="K97" s="44">
        <f t="shared" si="5"/>
      </c>
      <c r="L97" s="44"/>
      <c r="M97" s="6">
        <f t="shared" si="7"/>
      </c>
      <c r="N97" s="36"/>
      <c r="O97" s="8"/>
      <c r="P97" s="45"/>
      <c r="Q97" s="45"/>
      <c r="R97" s="46">
        <f t="shared" si="8"/>
      </c>
      <c r="S97" s="46"/>
      <c r="T97" s="47">
        <f t="shared" si="9"/>
      </c>
      <c r="U97" s="47"/>
    </row>
    <row r="98" spans="2:21" ht="13.5">
      <c r="B98" s="36">
        <v>90</v>
      </c>
      <c r="C98" s="44">
        <f t="shared" si="6"/>
      </c>
      <c r="D98" s="44"/>
      <c r="E98" s="36"/>
      <c r="F98" s="8"/>
      <c r="G98" s="36" t="s">
        <v>2</v>
      </c>
      <c r="H98" s="45"/>
      <c r="I98" s="45"/>
      <c r="J98" s="36"/>
      <c r="K98" s="44">
        <f t="shared" si="5"/>
      </c>
      <c r="L98" s="44"/>
      <c r="M98" s="6">
        <f t="shared" si="7"/>
      </c>
      <c r="N98" s="36"/>
      <c r="O98" s="8"/>
      <c r="P98" s="45"/>
      <c r="Q98" s="45"/>
      <c r="R98" s="46">
        <f t="shared" si="8"/>
      </c>
      <c r="S98" s="46"/>
      <c r="T98" s="47">
        <f t="shared" si="9"/>
      </c>
      <c r="U98" s="47"/>
    </row>
    <row r="99" spans="2:21" ht="13.5">
      <c r="B99" s="36">
        <v>91</v>
      </c>
      <c r="C99" s="44">
        <f t="shared" si="6"/>
      </c>
      <c r="D99" s="44"/>
      <c r="E99" s="36"/>
      <c r="F99" s="8"/>
      <c r="G99" s="36" t="s">
        <v>3</v>
      </c>
      <c r="H99" s="45"/>
      <c r="I99" s="45"/>
      <c r="J99" s="36"/>
      <c r="K99" s="44">
        <f t="shared" si="5"/>
      </c>
      <c r="L99" s="44"/>
      <c r="M99" s="6">
        <f t="shared" si="7"/>
      </c>
      <c r="N99" s="36"/>
      <c r="O99" s="8"/>
      <c r="P99" s="45"/>
      <c r="Q99" s="45"/>
      <c r="R99" s="46">
        <f t="shared" si="8"/>
      </c>
      <c r="S99" s="46"/>
      <c r="T99" s="47">
        <f t="shared" si="9"/>
      </c>
      <c r="U99" s="47"/>
    </row>
    <row r="100" spans="2:21" ht="13.5">
      <c r="B100" s="36">
        <v>92</v>
      </c>
      <c r="C100" s="44">
        <f t="shared" si="6"/>
      </c>
      <c r="D100" s="44"/>
      <c r="E100" s="36"/>
      <c r="F100" s="8"/>
      <c r="G100" s="36" t="s">
        <v>3</v>
      </c>
      <c r="H100" s="45"/>
      <c r="I100" s="45"/>
      <c r="J100" s="36"/>
      <c r="K100" s="44">
        <f t="shared" si="5"/>
      </c>
      <c r="L100" s="44"/>
      <c r="M100" s="6">
        <f t="shared" si="7"/>
      </c>
      <c r="N100" s="36"/>
      <c r="O100" s="8"/>
      <c r="P100" s="45"/>
      <c r="Q100" s="45"/>
      <c r="R100" s="46">
        <f t="shared" si="8"/>
      </c>
      <c r="S100" s="46"/>
      <c r="T100" s="47">
        <f t="shared" si="9"/>
      </c>
      <c r="U100" s="47"/>
    </row>
    <row r="101" spans="2:21" ht="13.5">
      <c r="B101" s="36">
        <v>93</v>
      </c>
      <c r="C101" s="44">
        <f t="shared" si="6"/>
      </c>
      <c r="D101" s="44"/>
      <c r="E101" s="36"/>
      <c r="F101" s="8"/>
      <c r="G101" s="36" t="s">
        <v>2</v>
      </c>
      <c r="H101" s="45"/>
      <c r="I101" s="45"/>
      <c r="J101" s="36"/>
      <c r="K101" s="44">
        <f t="shared" si="5"/>
      </c>
      <c r="L101" s="44"/>
      <c r="M101" s="6">
        <f t="shared" si="7"/>
      </c>
      <c r="N101" s="36"/>
      <c r="O101" s="8"/>
      <c r="P101" s="45"/>
      <c r="Q101" s="45"/>
      <c r="R101" s="46">
        <f t="shared" si="8"/>
      </c>
      <c r="S101" s="46"/>
      <c r="T101" s="47">
        <f t="shared" si="9"/>
      </c>
      <c r="U101" s="47"/>
    </row>
    <row r="102" spans="2:21" ht="13.5">
      <c r="B102" s="36">
        <v>94</v>
      </c>
      <c r="C102" s="44">
        <f t="shared" si="6"/>
      </c>
      <c r="D102" s="44"/>
      <c r="E102" s="36"/>
      <c r="F102" s="8"/>
      <c r="G102" s="36" t="s">
        <v>2</v>
      </c>
      <c r="H102" s="45"/>
      <c r="I102" s="45"/>
      <c r="J102" s="36"/>
      <c r="K102" s="44">
        <f t="shared" si="5"/>
      </c>
      <c r="L102" s="44"/>
      <c r="M102" s="6">
        <f t="shared" si="7"/>
      </c>
      <c r="N102" s="36"/>
      <c r="O102" s="8"/>
      <c r="P102" s="45"/>
      <c r="Q102" s="45"/>
      <c r="R102" s="46">
        <f t="shared" si="8"/>
      </c>
      <c r="S102" s="46"/>
      <c r="T102" s="47">
        <f t="shared" si="9"/>
      </c>
      <c r="U102" s="47"/>
    </row>
    <row r="103" spans="2:21" ht="13.5">
      <c r="B103" s="36">
        <v>95</v>
      </c>
      <c r="C103" s="44">
        <f t="shared" si="6"/>
      </c>
      <c r="D103" s="44"/>
      <c r="E103" s="36"/>
      <c r="F103" s="8"/>
      <c r="G103" s="36" t="s">
        <v>2</v>
      </c>
      <c r="H103" s="45"/>
      <c r="I103" s="45"/>
      <c r="J103" s="36"/>
      <c r="K103" s="44">
        <f t="shared" si="5"/>
      </c>
      <c r="L103" s="44"/>
      <c r="M103" s="6">
        <f t="shared" si="7"/>
      </c>
      <c r="N103" s="36"/>
      <c r="O103" s="8"/>
      <c r="P103" s="45"/>
      <c r="Q103" s="45"/>
      <c r="R103" s="46">
        <f t="shared" si="8"/>
      </c>
      <c r="S103" s="46"/>
      <c r="T103" s="47">
        <f t="shared" si="9"/>
      </c>
      <c r="U103" s="47"/>
    </row>
    <row r="104" spans="2:21" ht="13.5">
      <c r="B104" s="36">
        <v>96</v>
      </c>
      <c r="C104" s="44">
        <f t="shared" si="6"/>
      </c>
      <c r="D104" s="44"/>
      <c r="E104" s="36"/>
      <c r="F104" s="8"/>
      <c r="G104" s="36" t="s">
        <v>3</v>
      </c>
      <c r="H104" s="45"/>
      <c r="I104" s="45"/>
      <c r="J104" s="36"/>
      <c r="K104" s="44">
        <f t="shared" si="5"/>
      </c>
      <c r="L104" s="44"/>
      <c r="M104" s="6">
        <f t="shared" si="7"/>
      </c>
      <c r="N104" s="36"/>
      <c r="O104" s="8"/>
      <c r="P104" s="45"/>
      <c r="Q104" s="45"/>
      <c r="R104" s="46">
        <f t="shared" si="8"/>
      </c>
      <c r="S104" s="46"/>
      <c r="T104" s="47">
        <f t="shared" si="9"/>
      </c>
      <c r="U104" s="47"/>
    </row>
    <row r="105" spans="2:21" ht="13.5">
      <c r="B105" s="36">
        <v>97</v>
      </c>
      <c r="C105" s="44">
        <f t="shared" si="6"/>
      </c>
      <c r="D105" s="44"/>
      <c r="E105" s="36"/>
      <c r="F105" s="8"/>
      <c r="G105" s="36" t="s">
        <v>2</v>
      </c>
      <c r="H105" s="45"/>
      <c r="I105" s="45"/>
      <c r="J105" s="36"/>
      <c r="K105" s="44">
        <f t="shared" si="5"/>
      </c>
      <c r="L105" s="44"/>
      <c r="M105" s="6">
        <f t="shared" si="7"/>
      </c>
      <c r="N105" s="36"/>
      <c r="O105" s="8"/>
      <c r="P105" s="45"/>
      <c r="Q105" s="45"/>
      <c r="R105" s="46">
        <f t="shared" si="8"/>
      </c>
      <c r="S105" s="46"/>
      <c r="T105" s="47">
        <f t="shared" si="9"/>
      </c>
      <c r="U105" s="47"/>
    </row>
    <row r="106" spans="2:21" ht="13.5">
      <c r="B106" s="36">
        <v>98</v>
      </c>
      <c r="C106" s="44">
        <f t="shared" si="6"/>
      </c>
      <c r="D106" s="44"/>
      <c r="E106" s="36"/>
      <c r="F106" s="8"/>
      <c r="G106" s="36" t="s">
        <v>3</v>
      </c>
      <c r="H106" s="45"/>
      <c r="I106" s="45"/>
      <c r="J106" s="36"/>
      <c r="K106" s="44">
        <f t="shared" si="5"/>
      </c>
      <c r="L106" s="44"/>
      <c r="M106" s="6">
        <f t="shared" si="7"/>
      </c>
      <c r="N106" s="36"/>
      <c r="O106" s="8"/>
      <c r="P106" s="45"/>
      <c r="Q106" s="45"/>
      <c r="R106" s="46">
        <f t="shared" si="8"/>
      </c>
      <c r="S106" s="46"/>
      <c r="T106" s="47">
        <f t="shared" si="9"/>
      </c>
      <c r="U106" s="47"/>
    </row>
    <row r="107" spans="2:21" ht="13.5">
      <c r="B107" s="36">
        <v>99</v>
      </c>
      <c r="C107" s="44">
        <f t="shared" si="6"/>
      </c>
      <c r="D107" s="44"/>
      <c r="E107" s="36"/>
      <c r="F107" s="8"/>
      <c r="G107" s="36" t="s">
        <v>3</v>
      </c>
      <c r="H107" s="45"/>
      <c r="I107" s="45"/>
      <c r="J107" s="36"/>
      <c r="K107" s="44">
        <f t="shared" si="5"/>
      </c>
      <c r="L107" s="44"/>
      <c r="M107" s="6">
        <f t="shared" si="7"/>
      </c>
      <c r="N107" s="36"/>
      <c r="O107" s="8"/>
      <c r="P107" s="45"/>
      <c r="Q107" s="45"/>
      <c r="R107" s="46">
        <f t="shared" si="8"/>
      </c>
      <c r="S107" s="46"/>
      <c r="T107" s="47">
        <f t="shared" si="9"/>
      </c>
      <c r="U107" s="47"/>
    </row>
    <row r="108" spans="2:21" ht="13.5">
      <c r="B108" s="36">
        <v>100</v>
      </c>
      <c r="C108" s="44">
        <f t="shared" si="6"/>
      </c>
      <c r="D108" s="44"/>
      <c r="E108" s="36"/>
      <c r="F108" s="8"/>
      <c r="G108" s="36" t="s">
        <v>2</v>
      </c>
      <c r="H108" s="45"/>
      <c r="I108" s="45"/>
      <c r="J108" s="36"/>
      <c r="K108" s="44">
        <f t="shared" si="5"/>
      </c>
      <c r="L108" s="44"/>
      <c r="M108" s="6">
        <f t="shared" si="7"/>
      </c>
      <c r="N108" s="36"/>
      <c r="O108" s="8"/>
      <c r="P108" s="45"/>
      <c r="Q108" s="45"/>
      <c r="R108" s="46">
        <f t="shared" si="8"/>
      </c>
      <c r="S108" s="46"/>
      <c r="T108" s="47">
        <f t="shared" si="9"/>
      </c>
      <c r="U108" s="4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6" operator="equal" stopIfTrue="1">
      <formula>"買"</formula>
    </cfRule>
    <cfRule type="cellIs" priority="2" dxfId="27" operator="equal" stopIfTrue="1">
      <formula>"売"</formula>
    </cfRule>
  </conditionalFormatting>
  <conditionalFormatting sqref="G9:G11 G14:G45 G47:G108">
    <cfRule type="cellIs" priority="7" dxfId="26" operator="equal" stopIfTrue="1">
      <formula>"買"</formula>
    </cfRule>
    <cfRule type="cellIs" priority="8" dxfId="27" operator="equal" stopIfTrue="1">
      <formula>"売"</formula>
    </cfRule>
  </conditionalFormatting>
  <conditionalFormatting sqref="G12">
    <cfRule type="cellIs" priority="5" dxfId="26" operator="equal" stopIfTrue="1">
      <formula>"買"</formula>
    </cfRule>
    <cfRule type="cellIs" priority="6" dxfId="27" operator="equal" stopIfTrue="1">
      <formula>"売"</formula>
    </cfRule>
  </conditionalFormatting>
  <conditionalFormatting sqref="G13">
    <cfRule type="cellIs" priority="3" dxfId="26" operator="equal" stopIfTrue="1">
      <formula>"買"</formula>
    </cfRule>
    <cfRule type="cellIs" priority="4" dxfId="2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109"/>
  <sheetViews>
    <sheetView zoomScalePageLayoutView="0" workbookViewId="0" topLeftCell="A1">
      <pane ySplit="8" topLeftCell="A33" activePane="bottomLeft" state="frozen"/>
      <selection pane="topLeft" activeCell="A1" sqref="A1"/>
      <selection pane="bottomLeft" activeCell="L3" sqref="L3:Q3"/>
    </sheetView>
  </sheetViews>
  <sheetFormatPr defaultColWidth="9.00390625" defaultRowHeight="13.5"/>
  <cols>
    <col min="1" max="1" width="2.875" style="0" customWidth="1"/>
    <col min="2" max="18" width="6.625" style="0" customWidth="1"/>
    <col min="22" max="22" width="10.875" style="23" bestFit="1" customWidth="1"/>
  </cols>
  <sheetData>
    <row r="2" spans="2:20" ht="13.5">
      <c r="B2" s="72" t="s">
        <v>4</v>
      </c>
      <c r="C2" s="72"/>
      <c r="D2" s="75" t="s">
        <v>55</v>
      </c>
      <c r="E2" s="75"/>
      <c r="F2" s="72" t="s">
        <v>5</v>
      </c>
      <c r="G2" s="72"/>
      <c r="H2" s="75" t="s">
        <v>54</v>
      </c>
      <c r="I2" s="75"/>
      <c r="J2" s="72" t="s">
        <v>6</v>
      </c>
      <c r="K2" s="72"/>
      <c r="L2" s="69">
        <f>C9</f>
        <v>1000000</v>
      </c>
      <c r="M2" s="75"/>
      <c r="N2" s="72" t="s">
        <v>7</v>
      </c>
      <c r="O2" s="72"/>
      <c r="P2" s="69" t="e">
        <f>C108+R108</f>
        <v>#VALUE!</v>
      </c>
      <c r="Q2" s="75"/>
      <c r="R2" s="1"/>
      <c r="S2" s="1"/>
      <c r="T2" s="1"/>
    </row>
    <row r="3" spans="2:19" ht="57" customHeight="1">
      <c r="B3" s="72" t="s">
        <v>8</v>
      </c>
      <c r="C3" s="72"/>
      <c r="D3" s="77" t="s">
        <v>56</v>
      </c>
      <c r="E3" s="77"/>
      <c r="F3" s="77"/>
      <c r="G3" s="77"/>
      <c r="H3" s="77"/>
      <c r="I3" s="77"/>
      <c r="J3" s="72" t="s">
        <v>9</v>
      </c>
      <c r="K3" s="72"/>
      <c r="L3" s="77" t="s">
        <v>58</v>
      </c>
      <c r="M3" s="78"/>
      <c r="N3" s="78"/>
      <c r="O3" s="78"/>
      <c r="P3" s="78"/>
      <c r="Q3" s="78"/>
      <c r="R3" s="1"/>
      <c r="S3" s="1"/>
    </row>
    <row r="4" spans="2:20" ht="13.5">
      <c r="B4" s="72" t="s">
        <v>10</v>
      </c>
      <c r="C4" s="72"/>
      <c r="D4" s="70">
        <f>SUM($R$9:$S$993)</f>
        <v>5610211.530654359</v>
      </c>
      <c r="E4" s="70"/>
      <c r="F4" s="72" t="s">
        <v>11</v>
      </c>
      <c r="G4" s="72"/>
      <c r="H4" s="76">
        <f>SUM($T$9:$U$108)</f>
        <v>2782.999999999999</v>
      </c>
      <c r="I4" s="75"/>
      <c r="J4" s="68" t="s">
        <v>12</v>
      </c>
      <c r="K4" s="68"/>
      <c r="L4" s="69">
        <f>MAX($C$9:$D$990)-C9</f>
        <v>5860115.747157972</v>
      </c>
      <c r="M4" s="69"/>
      <c r="N4" s="68" t="s">
        <v>13</v>
      </c>
      <c r="O4" s="68"/>
      <c r="P4" s="70">
        <f>MIN($C$9:$D$990)-C9</f>
        <v>0</v>
      </c>
      <c r="Q4" s="70"/>
      <c r="R4" s="1"/>
      <c r="S4" s="1"/>
      <c r="T4" s="1"/>
    </row>
    <row r="5" spans="2:20" ht="13.5">
      <c r="B5" s="41" t="s">
        <v>14</v>
      </c>
      <c r="C5" s="2">
        <f>COUNTIF($R$9:$R$990,"&gt;0")</f>
        <v>25</v>
      </c>
      <c r="D5" s="42" t="s">
        <v>15</v>
      </c>
      <c r="E5" s="16">
        <f>COUNTIF($R$9:$R$990,"&lt;0")</f>
        <v>12</v>
      </c>
      <c r="F5" s="42" t="s">
        <v>16</v>
      </c>
      <c r="G5" s="2">
        <f>COUNTIF($R$9:$R$990,"=0")</f>
        <v>0</v>
      </c>
      <c r="H5" s="42" t="s">
        <v>17</v>
      </c>
      <c r="I5" s="3">
        <f>C5/SUM(C5,E5,G5)</f>
        <v>0.6756756756756757</v>
      </c>
      <c r="J5" s="71" t="s">
        <v>18</v>
      </c>
      <c r="K5" s="72"/>
      <c r="L5" s="73"/>
      <c r="M5" s="74"/>
      <c r="N5" s="18" t="s">
        <v>19</v>
      </c>
      <c r="O5" s="9"/>
      <c r="P5" s="73"/>
      <c r="Q5" s="74"/>
      <c r="R5" s="1"/>
      <c r="S5" s="1"/>
      <c r="T5" s="1"/>
    </row>
    <row r="6" spans="2:20" ht="13.5">
      <c r="B6" s="11"/>
      <c r="C6" s="14"/>
      <c r="D6" s="15"/>
      <c r="E6" s="12"/>
      <c r="F6" s="11"/>
      <c r="G6" s="12"/>
      <c r="H6" s="11"/>
      <c r="I6" s="17"/>
      <c r="J6" s="11"/>
      <c r="K6" s="11"/>
      <c r="L6" s="12"/>
      <c r="M6" s="12"/>
      <c r="N6" s="13"/>
      <c r="O6" s="13"/>
      <c r="P6" s="10"/>
      <c r="Q6" s="7"/>
      <c r="R6" s="1"/>
      <c r="S6" s="1"/>
      <c r="T6" s="1"/>
    </row>
    <row r="7" spans="2:21" ht="13.5">
      <c r="B7" s="55" t="s">
        <v>20</v>
      </c>
      <c r="C7" s="57" t="s">
        <v>21</v>
      </c>
      <c r="D7" s="58"/>
      <c r="E7" s="61" t="s">
        <v>22</v>
      </c>
      <c r="F7" s="62"/>
      <c r="G7" s="62"/>
      <c r="H7" s="62"/>
      <c r="I7" s="50"/>
      <c r="J7" s="63" t="s">
        <v>23</v>
      </c>
      <c r="K7" s="64"/>
      <c r="L7" s="52"/>
      <c r="M7" s="65" t="s">
        <v>24</v>
      </c>
      <c r="N7" s="66" t="s">
        <v>25</v>
      </c>
      <c r="O7" s="67"/>
      <c r="P7" s="67"/>
      <c r="Q7" s="54"/>
      <c r="R7" s="48" t="s">
        <v>26</v>
      </c>
      <c r="S7" s="48"/>
      <c r="T7" s="48"/>
      <c r="U7" s="48"/>
    </row>
    <row r="8" spans="2:21" ht="13.5">
      <c r="B8" s="56"/>
      <c r="C8" s="59"/>
      <c r="D8" s="60"/>
      <c r="E8" s="19" t="s">
        <v>27</v>
      </c>
      <c r="F8" s="19" t="s">
        <v>28</v>
      </c>
      <c r="G8" s="19" t="s">
        <v>29</v>
      </c>
      <c r="H8" s="49" t="s">
        <v>30</v>
      </c>
      <c r="I8" s="50"/>
      <c r="J8" s="4" t="s">
        <v>31</v>
      </c>
      <c r="K8" s="51" t="s">
        <v>32</v>
      </c>
      <c r="L8" s="52"/>
      <c r="M8" s="65"/>
      <c r="N8" s="5" t="s">
        <v>27</v>
      </c>
      <c r="O8" s="5" t="s">
        <v>28</v>
      </c>
      <c r="P8" s="53" t="s">
        <v>30</v>
      </c>
      <c r="Q8" s="54"/>
      <c r="R8" s="48" t="s">
        <v>33</v>
      </c>
      <c r="S8" s="48"/>
      <c r="T8" s="48" t="s">
        <v>31</v>
      </c>
      <c r="U8" s="48"/>
    </row>
    <row r="9" spans="2:21" ht="13.5">
      <c r="B9" s="40">
        <v>1</v>
      </c>
      <c r="C9" s="44">
        <v>1000000</v>
      </c>
      <c r="D9" s="44"/>
      <c r="E9" s="40">
        <v>2013</v>
      </c>
      <c r="F9" s="8">
        <v>42482</v>
      </c>
      <c r="G9" s="40" t="s">
        <v>3</v>
      </c>
      <c r="H9" s="45">
        <v>1.5245</v>
      </c>
      <c r="I9" s="45"/>
      <c r="J9" s="40">
        <v>42</v>
      </c>
      <c r="K9" s="44">
        <f aca="true" t="shared" si="0" ref="K9:K72">IF(F9="","",C9*0.03)</f>
        <v>30000</v>
      </c>
      <c r="L9" s="44"/>
      <c r="M9" s="6">
        <f>IF(J9="","",(K9/J9)/1000)</f>
        <v>0.7142857142857143</v>
      </c>
      <c r="N9" s="40">
        <v>2013</v>
      </c>
      <c r="O9" s="8">
        <v>42483</v>
      </c>
      <c r="P9" s="45">
        <v>1.5283</v>
      </c>
      <c r="Q9" s="45"/>
      <c r="R9" s="46">
        <f>IF(O9="","",(IF(G9="売",H9-P9,P9-H9))*M9*10000000)</f>
        <v>27142.857142857323</v>
      </c>
      <c r="S9" s="46"/>
      <c r="T9" s="47">
        <f>IF(O9="","",IF(R9&lt;0,J9*(-1),IF(G9="買",(P9-H9)*10000,(H9-P9)*10000)))</f>
        <v>38.000000000000256</v>
      </c>
      <c r="U9" s="47"/>
    </row>
    <row r="10" spans="2:21" ht="13.5">
      <c r="B10" s="40">
        <v>2</v>
      </c>
      <c r="C10" s="44">
        <f aca="true" t="shared" si="1" ref="C10:C73">IF(R9="","",C9+R9)</f>
        <v>1027142.8571428573</v>
      </c>
      <c r="D10" s="44"/>
      <c r="E10" s="40">
        <v>2013</v>
      </c>
      <c r="F10" s="8">
        <v>42483</v>
      </c>
      <c r="G10" s="40" t="s">
        <v>3</v>
      </c>
      <c r="H10" s="45">
        <v>1.5236</v>
      </c>
      <c r="I10" s="45"/>
      <c r="J10" s="40">
        <v>24</v>
      </c>
      <c r="K10" s="44">
        <f t="shared" si="0"/>
        <v>30814.285714285717</v>
      </c>
      <c r="L10" s="44"/>
      <c r="M10" s="6">
        <f aca="true" t="shared" si="2" ref="M10:M73">IF(J10="","",(K10/J10)/1000)</f>
        <v>1.2839285714285715</v>
      </c>
      <c r="N10" s="40">
        <v>2013</v>
      </c>
      <c r="O10" s="8">
        <v>42483</v>
      </c>
      <c r="P10" s="45">
        <v>1.5272</v>
      </c>
      <c r="Q10" s="45"/>
      <c r="R10" s="46">
        <f aca="true" t="shared" si="3" ref="R10:R73">IF(O10="","",(IF(G10="売",H10-P10,P10-H10))*M10*10000000)</f>
        <v>46221.42857142634</v>
      </c>
      <c r="S10" s="46"/>
      <c r="T10" s="47">
        <f aca="true" t="shared" si="4" ref="T10:T73">IF(O10="","",IF(R10&lt;0,J10*(-1),IF(G10="買",(P10-H10)*10000,(H10-P10)*10000)))</f>
        <v>35.99999999999825</v>
      </c>
      <c r="U10" s="47"/>
    </row>
    <row r="11" spans="2:21" ht="13.5">
      <c r="B11" s="40">
        <v>3</v>
      </c>
      <c r="C11" s="44">
        <f t="shared" si="1"/>
        <v>1073364.2857142836</v>
      </c>
      <c r="D11" s="44"/>
      <c r="E11" s="40">
        <v>2013</v>
      </c>
      <c r="F11" s="8">
        <v>42492</v>
      </c>
      <c r="G11" s="40" t="s">
        <v>2</v>
      </c>
      <c r="H11" s="45">
        <v>1.5548</v>
      </c>
      <c r="I11" s="45"/>
      <c r="J11" s="40">
        <v>40</v>
      </c>
      <c r="K11" s="44">
        <f t="shared" si="0"/>
        <v>32200.928571428507</v>
      </c>
      <c r="L11" s="44"/>
      <c r="M11" s="6">
        <f t="shared" si="2"/>
        <v>0.8050232142857127</v>
      </c>
      <c r="N11" s="40">
        <v>2013</v>
      </c>
      <c r="O11" s="8">
        <v>42497</v>
      </c>
      <c r="P11" s="45">
        <v>1.5448</v>
      </c>
      <c r="Q11" s="45"/>
      <c r="R11" s="46">
        <f t="shared" si="3"/>
        <v>80502.32142857133</v>
      </c>
      <c r="S11" s="46"/>
      <c r="T11" s="47">
        <f t="shared" si="4"/>
        <v>100.00000000000009</v>
      </c>
      <c r="U11" s="47"/>
    </row>
    <row r="12" spans="2:21" ht="13.5">
      <c r="B12" s="40">
        <v>4</v>
      </c>
      <c r="C12" s="44">
        <f t="shared" si="1"/>
        <v>1153866.607142855</v>
      </c>
      <c r="D12" s="44"/>
      <c r="E12" s="40">
        <v>2013</v>
      </c>
      <c r="F12" s="8">
        <v>42510</v>
      </c>
      <c r="G12" s="40" t="s">
        <v>3</v>
      </c>
      <c r="H12" s="45">
        <v>1.5198</v>
      </c>
      <c r="I12" s="45"/>
      <c r="J12" s="40">
        <v>33</v>
      </c>
      <c r="K12" s="44">
        <f t="shared" si="0"/>
        <v>34615.998214285646</v>
      </c>
      <c r="L12" s="44"/>
      <c r="M12" s="6">
        <f t="shared" si="2"/>
        <v>1.048969642857141</v>
      </c>
      <c r="N12" s="40">
        <v>2013</v>
      </c>
      <c r="O12" s="8">
        <v>42511</v>
      </c>
      <c r="P12" s="45">
        <v>1.5165</v>
      </c>
      <c r="Q12" s="45"/>
      <c r="R12" s="46">
        <f t="shared" si="3"/>
        <v>-34615.9982142865</v>
      </c>
      <c r="S12" s="46"/>
      <c r="T12" s="47">
        <f t="shared" si="4"/>
        <v>-33</v>
      </c>
      <c r="U12" s="47"/>
    </row>
    <row r="13" spans="2:21" ht="13.5">
      <c r="B13" s="40">
        <v>5</v>
      </c>
      <c r="C13" s="44">
        <f t="shared" si="1"/>
        <v>1119250.6089285684</v>
      </c>
      <c r="D13" s="44"/>
      <c r="E13" s="40">
        <v>2013</v>
      </c>
      <c r="F13" s="8">
        <v>42519</v>
      </c>
      <c r="G13" s="40" t="s">
        <v>3</v>
      </c>
      <c r="H13" s="45">
        <v>1.5071</v>
      </c>
      <c r="I13" s="45"/>
      <c r="J13" s="40">
        <v>64</v>
      </c>
      <c r="K13" s="44">
        <f t="shared" si="0"/>
        <v>33577.51826785705</v>
      </c>
      <c r="L13" s="44"/>
      <c r="M13" s="6">
        <f t="shared" si="2"/>
        <v>0.5246487229352664</v>
      </c>
      <c r="N13" s="40">
        <v>2013</v>
      </c>
      <c r="O13" s="8">
        <v>42521</v>
      </c>
      <c r="P13" s="45">
        <v>1.5233</v>
      </c>
      <c r="Q13" s="45"/>
      <c r="R13" s="46">
        <f t="shared" si="3"/>
        <v>84993.09311551313</v>
      </c>
      <c r="S13" s="46"/>
      <c r="T13" s="47">
        <f t="shared" si="4"/>
        <v>161.99999999999991</v>
      </c>
      <c r="U13" s="47"/>
    </row>
    <row r="14" spans="2:21" ht="13.5">
      <c r="B14" s="40">
        <v>6</v>
      </c>
      <c r="C14" s="44">
        <f t="shared" si="1"/>
        <v>1204243.7020440816</v>
      </c>
      <c r="D14" s="44"/>
      <c r="E14" s="40">
        <v>2013</v>
      </c>
      <c r="F14" s="8">
        <v>42534</v>
      </c>
      <c r="G14" s="40" t="s">
        <v>2</v>
      </c>
      <c r="H14" s="45">
        <v>1.5668</v>
      </c>
      <c r="I14" s="45"/>
      <c r="J14" s="40">
        <v>32</v>
      </c>
      <c r="K14" s="44">
        <f t="shared" si="0"/>
        <v>36127.31106132245</v>
      </c>
      <c r="L14" s="44"/>
      <c r="M14" s="6">
        <f t="shared" si="2"/>
        <v>1.1289784706663266</v>
      </c>
      <c r="N14" s="40">
        <v>2013</v>
      </c>
      <c r="O14" s="8">
        <v>42535</v>
      </c>
      <c r="P14" s="45">
        <v>1.57</v>
      </c>
      <c r="Q14" s="45"/>
      <c r="R14" s="46">
        <f t="shared" si="3"/>
        <v>-36127.31106132349</v>
      </c>
      <c r="S14" s="46"/>
      <c r="T14" s="47">
        <f t="shared" si="4"/>
        <v>-32</v>
      </c>
      <c r="U14" s="47"/>
    </row>
    <row r="15" spans="2:21" ht="13.5">
      <c r="B15" s="40">
        <v>7</v>
      </c>
      <c r="C15" s="44">
        <f t="shared" si="1"/>
        <v>1168116.3909827583</v>
      </c>
      <c r="D15" s="44"/>
      <c r="E15" s="40">
        <v>2013</v>
      </c>
      <c r="F15" s="8">
        <v>42535</v>
      </c>
      <c r="G15" s="40" t="s">
        <v>2</v>
      </c>
      <c r="H15" s="45">
        <v>1.5668</v>
      </c>
      <c r="I15" s="45"/>
      <c r="J15" s="40">
        <v>68</v>
      </c>
      <c r="K15" s="44">
        <f t="shared" si="0"/>
        <v>35043.49172948275</v>
      </c>
      <c r="L15" s="44"/>
      <c r="M15" s="6">
        <f t="shared" si="2"/>
        <v>0.5153454666100403</v>
      </c>
      <c r="N15" s="40">
        <v>2013</v>
      </c>
      <c r="O15" s="8">
        <v>42538</v>
      </c>
      <c r="P15" s="45">
        <v>1.5736</v>
      </c>
      <c r="Q15" s="45"/>
      <c r="R15" s="46">
        <f t="shared" si="3"/>
        <v>-35043.49172948346</v>
      </c>
      <c r="S15" s="46"/>
      <c r="T15" s="47">
        <f t="shared" si="4"/>
        <v>-68</v>
      </c>
      <c r="U15" s="47"/>
    </row>
    <row r="16" spans="2:21" ht="13.5">
      <c r="B16" s="40">
        <v>8</v>
      </c>
      <c r="C16" s="44">
        <f t="shared" si="1"/>
        <v>1133072.8992532748</v>
      </c>
      <c r="D16" s="44"/>
      <c r="E16" s="40">
        <v>2013</v>
      </c>
      <c r="F16" s="8">
        <v>42539</v>
      </c>
      <c r="G16" s="40" t="s">
        <v>2</v>
      </c>
      <c r="H16" s="45">
        <v>1.5708</v>
      </c>
      <c r="I16" s="45"/>
      <c r="J16" s="40">
        <v>40</v>
      </c>
      <c r="K16" s="44">
        <f t="shared" si="0"/>
        <v>33992.18697759824</v>
      </c>
      <c r="L16" s="44"/>
      <c r="M16" s="6">
        <f t="shared" si="2"/>
        <v>0.849804674439956</v>
      </c>
      <c r="N16" s="40">
        <v>2013</v>
      </c>
      <c r="O16" s="8">
        <v>42541</v>
      </c>
      <c r="P16" s="45">
        <v>1.5464</v>
      </c>
      <c r="Q16" s="45"/>
      <c r="R16" s="46">
        <f t="shared" si="3"/>
        <v>207352.34056334908</v>
      </c>
      <c r="S16" s="46"/>
      <c r="T16" s="47">
        <f t="shared" si="4"/>
        <v>243.99999999999977</v>
      </c>
      <c r="U16" s="47"/>
    </row>
    <row r="17" spans="2:21" ht="13.5">
      <c r="B17" s="40">
        <v>9</v>
      </c>
      <c r="C17" s="44">
        <f t="shared" si="1"/>
        <v>1340425.2398166237</v>
      </c>
      <c r="D17" s="44"/>
      <c r="E17" s="40">
        <v>2013</v>
      </c>
      <c r="F17" s="8">
        <v>42554</v>
      </c>
      <c r="G17" s="40" t="s">
        <v>3</v>
      </c>
      <c r="H17" s="45">
        <v>1.5244</v>
      </c>
      <c r="I17" s="45"/>
      <c r="J17" s="40">
        <v>115</v>
      </c>
      <c r="K17" s="44">
        <f t="shared" si="0"/>
        <v>40212.757194498714</v>
      </c>
      <c r="L17" s="44"/>
      <c r="M17" s="6">
        <f t="shared" si="2"/>
        <v>0.34967614951738013</v>
      </c>
      <c r="N17" s="40">
        <v>2013</v>
      </c>
      <c r="O17" s="8">
        <v>42555</v>
      </c>
      <c r="P17" s="45">
        <v>1.5129</v>
      </c>
      <c r="Q17" s="45"/>
      <c r="R17" s="46">
        <f t="shared" si="3"/>
        <v>-40212.75719449894</v>
      </c>
      <c r="S17" s="46"/>
      <c r="T17" s="47">
        <f t="shared" si="4"/>
        <v>-115</v>
      </c>
      <c r="U17" s="47"/>
    </row>
    <row r="18" spans="2:21" ht="13.5">
      <c r="B18" s="40">
        <v>10</v>
      </c>
      <c r="C18" s="44">
        <f t="shared" si="1"/>
        <v>1300212.4826221247</v>
      </c>
      <c r="D18" s="44"/>
      <c r="E18" s="40">
        <v>2013</v>
      </c>
      <c r="F18" s="8">
        <v>42561</v>
      </c>
      <c r="G18" s="40" t="s">
        <v>3</v>
      </c>
      <c r="H18" s="45">
        <v>1.4872</v>
      </c>
      <c r="I18" s="45"/>
      <c r="J18" s="40">
        <v>46</v>
      </c>
      <c r="K18" s="44">
        <f t="shared" si="0"/>
        <v>39006.37447866374</v>
      </c>
      <c r="L18" s="44"/>
      <c r="M18" s="6">
        <f t="shared" si="2"/>
        <v>0.8479646625796465</v>
      </c>
      <c r="N18" s="40">
        <v>2013</v>
      </c>
      <c r="O18" s="8">
        <v>42562</v>
      </c>
      <c r="P18" s="45">
        <v>1.5172</v>
      </c>
      <c r="Q18" s="45"/>
      <c r="R18" s="46">
        <f t="shared" si="3"/>
        <v>254389.39877389418</v>
      </c>
      <c r="S18" s="46"/>
      <c r="T18" s="47">
        <f t="shared" si="4"/>
        <v>300.0000000000003</v>
      </c>
      <c r="U18" s="47"/>
    </row>
    <row r="19" spans="2:21" ht="13.5">
      <c r="B19" s="40">
        <v>11</v>
      </c>
      <c r="C19" s="44">
        <f t="shared" si="1"/>
        <v>1554601.881396019</v>
      </c>
      <c r="D19" s="44"/>
      <c r="E19" s="40">
        <v>2013</v>
      </c>
      <c r="F19" s="8">
        <v>42577</v>
      </c>
      <c r="G19" s="40" t="s">
        <v>2</v>
      </c>
      <c r="H19" s="45">
        <v>1.5382</v>
      </c>
      <c r="I19" s="45"/>
      <c r="J19" s="40">
        <v>33</v>
      </c>
      <c r="K19" s="44">
        <f t="shared" si="0"/>
        <v>46638.056441880566</v>
      </c>
      <c r="L19" s="44"/>
      <c r="M19" s="6">
        <f t="shared" si="2"/>
        <v>1.4132744376327444</v>
      </c>
      <c r="N19" s="40">
        <v>2013</v>
      </c>
      <c r="O19" s="8">
        <v>42582</v>
      </c>
      <c r="P19" s="45">
        <v>1.5198</v>
      </c>
      <c r="Q19" s="45"/>
      <c r="R19" s="46">
        <f t="shared" si="3"/>
        <v>260042.49652442458</v>
      </c>
      <c r="S19" s="46"/>
      <c r="T19" s="47">
        <f t="shared" si="4"/>
        <v>183.99999999999972</v>
      </c>
      <c r="U19" s="47"/>
    </row>
    <row r="20" spans="2:21" ht="13.5">
      <c r="B20" s="40">
        <v>12</v>
      </c>
      <c r="C20" s="44">
        <f t="shared" si="1"/>
        <v>1814644.3779204434</v>
      </c>
      <c r="D20" s="44"/>
      <c r="E20" s="40">
        <v>2013</v>
      </c>
      <c r="F20" s="8">
        <v>42604</v>
      </c>
      <c r="G20" s="40" t="s">
        <v>2</v>
      </c>
      <c r="H20" s="45">
        <v>1.5663</v>
      </c>
      <c r="I20" s="45"/>
      <c r="J20" s="40">
        <v>53</v>
      </c>
      <c r="K20" s="44">
        <f t="shared" si="0"/>
        <v>54439.3313376133</v>
      </c>
      <c r="L20" s="44"/>
      <c r="M20" s="6">
        <f t="shared" si="2"/>
        <v>1.0271571950493075</v>
      </c>
      <c r="N20" s="40">
        <v>2013</v>
      </c>
      <c r="O20" s="8">
        <v>42609</v>
      </c>
      <c r="P20" s="45">
        <v>1.548</v>
      </c>
      <c r="Q20" s="45"/>
      <c r="R20" s="46">
        <f t="shared" si="3"/>
        <v>187969.76669402307</v>
      </c>
      <c r="S20" s="46"/>
      <c r="T20" s="47">
        <f t="shared" si="4"/>
        <v>182.99999999999983</v>
      </c>
      <c r="U20" s="47"/>
    </row>
    <row r="21" spans="2:21" ht="13.5">
      <c r="B21" s="40">
        <v>13</v>
      </c>
      <c r="C21" s="44">
        <f t="shared" si="1"/>
        <v>2002614.1446144665</v>
      </c>
      <c r="D21" s="44"/>
      <c r="E21" s="40">
        <v>2013</v>
      </c>
      <c r="F21" s="8">
        <v>42666</v>
      </c>
      <c r="G21" s="40" t="s">
        <v>2</v>
      </c>
      <c r="H21" s="45">
        <v>1.6208</v>
      </c>
      <c r="I21" s="45"/>
      <c r="J21" s="40">
        <v>47</v>
      </c>
      <c r="K21" s="44">
        <f t="shared" si="0"/>
        <v>60078.42433843399</v>
      </c>
      <c r="L21" s="44"/>
      <c r="M21" s="6">
        <f t="shared" si="2"/>
        <v>1.2782643476262552</v>
      </c>
      <c r="N21" s="40">
        <v>2013</v>
      </c>
      <c r="O21" s="8">
        <v>42672</v>
      </c>
      <c r="P21" s="45">
        <v>1.6117</v>
      </c>
      <c r="Q21" s="45"/>
      <c r="R21" s="46">
        <f t="shared" si="3"/>
        <v>116322.0556339906</v>
      </c>
      <c r="S21" s="46"/>
      <c r="T21" s="47">
        <f t="shared" si="4"/>
        <v>91.00000000000108</v>
      </c>
      <c r="U21" s="47"/>
    </row>
    <row r="22" spans="2:21" ht="13.5">
      <c r="B22" s="40">
        <v>14</v>
      </c>
      <c r="C22" s="44">
        <f t="shared" si="1"/>
        <v>2118936.200248457</v>
      </c>
      <c r="D22" s="44"/>
      <c r="E22" s="40">
        <v>2013</v>
      </c>
      <c r="F22" s="8">
        <v>42695</v>
      </c>
      <c r="G22" s="40" t="s">
        <v>2</v>
      </c>
      <c r="H22" s="45">
        <v>1.6118</v>
      </c>
      <c r="I22" s="45"/>
      <c r="J22" s="40">
        <v>58</v>
      </c>
      <c r="K22" s="44">
        <f t="shared" si="0"/>
        <v>63568.086007453705</v>
      </c>
      <c r="L22" s="44"/>
      <c r="M22" s="6">
        <f t="shared" si="2"/>
        <v>1.096001482887133</v>
      </c>
      <c r="N22" s="40">
        <v>2013</v>
      </c>
      <c r="O22" s="8">
        <v>42696</v>
      </c>
      <c r="P22" s="45">
        <v>1.6176</v>
      </c>
      <c r="Q22" s="45"/>
      <c r="R22" s="46">
        <f t="shared" si="3"/>
        <v>-63568.08600745401</v>
      </c>
      <c r="S22" s="46"/>
      <c r="T22" s="47">
        <f t="shared" si="4"/>
        <v>-58</v>
      </c>
      <c r="U22" s="47"/>
    </row>
    <row r="23" spans="2:21" ht="13.5">
      <c r="B23" s="40">
        <v>15</v>
      </c>
      <c r="C23" s="44">
        <f t="shared" si="1"/>
        <v>2055368.114241003</v>
      </c>
      <c r="D23" s="44"/>
      <c r="E23" s="40">
        <v>2013</v>
      </c>
      <c r="F23" s="8">
        <v>42722</v>
      </c>
      <c r="G23" s="40" t="s">
        <v>3</v>
      </c>
      <c r="H23" s="45">
        <v>1.6281</v>
      </c>
      <c r="I23" s="45"/>
      <c r="J23" s="40">
        <v>63</v>
      </c>
      <c r="K23" s="44">
        <f t="shared" si="0"/>
        <v>61661.04342723009</v>
      </c>
      <c r="L23" s="44"/>
      <c r="M23" s="6">
        <f t="shared" si="2"/>
        <v>0.9787467210671443</v>
      </c>
      <c r="N23" s="40">
        <v>2013</v>
      </c>
      <c r="O23" s="8">
        <v>42722</v>
      </c>
      <c r="P23" s="45">
        <v>1.6312</v>
      </c>
      <c r="Q23" s="45"/>
      <c r="R23" s="46">
        <f t="shared" si="3"/>
        <v>30341.14835308031</v>
      </c>
      <c r="S23" s="46"/>
      <c r="T23" s="47">
        <f t="shared" si="4"/>
        <v>30.999999999998806</v>
      </c>
      <c r="U23" s="47"/>
    </row>
    <row r="24" spans="2:21" ht="13.5">
      <c r="B24" s="40">
        <v>16</v>
      </c>
      <c r="C24" s="44">
        <f t="shared" si="1"/>
        <v>2085709.2625940833</v>
      </c>
      <c r="D24" s="44"/>
      <c r="E24" s="40">
        <v>2014</v>
      </c>
      <c r="F24" s="8">
        <v>42386</v>
      </c>
      <c r="G24" s="40" t="s">
        <v>3</v>
      </c>
      <c r="H24" s="45">
        <v>1.6337</v>
      </c>
      <c r="I24" s="45"/>
      <c r="J24" s="40">
        <v>29</v>
      </c>
      <c r="K24" s="44">
        <f t="shared" si="0"/>
        <v>62571.2778778225</v>
      </c>
      <c r="L24" s="44"/>
      <c r="M24" s="6">
        <f t="shared" si="2"/>
        <v>2.157630271649052</v>
      </c>
      <c r="N24" s="40">
        <v>2014</v>
      </c>
      <c r="O24" s="8">
        <v>42386</v>
      </c>
      <c r="P24" s="45">
        <v>1.6421</v>
      </c>
      <c r="Q24" s="45"/>
      <c r="R24" s="46">
        <f t="shared" si="3"/>
        <v>181240.94281851954</v>
      </c>
      <c r="S24" s="46"/>
      <c r="T24" s="47">
        <f t="shared" si="4"/>
        <v>83.99999999999963</v>
      </c>
      <c r="U24" s="47"/>
    </row>
    <row r="25" spans="2:21" ht="13.5">
      <c r="B25" s="40">
        <v>17</v>
      </c>
      <c r="C25" s="44">
        <f t="shared" si="1"/>
        <v>2266950.205412603</v>
      </c>
      <c r="D25" s="44"/>
      <c r="E25" s="40">
        <v>2014</v>
      </c>
      <c r="F25" s="8">
        <v>42405</v>
      </c>
      <c r="G25" s="40" t="s">
        <v>3</v>
      </c>
      <c r="H25" s="45">
        <v>1.6286</v>
      </c>
      <c r="I25" s="45"/>
      <c r="J25" s="40">
        <v>35</v>
      </c>
      <c r="K25" s="44">
        <f t="shared" si="0"/>
        <v>68008.5061623781</v>
      </c>
      <c r="L25" s="44"/>
      <c r="M25" s="6">
        <f t="shared" si="2"/>
        <v>1.9431001760679456</v>
      </c>
      <c r="N25" s="40">
        <v>2014</v>
      </c>
      <c r="O25" s="8">
        <v>42408</v>
      </c>
      <c r="P25" s="45">
        <v>1.6409</v>
      </c>
      <c r="Q25" s="45"/>
      <c r="R25" s="46">
        <f t="shared" si="3"/>
        <v>239001.32165635686</v>
      </c>
      <c r="S25" s="46"/>
      <c r="T25" s="47">
        <f t="shared" si="4"/>
        <v>122.99999999999977</v>
      </c>
      <c r="U25" s="47"/>
    </row>
    <row r="26" spans="2:21" ht="13.5">
      <c r="B26" s="40">
        <v>18</v>
      </c>
      <c r="C26" s="44">
        <f t="shared" si="1"/>
        <v>2505951.52706896</v>
      </c>
      <c r="D26" s="44"/>
      <c r="E26" s="40">
        <v>2014</v>
      </c>
      <c r="F26" s="8">
        <v>42541</v>
      </c>
      <c r="G26" s="40" t="s">
        <v>3</v>
      </c>
      <c r="H26" s="45">
        <v>1.7021</v>
      </c>
      <c r="I26" s="45"/>
      <c r="J26" s="40">
        <v>38</v>
      </c>
      <c r="K26" s="44">
        <f t="shared" si="0"/>
        <v>75178.5458120688</v>
      </c>
      <c r="L26" s="44"/>
      <c r="M26" s="6">
        <f t="shared" si="2"/>
        <v>1.978382784528126</v>
      </c>
      <c r="N26" s="40">
        <v>2014</v>
      </c>
      <c r="O26" s="8">
        <v>42551</v>
      </c>
      <c r="P26" s="45">
        <v>1.7059</v>
      </c>
      <c r="Q26" s="45"/>
      <c r="R26" s="46">
        <f t="shared" si="3"/>
        <v>75178.5458120693</v>
      </c>
      <c r="S26" s="46"/>
      <c r="T26" s="47">
        <f t="shared" si="4"/>
        <v>38.000000000000256</v>
      </c>
      <c r="U26" s="47"/>
    </row>
    <row r="27" spans="2:21" ht="13.5">
      <c r="B27" s="40">
        <v>19</v>
      </c>
      <c r="C27" s="44">
        <f t="shared" si="1"/>
        <v>2581130.0728810295</v>
      </c>
      <c r="D27" s="44"/>
      <c r="E27" s="40">
        <v>2014</v>
      </c>
      <c r="F27" s="8">
        <v>42555</v>
      </c>
      <c r="G27" s="40" t="s">
        <v>2</v>
      </c>
      <c r="H27" s="45">
        <v>1.7146</v>
      </c>
      <c r="I27" s="45"/>
      <c r="J27" s="40">
        <v>32</v>
      </c>
      <c r="K27" s="44">
        <f t="shared" si="0"/>
        <v>77433.90218643087</v>
      </c>
      <c r="L27" s="44"/>
      <c r="M27" s="6">
        <f t="shared" si="2"/>
        <v>2.4198094433259647</v>
      </c>
      <c r="N27" s="40">
        <v>2014</v>
      </c>
      <c r="O27" s="8">
        <v>42566</v>
      </c>
      <c r="P27" s="45">
        <v>1.7178</v>
      </c>
      <c r="Q27" s="45"/>
      <c r="R27" s="46">
        <f t="shared" si="3"/>
        <v>-77433.90218643309</v>
      </c>
      <c r="S27" s="46"/>
      <c r="T27" s="47">
        <f t="shared" si="4"/>
        <v>-32</v>
      </c>
      <c r="U27" s="47"/>
    </row>
    <row r="28" spans="2:21" ht="13.5">
      <c r="B28" s="40">
        <v>20</v>
      </c>
      <c r="C28" s="44">
        <f t="shared" si="1"/>
        <v>2503696.170694596</v>
      </c>
      <c r="D28" s="44"/>
      <c r="E28" s="40">
        <v>2014</v>
      </c>
      <c r="F28" s="8">
        <v>42609</v>
      </c>
      <c r="G28" s="40" t="s">
        <v>3</v>
      </c>
      <c r="H28" s="45">
        <v>1.6559</v>
      </c>
      <c r="I28" s="45"/>
      <c r="J28" s="40">
        <v>17</v>
      </c>
      <c r="K28" s="44">
        <f t="shared" si="0"/>
        <v>75110.88512083788</v>
      </c>
      <c r="L28" s="44"/>
      <c r="M28" s="6">
        <f t="shared" si="2"/>
        <v>4.418287360049287</v>
      </c>
      <c r="N28" s="40">
        <v>2014</v>
      </c>
      <c r="O28" s="8">
        <v>42615</v>
      </c>
      <c r="P28" s="45">
        <v>1.6542</v>
      </c>
      <c r="Q28" s="45"/>
      <c r="R28" s="46">
        <f t="shared" si="3"/>
        <v>-75110.88512083942</v>
      </c>
      <c r="S28" s="46"/>
      <c r="T28" s="47">
        <f t="shared" si="4"/>
        <v>-17</v>
      </c>
      <c r="U28" s="47"/>
    </row>
    <row r="29" spans="2:21" ht="13.5">
      <c r="B29" s="40">
        <v>21</v>
      </c>
      <c r="C29" s="44">
        <f t="shared" si="1"/>
        <v>2428585.285573757</v>
      </c>
      <c r="D29" s="44"/>
      <c r="E29" s="40">
        <v>2015</v>
      </c>
      <c r="F29" s="8">
        <v>42419</v>
      </c>
      <c r="G29" s="40" t="s">
        <v>2</v>
      </c>
      <c r="H29" s="45">
        <v>1.5431</v>
      </c>
      <c r="I29" s="45"/>
      <c r="J29" s="40">
        <v>33</v>
      </c>
      <c r="K29" s="44">
        <f t="shared" si="0"/>
        <v>72857.5585672127</v>
      </c>
      <c r="L29" s="44"/>
      <c r="M29" s="6">
        <f t="shared" si="2"/>
        <v>2.207804805067052</v>
      </c>
      <c r="N29" s="40">
        <v>2015</v>
      </c>
      <c r="O29" s="8">
        <v>42424</v>
      </c>
      <c r="P29" s="45">
        <v>1.5464</v>
      </c>
      <c r="Q29" s="45"/>
      <c r="R29" s="46">
        <f t="shared" si="3"/>
        <v>-72857.5585672145</v>
      </c>
      <c r="S29" s="46"/>
      <c r="T29" s="47">
        <f t="shared" si="4"/>
        <v>-33</v>
      </c>
      <c r="U29" s="47"/>
    </row>
    <row r="30" spans="2:21" ht="13.5">
      <c r="B30" s="40">
        <v>22</v>
      </c>
      <c r="C30" s="44">
        <f t="shared" si="1"/>
        <v>2355727.7270065425</v>
      </c>
      <c r="D30" s="44"/>
      <c r="E30" s="40">
        <v>2015</v>
      </c>
      <c r="F30" s="8">
        <v>42439</v>
      </c>
      <c r="G30" s="40" t="s">
        <v>3</v>
      </c>
      <c r="H30" s="45">
        <v>1.5091</v>
      </c>
      <c r="I30" s="45"/>
      <c r="J30" s="40">
        <v>54</v>
      </c>
      <c r="K30" s="44">
        <f t="shared" si="0"/>
        <v>70671.83181019628</v>
      </c>
      <c r="L30" s="44"/>
      <c r="M30" s="6">
        <f t="shared" si="2"/>
        <v>1.3087376261147459</v>
      </c>
      <c r="N30" s="40">
        <v>2015</v>
      </c>
      <c r="O30" s="8">
        <v>42440</v>
      </c>
      <c r="P30" s="45">
        <v>1.5037</v>
      </c>
      <c r="Q30" s="45"/>
      <c r="R30" s="46">
        <f t="shared" si="3"/>
        <v>-70671.83181019721</v>
      </c>
      <c r="S30" s="46"/>
      <c r="T30" s="47">
        <f t="shared" si="4"/>
        <v>-54</v>
      </c>
      <c r="U30" s="47"/>
    </row>
    <row r="31" spans="2:21" ht="13.5">
      <c r="B31" s="40">
        <v>23</v>
      </c>
      <c r="C31" s="44">
        <f t="shared" si="1"/>
        <v>2285055.895196345</v>
      </c>
      <c r="D31" s="44"/>
      <c r="E31" s="40">
        <v>2015</v>
      </c>
      <c r="F31" s="8">
        <v>42448</v>
      </c>
      <c r="G31" s="40" t="s">
        <v>3</v>
      </c>
      <c r="H31" s="45">
        <v>1.4687</v>
      </c>
      <c r="I31" s="45"/>
      <c r="J31" s="40">
        <v>34</v>
      </c>
      <c r="K31" s="44">
        <f t="shared" si="0"/>
        <v>68551.67685589036</v>
      </c>
      <c r="L31" s="44"/>
      <c r="M31" s="6">
        <f t="shared" si="2"/>
        <v>2.0162257898791283</v>
      </c>
      <c r="N31" s="40">
        <v>2015</v>
      </c>
      <c r="O31" s="8">
        <v>42448</v>
      </c>
      <c r="P31" s="45">
        <v>1.4983</v>
      </c>
      <c r="Q31" s="45"/>
      <c r="R31" s="46">
        <f t="shared" si="3"/>
        <v>596802.8338042235</v>
      </c>
      <c r="S31" s="46"/>
      <c r="T31" s="47">
        <f t="shared" si="4"/>
        <v>296.0000000000007</v>
      </c>
      <c r="U31" s="47"/>
    </row>
    <row r="32" spans="2:21" ht="13.5">
      <c r="B32" s="40">
        <v>24</v>
      </c>
      <c r="C32" s="44">
        <f t="shared" si="1"/>
        <v>2881858.7290005684</v>
      </c>
      <c r="D32" s="44"/>
      <c r="E32" s="40">
        <v>2015</v>
      </c>
      <c r="F32" s="8">
        <v>42461</v>
      </c>
      <c r="G32" s="40" t="s">
        <v>3</v>
      </c>
      <c r="H32" s="45">
        <v>1.4764</v>
      </c>
      <c r="I32" s="45"/>
      <c r="J32" s="40">
        <v>26</v>
      </c>
      <c r="K32" s="44">
        <f t="shared" si="0"/>
        <v>86455.76187001704</v>
      </c>
      <c r="L32" s="44"/>
      <c r="M32" s="6">
        <f t="shared" si="2"/>
        <v>3.3252216103852708</v>
      </c>
      <c r="N32" s="40">
        <v>2015</v>
      </c>
      <c r="O32" s="8">
        <v>42463</v>
      </c>
      <c r="P32" s="45">
        <v>1.4902</v>
      </c>
      <c r="Q32" s="45"/>
      <c r="R32" s="46">
        <f t="shared" si="3"/>
        <v>458880.58223316853</v>
      </c>
      <c r="S32" s="46"/>
      <c r="T32" s="47">
        <f t="shared" si="4"/>
        <v>138.00000000000034</v>
      </c>
      <c r="U32" s="47"/>
    </row>
    <row r="33" spans="2:21" ht="13.5">
      <c r="B33" s="40">
        <v>25</v>
      </c>
      <c r="C33" s="44">
        <f t="shared" si="1"/>
        <v>3340739.311233737</v>
      </c>
      <c r="D33" s="44"/>
      <c r="E33" s="40">
        <v>2015</v>
      </c>
      <c r="F33" s="8">
        <v>42617</v>
      </c>
      <c r="G33" s="40" t="s">
        <v>3</v>
      </c>
      <c r="H33" s="45">
        <v>1.5209</v>
      </c>
      <c r="I33" s="45"/>
      <c r="J33" s="40">
        <v>47</v>
      </c>
      <c r="K33" s="44">
        <f t="shared" si="0"/>
        <v>100222.1793370121</v>
      </c>
      <c r="L33" s="44"/>
      <c r="M33" s="6">
        <f t="shared" si="2"/>
        <v>2.1323867944045127</v>
      </c>
      <c r="N33" s="40">
        <v>2015</v>
      </c>
      <c r="O33" s="8">
        <v>42623</v>
      </c>
      <c r="P33" s="45">
        <v>1.5415</v>
      </c>
      <c r="Q33" s="45"/>
      <c r="R33" s="46">
        <f t="shared" si="3"/>
        <v>439271.67964733334</v>
      </c>
      <c r="S33" s="46"/>
      <c r="T33" s="47">
        <f t="shared" si="4"/>
        <v>206.00000000000173</v>
      </c>
      <c r="U33" s="47"/>
    </row>
    <row r="34" spans="2:21" ht="13.5">
      <c r="B34" s="40">
        <v>26</v>
      </c>
      <c r="C34" s="44">
        <f t="shared" si="1"/>
        <v>3780010.9908810705</v>
      </c>
      <c r="D34" s="44"/>
      <c r="E34" s="40">
        <v>2015</v>
      </c>
      <c r="F34" s="8">
        <v>42644</v>
      </c>
      <c r="G34" s="40" t="s">
        <v>3</v>
      </c>
      <c r="H34" s="45">
        <v>1.5135</v>
      </c>
      <c r="I34" s="45"/>
      <c r="J34" s="40">
        <v>29</v>
      </c>
      <c r="K34" s="44">
        <f t="shared" si="0"/>
        <v>113400.32972643212</v>
      </c>
      <c r="L34" s="44"/>
      <c r="M34" s="6">
        <f t="shared" si="2"/>
        <v>3.9103561974631766</v>
      </c>
      <c r="N34" s="40">
        <v>2015</v>
      </c>
      <c r="O34" s="8">
        <v>42650</v>
      </c>
      <c r="P34" s="45">
        <v>1.5317</v>
      </c>
      <c r="Q34" s="45"/>
      <c r="R34" s="46">
        <f t="shared" si="3"/>
        <v>711684.8279382979</v>
      </c>
      <c r="S34" s="46"/>
      <c r="T34" s="47">
        <f t="shared" si="4"/>
        <v>181.99999999999994</v>
      </c>
      <c r="U34" s="47"/>
    </row>
    <row r="35" spans="2:21" ht="13.5">
      <c r="B35" s="40">
        <v>27</v>
      </c>
      <c r="C35" s="44">
        <f t="shared" si="1"/>
        <v>4491695.818819368</v>
      </c>
      <c r="D35" s="44"/>
      <c r="E35" s="40">
        <v>2015</v>
      </c>
      <c r="F35" s="8">
        <v>42704</v>
      </c>
      <c r="G35" s="40" t="s">
        <v>3</v>
      </c>
      <c r="H35" s="45">
        <v>1.5033</v>
      </c>
      <c r="I35" s="45"/>
      <c r="J35" s="40">
        <v>40</v>
      </c>
      <c r="K35" s="44">
        <f t="shared" si="0"/>
        <v>134750.87456458106</v>
      </c>
      <c r="L35" s="44"/>
      <c r="M35" s="6">
        <f t="shared" si="2"/>
        <v>3.368771864114527</v>
      </c>
      <c r="N35" s="40">
        <v>2015</v>
      </c>
      <c r="O35" s="8">
        <v>42705</v>
      </c>
      <c r="P35" s="45">
        <v>1.5122</v>
      </c>
      <c r="Q35" s="45"/>
      <c r="R35" s="46">
        <f t="shared" si="3"/>
        <v>299820.6959061898</v>
      </c>
      <c r="S35" s="46"/>
      <c r="T35" s="47">
        <f t="shared" si="4"/>
        <v>88.99999999999908</v>
      </c>
      <c r="U35" s="47"/>
    </row>
    <row r="36" spans="2:21" ht="13.5">
      <c r="B36" s="40">
        <v>28</v>
      </c>
      <c r="C36" s="44">
        <f t="shared" si="1"/>
        <v>4791516.514725558</v>
      </c>
      <c r="D36" s="44"/>
      <c r="E36" s="40">
        <v>2015</v>
      </c>
      <c r="F36" s="8">
        <v>42726</v>
      </c>
      <c r="G36" s="40" t="s">
        <v>2</v>
      </c>
      <c r="H36" s="45">
        <v>1.4825</v>
      </c>
      <c r="I36" s="45"/>
      <c r="J36" s="40">
        <v>21</v>
      </c>
      <c r="K36" s="44">
        <f t="shared" si="0"/>
        <v>143745.49544176675</v>
      </c>
      <c r="L36" s="44"/>
      <c r="M36" s="6">
        <f t="shared" si="2"/>
        <v>6.8450235924650835</v>
      </c>
      <c r="N36" s="40">
        <v>2015</v>
      </c>
      <c r="O36" s="8">
        <v>42733</v>
      </c>
      <c r="P36" s="45">
        <v>1.4804</v>
      </c>
      <c r="Q36" s="45"/>
      <c r="R36" s="46">
        <f t="shared" si="3"/>
        <v>143745.49544176614</v>
      </c>
      <c r="S36" s="46"/>
      <c r="T36" s="47">
        <f t="shared" si="4"/>
        <v>20.999999999999908</v>
      </c>
      <c r="U36" s="47"/>
    </row>
    <row r="37" spans="2:21" ht="13.5">
      <c r="B37" s="40">
        <v>29</v>
      </c>
      <c r="C37" s="44">
        <f t="shared" si="1"/>
        <v>4935262.010167325</v>
      </c>
      <c r="D37" s="44"/>
      <c r="E37" s="40">
        <v>2016</v>
      </c>
      <c r="F37" s="8">
        <v>42390</v>
      </c>
      <c r="G37" s="40" t="s">
        <v>3</v>
      </c>
      <c r="H37" s="45">
        <v>1.4228</v>
      </c>
      <c r="I37" s="45"/>
      <c r="J37" s="40">
        <v>148</v>
      </c>
      <c r="K37" s="44">
        <f t="shared" si="0"/>
        <v>148057.86030501974</v>
      </c>
      <c r="L37" s="44"/>
      <c r="M37" s="6">
        <f t="shared" si="2"/>
        <v>1.0003909480068902</v>
      </c>
      <c r="N37" s="40">
        <v>2016</v>
      </c>
      <c r="O37" s="8">
        <v>42398</v>
      </c>
      <c r="P37" s="45">
        <v>1.4411</v>
      </c>
      <c r="Q37" s="45"/>
      <c r="R37" s="46">
        <f t="shared" si="3"/>
        <v>183071.54348526074</v>
      </c>
      <c r="S37" s="46"/>
      <c r="T37" s="47">
        <f t="shared" si="4"/>
        <v>182.99999999999983</v>
      </c>
      <c r="U37" s="47"/>
    </row>
    <row r="38" spans="2:21" ht="13.5">
      <c r="B38" s="40">
        <v>30</v>
      </c>
      <c r="C38" s="44">
        <f t="shared" si="1"/>
        <v>5118333.5536525855</v>
      </c>
      <c r="D38" s="44"/>
      <c r="E38" s="40">
        <v>2016</v>
      </c>
      <c r="F38" s="8">
        <v>42429</v>
      </c>
      <c r="G38" s="40" t="s">
        <v>3</v>
      </c>
      <c r="H38" s="45">
        <v>1.3874</v>
      </c>
      <c r="I38" s="45"/>
      <c r="J38" s="40">
        <v>39</v>
      </c>
      <c r="K38" s="44">
        <f t="shared" si="0"/>
        <v>153550.00660957757</v>
      </c>
      <c r="L38" s="44"/>
      <c r="M38" s="6">
        <f t="shared" si="2"/>
        <v>3.937179656655835</v>
      </c>
      <c r="N38" s="40">
        <v>2016</v>
      </c>
      <c r="O38" s="8">
        <v>42432</v>
      </c>
      <c r="P38" s="45">
        <v>1.4153</v>
      </c>
      <c r="Q38" s="45"/>
      <c r="R38" s="46">
        <f t="shared" si="3"/>
        <v>1098473.1242069793</v>
      </c>
      <c r="S38" s="46"/>
      <c r="T38" s="47">
        <f t="shared" si="4"/>
        <v>279.00000000000034</v>
      </c>
      <c r="U38" s="47"/>
    </row>
    <row r="39" spans="2:21" ht="13.5">
      <c r="B39" s="40">
        <v>31</v>
      </c>
      <c r="C39" s="44">
        <f t="shared" si="1"/>
        <v>6216806.677859565</v>
      </c>
      <c r="D39" s="44"/>
      <c r="E39" s="40">
        <v>2016</v>
      </c>
      <c r="F39" s="8">
        <v>42437</v>
      </c>
      <c r="G39" s="40" t="s">
        <v>2</v>
      </c>
      <c r="H39" s="45">
        <v>1.4255</v>
      </c>
      <c r="I39" s="45"/>
      <c r="J39" s="40">
        <v>10</v>
      </c>
      <c r="K39" s="44">
        <f t="shared" si="0"/>
        <v>186504.20033578694</v>
      </c>
      <c r="L39" s="44"/>
      <c r="M39" s="6">
        <f t="shared" si="2"/>
        <v>18.650420033578694</v>
      </c>
      <c r="N39" s="40">
        <v>2016</v>
      </c>
      <c r="O39" s="8">
        <v>42437</v>
      </c>
      <c r="P39" s="45">
        <v>1.4268</v>
      </c>
      <c r="Q39" s="45"/>
      <c r="R39" s="46">
        <f t="shared" si="3"/>
        <v>-242455.46043653775</v>
      </c>
      <c r="S39" s="46"/>
      <c r="T39" s="47">
        <f t="shared" si="4"/>
        <v>-10</v>
      </c>
      <c r="U39" s="47"/>
    </row>
    <row r="40" spans="2:21" ht="13.5">
      <c r="B40" s="40">
        <v>32</v>
      </c>
      <c r="C40" s="44">
        <f t="shared" si="1"/>
        <v>5974351.217423027</v>
      </c>
      <c r="D40" s="44"/>
      <c r="E40" s="40">
        <v>2016</v>
      </c>
      <c r="F40" s="8">
        <v>42489</v>
      </c>
      <c r="G40" s="40" t="s">
        <v>2</v>
      </c>
      <c r="H40" s="45">
        <v>1.4592</v>
      </c>
      <c r="I40" s="45"/>
      <c r="J40" s="40">
        <v>78</v>
      </c>
      <c r="K40" s="44">
        <f t="shared" si="0"/>
        <v>179230.53652269082</v>
      </c>
      <c r="L40" s="44"/>
      <c r="M40" s="6">
        <f t="shared" si="2"/>
        <v>2.297827391316549</v>
      </c>
      <c r="N40" s="40">
        <v>2016</v>
      </c>
      <c r="O40" s="8">
        <v>42492</v>
      </c>
      <c r="P40" s="45">
        <v>1.467</v>
      </c>
      <c r="Q40" s="45"/>
      <c r="R40" s="46">
        <f t="shared" si="3"/>
        <v>-179230.53652269146</v>
      </c>
      <c r="S40" s="46"/>
      <c r="T40" s="47">
        <f t="shared" si="4"/>
        <v>-78</v>
      </c>
      <c r="U40" s="47"/>
    </row>
    <row r="41" spans="2:21" ht="13.5">
      <c r="B41" s="40">
        <v>33</v>
      </c>
      <c r="C41" s="44">
        <f t="shared" si="1"/>
        <v>5795120.680900336</v>
      </c>
      <c r="D41" s="44"/>
      <c r="E41" s="40">
        <v>2016</v>
      </c>
      <c r="F41" s="8">
        <v>42493</v>
      </c>
      <c r="G41" s="40" t="s">
        <v>2</v>
      </c>
      <c r="H41" s="45">
        <v>1.4658</v>
      </c>
      <c r="I41" s="45"/>
      <c r="J41" s="40">
        <v>111</v>
      </c>
      <c r="K41" s="44">
        <f t="shared" si="0"/>
        <v>173853.6204270101</v>
      </c>
      <c r="L41" s="44"/>
      <c r="M41" s="6">
        <f t="shared" si="2"/>
        <v>1.5662488326757666</v>
      </c>
      <c r="N41" s="40">
        <v>2016</v>
      </c>
      <c r="O41" s="8">
        <v>42494</v>
      </c>
      <c r="P41" s="45">
        <v>1.4476</v>
      </c>
      <c r="Q41" s="45"/>
      <c r="R41" s="46">
        <f t="shared" si="3"/>
        <v>285057.28754698945</v>
      </c>
      <c r="S41" s="46"/>
      <c r="T41" s="47">
        <f t="shared" si="4"/>
        <v>181.99999999999994</v>
      </c>
      <c r="U41" s="47"/>
    </row>
    <row r="42" spans="2:21" ht="13.5">
      <c r="B42" s="40">
        <v>34</v>
      </c>
      <c r="C42" s="44">
        <f t="shared" si="1"/>
        <v>6080177.968447326</v>
      </c>
      <c r="D42" s="44"/>
      <c r="E42" s="40">
        <v>2016</v>
      </c>
      <c r="F42" s="8">
        <v>42527</v>
      </c>
      <c r="G42" s="40" t="s">
        <v>3</v>
      </c>
      <c r="H42" s="45">
        <v>1.4389</v>
      </c>
      <c r="I42" s="45"/>
      <c r="J42" s="40">
        <v>35</v>
      </c>
      <c r="K42" s="44">
        <f t="shared" si="0"/>
        <v>182405.33905341977</v>
      </c>
      <c r="L42" s="44"/>
      <c r="M42" s="6">
        <f t="shared" si="2"/>
        <v>5.211581115811994</v>
      </c>
      <c r="N42" s="40">
        <v>2016</v>
      </c>
      <c r="O42" s="8">
        <v>42528</v>
      </c>
      <c r="P42" s="45">
        <v>1.4499</v>
      </c>
      <c r="Q42" s="45"/>
      <c r="R42" s="46">
        <f t="shared" si="3"/>
        <v>573273.922739314</v>
      </c>
      <c r="S42" s="46"/>
      <c r="T42" s="47">
        <f t="shared" si="4"/>
        <v>109.99999999999899</v>
      </c>
      <c r="U42" s="47"/>
    </row>
    <row r="43" spans="2:21" ht="13.5">
      <c r="B43" s="40">
        <v>35</v>
      </c>
      <c r="C43" s="44">
        <f t="shared" si="1"/>
        <v>6653451.89118664</v>
      </c>
      <c r="D43" s="44"/>
      <c r="E43" s="40">
        <v>2016</v>
      </c>
      <c r="F43" s="8">
        <v>42537</v>
      </c>
      <c r="G43" s="40" t="s">
        <v>3</v>
      </c>
      <c r="H43" s="45">
        <v>1.4217</v>
      </c>
      <c r="I43" s="45"/>
      <c r="J43" s="40">
        <v>205</v>
      </c>
      <c r="K43" s="44">
        <f t="shared" si="0"/>
        <v>199603.55673559918</v>
      </c>
      <c r="L43" s="44"/>
      <c r="M43" s="6">
        <f t="shared" si="2"/>
        <v>0.973675886515118</v>
      </c>
      <c r="N43" s="40">
        <v>2016</v>
      </c>
      <c r="O43" s="8">
        <v>42538</v>
      </c>
      <c r="P43" s="45">
        <v>1.4289</v>
      </c>
      <c r="Q43" s="45"/>
      <c r="R43" s="46">
        <f t="shared" si="3"/>
        <v>70104.66382908942</v>
      </c>
      <c r="S43" s="46"/>
      <c r="T43" s="47">
        <f t="shared" si="4"/>
        <v>72.00000000000095</v>
      </c>
      <c r="U43" s="47"/>
    </row>
    <row r="44" spans="2:21" ht="13.5">
      <c r="B44" s="40">
        <v>36</v>
      </c>
      <c r="C44" s="44">
        <f t="shared" si="1"/>
        <v>6723556.555015729</v>
      </c>
      <c r="D44" s="44"/>
      <c r="E44" s="40">
        <v>2016</v>
      </c>
      <c r="F44" s="8">
        <v>42545</v>
      </c>
      <c r="G44" s="40" t="s">
        <v>2</v>
      </c>
      <c r="H44" s="45">
        <v>1.474</v>
      </c>
      <c r="I44" s="45"/>
      <c r="J44" s="40">
        <v>161</v>
      </c>
      <c r="K44" s="44">
        <f t="shared" si="0"/>
        <v>201706.69665047186</v>
      </c>
      <c r="L44" s="44"/>
      <c r="M44" s="6">
        <f t="shared" si="2"/>
        <v>1.2528366251582104</v>
      </c>
      <c r="N44" s="40">
        <v>2016</v>
      </c>
      <c r="O44" s="8">
        <v>42545</v>
      </c>
      <c r="P44" s="45">
        <v>1.4631</v>
      </c>
      <c r="Q44" s="45"/>
      <c r="R44" s="46">
        <f t="shared" si="3"/>
        <v>136559.19214224382</v>
      </c>
      <c r="S44" s="46"/>
      <c r="T44" s="47">
        <f t="shared" si="4"/>
        <v>108.99999999999909</v>
      </c>
      <c r="U44" s="47"/>
    </row>
    <row r="45" spans="2:21" ht="13.5">
      <c r="B45" s="40">
        <v>37</v>
      </c>
      <c r="C45" s="44">
        <f t="shared" si="1"/>
        <v>6860115.747157972</v>
      </c>
      <c r="D45" s="44"/>
      <c r="E45" s="40">
        <v>2016</v>
      </c>
      <c r="F45" s="8">
        <v>42557</v>
      </c>
      <c r="G45" s="40" t="s">
        <v>3</v>
      </c>
      <c r="H45" s="45">
        <v>1.2964</v>
      </c>
      <c r="I45" s="45"/>
      <c r="J45" s="40">
        <v>168</v>
      </c>
      <c r="K45" s="44">
        <f t="shared" si="0"/>
        <v>205803.47241473917</v>
      </c>
      <c r="L45" s="44"/>
      <c r="M45" s="6">
        <f t="shared" si="2"/>
        <v>1.2250206691353522</v>
      </c>
      <c r="N45" s="40">
        <v>2016</v>
      </c>
      <c r="O45" s="8">
        <v>42647</v>
      </c>
      <c r="P45" s="45">
        <v>1.276</v>
      </c>
      <c r="Q45" s="45"/>
      <c r="R45" s="46">
        <f t="shared" si="3"/>
        <v>-249904.21650361153</v>
      </c>
      <c r="S45" s="46"/>
      <c r="T45" s="47">
        <f t="shared" si="4"/>
        <v>-168</v>
      </c>
      <c r="U45" s="47"/>
    </row>
    <row r="46" spans="2:21" ht="13.5">
      <c r="B46" s="40">
        <v>38</v>
      </c>
      <c r="C46" s="44">
        <f t="shared" si="1"/>
        <v>6610211.530654361</v>
      </c>
      <c r="D46" s="44"/>
      <c r="E46" s="40"/>
      <c r="F46" s="8"/>
      <c r="G46" s="40" t="s">
        <v>3</v>
      </c>
      <c r="H46" s="45"/>
      <c r="I46" s="45"/>
      <c r="J46" s="40"/>
      <c r="K46" s="44">
        <f t="shared" si="0"/>
      </c>
      <c r="L46" s="44"/>
      <c r="M46" s="6">
        <f t="shared" si="2"/>
      </c>
      <c r="N46" s="40"/>
      <c r="O46" s="8"/>
      <c r="P46" s="45"/>
      <c r="Q46" s="45"/>
      <c r="R46" s="46">
        <f t="shared" si="3"/>
      </c>
      <c r="S46" s="46"/>
      <c r="T46" s="47">
        <f t="shared" si="4"/>
      </c>
      <c r="U46" s="47"/>
    </row>
    <row r="47" spans="2:21" ht="13.5">
      <c r="B47" s="40">
        <v>39</v>
      </c>
      <c r="C47" s="44">
        <f t="shared" si="1"/>
      </c>
      <c r="D47" s="44"/>
      <c r="E47" s="40"/>
      <c r="F47" s="8"/>
      <c r="G47" s="40" t="s">
        <v>3</v>
      </c>
      <c r="H47" s="45"/>
      <c r="I47" s="45"/>
      <c r="J47" s="40"/>
      <c r="K47" s="44">
        <f t="shared" si="0"/>
      </c>
      <c r="L47" s="44"/>
      <c r="M47" s="6">
        <f t="shared" si="2"/>
      </c>
      <c r="N47" s="40"/>
      <c r="O47" s="8"/>
      <c r="P47" s="45"/>
      <c r="Q47" s="45"/>
      <c r="R47" s="46">
        <f t="shared" si="3"/>
      </c>
      <c r="S47" s="46"/>
      <c r="T47" s="47">
        <f t="shared" si="4"/>
      </c>
      <c r="U47" s="47"/>
    </row>
    <row r="48" spans="2:21" ht="13.5">
      <c r="B48" s="40">
        <v>40</v>
      </c>
      <c r="C48" s="44">
        <f t="shared" si="1"/>
      </c>
      <c r="D48" s="44"/>
      <c r="E48" s="40"/>
      <c r="F48" s="8"/>
      <c r="G48" s="40" t="s">
        <v>36</v>
      </c>
      <c r="H48" s="45"/>
      <c r="I48" s="45"/>
      <c r="J48" s="40"/>
      <c r="K48" s="44">
        <f t="shared" si="0"/>
      </c>
      <c r="L48" s="44"/>
      <c r="M48" s="6">
        <f t="shared" si="2"/>
      </c>
      <c r="N48" s="40"/>
      <c r="O48" s="8"/>
      <c r="P48" s="45"/>
      <c r="Q48" s="45"/>
      <c r="R48" s="46">
        <f t="shared" si="3"/>
      </c>
      <c r="S48" s="46"/>
      <c r="T48" s="47">
        <f t="shared" si="4"/>
      </c>
      <c r="U48" s="47"/>
    </row>
    <row r="49" spans="2:21" ht="13.5">
      <c r="B49" s="40">
        <v>41</v>
      </c>
      <c r="C49" s="44">
        <f t="shared" si="1"/>
      </c>
      <c r="D49" s="44"/>
      <c r="E49" s="40"/>
      <c r="F49" s="8"/>
      <c r="G49" s="40" t="s">
        <v>3</v>
      </c>
      <c r="H49" s="45"/>
      <c r="I49" s="45"/>
      <c r="J49" s="40"/>
      <c r="K49" s="44">
        <f t="shared" si="0"/>
      </c>
      <c r="L49" s="44"/>
      <c r="M49" s="6">
        <f t="shared" si="2"/>
      </c>
      <c r="N49" s="40"/>
      <c r="O49" s="8"/>
      <c r="P49" s="45"/>
      <c r="Q49" s="45"/>
      <c r="R49" s="46">
        <f t="shared" si="3"/>
      </c>
      <c r="S49" s="46"/>
      <c r="T49" s="47">
        <f t="shared" si="4"/>
      </c>
      <c r="U49" s="47"/>
    </row>
    <row r="50" spans="2:21" ht="13.5">
      <c r="B50" s="40">
        <v>42</v>
      </c>
      <c r="C50" s="44">
        <f t="shared" si="1"/>
      </c>
      <c r="D50" s="44"/>
      <c r="E50" s="40"/>
      <c r="F50" s="8"/>
      <c r="G50" s="40" t="s">
        <v>3</v>
      </c>
      <c r="H50" s="45"/>
      <c r="I50" s="45"/>
      <c r="J50" s="40"/>
      <c r="K50" s="44">
        <f t="shared" si="0"/>
      </c>
      <c r="L50" s="44"/>
      <c r="M50" s="6">
        <f t="shared" si="2"/>
      </c>
      <c r="N50" s="40"/>
      <c r="O50" s="8"/>
      <c r="P50" s="45"/>
      <c r="Q50" s="45"/>
      <c r="R50" s="46">
        <f t="shared" si="3"/>
      </c>
      <c r="S50" s="46"/>
      <c r="T50" s="47">
        <f t="shared" si="4"/>
      </c>
      <c r="U50" s="47"/>
    </row>
    <row r="51" spans="2:21" ht="13.5">
      <c r="B51" s="40">
        <v>43</v>
      </c>
      <c r="C51" s="44">
        <f t="shared" si="1"/>
      </c>
      <c r="D51" s="44"/>
      <c r="E51" s="40"/>
      <c r="F51" s="8"/>
      <c r="G51" s="40" t="s">
        <v>2</v>
      </c>
      <c r="H51" s="45"/>
      <c r="I51" s="45"/>
      <c r="J51" s="40"/>
      <c r="K51" s="44">
        <f t="shared" si="0"/>
      </c>
      <c r="L51" s="44"/>
      <c r="M51" s="6">
        <f t="shared" si="2"/>
      </c>
      <c r="N51" s="40"/>
      <c r="O51" s="8"/>
      <c r="P51" s="45"/>
      <c r="Q51" s="45"/>
      <c r="R51" s="46">
        <f t="shared" si="3"/>
      </c>
      <c r="S51" s="46"/>
      <c r="T51" s="47">
        <f t="shared" si="4"/>
      </c>
      <c r="U51" s="47"/>
    </row>
    <row r="52" spans="2:21" ht="13.5">
      <c r="B52" s="40">
        <v>44</v>
      </c>
      <c r="C52" s="44">
        <f t="shared" si="1"/>
      </c>
      <c r="D52" s="44"/>
      <c r="E52" s="40"/>
      <c r="F52" s="8"/>
      <c r="G52" s="40" t="s">
        <v>2</v>
      </c>
      <c r="H52" s="45"/>
      <c r="I52" s="45"/>
      <c r="J52" s="40"/>
      <c r="K52" s="44">
        <f t="shared" si="0"/>
      </c>
      <c r="L52" s="44"/>
      <c r="M52" s="6">
        <f t="shared" si="2"/>
      </c>
      <c r="N52" s="40"/>
      <c r="O52" s="8"/>
      <c r="P52" s="45"/>
      <c r="Q52" s="45"/>
      <c r="R52" s="46">
        <f t="shared" si="3"/>
      </c>
      <c r="S52" s="46"/>
      <c r="T52" s="47">
        <f t="shared" si="4"/>
      </c>
      <c r="U52" s="47"/>
    </row>
    <row r="53" spans="2:21" ht="13.5">
      <c r="B53" s="40">
        <v>45</v>
      </c>
      <c r="C53" s="44">
        <f t="shared" si="1"/>
      </c>
      <c r="D53" s="44"/>
      <c r="E53" s="40"/>
      <c r="F53" s="8"/>
      <c r="G53" s="40" t="s">
        <v>3</v>
      </c>
      <c r="H53" s="45"/>
      <c r="I53" s="45"/>
      <c r="J53" s="40"/>
      <c r="K53" s="44">
        <f t="shared" si="0"/>
      </c>
      <c r="L53" s="44"/>
      <c r="M53" s="6">
        <f t="shared" si="2"/>
      </c>
      <c r="N53" s="40"/>
      <c r="O53" s="8"/>
      <c r="P53" s="45"/>
      <c r="Q53" s="45"/>
      <c r="R53" s="46">
        <f t="shared" si="3"/>
      </c>
      <c r="S53" s="46"/>
      <c r="T53" s="47">
        <f t="shared" si="4"/>
      </c>
      <c r="U53" s="47"/>
    </row>
    <row r="54" spans="2:21" ht="13.5">
      <c r="B54" s="40">
        <v>46</v>
      </c>
      <c r="C54" s="44">
        <f t="shared" si="1"/>
      </c>
      <c r="D54" s="44"/>
      <c r="E54" s="40"/>
      <c r="F54" s="8"/>
      <c r="G54" s="40" t="s">
        <v>3</v>
      </c>
      <c r="H54" s="45"/>
      <c r="I54" s="45"/>
      <c r="J54" s="40"/>
      <c r="K54" s="44">
        <f t="shared" si="0"/>
      </c>
      <c r="L54" s="44"/>
      <c r="M54" s="6">
        <f t="shared" si="2"/>
      </c>
      <c r="N54" s="40"/>
      <c r="O54" s="8"/>
      <c r="P54" s="45"/>
      <c r="Q54" s="45"/>
      <c r="R54" s="46">
        <f t="shared" si="3"/>
      </c>
      <c r="S54" s="46"/>
      <c r="T54" s="47">
        <f t="shared" si="4"/>
      </c>
      <c r="U54" s="47"/>
    </row>
    <row r="55" spans="2:21" ht="13.5">
      <c r="B55" s="40">
        <v>47</v>
      </c>
      <c r="C55" s="44">
        <f t="shared" si="1"/>
      </c>
      <c r="D55" s="44"/>
      <c r="E55" s="40"/>
      <c r="F55" s="8"/>
      <c r="G55" s="40" t="s">
        <v>2</v>
      </c>
      <c r="H55" s="45"/>
      <c r="I55" s="45"/>
      <c r="J55" s="40"/>
      <c r="K55" s="44">
        <f t="shared" si="0"/>
      </c>
      <c r="L55" s="44"/>
      <c r="M55" s="6">
        <f t="shared" si="2"/>
      </c>
      <c r="N55" s="40"/>
      <c r="O55" s="8"/>
      <c r="P55" s="45"/>
      <c r="Q55" s="45"/>
      <c r="R55" s="46">
        <f t="shared" si="3"/>
      </c>
      <c r="S55" s="46"/>
      <c r="T55" s="47">
        <f t="shared" si="4"/>
      </c>
      <c r="U55" s="47"/>
    </row>
    <row r="56" spans="2:21" ht="13.5">
      <c r="B56" s="40">
        <v>48</v>
      </c>
      <c r="C56" s="44">
        <f t="shared" si="1"/>
      </c>
      <c r="D56" s="44"/>
      <c r="E56" s="40"/>
      <c r="F56" s="8"/>
      <c r="G56" s="40" t="s">
        <v>2</v>
      </c>
      <c r="H56" s="45"/>
      <c r="I56" s="45"/>
      <c r="J56" s="40"/>
      <c r="K56" s="44">
        <f t="shared" si="0"/>
      </c>
      <c r="L56" s="44"/>
      <c r="M56" s="6">
        <f t="shared" si="2"/>
      </c>
      <c r="N56" s="40"/>
      <c r="O56" s="8"/>
      <c r="P56" s="45"/>
      <c r="Q56" s="45"/>
      <c r="R56" s="46">
        <f t="shared" si="3"/>
      </c>
      <c r="S56" s="46"/>
      <c r="T56" s="47">
        <f t="shared" si="4"/>
      </c>
      <c r="U56" s="47"/>
    </row>
    <row r="57" spans="2:21" ht="13.5">
      <c r="B57" s="40">
        <v>49</v>
      </c>
      <c r="C57" s="44">
        <f t="shared" si="1"/>
      </c>
      <c r="D57" s="44"/>
      <c r="E57" s="40"/>
      <c r="F57" s="8"/>
      <c r="G57" s="40" t="s">
        <v>2</v>
      </c>
      <c r="H57" s="45"/>
      <c r="I57" s="45"/>
      <c r="J57" s="40"/>
      <c r="K57" s="44">
        <f t="shared" si="0"/>
      </c>
      <c r="L57" s="44"/>
      <c r="M57" s="6">
        <f t="shared" si="2"/>
      </c>
      <c r="N57" s="40"/>
      <c r="O57" s="8"/>
      <c r="P57" s="45"/>
      <c r="Q57" s="45"/>
      <c r="R57" s="46">
        <f t="shared" si="3"/>
      </c>
      <c r="S57" s="46"/>
      <c r="T57" s="47">
        <f t="shared" si="4"/>
      </c>
      <c r="U57" s="47"/>
    </row>
    <row r="58" spans="2:21" ht="13.5">
      <c r="B58" s="40">
        <v>50</v>
      </c>
      <c r="C58" s="44">
        <f t="shared" si="1"/>
      </c>
      <c r="D58" s="44"/>
      <c r="E58" s="40"/>
      <c r="F58" s="8"/>
      <c r="G58" s="40" t="s">
        <v>2</v>
      </c>
      <c r="H58" s="45"/>
      <c r="I58" s="45"/>
      <c r="J58" s="40"/>
      <c r="K58" s="44">
        <f t="shared" si="0"/>
      </c>
      <c r="L58" s="44"/>
      <c r="M58" s="6">
        <f t="shared" si="2"/>
      </c>
      <c r="N58" s="40"/>
      <c r="O58" s="8"/>
      <c r="P58" s="45"/>
      <c r="Q58" s="45"/>
      <c r="R58" s="46">
        <f t="shared" si="3"/>
      </c>
      <c r="S58" s="46"/>
      <c r="T58" s="47">
        <f t="shared" si="4"/>
      </c>
      <c r="U58" s="47"/>
    </row>
    <row r="59" spans="2:21" ht="13.5">
      <c r="B59" s="40">
        <v>51</v>
      </c>
      <c r="C59" s="44">
        <f t="shared" si="1"/>
      </c>
      <c r="D59" s="44"/>
      <c r="E59" s="40"/>
      <c r="F59" s="8"/>
      <c r="G59" s="40" t="s">
        <v>2</v>
      </c>
      <c r="H59" s="45"/>
      <c r="I59" s="45"/>
      <c r="J59" s="40"/>
      <c r="K59" s="44">
        <f t="shared" si="0"/>
      </c>
      <c r="L59" s="44"/>
      <c r="M59" s="6">
        <f t="shared" si="2"/>
      </c>
      <c r="N59" s="40"/>
      <c r="O59" s="8"/>
      <c r="P59" s="45"/>
      <c r="Q59" s="45"/>
      <c r="R59" s="46">
        <f t="shared" si="3"/>
      </c>
      <c r="S59" s="46"/>
      <c r="T59" s="47">
        <f t="shared" si="4"/>
      </c>
      <c r="U59" s="47"/>
    </row>
    <row r="60" spans="2:21" ht="13.5">
      <c r="B60" s="40">
        <v>52</v>
      </c>
      <c r="C60" s="44">
        <f t="shared" si="1"/>
      </c>
      <c r="D60" s="44"/>
      <c r="E60" s="40"/>
      <c r="F60" s="8"/>
      <c r="G60" s="40" t="s">
        <v>2</v>
      </c>
      <c r="H60" s="45"/>
      <c r="I60" s="45"/>
      <c r="J60" s="40"/>
      <c r="K60" s="44">
        <f t="shared" si="0"/>
      </c>
      <c r="L60" s="44"/>
      <c r="M60" s="6">
        <f t="shared" si="2"/>
      </c>
      <c r="N60" s="40"/>
      <c r="O60" s="8"/>
      <c r="P60" s="45"/>
      <c r="Q60" s="45"/>
      <c r="R60" s="46">
        <f t="shared" si="3"/>
      </c>
      <c r="S60" s="46"/>
      <c r="T60" s="47">
        <f t="shared" si="4"/>
      </c>
      <c r="U60" s="47"/>
    </row>
    <row r="61" spans="2:21" ht="13.5">
      <c r="B61" s="40">
        <v>53</v>
      </c>
      <c r="C61" s="44">
        <f t="shared" si="1"/>
      </c>
      <c r="D61" s="44"/>
      <c r="E61" s="40"/>
      <c r="F61" s="8"/>
      <c r="G61" s="40" t="s">
        <v>2</v>
      </c>
      <c r="H61" s="45"/>
      <c r="I61" s="45"/>
      <c r="J61" s="40"/>
      <c r="K61" s="44">
        <f t="shared" si="0"/>
      </c>
      <c r="L61" s="44"/>
      <c r="M61" s="6">
        <f t="shared" si="2"/>
      </c>
      <c r="N61" s="40"/>
      <c r="O61" s="8"/>
      <c r="P61" s="45"/>
      <c r="Q61" s="45"/>
      <c r="R61" s="46">
        <f t="shared" si="3"/>
      </c>
      <c r="S61" s="46"/>
      <c r="T61" s="47">
        <f t="shared" si="4"/>
      </c>
      <c r="U61" s="47"/>
    </row>
    <row r="62" spans="2:21" ht="13.5">
      <c r="B62" s="40">
        <v>54</v>
      </c>
      <c r="C62" s="44">
        <f t="shared" si="1"/>
      </c>
      <c r="D62" s="44"/>
      <c r="E62" s="40"/>
      <c r="F62" s="8"/>
      <c r="G62" s="40" t="s">
        <v>2</v>
      </c>
      <c r="H62" s="45"/>
      <c r="I62" s="45"/>
      <c r="J62" s="40"/>
      <c r="K62" s="44">
        <f t="shared" si="0"/>
      </c>
      <c r="L62" s="44"/>
      <c r="M62" s="6">
        <f t="shared" si="2"/>
      </c>
      <c r="N62" s="40"/>
      <c r="O62" s="8"/>
      <c r="P62" s="45"/>
      <c r="Q62" s="45"/>
      <c r="R62" s="46">
        <f t="shared" si="3"/>
      </c>
      <c r="S62" s="46"/>
      <c r="T62" s="47">
        <f t="shared" si="4"/>
      </c>
      <c r="U62" s="47"/>
    </row>
    <row r="63" spans="2:21" ht="13.5">
      <c r="B63" s="40">
        <v>55</v>
      </c>
      <c r="C63" s="44">
        <f t="shared" si="1"/>
      </c>
      <c r="D63" s="44"/>
      <c r="E63" s="40"/>
      <c r="F63" s="8"/>
      <c r="G63" s="40" t="s">
        <v>3</v>
      </c>
      <c r="H63" s="45"/>
      <c r="I63" s="45"/>
      <c r="J63" s="40"/>
      <c r="K63" s="44">
        <f t="shared" si="0"/>
      </c>
      <c r="L63" s="44"/>
      <c r="M63" s="6">
        <f t="shared" si="2"/>
      </c>
      <c r="N63" s="40"/>
      <c r="O63" s="8"/>
      <c r="P63" s="45"/>
      <c r="Q63" s="45"/>
      <c r="R63" s="46">
        <f t="shared" si="3"/>
      </c>
      <c r="S63" s="46"/>
      <c r="T63" s="47">
        <f t="shared" si="4"/>
      </c>
      <c r="U63" s="47"/>
    </row>
    <row r="64" spans="2:21" ht="13.5">
      <c r="B64" s="40">
        <v>56</v>
      </c>
      <c r="C64" s="44">
        <f t="shared" si="1"/>
      </c>
      <c r="D64" s="44"/>
      <c r="E64" s="40"/>
      <c r="F64" s="8"/>
      <c r="G64" s="40" t="s">
        <v>2</v>
      </c>
      <c r="H64" s="45"/>
      <c r="I64" s="45"/>
      <c r="J64" s="40"/>
      <c r="K64" s="44">
        <f t="shared" si="0"/>
      </c>
      <c r="L64" s="44"/>
      <c r="M64" s="6">
        <f t="shared" si="2"/>
      </c>
      <c r="N64" s="40"/>
      <c r="O64" s="8"/>
      <c r="P64" s="45"/>
      <c r="Q64" s="45"/>
      <c r="R64" s="46">
        <f t="shared" si="3"/>
      </c>
      <c r="S64" s="46"/>
      <c r="T64" s="47">
        <f t="shared" si="4"/>
      </c>
      <c r="U64" s="47"/>
    </row>
    <row r="65" spans="2:21" ht="13.5">
      <c r="B65" s="40">
        <v>57</v>
      </c>
      <c r="C65" s="44">
        <f t="shared" si="1"/>
      </c>
      <c r="D65" s="44"/>
      <c r="E65" s="40"/>
      <c r="F65" s="8"/>
      <c r="G65" s="40" t="s">
        <v>2</v>
      </c>
      <c r="H65" s="45"/>
      <c r="I65" s="45"/>
      <c r="J65" s="40"/>
      <c r="K65" s="44">
        <f t="shared" si="0"/>
      </c>
      <c r="L65" s="44"/>
      <c r="M65" s="6">
        <f t="shared" si="2"/>
      </c>
      <c r="N65" s="40"/>
      <c r="O65" s="8"/>
      <c r="P65" s="45"/>
      <c r="Q65" s="45"/>
      <c r="R65" s="46">
        <f t="shared" si="3"/>
      </c>
      <c r="S65" s="46"/>
      <c r="T65" s="47">
        <f t="shared" si="4"/>
      </c>
      <c r="U65" s="47"/>
    </row>
    <row r="66" spans="2:21" ht="13.5">
      <c r="B66" s="40">
        <v>58</v>
      </c>
      <c r="C66" s="44">
        <f t="shared" si="1"/>
      </c>
      <c r="D66" s="44"/>
      <c r="E66" s="40"/>
      <c r="F66" s="8"/>
      <c r="G66" s="40" t="s">
        <v>2</v>
      </c>
      <c r="H66" s="45"/>
      <c r="I66" s="45"/>
      <c r="J66" s="40"/>
      <c r="K66" s="44">
        <f t="shared" si="0"/>
      </c>
      <c r="L66" s="44"/>
      <c r="M66" s="6">
        <f t="shared" si="2"/>
      </c>
      <c r="N66" s="40"/>
      <c r="O66" s="8"/>
      <c r="P66" s="45"/>
      <c r="Q66" s="45"/>
      <c r="R66" s="46">
        <f t="shared" si="3"/>
      </c>
      <c r="S66" s="46"/>
      <c r="T66" s="47">
        <f t="shared" si="4"/>
      </c>
      <c r="U66" s="47"/>
    </row>
    <row r="67" spans="2:21" ht="13.5">
      <c r="B67" s="40">
        <v>59</v>
      </c>
      <c r="C67" s="44">
        <f t="shared" si="1"/>
      </c>
      <c r="D67" s="44"/>
      <c r="E67" s="40"/>
      <c r="F67" s="8"/>
      <c r="G67" s="40" t="s">
        <v>2</v>
      </c>
      <c r="H67" s="45"/>
      <c r="I67" s="45"/>
      <c r="J67" s="40"/>
      <c r="K67" s="44">
        <f t="shared" si="0"/>
      </c>
      <c r="L67" s="44"/>
      <c r="M67" s="6">
        <f t="shared" si="2"/>
      </c>
      <c r="N67" s="40"/>
      <c r="O67" s="8"/>
      <c r="P67" s="45"/>
      <c r="Q67" s="45"/>
      <c r="R67" s="46">
        <f t="shared" si="3"/>
      </c>
      <c r="S67" s="46"/>
      <c r="T67" s="47">
        <f t="shared" si="4"/>
      </c>
      <c r="U67" s="47"/>
    </row>
    <row r="68" spans="2:21" ht="13.5">
      <c r="B68" s="40">
        <v>60</v>
      </c>
      <c r="C68" s="44">
        <f t="shared" si="1"/>
      </c>
      <c r="D68" s="44"/>
      <c r="E68" s="40"/>
      <c r="F68" s="8"/>
      <c r="G68" s="40" t="s">
        <v>3</v>
      </c>
      <c r="H68" s="45"/>
      <c r="I68" s="45"/>
      <c r="J68" s="40"/>
      <c r="K68" s="44">
        <f t="shared" si="0"/>
      </c>
      <c r="L68" s="44"/>
      <c r="M68" s="6">
        <f t="shared" si="2"/>
      </c>
      <c r="N68" s="40"/>
      <c r="O68" s="8"/>
      <c r="P68" s="45"/>
      <c r="Q68" s="45"/>
      <c r="R68" s="46">
        <f t="shared" si="3"/>
      </c>
      <c r="S68" s="46"/>
      <c r="T68" s="47">
        <f t="shared" si="4"/>
      </c>
      <c r="U68" s="47"/>
    </row>
    <row r="69" spans="2:21" ht="13.5">
      <c r="B69" s="40">
        <v>61</v>
      </c>
      <c r="C69" s="44">
        <f t="shared" si="1"/>
      </c>
      <c r="D69" s="44"/>
      <c r="E69" s="40"/>
      <c r="F69" s="8"/>
      <c r="G69" s="40" t="s">
        <v>3</v>
      </c>
      <c r="H69" s="45"/>
      <c r="I69" s="45"/>
      <c r="J69" s="40"/>
      <c r="K69" s="44">
        <f t="shared" si="0"/>
      </c>
      <c r="L69" s="44"/>
      <c r="M69" s="6">
        <f t="shared" si="2"/>
      </c>
      <c r="N69" s="40"/>
      <c r="O69" s="8"/>
      <c r="P69" s="45"/>
      <c r="Q69" s="45"/>
      <c r="R69" s="46">
        <f t="shared" si="3"/>
      </c>
      <c r="S69" s="46"/>
      <c r="T69" s="47">
        <f t="shared" si="4"/>
      </c>
      <c r="U69" s="47"/>
    </row>
    <row r="70" spans="2:21" ht="13.5">
      <c r="B70" s="40">
        <v>62</v>
      </c>
      <c r="C70" s="44">
        <f t="shared" si="1"/>
      </c>
      <c r="D70" s="44"/>
      <c r="E70" s="40"/>
      <c r="F70" s="8"/>
      <c r="G70" s="40" t="s">
        <v>2</v>
      </c>
      <c r="H70" s="45"/>
      <c r="I70" s="45"/>
      <c r="J70" s="40"/>
      <c r="K70" s="44">
        <f t="shared" si="0"/>
      </c>
      <c r="L70" s="44"/>
      <c r="M70" s="6">
        <f t="shared" si="2"/>
      </c>
      <c r="N70" s="40"/>
      <c r="O70" s="8"/>
      <c r="P70" s="45"/>
      <c r="Q70" s="45"/>
      <c r="R70" s="46">
        <f t="shared" si="3"/>
      </c>
      <c r="S70" s="46"/>
      <c r="T70" s="47">
        <f t="shared" si="4"/>
      </c>
      <c r="U70" s="47"/>
    </row>
    <row r="71" spans="2:21" ht="13.5">
      <c r="B71" s="40">
        <v>63</v>
      </c>
      <c r="C71" s="44">
        <f t="shared" si="1"/>
      </c>
      <c r="D71" s="44"/>
      <c r="E71" s="40"/>
      <c r="F71" s="8"/>
      <c r="G71" s="40" t="s">
        <v>3</v>
      </c>
      <c r="H71" s="45"/>
      <c r="I71" s="45"/>
      <c r="J71" s="40"/>
      <c r="K71" s="44">
        <f t="shared" si="0"/>
      </c>
      <c r="L71" s="44"/>
      <c r="M71" s="6">
        <f t="shared" si="2"/>
      </c>
      <c r="N71" s="40"/>
      <c r="O71" s="8"/>
      <c r="P71" s="45"/>
      <c r="Q71" s="45"/>
      <c r="R71" s="46">
        <f t="shared" si="3"/>
      </c>
      <c r="S71" s="46"/>
      <c r="T71" s="47">
        <f t="shared" si="4"/>
      </c>
      <c r="U71" s="47"/>
    </row>
    <row r="72" spans="2:21" ht="13.5">
      <c r="B72" s="40">
        <v>64</v>
      </c>
      <c r="C72" s="44">
        <f t="shared" si="1"/>
      </c>
      <c r="D72" s="44"/>
      <c r="E72" s="40"/>
      <c r="F72" s="8"/>
      <c r="G72" s="40" t="s">
        <v>2</v>
      </c>
      <c r="H72" s="45"/>
      <c r="I72" s="45"/>
      <c r="J72" s="40"/>
      <c r="K72" s="44">
        <f t="shared" si="0"/>
      </c>
      <c r="L72" s="44"/>
      <c r="M72" s="6">
        <f t="shared" si="2"/>
      </c>
      <c r="N72" s="40"/>
      <c r="O72" s="8"/>
      <c r="P72" s="45"/>
      <c r="Q72" s="45"/>
      <c r="R72" s="46">
        <f t="shared" si="3"/>
      </c>
      <c r="S72" s="46"/>
      <c r="T72" s="47">
        <f t="shared" si="4"/>
      </c>
      <c r="U72" s="47"/>
    </row>
    <row r="73" spans="2:21" ht="13.5">
      <c r="B73" s="40">
        <v>65</v>
      </c>
      <c r="C73" s="44">
        <f t="shared" si="1"/>
      </c>
      <c r="D73" s="44"/>
      <c r="E73" s="40"/>
      <c r="F73" s="8"/>
      <c r="G73" s="40" t="s">
        <v>3</v>
      </c>
      <c r="H73" s="45"/>
      <c r="I73" s="45"/>
      <c r="J73" s="40"/>
      <c r="K73" s="44">
        <f aca="true" t="shared" si="5" ref="K73:K108">IF(F73="","",C73*0.03)</f>
      </c>
      <c r="L73" s="44"/>
      <c r="M73" s="6">
        <f t="shared" si="2"/>
      </c>
      <c r="N73" s="40"/>
      <c r="O73" s="8"/>
      <c r="P73" s="45"/>
      <c r="Q73" s="45"/>
      <c r="R73" s="46">
        <f t="shared" si="3"/>
      </c>
      <c r="S73" s="46"/>
      <c r="T73" s="47">
        <f t="shared" si="4"/>
      </c>
      <c r="U73" s="47"/>
    </row>
    <row r="74" spans="2:21" ht="13.5">
      <c r="B74" s="40">
        <v>66</v>
      </c>
      <c r="C74" s="44">
        <f aca="true" t="shared" si="6" ref="C74:C108">IF(R73="","",C73+R73)</f>
      </c>
      <c r="D74" s="44"/>
      <c r="E74" s="40"/>
      <c r="F74" s="8"/>
      <c r="G74" s="40" t="s">
        <v>3</v>
      </c>
      <c r="H74" s="45"/>
      <c r="I74" s="45"/>
      <c r="J74" s="40"/>
      <c r="K74" s="44">
        <f t="shared" si="5"/>
      </c>
      <c r="L74" s="44"/>
      <c r="M74" s="6">
        <f aca="true" t="shared" si="7" ref="M74:M108">IF(J74="","",(K74/J74)/1000)</f>
      </c>
      <c r="N74" s="40"/>
      <c r="O74" s="8"/>
      <c r="P74" s="45"/>
      <c r="Q74" s="45"/>
      <c r="R74" s="46">
        <f aca="true" t="shared" si="8" ref="R74:R108">IF(O74="","",(IF(G74="売",H74-P74,P74-H74))*M74*10000000)</f>
      </c>
      <c r="S74" s="46"/>
      <c r="T74" s="47">
        <f aca="true" t="shared" si="9" ref="T74:T108">IF(O74="","",IF(R74&lt;0,J74*(-1),IF(G74="買",(P74-H74)*10000,(H74-P74)*10000)))</f>
      </c>
      <c r="U74" s="47"/>
    </row>
    <row r="75" spans="2:21" ht="13.5">
      <c r="B75" s="40">
        <v>67</v>
      </c>
      <c r="C75" s="44">
        <f t="shared" si="6"/>
      </c>
      <c r="D75" s="44"/>
      <c r="E75" s="40"/>
      <c r="F75" s="8"/>
      <c r="G75" s="40" t="s">
        <v>2</v>
      </c>
      <c r="H75" s="45"/>
      <c r="I75" s="45"/>
      <c r="J75" s="40"/>
      <c r="K75" s="44">
        <f t="shared" si="5"/>
      </c>
      <c r="L75" s="44"/>
      <c r="M75" s="6">
        <f t="shared" si="7"/>
      </c>
      <c r="N75" s="40"/>
      <c r="O75" s="8"/>
      <c r="P75" s="45"/>
      <c r="Q75" s="45"/>
      <c r="R75" s="46">
        <f t="shared" si="8"/>
      </c>
      <c r="S75" s="46"/>
      <c r="T75" s="47">
        <f t="shared" si="9"/>
      </c>
      <c r="U75" s="47"/>
    </row>
    <row r="76" spans="2:21" ht="13.5">
      <c r="B76" s="40">
        <v>68</v>
      </c>
      <c r="C76" s="44">
        <f t="shared" si="6"/>
      </c>
      <c r="D76" s="44"/>
      <c r="E76" s="40"/>
      <c r="F76" s="8"/>
      <c r="G76" s="40" t="s">
        <v>2</v>
      </c>
      <c r="H76" s="45"/>
      <c r="I76" s="45"/>
      <c r="J76" s="40"/>
      <c r="K76" s="44">
        <f t="shared" si="5"/>
      </c>
      <c r="L76" s="44"/>
      <c r="M76" s="6">
        <f t="shared" si="7"/>
      </c>
      <c r="N76" s="40"/>
      <c r="O76" s="8"/>
      <c r="P76" s="45"/>
      <c r="Q76" s="45"/>
      <c r="R76" s="46">
        <f t="shared" si="8"/>
      </c>
      <c r="S76" s="46"/>
      <c r="T76" s="47">
        <f t="shared" si="9"/>
      </c>
      <c r="U76" s="47"/>
    </row>
    <row r="77" spans="2:21" ht="13.5">
      <c r="B77" s="40">
        <v>69</v>
      </c>
      <c r="C77" s="44">
        <f t="shared" si="6"/>
      </c>
      <c r="D77" s="44"/>
      <c r="E77" s="40"/>
      <c r="F77" s="8"/>
      <c r="G77" s="40" t="s">
        <v>2</v>
      </c>
      <c r="H77" s="45"/>
      <c r="I77" s="45"/>
      <c r="J77" s="40"/>
      <c r="K77" s="44">
        <f t="shared" si="5"/>
      </c>
      <c r="L77" s="44"/>
      <c r="M77" s="6">
        <f t="shared" si="7"/>
      </c>
      <c r="N77" s="40"/>
      <c r="O77" s="8"/>
      <c r="P77" s="45"/>
      <c r="Q77" s="45"/>
      <c r="R77" s="46">
        <f t="shared" si="8"/>
      </c>
      <c r="S77" s="46"/>
      <c r="T77" s="47">
        <f t="shared" si="9"/>
      </c>
      <c r="U77" s="47"/>
    </row>
    <row r="78" spans="2:21" ht="13.5">
      <c r="B78" s="40">
        <v>70</v>
      </c>
      <c r="C78" s="44">
        <f t="shared" si="6"/>
      </c>
      <c r="D78" s="44"/>
      <c r="E78" s="40"/>
      <c r="F78" s="8"/>
      <c r="G78" s="40" t="s">
        <v>3</v>
      </c>
      <c r="H78" s="45"/>
      <c r="I78" s="45"/>
      <c r="J78" s="40"/>
      <c r="K78" s="44">
        <f t="shared" si="5"/>
      </c>
      <c r="L78" s="44"/>
      <c r="M78" s="6">
        <f t="shared" si="7"/>
      </c>
      <c r="N78" s="40"/>
      <c r="O78" s="8"/>
      <c r="P78" s="45"/>
      <c r="Q78" s="45"/>
      <c r="R78" s="46">
        <f t="shared" si="8"/>
      </c>
      <c r="S78" s="46"/>
      <c r="T78" s="47">
        <f t="shared" si="9"/>
      </c>
      <c r="U78" s="47"/>
    </row>
    <row r="79" spans="2:21" ht="13.5">
      <c r="B79" s="40">
        <v>71</v>
      </c>
      <c r="C79" s="44">
        <f t="shared" si="6"/>
      </c>
      <c r="D79" s="44"/>
      <c r="E79" s="40"/>
      <c r="F79" s="8"/>
      <c r="G79" s="40" t="s">
        <v>2</v>
      </c>
      <c r="H79" s="45"/>
      <c r="I79" s="45"/>
      <c r="J79" s="40"/>
      <c r="K79" s="44">
        <f t="shared" si="5"/>
      </c>
      <c r="L79" s="44"/>
      <c r="M79" s="6">
        <f t="shared" si="7"/>
      </c>
      <c r="N79" s="40"/>
      <c r="O79" s="8"/>
      <c r="P79" s="45"/>
      <c r="Q79" s="45"/>
      <c r="R79" s="46">
        <f t="shared" si="8"/>
      </c>
      <c r="S79" s="46"/>
      <c r="T79" s="47">
        <f t="shared" si="9"/>
      </c>
      <c r="U79" s="47"/>
    </row>
    <row r="80" spans="2:21" ht="13.5">
      <c r="B80" s="40">
        <v>72</v>
      </c>
      <c r="C80" s="44">
        <f t="shared" si="6"/>
      </c>
      <c r="D80" s="44"/>
      <c r="E80" s="40"/>
      <c r="F80" s="8"/>
      <c r="G80" s="40" t="s">
        <v>3</v>
      </c>
      <c r="H80" s="45"/>
      <c r="I80" s="45"/>
      <c r="J80" s="40"/>
      <c r="K80" s="44">
        <f t="shared" si="5"/>
      </c>
      <c r="L80" s="44"/>
      <c r="M80" s="6">
        <f t="shared" si="7"/>
      </c>
      <c r="N80" s="40"/>
      <c r="O80" s="8"/>
      <c r="P80" s="45"/>
      <c r="Q80" s="45"/>
      <c r="R80" s="46">
        <f t="shared" si="8"/>
      </c>
      <c r="S80" s="46"/>
      <c r="T80" s="47">
        <f t="shared" si="9"/>
      </c>
      <c r="U80" s="47"/>
    </row>
    <row r="81" spans="2:21" ht="13.5">
      <c r="B81" s="40">
        <v>73</v>
      </c>
      <c r="C81" s="44">
        <f t="shared" si="6"/>
      </c>
      <c r="D81" s="44"/>
      <c r="E81" s="40"/>
      <c r="F81" s="8"/>
      <c r="G81" s="40" t="s">
        <v>2</v>
      </c>
      <c r="H81" s="45"/>
      <c r="I81" s="45"/>
      <c r="J81" s="40"/>
      <c r="K81" s="44">
        <f t="shared" si="5"/>
      </c>
      <c r="L81" s="44"/>
      <c r="M81" s="6">
        <f t="shared" si="7"/>
      </c>
      <c r="N81" s="40"/>
      <c r="O81" s="8"/>
      <c r="P81" s="45"/>
      <c r="Q81" s="45"/>
      <c r="R81" s="46">
        <f t="shared" si="8"/>
      </c>
      <c r="S81" s="46"/>
      <c r="T81" s="47">
        <f t="shared" si="9"/>
      </c>
      <c r="U81" s="47"/>
    </row>
    <row r="82" spans="2:21" ht="13.5">
      <c r="B82" s="40">
        <v>74</v>
      </c>
      <c r="C82" s="44">
        <f t="shared" si="6"/>
      </c>
      <c r="D82" s="44"/>
      <c r="E82" s="40"/>
      <c r="F82" s="8"/>
      <c r="G82" s="40" t="s">
        <v>2</v>
      </c>
      <c r="H82" s="45"/>
      <c r="I82" s="45"/>
      <c r="J82" s="40"/>
      <c r="K82" s="44">
        <f t="shared" si="5"/>
      </c>
      <c r="L82" s="44"/>
      <c r="M82" s="6">
        <f t="shared" si="7"/>
      </c>
      <c r="N82" s="40"/>
      <c r="O82" s="8"/>
      <c r="P82" s="45"/>
      <c r="Q82" s="45"/>
      <c r="R82" s="46">
        <f t="shared" si="8"/>
      </c>
      <c r="S82" s="46"/>
      <c r="T82" s="47">
        <f t="shared" si="9"/>
      </c>
      <c r="U82" s="47"/>
    </row>
    <row r="83" spans="2:21" ht="13.5">
      <c r="B83" s="40">
        <v>75</v>
      </c>
      <c r="C83" s="44">
        <f t="shared" si="6"/>
      </c>
      <c r="D83" s="44"/>
      <c r="E83" s="40"/>
      <c r="F83" s="8"/>
      <c r="G83" s="40" t="s">
        <v>2</v>
      </c>
      <c r="H83" s="45"/>
      <c r="I83" s="45"/>
      <c r="J83" s="40"/>
      <c r="K83" s="44">
        <f t="shared" si="5"/>
      </c>
      <c r="L83" s="44"/>
      <c r="M83" s="6">
        <f t="shared" si="7"/>
      </c>
      <c r="N83" s="40"/>
      <c r="O83" s="8"/>
      <c r="P83" s="45"/>
      <c r="Q83" s="45"/>
      <c r="R83" s="46">
        <f t="shared" si="8"/>
      </c>
      <c r="S83" s="46"/>
      <c r="T83" s="47">
        <f t="shared" si="9"/>
      </c>
      <c r="U83" s="47"/>
    </row>
    <row r="84" spans="2:21" ht="13.5">
      <c r="B84" s="40">
        <v>76</v>
      </c>
      <c r="C84" s="44">
        <f t="shared" si="6"/>
      </c>
      <c r="D84" s="44"/>
      <c r="E84" s="40"/>
      <c r="F84" s="8"/>
      <c r="G84" s="40" t="s">
        <v>2</v>
      </c>
      <c r="H84" s="45"/>
      <c r="I84" s="45"/>
      <c r="J84" s="40"/>
      <c r="K84" s="44">
        <f t="shared" si="5"/>
      </c>
      <c r="L84" s="44"/>
      <c r="M84" s="6">
        <f t="shared" si="7"/>
      </c>
      <c r="N84" s="40"/>
      <c r="O84" s="8"/>
      <c r="P84" s="45"/>
      <c r="Q84" s="45"/>
      <c r="R84" s="46">
        <f t="shared" si="8"/>
      </c>
      <c r="S84" s="46"/>
      <c r="T84" s="47">
        <f t="shared" si="9"/>
      </c>
      <c r="U84" s="47"/>
    </row>
    <row r="85" spans="2:21" ht="13.5">
      <c r="B85" s="40">
        <v>77</v>
      </c>
      <c r="C85" s="44">
        <f t="shared" si="6"/>
      </c>
      <c r="D85" s="44"/>
      <c r="E85" s="40"/>
      <c r="F85" s="8"/>
      <c r="G85" s="40" t="s">
        <v>3</v>
      </c>
      <c r="H85" s="45"/>
      <c r="I85" s="45"/>
      <c r="J85" s="40"/>
      <c r="K85" s="44">
        <f t="shared" si="5"/>
      </c>
      <c r="L85" s="44"/>
      <c r="M85" s="6">
        <f t="shared" si="7"/>
      </c>
      <c r="N85" s="40"/>
      <c r="O85" s="8"/>
      <c r="P85" s="45"/>
      <c r="Q85" s="45"/>
      <c r="R85" s="46">
        <f t="shared" si="8"/>
      </c>
      <c r="S85" s="46"/>
      <c r="T85" s="47">
        <f t="shared" si="9"/>
      </c>
      <c r="U85" s="47"/>
    </row>
    <row r="86" spans="2:21" ht="13.5">
      <c r="B86" s="40">
        <v>78</v>
      </c>
      <c r="C86" s="44">
        <f t="shared" si="6"/>
      </c>
      <c r="D86" s="44"/>
      <c r="E86" s="40"/>
      <c r="F86" s="8"/>
      <c r="G86" s="40" t="s">
        <v>2</v>
      </c>
      <c r="H86" s="45"/>
      <c r="I86" s="45"/>
      <c r="J86" s="40"/>
      <c r="K86" s="44">
        <f t="shared" si="5"/>
      </c>
      <c r="L86" s="44"/>
      <c r="M86" s="6">
        <f t="shared" si="7"/>
      </c>
      <c r="N86" s="40"/>
      <c r="O86" s="8"/>
      <c r="P86" s="45"/>
      <c r="Q86" s="45"/>
      <c r="R86" s="46">
        <f t="shared" si="8"/>
      </c>
      <c r="S86" s="46"/>
      <c r="T86" s="47">
        <f t="shared" si="9"/>
      </c>
      <c r="U86" s="47"/>
    </row>
    <row r="87" spans="2:21" ht="13.5">
      <c r="B87" s="40">
        <v>79</v>
      </c>
      <c r="C87" s="44">
        <f t="shared" si="6"/>
      </c>
      <c r="D87" s="44"/>
      <c r="E87" s="40"/>
      <c r="F87" s="8"/>
      <c r="G87" s="40" t="s">
        <v>3</v>
      </c>
      <c r="H87" s="45"/>
      <c r="I87" s="45"/>
      <c r="J87" s="40"/>
      <c r="K87" s="44">
        <f t="shared" si="5"/>
      </c>
      <c r="L87" s="44"/>
      <c r="M87" s="6">
        <f t="shared" si="7"/>
      </c>
      <c r="N87" s="40"/>
      <c r="O87" s="8"/>
      <c r="P87" s="45"/>
      <c r="Q87" s="45"/>
      <c r="R87" s="46">
        <f t="shared" si="8"/>
      </c>
      <c r="S87" s="46"/>
      <c r="T87" s="47">
        <f t="shared" si="9"/>
      </c>
      <c r="U87" s="47"/>
    </row>
    <row r="88" spans="2:21" ht="13.5">
      <c r="B88" s="40">
        <v>80</v>
      </c>
      <c r="C88" s="44">
        <f t="shared" si="6"/>
      </c>
      <c r="D88" s="44"/>
      <c r="E88" s="40"/>
      <c r="F88" s="8"/>
      <c r="G88" s="40" t="s">
        <v>3</v>
      </c>
      <c r="H88" s="45"/>
      <c r="I88" s="45"/>
      <c r="J88" s="40"/>
      <c r="K88" s="44">
        <f t="shared" si="5"/>
      </c>
      <c r="L88" s="44"/>
      <c r="M88" s="6">
        <f t="shared" si="7"/>
      </c>
      <c r="N88" s="40"/>
      <c r="O88" s="8"/>
      <c r="P88" s="45"/>
      <c r="Q88" s="45"/>
      <c r="R88" s="46">
        <f t="shared" si="8"/>
      </c>
      <c r="S88" s="46"/>
      <c r="T88" s="47">
        <f t="shared" si="9"/>
      </c>
      <c r="U88" s="47"/>
    </row>
    <row r="89" spans="2:21" ht="13.5">
      <c r="B89" s="40">
        <v>81</v>
      </c>
      <c r="C89" s="44">
        <f t="shared" si="6"/>
      </c>
      <c r="D89" s="44"/>
      <c r="E89" s="40"/>
      <c r="F89" s="8"/>
      <c r="G89" s="40" t="s">
        <v>3</v>
      </c>
      <c r="H89" s="45"/>
      <c r="I89" s="45"/>
      <c r="J89" s="40"/>
      <c r="K89" s="44">
        <f t="shared" si="5"/>
      </c>
      <c r="L89" s="44"/>
      <c r="M89" s="6">
        <f t="shared" si="7"/>
      </c>
      <c r="N89" s="40"/>
      <c r="O89" s="8"/>
      <c r="P89" s="45"/>
      <c r="Q89" s="45"/>
      <c r="R89" s="46">
        <f t="shared" si="8"/>
      </c>
      <c r="S89" s="46"/>
      <c r="T89" s="47">
        <f t="shared" si="9"/>
      </c>
      <c r="U89" s="47"/>
    </row>
    <row r="90" spans="2:21" ht="13.5">
      <c r="B90" s="40">
        <v>82</v>
      </c>
      <c r="C90" s="44">
        <f t="shared" si="6"/>
      </c>
      <c r="D90" s="44"/>
      <c r="E90" s="40"/>
      <c r="F90" s="8"/>
      <c r="G90" s="40" t="s">
        <v>3</v>
      </c>
      <c r="H90" s="45"/>
      <c r="I90" s="45"/>
      <c r="J90" s="40"/>
      <c r="K90" s="44">
        <f t="shared" si="5"/>
      </c>
      <c r="L90" s="44"/>
      <c r="M90" s="6">
        <f t="shared" si="7"/>
      </c>
      <c r="N90" s="40"/>
      <c r="O90" s="8"/>
      <c r="P90" s="45"/>
      <c r="Q90" s="45"/>
      <c r="R90" s="46">
        <f t="shared" si="8"/>
      </c>
      <c r="S90" s="46"/>
      <c r="T90" s="47">
        <f t="shared" si="9"/>
      </c>
      <c r="U90" s="47"/>
    </row>
    <row r="91" spans="2:21" ht="13.5">
      <c r="B91" s="40">
        <v>83</v>
      </c>
      <c r="C91" s="44">
        <f t="shared" si="6"/>
      </c>
      <c r="D91" s="44"/>
      <c r="E91" s="40"/>
      <c r="F91" s="8"/>
      <c r="G91" s="40" t="s">
        <v>3</v>
      </c>
      <c r="H91" s="45"/>
      <c r="I91" s="45"/>
      <c r="J91" s="40"/>
      <c r="K91" s="44">
        <f t="shared" si="5"/>
      </c>
      <c r="L91" s="44"/>
      <c r="M91" s="6">
        <f t="shared" si="7"/>
      </c>
      <c r="N91" s="40"/>
      <c r="O91" s="8"/>
      <c r="P91" s="45"/>
      <c r="Q91" s="45"/>
      <c r="R91" s="46">
        <f t="shared" si="8"/>
      </c>
      <c r="S91" s="46"/>
      <c r="T91" s="47">
        <f t="shared" si="9"/>
      </c>
      <c r="U91" s="47"/>
    </row>
    <row r="92" spans="2:21" ht="13.5">
      <c r="B92" s="40">
        <v>84</v>
      </c>
      <c r="C92" s="44">
        <f t="shared" si="6"/>
      </c>
      <c r="D92" s="44"/>
      <c r="E92" s="40"/>
      <c r="F92" s="8"/>
      <c r="G92" s="40" t="s">
        <v>2</v>
      </c>
      <c r="H92" s="45"/>
      <c r="I92" s="45"/>
      <c r="J92" s="40"/>
      <c r="K92" s="44">
        <f t="shared" si="5"/>
      </c>
      <c r="L92" s="44"/>
      <c r="M92" s="6">
        <f t="shared" si="7"/>
      </c>
      <c r="N92" s="40"/>
      <c r="O92" s="8"/>
      <c r="P92" s="45"/>
      <c r="Q92" s="45"/>
      <c r="R92" s="46">
        <f t="shared" si="8"/>
      </c>
      <c r="S92" s="46"/>
      <c r="T92" s="47">
        <f t="shared" si="9"/>
      </c>
      <c r="U92" s="47"/>
    </row>
    <row r="93" spans="2:21" ht="13.5">
      <c r="B93" s="40">
        <v>85</v>
      </c>
      <c r="C93" s="44">
        <f t="shared" si="6"/>
      </c>
      <c r="D93" s="44"/>
      <c r="E93" s="40"/>
      <c r="F93" s="8"/>
      <c r="G93" s="40" t="s">
        <v>3</v>
      </c>
      <c r="H93" s="45"/>
      <c r="I93" s="45"/>
      <c r="J93" s="40"/>
      <c r="K93" s="44">
        <f t="shared" si="5"/>
      </c>
      <c r="L93" s="44"/>
      <c r="M93" s="6">
        <f t="shared" si="7"/>
      </c>
      <c r="N93" s="40"/>
      <c r="O93" s="8"/>
      <c r="P93" s="45"/>
      <c r="Q93" s="45"/>
      <c r="R93" s="46">
        <f t="shared" si="8"/>
      </c>
      <c r="S93" s="46"/>
      <c r="T93" s="47">
        <f t="shared" si="9"/>
      </c>
      <c r="U93" s="47"/>
    </row>
    <row r="94" spans="2:21" ht="13.5">
      <c r="B94" s="40">
        <v>86</v>
      </c>
      <c r="C94" s="44">
        <f t="shared" si="6"/>
      </c>
      <c r="D94" s="44"/>
      <c r="E94" s="40"/>
      <c r="F94" s="8"/>
      <c r="G94" s="40" t="s">
        <v>2</v>
      </c>
      <c r="H94" s="45"/>
      <c r="I94" s="45"/>
      <c r="J94" s="40"/>
      <c r="K94" s="44">
        <f t="shared" si="5"/>
      </c>
      <c r="L94" s="44"/>
      <c r="M94" s="6">
        <f t="shared" si="7"/>
      </c>
      <c r="N94" s="40"/>
      <c r="O94" s="8"/>
      <c r="P94" s="45"/>
      <c r="Q94" s="45"/>
      <c r="R94" s="46">
        <f t="shared" si="8"/>
      </c>
      <c r="S94" s="46"/>
      <c r="T94" s="47">
        <f t="shared" si="9"/>
      </c>
      <c r="U94" s="47"/>
    </row>
    <row r="95" spans="2:21" ht="13.5">
      <c r="B95" s="40">
        <v>87</v>
      </c>
      <c r="C95" s="44">
        <f t="shared" si="6"/>
      </c>
      <c r="D95" s="44"/>
      <c r="E95" s="40"/>
      <c r="F95" s="8"/>
      <c r="G95" s="40" t="s">
        <v>3</v>
      </c>
      <c r="H95" s="45"/>
      <c r="I95" s="45"/>
      <c r="J95" s="40"/>
      <c r="K95" s="44">
        <f t="shared" si="5"/>
      </c>
      <c r="L95" s="44"/>
      <c r="M95" s="6">
        <f t="shared" si="7"/>
      </c>
      <c r="N95" s="40"/>
      <c r="O95" s="8"/>
      <c r="P95" s="45"/>
      <c r="Q95" s="45"/>
      <c r="R95" s="46">
        <f t="shared" si="8"/>
      </c>
      <c r="S95" s="46"/>
      <c r="T95" s="47">
        <f t="shared" si="9"/>
      </c>
      <c r="U95" s="47"/>
    </row>
    <row r="96" spans="2:21" ht="13.5">
      <c r="B96" s="40">
        <v>88</v>
      </c>
      <c r="C96" s="44">
        <f t="shared" si="6"/>
      </c>
      <c r="D96" s="44"/>
      <c r="E96" s="40"/>
      <c r="F96" s="8"/>
      <c r="G96" s="40" t="s">
        <v>2</v>
      </c>
      <c r="H96" s="45"/>
      <c r="I96" s="45"/>
      <c r="J96" s="40"/>
      <c r="K96" s="44">
        <f t="shared" si="5"/>
      </c>
      <c r="L96" s="44"/>
      <c r="M96" s="6">
        <f t="shared" si="7"/>
      </c>
      <c r="N96" s="40"/>
      <c r="O96" s="8"/>
      <c r="P96" s="45"/>
      <c r="Q96" s="45"/>
      <c r="R96" s="46">
        <f t="shared" si="8"/>
      </c>
      <c r="S96" s="46"/>
      <c r="T96" s="47">
        <f t="shared" si="9"/>
      </c>
      <c r="U96" s="47"/>
    </row>
    <row r="97" spans="2:21" ht="13.5">
      <c r="B97" s="40">
        <v>89</v>
      </c>
      <c r="C97" s="44">
        <f t="shared" si="6"/>
      </c>
      <c r="D97" s="44"/>
      <c r="E97" s="40"/>
      <c r="F97" s="8"/>
      <c r="G97" s="40" t="s">
        <v>3</v>
      </c>
      <c r="H97" s="45"/>
      <c r="I97" s="45"/>
      <c r="J97" s="40"/>
      <c r="K97" s="44">
        <f t="shared" si="5"/>
      </c>
      <c r="L97" s="44"/>
      <c r="M97" s="6">
        <f t="shared" si="7"/>
      </c>
      <c r="N97" s="40"/>
      <c r="O97" s="8"/>
      <c r="P97" s="45"/>
      <c r="Q97" s="45"/>
      <c r="R97" s="46">
        <f t="shared" si="8"/>
      </c>
      <c r="S97" s="46"/>
      <c r="T97" s="47">
        <f t="shared" si="9"/>
      </c>
      <c r="U97" s="47"/>
    </row>
    <row r="98" spans="2:21" ht="13.5">
      <c r="B98" s="40">
        <v>90</v>
      </c>
      <c r="C98" s="44">
        <f t="shared" si="6"/>
      </c>
      <c r="D98" s="44"/>
      <c r="E98" s="40"/>
      <c r="F98" s="8"/>
      <c r="G98" s="40" t="s">
        <v>2</v>
      </c>
      <c r="H98" s="45"/>
      <c r="I98" s="45"/>
      <c r="J98" s="40"/>
      <c r="K98" s="44">
        <f t="shared" si="5"/>
      </c>
      <c r="L98" s="44"/>
      <c r="M98" s="6">
        <f t="shared" si="7"/>
      </c>
      <c r="N98" s="40"/>
      <c r="O98" s="8"/>
      <c r="P98" s="45"/>
      <c r="Q98" s="45"/>
      <c r="R98" s="46">
        <f t="shared" si="8"/>
      </c>
      <c r="S98" s="46"/>
      <c r="T98" s="47">
        <f t="shared" si="9"/>
      </c>
      <c r="U98" s="47"/>
    </row>
    <row r="99" spans="2:21" ht="13.5">
      <c r="B99" s="40">
        <v>91</v>
      </c>
      <c r="C99" s="44">
        <f t="shared" si="6"/>
      </c>
      <c r="D99" s="44"/>
      <c r="E99" s="40"/>
      <c r="F99" s="8"/>
      <c r="G99" s="40" t="s">
        <v>3</v>
      </c>
      <c r="H99" s="45"/>
      <c r="I99" s="45"/>
      <c r="J99" s="40"/>
      <c r="K99" s="44">
        <f t="shared" si="5"/>
      </c>
      <c r="L99" s="44"/>
      <c r="M99" s="6">
        <f t="shared" si="7"/>
      </c>
      <c r="N99" s="40"/>
      <c r="O99" s="8"/>
      <c r="P99" s="45"/>
      <c r="Q99" s="45"/>
      <c r="R99" s="46">
        <f t="shared" si="8"/>
      </c>
      <c r="S99" s="46"/>
      <c r="T99" s="47">
        <f t="shared" si="9"/>
      </c>
      <c r="U99" s="47"/>
    </row>
    <row r="100" spans="2:21" ht="13.5">
      <c r="B100" s="40">
        <v>92</v>
      </c>
      <c r="C100" s="44">
        <f t="shared" si="6"/>
      </c>
      <c r="D100" s="44"/>
      <c r="E100" s="40"/>
      <c r="F100" s="8"/>
      <c r="G100" s="40" t="s">
        <v>3</v>
      </c>
      <c r="H100" s="45"/>
      <c r="I100" s="45"/>
      <c r="J100" s="40"/>
      <c r="K100" s="44">
        <f t="shared" si="5"/>
      </c>
      <c r="L100" s="44"/>
      <c r="M100" s="6">
        <f t="shared" si="7"/>
      </c>
      <c r="N100" s="40"/>
      <c r="O100" s="8"/>
      <c r="P100" s="45"/>
      <c r="Q100" s="45"/>
      <c r="R100" s="46">
        <f t="shared" si="8"/>
      </c>
      <c r="S100" s="46"/>
      <c r="T100" s="47">
        <f t="shared" si="9"/>
      </c>
      <c r="U100" s="47"/>
    </row>
    <row r="101" spans="2:21" ht="13.5">
      <c r="B101" s="40">
        <v>93</v>
      </c>
      <c r="C101" s="44">
        <f t="shared" si="6"/>
      </c>
      <c r="D101" s="44"/>
      <c r="E101" s="40"/>
      <c r="F101" s="8"/>
      <c r="G101" s="40" t="s">
        <v>2</v>
      </c>
      <c r="H101" s="45"/>
      <c r="I101" s="45"/>
      <c r="J101" s="40"/>
      <c r="K101" s="44">
        <f t="shared" si="5"/>
      </c>
      <c r="L101" s="44"/>
      <c r="M101" s="6">
        <f t="shared" si="7"/>
      </c>
      <c r="N101" s="40"/>
      <c r="O101" s="8"/>
      <c r="P101" s="45"/>
      <c r="Q101" s="45"/>
      <c r="R101" s="46">
        <f t="shared" si="8"/>
      </c>
      <c r="S101" s="46"/>
      <c r="T101" s="47">
        <f t="shared" si="9"/>
      </c>
      <c r="U101" s="47"/>
    </row>
    <row r="102" spans="2:21" ht="13.5">
      <c r="B102" s="40">
        <v>94</v>
      </c>
      <c r="C102" s="44">
        <f t="shared" si="6"/>
      </c>
      <c r="D102" s="44"/>
      <c r="E102" s="40"/>
      <c r="F102" s="8"/>
      <c r="G102" s="40" t="s">
        <v>2</v>
      </c>
      <c r="H102" s="45"/>
      <c r="I102" s="45"/>
      <c r="J102" s="40"/>
      <c r="K102" s="44">
        <f t="shared" si="5"/>
      </c>
      <c r="L102" s="44"/>
      <c r="M102" s="6">
        <f t="shared" si="7"/>
      </c>
      <c r="N102" s="40"/>
      <c r="O102" s="8"/>
      <c r="P102" s="45"/>
      <c r="Q102" s="45"/>
      <c r="R102" s="46">
        <f t="shared" si="8"/>
      </c>
      <c r="S102" s="46"/>
      <c r="T102" s="47">
        <f t="shared" si="9"/>
      </c>
      <c r="U102" s="47"/>
    </row>
    <row r="103" spans="2:21" ht="13.5">
      <c r="B103" s="40">
        <v>95</v>
      </c>
      <c r="C103" s="44">
        <f t="shared" si="6"/>
      </c>
      <c r="D103" s="44"/>
      <c r="E103" s="40"/>
      <c r="F103" s="8"/>
      <c r="G103" s="40" t="s">
        <v>2</v>
      </c>
      <c r="H103" s="45"/>
      <c r="I103" s="45"/>
      <c r="J103" s="40"/>
      <c r="K103" s="44">
        <f t="shared" si="5"/>
      </c>
      <c r="L103" s="44"/>
      <c r="M103" s="6">
        <f t="shared" si="7"/>
      </c>
      <c r="N103" s="40"/>
      <c r="O103" s="8"/>
      <c r="P103" s="45"/>
      <c r="Q103" s="45"/>
      <c r="R103" s="46">
        <f t="shared" si="8"/>
      </c>
      <c r="S103" s="46"/>
      <c r="T103" s="47">
        <f t="shared" si="9"/>
      </c>
      <c r="U103" s="47"/>
    </row>
    <row r="104" spans="2:21" ht="13.5">
      <c r="B104" s="40">
        <v>96</v>
      </c>
      <c r="C104" s="44">
        <f t="shared" si="6"/>
      </c>
      <c r="D104" s="44"/>
      <c r="E104" s="40"/>
      <c r="F104" s="8"/>
      <c r="G104" s="40" t="s">
        <v>3</v>
      </c>
      <c r="H104" s="45"/>
      <c r="I104" s="45"/>
      <c r="J104" s="40"/>
      <c r="K104" s="44">
        <f t="shared" si="5"/>
      </c>
      <c r="L104" s="44"/>
      <c r="M104" s="6">
        <f t="shared" si="7"/>
      </c>
      <c r="N104" s="40"/>
      <c r="O104" s="8"/>
      <c r="P104" s="45"/>
      <c r="Q104" s="45"/>
      <c r="R104" s="46">
        <f t="shared" si="8"/>
      </c>
      <c r="S104" s="46"/>
      <c r="T104" s="47">
        <f t="shared" si="9"/>
      </c>
      <c r="U104" s="47"/>
    </row>
    <row r="105" spans="2:21" ht="13.5">
      <c r="B105" s="40">
        <v>97</v>
      </c>
      <c r="C105" s="44">
        <f t="shared" si="6"/>
      </c>
      <c r="D105" s="44"/>
      <c r="E105" s="40"/>
      <c r="F105" s="8"/>
      <c r="G105" s="40" t="s">
        <v>2</v>
      </c>
      <c r="H105" s="45"/>
      <c r="I105" s="45"/>
      <c r="J105" s="40"/>
      <c r="K105" s="44">
        <f t="shared" si="5"/>
      </c>
      <c r="L105" s="44"/>
      <c r="M105" s="6">
        <f t="shared" si="7"/>
      </c>
      <c r="N105" s="40"/>
      <c r="O105" s="8"/>
      <c r="P105" s="45"/>
      <c r="Q105" s="45"/>
      <c r="R105" s="46">
        <f t="shared" si="8"/>
      </c>
      <c r="S105" s="46"/>
      <c r="T105" s="47">
        <f t="shared" si="9"/>
      </c>
      <c r="U105" s="47"/>
    </row>
    <row r="106" spans="2:21" ht="13.5">
      <c r="B106" s="40">
        <v>98</v>
      </c>
      <c r="C106" s="44">
        <f t="shared" si="6"/>
      </c>
      <c r="D106" s="44"/>
      <c r="E106" s="40"/>
      <c r="F106" s="8"/>
      <c r="G106" s="40" t="s">
        <v>3</v>
      </c>
      <c r="H106" s="45"/>
      <c r="I106" s="45"/>
      <c r="J106" s="40"/>
      <c r="K106" s="44">
        <f t="shared" si="5"/>
      </c>
      <c r="L106" s="44"/>
      <c r="M106" s="6">
        <f t="shared" si="7"/>
      </c>
      <c r="N106" s="40"/>
      <c r="O106" s="8"/>
      <c r="P106" s="45"/>
      <c r="Q106" s="45"/>
      <c r="R106" s="46">
        <f t="shared" si="8"/>
      </c>
      <c r="S106" s="46"/>
      <c r="T106" s="47">
        <f t="shared" si="9"/>
      </c>
      <c r="U106" s="47"/>
    </row>
    <row r="107" spans="2:21" ht="13.5">
      <c r="B107" s="40">
        <v>99</v>
      </c>
      <c r="C107" s="44">
        <f t="shared" si="6"/>
      </c>
      <c r="D107" s="44"/>
      <c r="E107" s="40"/>
      <c r="F107" s="8"/>
      <c r="G107" s="40" t="s">
        <v>3</v>
      </c>
      <c r="H107" s="45"/>
      <c r="I107" s="45"/>
      <c r="J107" s="40"/>
      <c r="K107" s="44">
        <f t="shared" si="5"/>
      </c>
      <c r="L107" s="44"/>
      <c r="M107" s="6">
        <f t="shared" si="7"/>
      </c>
      <c r="N107" s="40"/>
      <c r="O107" s="8"/>
      <c r="P107" s="45"/>
      <c r="Q107" s="45"/>
      <c r="R107" s="46">
        <f t="shared" si="8"/>
      </c>
      <c r="S107" s="46"/>
      <c r="T107" s="47">
        <f t="shared" si="9"/>
      </c>
      <c r="U107" s="47"/>
    </row>
    <row r="108" spans="2:21" ht="13.5">
      <c r="B108" s="40">
        <v>100</v>
      </c>
      <c r="C108" s="44">
        <f t="shared" si="6"/>
      </c>
      <c r="D108" s="44"/>
      <c r="E108" s="40"/>
      <c r="F108" s="8"/>
      <c r="G108" s="40" t="s">
        <v>2</v>
      </c>
      <c r="H108" s="45"/>
      <c r="I108" s="45"/>
      <c r="J108" s="40"/>
      <c r="K108" s="44">
        <f t="shared" si="5"/>
      </c>
      <c r="L108" s="44"/>
      <c r="M108" s="6">
        <f t="shared" si="7"/>
      </c>
      <c r="N108" s="40"/>
      <c r="O108" s="8"/>
      <c r="P108" s="45"/>
      <c r="Q108" s="45"/>
      <c r="R108" s="46">
        <f t="shared" si="8"/>
      </c>
      <c r="S108" s="46"/>
      <c r="T108" s="47">
        <f t="shared" si="9"/>
      </c>
      <c r="U108" s="4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9:G108">
    <cfRule type="cellIs" priority="7" dxfId="26" operator="equal" stopIfTrue="1">
      <formula>"買"</formula>
    </cfRule>
    <cfRule type="cellIs" priority="8" dxfId="2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U109"/>
  <sheetViews>
    <sheetView zoomScalePageLayoutView="0" workbookViewId="0" topLeftCell="A1">
      <pane ySplit="8" topLeftCell="A84" activePane="bottomLeft" state="frozen"/>
      <selection pane="topLeft" activeCell="A1" sqref="A1"/>
      <selection pane="bottomLeft" activeCell="L3" sqref="L3:Q3"/>
    </sheetView>
  </sheetViews>
  <sheetFormatPr defaultColWidth="9.00390625" defaultRowHeight="13.5"/>
  <cols>
    <col min="1" max="1" width="2.875" style="0" customWidth="1"/>
    <col min="2" max="18" width="6.625" style="0" customWidth="1"/>
    <col min="22" max="22" width="10.875" style="23" bestFit="1" customWidth="1"/>
  </cols>
  <sheetData>
    <row r="2" spans="2:20" ht="13.5">
      <c r="B2" s="72" t="s">
        <v>4</v>
      </c>
      <c r="C2" s="72"/>
      <c r="D2" s="75" t="s">
        <v>55</v>
      </c>
      <c r="E2" s="75"/>
      <c r="F2" s="72" t="s">
        <v>5</v>
      </c>
      <c r="G2" s="72"/>
      <c r="H2" s="75" t="s">
        <v>57</v>
      </c>
      <c r="I2" s="75"/>
      <c r="J2" s="72" t="s">
        <v>6</v>
      </c>
      <c r="K2" s="72"/>
      <c r="L2" s="69">
        <f>C9</f>
        <v>1000000</v>
      </c>
      <c r="M2" s="75"/>
      <c r="N2" s="72" t="s">
        <v>7</v>
      </c>
      <c r="O2" s="72"/>
      <c r="P2" s="69" t="e">
        <f>C108+R108</f>
        <v>#VALUE!</v>
      </c>
      <c r="Q2" s="75"/>
      <c r="R2" s="1"/>
      <c r="S2" s="1"/>
      <c r="T2" s="1"/>
    </row>
    <row r="3" spans="2:19" ht="57" customHeight="1">
      <c r="B3" s="72" t="s">
        <v>8</v>
      </c>
      <c r="C3" s="72"/>
      <c r="D3" s="77" t="s">
        <v>56</v>
      </c>
      <c r="E3" s="77"/>
      <c r="F3" s="77"/>
      <c r="G3" s="77"/>
      <c r="H3" s="77"/>
      <c r="I3" s="77"/>
      <c r="J3" s="72" t="s">
        <v>9</v>
      </c>
      <c r="K3" s="72"/>
      <c r="L3" s="77" t="s">
        <v>58</v>
      </c>
      <c r="M3" s="78"/>
      <c r="N3" s="78"/>
      <c r="O3" s="78"/>
      <c r="P3" s="78"/>
      <c r="Q3" s="78"/>
      <c r="R3" s="1"/>
      <c r="S3" s="1"/>
    </row>
    <row r="4" spans="2:20" ht="13.5">
      <c r="B4" s="72" t="s">
        <v>10</v>
      </c>
      <c r="C4" s="72"/>
      <c r="D4" s="70">
        <f>SUM($R$9:$S$993)</f>
        <v>295119828.7746516</v>
      </c>
      <c r="E4" s="70"/>
      <c r="F4" s="72" t="s">
        <v>11</v>
      </c>
      <c r="G4" s="72"/>
      <c r="H4" s="76">
        <f>SUM($T$9:$U$108)</f>
        <v>3829.3</v>
      </c>
      <c r="I4" s="75"/>
      <c r="J4" s="68" t="s">
        <v>12</v>
      </c>
      <c r="K4" s="68"/>
      <c r="L4" s="69">
        <f>MAX($C$9:$D$990)-C9</f>
        <v>304278173.9944872</v>
      </c>
      <c r="M4" s="69"/>
      <c r="N4" s="68" t="s">
        <v>13</v>
      </c>
      <c r="O4" s="68"/>
      <c r="P4" s="70">
        <f>MIN($C$9:$D$990)-C9</f>
        <v>0</v>
      </c>
      <c r="Q4" s="70"/>
      <c r="R4" s="1"/>
      <c r="S4" s="1"/>
      <c r="T4" s="1"/>
    </row>
    <row r="5" spans="2:20" ht="13.5">
      <c r="B5" s="41" t="s">
        <v>14</v>
      </c>
      <c r="C5" s="2">
        <f>COUNTIF($R$9:$R$990,"&gt;0")</f>
        <v>53</v>
      </c>
      <c r="D5" s="42" t="s">
        <v>15</v>
      </c>
      <c r="E5" s="16">
        <f>COUNTIF($R$9:$R$990,"&lt;0")</f>
        <v>34</v>
      </c>
      <c r="F5" s="42" t="s">
        <v>16</v>
      </c>
      <c r="G5" s="2">
        <f>COUNTIF($R$9:$R$990,"=0")</f>
        <v>0</v>
      </c>
      <c r="H5" s="42" t="s">
        <v>17</v>
      </c>
      <c r="I5" s="3">
        <f>C5/SUM(C5,E5,G5)</f>
        <v>0.6091954022988506</v>
      </c>
      <c r="J5" s="71" t="s">
        <v>18</v>
      </c>
      <c r="K5" s="72"/>
      <c r="L5" s="73"/>
      <c r="M5" s="74"/>
      <c r="N5" s="18" t="s">
        <v>19</v>
      </c>
      <c r="O5" s="9"/>
      <c r="P5" s="73"/>
      <c r="Q5" s="74"/>
      <c r="R5" s="1"/>
      <c r="S5" s="1"/>
      <c r="T5" s="1"/>
    </row>
    <row r="6" spans="2:20" ht="13.5">
      <c r="B6" s="11"/>
      <c r="C6" s="14"/>
      <c r="D6" s="15"/>
      <c r="E6" s="12"/>
      <c r="F6" s="11"/>
      <c r="G6" s="12"/>
      <c r="H6" s="11"/>
      <c r="I6" s="17"/>
      <c r="J6" s="11"/>
      <c r="K6" s="11"/>
      <c r="L6" s="12"/>
      <c r="M6" s="12"/>
      <c r="N6" s="13"/>
      <c r="O6" s="13"/>
      <c r="P6" s="10"/>
      <c r="Q6" s="7"/>
      <c r="R6" s="1"/>
      <c r="S6" s="1"/>
      <c r="T6" s="1"/>
    </row>
    <row r="7" spans="2:21" ht="13.5">
      <c r="B7" s="55" t="s">
        <v>20</v>
      </c>
      <c r="C7" s="57" t="s">
        <v>21</v>
      </c>
      <c r="D7" s="58"/>
      <c r="E7" s="61" t="s">
        <v>22</v>
      </c>
      <c r="F7" s="62"/>
      <c r="G7" s="62"/>
      <c r="H7" s="62"/>
      <c r="I7" s="50"/>
      <c r="J7" s="63" t="s">
        <v>23</v>
      </c>
      <c r="K7" s="64"/>
      <c r="L7" s="52"/>
      <c r="M7" s="65" t="s">
        <v>24</v>
      </c>
      <c r="N7" s="66" t="s">
        <v>25</v>
      </c>
      <c r="O7" s="67"/>
      <c r="P7" s="67"/>
      <c r="Q7" s="54"/>
      <c r="R7" s="48" t="s">
        <v>26</v>
      </c>
      <c r="S7" s="48"/>
      <c r="T7" s="48"/>
      <c r="U7" s="48"/>
    </row>
    <row r="8" spans="2:21" ht="13.5">
      <c r="B8" s="56"/>
      <c r="C8" s="59"/>
      <c r="D8" s="60"/>
      <c r="E8" s="19" t="s">
        <v>27</v>
      </c>
      <c r="F8" s="19" t="s">
        <v>28</v>
      </c>
      <c r="G8" s="19" t="s">
        <v>29</v>
      </c>
      <c r="H8" s="49" t="s">
        <v>30</v>
      </c>
      <c r="I8" s="50"/>
      <c r="J8" s="4" t="s">
        <v>31</v>
      </c>
      <c r="K8" s="51" t="s">
        <v>32</v>
      </c>
      <c r="L8" s="52"/>
      <c r="M8" s="65"/>
      <c r="N8" s="5" t="s">
        <v>27</v>
      </c>
      <c r="O8" s="5" t="s">
        <v>28</v>
      </c>
      <c r="P8" s="53" t="s">
        <v>30</v>
      </c>
      <c r="Q8" s="54"/>
      <c r="R8" s="48" t="s">
        <v>33</v>
      </c>
      <c r="S8" s="48"/>
      <c r="T8" s="48" t="s">
        <v>31</v>
      </c>
      <c r="U8" s="48"/>
    </row>
    <row r="9" spans="2:21" ht="13.5">
      <c r="B9" s="40">
        <v>1</v>
      </c>
      <c r="C9" s="44">
        <v>1000000</v>
      </c>
      <c r="D9" s="44"/>
      <c r="E9" s="40">
        <v>2015</v>
      </c>
      <c r="F9" s="8">
        <v>42477</v>
      </c>
      <c r="G9" s="40" t="s">
        <v>2</v>
      </c>
      <c r="H9" s="45">
        <v>1.5005</v>
      </c>
      <c r="I9" s="45"/>
      <c r="J9" s="40">
        <v>32</v>
      </c>
      <c r="K9" s="44">
        <f aca="true" t="shared" si="0" ref="K9:K72">IF(F9="","",C9*0.03)</f>
        <v>30000</v>
      </c>
      <c r="L9" s="44"/>
      <c r="M9" s="6">
        <f>IF(J9="","",(K9/J9)/1000)</f>
        <v>0.9375</v>
      </c>
      <c r="N9" s="40">
        <v>2015</v>
      </c>
      <c r="O9" s="8">
        <v>42481</v>
      </c>
      <c r="P9" s="45">
        <v>1.4865</v>
      </c>
      <c r="Q9" s="45"/>
      <c r="R9" s="46">
        <f>IF(O9="","",(IF(G9="売",H9-P9,P9-H9))*M9*10000000)</f>
        <v>131250.00000000012</v>
      </c>
      <c r="S9" s="46"/>
      <c r="T9" s="47">
        <f>IF(O9="","",IF(R9&lt;0,J9*(-1),IF(G9="買",(P9-H9)*10000,(H9-P9)*10000)))</f>
        <v>140.0000000000001</v>
      </c>
      <c r="U9" s="47"/>
    </row>
    <row r="10" spans="2:21" ht="13.5">
      <c r="B10" s="40">
        <v>2</v>
      </c>
      <c r="C10" s="44">
        <f aca="true" t="shared" si="1" ref="C10:C73">IF(R9="","",C9+R9)</f>
        <v>1131250</v>
      </c>
      <c r="D10" s="44"/>
      <c r="E10" s="40">
        <v>2015</v>
      </c>
      <c r="F10" s="8">
        <v>42495</v>
      </c>
      <c r="G10" s="40" t="s">
        <v>3</v>
      </c>
      <c r="H10" s="45">
        <v>1.5151</v>
      </c>
      <c r="I10" s="45"/>
      <c r="J10" s="40">
        <v>63</v>
      </c>
      <c r="K10" s="44">
        <f t="shared" si="0"/>
        <v>33937.5</v>
      </c>
      <c r="L10" s="44"/>
      <c r="M10" s="6">
        <f aca="true" t="shared" si="2" ref="M10:M73">IF(J10="","",(K10/J10)/1000)</f>
        <v>0.5386904761904762</v>
      </c>
      <c r="N10" s="40">
        <v>2015</v>
      </c>
      <c r="O10" s="8">
        <v>42496</v>
      </c>
      <c r="P10" s="45">
        <v>1.5232</v>
      </c>
      <c r="Q10" s="45"/>
      <c r="R10" s="46">
        <f aca="true" t="shared" si="3" ref="R10:R73">IF(O10="","",(IF(G10="売",H10-P10,P10-H10))*M10*10000000)</f>
        <v>43633.928571429744</v>
      </c>
      <c r="S10" s="46"/>
      <c r="T10" s="47">
        <f aca="true" t="shared" si="4" ref="T10:T73">IF(O10="","",IF(R10&lt;0,J10*(-1),IF(G10="買",(P10-H10)*10000,(H10-P10)*10000)))</f>
        <v>81.00000000000219</v>
      </c>
      <c r="U10" s="47"/>
    </row>
    <row r="11" spans="2:21" ht="13.5">
      <c r="B11" s="40">
        <v>3</v>
      </c>
      <c r="C11" s="44">
        <f t="shared" si="1"/>
        <v>1174883.9285714298</v>
      </c>
      <c r="D11" s="44"/>
      <c r="E11" s="40">
        <v>2015</v>
      </c>
      <c r="F11" s="8">
        <v>42502</v>
      </c>
      <c r="G11" s="40" t="s">
        <v>2</v>
      </c>
      <c r="H11" s="45">
        <v>1.5669</v>
      </c>
      <c r="I11" s="45"/>
      <c r="J11" s="40">
        <v>40</v>
      </c>
      <c r="K11" s="44">
        <f t="shared" si="0"/>
        <v>35246.51785714289</v>
      </c>
      <c r="L11" s="44"/>
      <c r="M11" s="6">
        <f t="shared" si="2"/>
        <v>0.8811629464285723</v>
      </c>
      <c r="N11" s="40">
        <v>2015</v>
      </c>
      <c r="O11" s="8">
        <v>42503</v>
      </c>
      <c r="P11" s="45">
        <v>1.5709</v>
      </c>
      <c r="Q11" s="45"/>
      <c r="R11" s="46">
        <f t="shared" si="3"/>
        <v>-35246.51785714292</v>
      </c>
      <c r="S11" s="46"/>
      <c r="T11" s="47">
        <f t="shared" si="4"/>
        <v>-40</v>
      </c>
      <c r="U11" s="47"/>
    </row>
    <row r="12" spans="2:21" ht="13.5">
      <c r="B12" s="40">
        <v>4</v>
      </c>
      <c r="C12" s="44">
        <f t="shared" si="1"/>
        <v>1139637.4107142868</v>
      </c>
      <c r="D12" s="44"/>
      <c r="E12" s="40">
        <v>2015</v>
      </c>
      <c r="F12" s="8">
        <v>42503</v>
      </c>
      <c r="G12" s="40" t="s">
        <v>2</v>
      </c>
      <c r="H12" s="45">
        <v>1.5673</v>
      </c>
      <c r="I12" s="45"/>
      <c r="J12" s="40">
        <v>33</v>
      </c>
      <c r="K12" s="44">
        <f t="shared" si="0"/>
        <v>34189.12232142861</v>
      </c>
      <c r="L12" s="44"/>
      <c r="M12" s="6">
        <f t="shared" si="2"/>
        <v>1.036034009740261</v>
      </c>
      <c r="N12" s="40">
        <v>2015</v>
      </c>
      <c r="O12" s="8">
        <v>42503</v>
      </c>
      <c r="P12" s="45">
        <v>1.5703</v>
      </c>
      <c r="Q12" s="45"/>
      <c r="R12" s="46">
        <f t="shared" si="3"/>
        <v>-31081.020292209007</v>
      </c>
      <c r="S12" s="46"/>
      <c r="T12" s="47">
        <f t="shared" si="4"/>
        <v>-33</v>
      </c>
      <c r="U12" s="47"/>
    </row>
    <row r="13" spans="2:21" ht="13.5">
      <c r="B13" s="40">
        <v>5</v>
      </c>
      <c r="C13" s="44">
        <f t="shared" si="1"/>
        <v>1108556.3904220778</v>
      </c>
      <c r="D13" s="44"/>
      <c r="E13" s="40">
        <v>2015</v>
      </c>
      <c r="F13" s="8">
        <v>42503</v>
      </c>
      <c r="G13" s="40" t="s">
        <v>2</v>
      </c>
      <c r="H13" s="45">
        <v>1.5673</v>
      </c>
      <c r="I13" s="45"/>
      <c r="J13" s="40">
        <v>73</v>
      </c>
      <c r="K13" s="44">
        <f t="shared" si="0"/>
        <v>33256.69171266234</v>
      </c>
      <c r="L13" s="44"/>
      <c r="M13" s="6">
        <f t="shared" si="2"/>
        <v>0.4555711193515389</v>
      </c>
      <c r="N13" s="40">
        <v>2015</v>
      </c>
      <c r="O13" s="8">
        <v>42504</v>
      </c>
      <c r="P13" s="45">
        <v>1.5746</v>
      </c>
      <c r="Q13" s="45"/>
      <c r="R13" s="46">
        <f t="shared" si="3"/>
        <v>-33256.69171266272</v>
      </c>
      <c r="S13" s="46"/>
      <c r="T13" s="47">
        <f t="shared" si="4"/>
        <v>-73</v>
      </c>
      <c r="U13" s="47"/>
    </row>
    <row r="14" spans="2:21" ht="13.5">
      <c r="B14" s="40">
        <v>6</v>
      </c>
      <c r="C14" s="44">
        <f t="shared" si="1"/>
        <v>1075299.698709415</v>
      </c>
      <c r="D14" s="44"/>
      <c r="E14" s="40">
        <v>2015</v>
      </c>
      <c r="F14" s="8">
        <v>42504</v>
      </c>
      <c r="G14" s="40" t="s">
        <v>2</v>
      </c>
      <c r="H14" s="45">
        <v>1.5776</v>
      </c>
      <c r="I14" s="45"/>
      <c r="J14" s="40">
        <v>38</v>
      </c>
      <c r="K14" s="44">
        <f>IF(F14="","",C14*0.03)</f>
        <v>32258.99096128245</v>
      </c>
      <c r="L14" s="44"/>
      <c r="M14" s="6">
        <f t="shared" si="2"/>
        <v>0.8489208147705907</v>
      </c>
      <c r="N14" s="40">
        <v>2015</v>
      </c>
      <c r="O14" s="8">
        <v>42509</v>
      </c>
      <c r="P14" s="45">
        <v>1.5536</v>
      </c>
      <c r="Q14" s="45"/>
      <c r="R14" s="46">
        <f t="shared" si="3"/>
        <v>203740.99554494006</v>
      </c>
      <c r="S14" s="46"/>
      <c r="T14" s="47">
        <f t="shared" si="4"/>
        <v>239.99999999999798</v>
      </c>
      <c r="U14" s="47"/>
    </row>
    <row r="15" spans="2:21" ht="13.5">
      <c r="B15" s="40">
        <v>7</v>
      </c>
      <c r="C15" s="44">
        <f t="shared" si="1"/>
        <v>1279040.694254355</v>
      </c>
      <c r="D15" s="44"/>
      <c r="E15" s="40">
        <v>2015</v>
      </c>
      <c r="F15" s="8">
        <v>42516</v>
      </c>
      <c r="G15" s="40" t="s">
        <v>3</v>
      </c>
      <c r="H15" s="45">
        <v>1.5465</v>
      </c>
      <c r="I15" s="45"/>
      <c r="J15" s="40">
        <v>7</v>
      </c>
      <c r="K15" s="44">
        <f t="shared" si="0"/>
        <v>38371.22082763065</v>
      </c>
      <c r="L15" s="44"/>
      <c r="M15" s="6">
        <f t="shared" si="2"/>
        <v>5.481602975375806</v>
      </c>
      <c r="N15" s="40">
        <v>2015</v>
      </c>
      <c r="O15" s="8">
        <v>42516</v>
      </c>
      <c r="P15" s="45">
        <v>1.5455</v>
      </c>
      <c r="Q15" s="45"/>
      <c r="R15" s="46">
        <f t="shared" si="3"/>
        <v>-54816.02975375203</v>
      </c>
      <c r="S15" s="46"/>
      <c r="T15" s="47">
        <f t="shared" si="4"/>
        <v>-7</v>
      </c>
      <c r="U15" s="47"/>
    </row>
    <row r="16" spans="2:21" ht="13.5">
      <c r="B16" s="40">
        <v>8</v>
      </c>
      <c r="C16" s="44">
        <f t="shared" si="1"/>
        <v>1224224.664500603</v>
      </c>
      <c r="D16" s="44"/>
      <c r="E16" s="40">
        <v>2015</v>
      </c>
      <c r="F16" s="8">
        <v>42518</v>
      </c>
      <c r="G16" s="40" t="s">
        <v>3</v>
      </c>
      <c r="H16" s="45">
        <v>1.5337</v>
      </c>
      <c r="I16" s="45"/>
      <c r="J16" s="40">
        <v>37</v>
      </c>
      <c r="K16" s="44">
        <f t="shared" si="0"/>
        <v>36726.739935018086</v>
      </c>
      <c r="L16" s="44"/>
      <c r="M16" s="6">
        <f t="shared" si="2"/>
        <v>0.9926145928383266</v>
      </c>
      <c r="N16" s="40">
        <v>2015</v>
      </c>
      <c r="O16" s="8">
        <v>42518</v>
      </c>
      <c r="P16" s="45">
        <v>1.53</v>
      </c>
      <c r="Q16" s="45"/>
      <c r="R16" s="46">
        <f t="shared" si="3"/>
        <v>-36726.73993501845</v>
      </c>
      <c r="S16" s="46"/>
      <c r="T16" s="47">
        <f t="shared" si="4"/>
        <v>-37</v>
      </c>
      <c r="U16" s="47"/>
    </row>
    <row r="17" spans="2:21" ht="13.5">
      <c r="B17" s="40">
        <v>9</v>
      </c>
      <c r="C17" s="44">
        <f t="shared" si="1"/>
        <v>1187497.9245655846</v>
      </c>
      <c r="D17" s="44"/>
      <c r="E17" s="40">
        <v>2015</v>
      </c>
      <c r="F17" s="8">
        <v>42519</v>
      </c>
      <c r="G17" s="40" t="s">
        <v>3</v>
      </c>
      <c r="H17" s="45">
        <v>1.526</v>
      </c>
      <c r="I17" s="45"/>
      <c r="J17" s="40">
        <v>25</v>
      </c>
      <c r="K17" s="44">
        <f t="shared" si="0"/>
        <v>35624.937736967535</v>
      </c>
      <c r="L17" s="44"/>
      <c r="M17" s="6">
        <f t="shared" si="2"/>
        <v>1.4249975094787015</v>
      </c>
      <c r="N17" s="40">
        <v>2015</v>
      </c>
      <c r="O17" s="8">
        <v>42522</v>
      </c>
      <c r="P17" s="45">
        <v>1.5235</v>
      </c>
      <c r="Q17" s="45"/>
      <c r="R17" s="46">
        <f t="shared" si="3"/>
        <v>-35624.93773696678</v>
      </c>
      <c r="S17" s="46"/>
      <c r="T17" s="47">
        <f t="shared" si="4"/>
        <v>-25</v>
      </c>
      <c r="U17" s="47"/>
    </row>
    <row r="18" spans="2:21" ht="13.5">
      <c r="B18" s="40">
        <v>10</v>
      </c>
      <c r="C18" s="44">
        <f t="shared" si="1"/>
        <v>1151872.9868286178</v>
      </c>
      <c r="D18" s="44"/>
      <c r="E18" s="40">
        <v>2015</v>
      </c>
      <c r="F18" s="8">
        <v>42524</v>
      </c>
      <c r="G18" s="40" t="s">
        <v>2</v>
      </c>
      <c r="H18" s="45">
        <v>1.5352</v>
      </c>
      <c r="I18" s="45"/>
      <c r="J18" s="40">
        <v>16</v>
      </c>
      <c r="K18" s="44">
        <f t="shared" si="0"/>
        <v>34556.18960485853</v>
      </c>
      <c r="L18" s="44"/>
      <c r="M18" s="6">
        <f t="shared" si="2"/>
        <v>2.159761850303658</v>
      </c>
      <c r="N18" s="40">
        <v>2015</v>
      </c>
      <c r="O18" s="8">
        <v>42524</v>
      </c>
      <c r="P18" s="45">
        <v>1.5295</v>
      </c>
      <c r="Q18" s="45"/>
      <c r="R18" s="46">
        <f t="shared" si="3"/>
        <v>123106.42546730455</v>
      </c>
      <c r="S18" s="46"/>
      <c r="T18" s="47">
        <f t="shared" si="4"/>
        <v>56.99999999999817</v>
      </c>
      <c r="U18" s="47"/>
    </row>
    <row r="19" spans="2:21" ht="13.5">
      <c r="B19" s="40">
        <v>11</v>
      </c>
      <c r="C19" s="44">
        <f t="shared" si="1"/>
        <v>1274979.4122959224</v>
      </c>
      <c r="D19" s="44"/>
      <c r="E19" s="40">
        <v>2015</v>
      </c>
      <c r="F19" s="8">
        <v>42539</v>
      </c>
      <c r="G19" s="40" t="s">
        <v>2</v>
      </c>
      <c r="H19" s="45">
        <v>1.5896</v>
      </c>
      <c r="I19" s="45"/>
      <c r="J19" s="40">
        <v>33</v>
      </c>
      <c r="K19" s="44">
        <f t="shared" si="0"/>
        <v>38249.38236887767</v>
      </c>
      <c r="L19" s="44"/>
      <c r="M19" s="6">
        <f t="shared" si="2"/>
        <v>1.1590721929962928</v>
      </c>
      <c r="N19" s="40">
        <v>2015</v>
      </c>
      <c r="O19" s="8">
        <v>42544</v>
      </c>
      <c r="P19" s="45">
        <v>1.5735</v>
      </c>
      <c r="Q19" s="45"/>
      <c r="R19" s="46">
        <f t="shared" si="3"/>
        <v>186610.6230724032</v>
      </c>
      <c r="S19" s="46"/>
      <c r="T19" s="47">
        <f t="shared" si="4"/>
        <v>161.00000000000003</v>
      </c>
      <c r="U19" s="47"/>
    </row>
    <row r="20" spans="2:21" ht="13.5">
      <c r="B20" s="40">
        <v>12</v>
      </c>
      <c r="C20" s="44">
        <f t="shared" si="1"/>
        <v>1461590.0353683257</v>
      </c>
      <c r="D20" s="44"/>
      <c r="E20" s="40">
        <v>2015</v>
      </c>
      <c r="F20" s="8">
        <v>42557</v>
      </c>
      <c r="G20" s="40" t="s">
        <v>3</v>
      </c>
      <c r="H20" s="45">
        <v>1.5561</v>
      </c>
      <c r="I20" s="45"/>
      <c r="J20" s="40">
        <v>19</v>
      </c>
      <c r="K20" s="44">
        <f t="shared" si="0"/>
        <v>43847.70106104977</v>
      </c>
      <c r="L20" s="44"/>
      <c r="M20" s="6">
        <f t="shared" si="2"/>
        <v>2.307773740055251</v>
      </c>
      <c r="N20" s="40">
        <v>2015</v>
      </c>
      <c r="O20" s="8">
        <v>42558</v>
      </c>
      <c r="P20" s="45">
        <v>1.5531</v>
      </c>
      <c r="Q20" s="45"/>
      <c r="R20" s="46">
        <f t="shared" si="3"/>
        <v>-69233.21220166015</v>
      </c>
      <c r="S20" s="46"/>
      <c r="T20" s="47">
        <f t="shared" si="4"/>
        <v>-19</v>
      </c>
      <c r="U20" s="47"/>
    </row>
    <row r="21" spans="2:21" ht="13.5">
      <c r="B21" s="40">
        <v>13</v>
      </c>
      <c r="C21" s="44">
        <f t="shared" si="1"/>
        <v>1392356.8231666656</v>
      </c>
      <c r="D21" s="44"/>
      <c r="E21" s="40">
        <v>2015</v>
      </c>
      <c r="F21" s="8">
        <v>42559</v>
      </c>
      <c r="G21" s="40" t="s">
        <v>3</v>
      </c>
      <c r="H21" s="45">
        <v>1.5343</v>
      </c>
      <c r="I21" s="45"/>
      <c r="J21" s="40">
        <v>7</v>
      </c>
      <c r="K21" s="44">
        <f t="shared" si="0"/>
        <v>41770.704694999964</v>
      </c>
      <c r="L21" s="44"/>
      <c r="M21" s="6">
        <f t="shared" si="2"/>
        <v>5.967243527857137</v>
      </c>
      <c r="N21" s="40">
        <v>2015</v>
      </c>
      <c r="O21" s="8">
        <v>42561</v>
      </c>
      <c r="P21" s="45">
        <v>1.5449</v>
      </c>
      <c r="Q21" s="45"/>
      <c r="R21" s="46">
        <f t="shared" si="3"/>
        <v>632527.8139528531</v>
      </c>
      <c r="S21" s="46"/>
      <c r="T21" s="47">
        <f t="shared" si="4"/>
        <v>105.99999999999943</v>
      </c>
      <c r="U21" s="47"/>
    </row>
    <row r="22" spans="2:21" ht="13.5">
      <c r="B22" s="40">
        <v>14</v>
      </c>
      <c r="C22" s="44">
        <f t="shared" si="1"/>
        <v>2024884.6371195186</v>
      </c>
      <c r="D22" s="44"/>
      <c r="E22" s="40">
        <v>2015</v>
      </c>
      <c r="F22" s="8">
        <v>42564</v>
      </c>
      <c r="G22" s="40" t="s">
        <v>2</v>
      </c>
      <c r="H22" s="45">
        <v>1.5556</v>
      </c>
      <c r="I22" s="45"/>
      <c r="J22" s="40">
        <v>32</v>
      </c>
      <c r="K22" s="44">
        <f t="shared" si="0"/>
        <v>60746.53911358555</v>
      </c>
      <c r="L22" s="44"/>
      <c r="M22" s="6">
        <f t="shared" si="2"/>
        <v>1.8983293472995486</v>
      </c>
      <c r="N22" s="40">
        <v>2015</v>
      </c>
      <c r="O22" s="8">
        <v>42564</v>
      </c>
      <c r="P22" s="45">
        <v>1.5488</v>
      </c>
      <c r="Q22" s="45"/>
      <c r="R22" s="46">
        <f t="shared" si="3"/>
        <v>129086.39561637194</v>
      </c>
      <c r="S22" s="46"/>
      <c r="T22" s="47">
        <f t="shared" si="4"/>
        <v>68.00000000000139</v>
      </c>
      <c r="U22" s="47"/>
    </row>
    <row r="23" spans="2:21" ht="13.5">
      <c r="B23" s="40">
        <v>15</v>
      </c>
      <c r="C23" s="44">
        <f t="shared" si="1"/>
        <v>2153971.0327358907</v>
      </c>
      <c r="D23" s="44"/>
      <c r="E23" s="40">
        <v>2015</v>
      </c>
      <c r="F23" s="8">
        <v>42574</v>
      </c>
      <c r="G23" s="40" t="s">
        <v>2</v>
      </c>
      <c r="H23" s="45">
        <v>1.5651</v>
      </c>
      <c r="I23" s="45"/>
      <c r="J23" s="40">
        <v>12</v>
      </c>
      <c r="K23" s="44">
        <f t="shared" si="0"/>
        <v>64619.13098207672</v>
      </c>
      <c r="L23" s="44"/>
      <c r="M23" s="6">
        <f t="shared" si="2"/>
        <v>5.384927581839726</v>
      </c>
      <c r="N23" s="40">
        <v>2015</v>
      </c>
      <c r="O23" s="8">
        <v>42574</v>
      </c>
      <c r="P23" s="45">
        <v>1.5615</v>
      </c>
      <c r="Q23" s="45"/>
      <c r="R23" s="46">
        <f t="shared" si="3"/>
        <v>193857.39294622076</v>
      </c>
      <c r="S23" s="46"/>
      <c r="T23" s="47">
        <f t="shared" si="4"/>
        <v>35.99999999999825</v>
      </c>
      <c r="U23" s="47"/>
    </row>
    <row r="24" spans="2:21" ht="13.5">
      <c r="B24" s="40">
        <v>16</v>
      </c>
      <c r="C24" s="44">
        <f t="shared" si="1"/>
        <v>2347828.4256821116</v>
      </c>
      <c r="D24" s="44"/>
      <c r="E24" s="40">
        <v>2015</v>
      </c>
      <c r="F24" s="8">
        <v>42575</v>
      </c>
      <c r="G24" s="40" t="s">
        <v>3</v>
      </c>
      <c r="H24" s="45">
        <v>1.5482</v>
      </c>
      <c r="I24" s="45"/>
      <c r="J24" s="40">
        <v>17</v>
      </c>
      <c r="K24" s="44">
        <f t="shared" si="0"/>
        <v>70434.85277046335</v>
      </c>
      <c r="L24" s="44"/>
      <c r="M24" s="6">
        <f t="shared" si="2"/>
        <v>4.143226633556667</v>
      </c>
      <c r="N24" s="40">
        <v>2015</v>
      </c>
      <c r="O24" s="8">
        <v>42578</v>
      </c>
      <c r="P24" s="45">
        <v>1.55443</v>
      </c>
      <c r="Q24" s="45"/>
      <c r="R24" s="46">
        <f t="shared" si="3"/>
        <v>258123.0192705786</v>
      </c>
      <c r="S24" s="46"/>
      <c r="T24" s="47">
        <f t="shared" si="4"/>
        <v>62.29999999999958</v>
      </c>
      <c r="U24" s="47"/>
    </row>
    <row r="25" spans="2:21" ht="13.5">
      <c r="B25" s="40">
        <v>17</v>
      </c>
      <c r="C25" s="44">
        <f t="shared" si="1"/>
        <v>2605951.44495269</v>
      </c>
      <c r="D25" s="44"/>
      <c r="E25" s="40">
        <v>2015</v>
      </c>
      <c r="F25" s="8">
        <v>42589</v>
      </c>
      <c r="G25" s="40" t="s">
        <v>3</v>
      </c>
      <c r="H25" s="45">
        <v>1.544</v>
      </c>
      <c r="I25" s="45"/>
      <c r="J25" s="40">
        <v>17</v>
      </c>
      <c r="K25" s="44">
        <f t="shared" si="0"/>
        <v>78178.5433485807</v>
      </c>
      <c r="L25" s="44"/>
      <c r="M25" s="6">
        <f t="shared" si="2"/>
        <v>4.598737844034159</v>
      </c>
      <c r="N25" s="40">
        <v>2015</v>
      </c>
      <c r="O25" s="8">
        <v>42592</v>
      </c>
      <c r="P25" s="45">
        <v>1.551</v>
      </c>
      <c r="Q25" s="45"/>
      <c r="R25" s="46">
        <f t="shared" si="3"/>
        <v>321911.64908238634</v>
      </c>
      <c r="S25" s="46"/>
      <c r="T25" s="47">
        <f t="shared" si="4"/>
        <v>69.99999999999895</v>
      </c>
      <c r="U25" s="47"/>
    </row>
    <row r="26" spans="2:21" ht="13.5">
      <c r="B26" s="40">
        <v>18</v>
      </c>
      <c r="C26" s="44">
        <f t="shared" si="1"/>
        <v>2927863.0940350764</v>
      </c>
      <c r="D26" s="44"/>
      <c r="E26" s="40">
        <v>2015</v>
      </c>
      <c r="F26" s="8">
        <v>42593</v>
      </c>
      <c r="G26" s="40" t="s">
        <v>2</v>
      </c>
      <c r="H26" s="45">
        <v>1.5583</v>
      </c>
      <c r="I26" s="45"/>
      <c r="J26" s="40">
        <v>29</v>
      </c>
      <c r="K26" s="44">
        <f t="shared" si="0"/>
        <v>87835.89282105229</v>
      </c>
      <c r="L26" s="44"/>
      <c r="M26" s="6">
        <f t="shared" si="2"/>
        <v>3.0288238903811133</v>
      </c>
      <c r="N26" s="40">
        <v>2015</v>
      </c>
      <c r="O26" s="8">
        <v>42594</v>
      </c>
      <c r="P26" s="45">
        <v>1.5542</v>
      </c>
      <c r="Q26" s="45"/>
      <c r="R26" s="46">
        <f t="shared" si="3"/>
        <v>124181.77950562543</v>
      </c>
      <c r="S26" s="46"/>
      <c r="T26" s="47">
        <f t="shared" si="4"/>
        <v>40.99999999999993</v>
      </c>
      <c r="U26" s="47"/>
    </row>
    <row r="27" spans="2:21" ht="13.5">
      <c r="B27" s="40">
        <v>19</v>
      </c>
      <c r="C27" s="44">
        <f t="shared" si="1"/>
        <v>3052044.873540702</v>
      </c>
      <c r="D27" s="44"/>
      <c r="E27" s="40">
        <v>2015</v>
      </c>
      <c r="F27" s="8">
        <v>42599</v>
      </c>
      <c r="G27" s="40" t="s">
        <v>2</v>
      </c>
      <c r="H27" s="45">
        <v>1.5654</v>
      </c>
      <c r="I27" s="45"/>
      <c r="J27" s="40">
        <v>17</v>
      </c>
      <c r="K27" s="44">
        <f t="shared" si="0"/>
        <v>91561.34620622105</v>
      </c>
      <c r="L27" s="44"/>
      <c r="M27" s="6">
        <f t="shared" si="2"/>
        <v>5.3859615415424145</v>
      </c>
      <c r="N27" s="40">
        <v>2015</v>
      </c>
      <c r="O27" s="8">
        <v>42599</v>
      </c>
      <c r="P27" s="45">
        <v>1.5586</v>
      </c>
      <c r="Q27" s="45"/>
      <c r="R27" s="46">
        <f t="shared" si="3"/>
        <v>366245.3848248797</v>
      </c>
      <c r="S27" s="46"/>
      <c r="T27" s="47">
        <f t="shared" si="4"/>
        <v>67.99999999999918</v>
      </c>
      <c r="U27" s="47"/>
    </row>
    <row r="28" spans="2:21" ht="13.5">
      <c r="B28" s="40">
        <v>20</v>
      </c>
      <c r="C28" s="44">
        <f t="shared" si="1"/>
        <v>3418290.2583655817</v>
      </c>
      <c r="D28" s="44"/>
      <c r="E28" s="40">
        <v>2015</v>
      </c>
      <c r="F28" s="8">
        <v>42600</v>
      </c>
      <c r="G28" s="40" t="s">
        <v>3</v>
      </c>
      <c r="H28" s="45">
        <v>1.5571</v>
      </c>
      <c r="I28" s="45"/>
      <c r="J28" s="40">
        <v>10</v>
      </c>
      <c r="K28" s="44">
        <f t="shared" si="0"/>
        <v>102548.70775096744</v>
      </c>
      <c r="L28" s="44"/>
      <c r="M28" s="6">
        <f t="shared" si="2"/>
        <v>10.254870775096744</v>
      </c>
      <c r="N28" s="40">
        <v>2015</v>
      </c>
      <c r="O28" s="8">
        <v>42600</v>
      </c>
      <c r="P28" s="45">
        <v>1.5632</v>
      </c>
      <c r="Q28" s="45"/>
      <c r="R28" s="46">
        <f t="shared" si="3"/>
        <v>625547.1172809008</v>
      </c>
      <c r="S28" s="46"/>
      <c r="T28" s="47">
        <f t="shared" si="4"/>
        <v>60.99999999999994</v>
      </c>
      <c r="U28" s="47"/>
    </row>
    <row r="29" spans="2:21" ht="13.5">
      <c r="B29" s="40">
        <v>21</v>
      </c>
      <c r="C29" s="44">
        <f t="shared" si="1"/>
        <v>4043837.3756464827</v>
      </c>
      <c r="D29" s="44"/>
      <c r="E29" s="40">
        <v>2015</v>
      </c>
      <c r="F29" s="8">
        <v>42609</v>
      </c>
      <c r="G29" s="40" t="s">
        <v>3</v>
      </c>
      <c r="H29" s="45">
        <v>1.5397</v>
      </c>
      <c r="I29" s="45"/>
      <c r="J29" s="40">
        <v>27</v>
      </c>
      <c r="K29" s="44">
        <f t="shared" si="0"/>
        <v>121315.12126939447</v>
      </c>
      <c r="L29" s="44"/>
      <c r="M29" s="6">
        <f t="shared" si="2"/>
        <v>4.493152639607202</v>
      </c>
      <c r="N29" s="40">
        <v>2015</v>
      </c>
      <c r="O29" s="8">
        <v>42610</v>
      </c>
      <c r="P29" s="45">
        <v>1.537</v>
      </c>
      <c r="Q29" s="45"/>
      <c r="R29" s="46">
        <f t="shared" si="3"/>
        <v>-121315.12126940105</v>
      </c>
      <c r="S29" s="46"/>
      <c r="T29" s="47">
        <f t="shared" si="4"/>
        <v>-27</v>
      </c>
      <c r="U29" s="47"/>
    </row>
    <row r="30" spans="2:21" ht="13.5">
      <c r="B30" s="40">
        <v>22</v>
      </c>
      <c r="C30" s="44">
        <f t="shared" si="1"/>
        <v>3922522.2543770815</v>
      </c>
      <c r="D30" s="44"/>
      <c r="E30" s="40">
        <v>2015</v>
      </c>
      <c r="F30" s="8">
        <v>42610</v>
      </c>
      <c r="G30" s="40" t="s">
        <v>3</v>
      </c>
      <c r="H30" s="45">
        <v>1.5372</v>
      </c>
      <c r="I30" s="45"/>
      <c r="J30" s="40">
        <v>33</v>
      </c>
      <c r="K30" s="44">
        <f t="shared" si="0"/>
        <v>117675.66763131245</v>
      </c>
      <c r="L30" s="44"/>
      <c r="M30" s="6">
        <f t="shared" si="2"/>
        <v>3.5659293221609834</v>
      </c>
      <c r="N30" s="40">
        <v>2015</v>
      </c>
      <c r="O30" s="8">
        <v>42613</v>
      </c>
      <c r="P30" s="45">
        <v>1.5339</v>
      </c>
      <c r="Q30" s="45"/>
      <c r="R30" s="46">
        <f t="shared" si="3"/>
        <v>-117675.66763130741</v>
      </c>
      <c r="S30" s="46"/>
      <c r="T30" s="47">
        <f t="shared" si="4"/>
        <v>-33</v>
      </c>
      <c r="U30" s="47"/>
    </row>
    <row r="31" spans="2:21" ht="13.5">
      <c r="B31" s="40">
        <v>23</v>
      </c>
      <c r="C31" s="44">
        <f t="shared" si="1"/>
        <v>3804846.586745774</v>
      </c>
      <c r="D31" s="44"/>
      <c r="E31" s="40">
        <v>2015</v>
      </c>
      <c r="F31" s="8">
        <v>42615</v>
      </c>
      <c r="G31" s="40" t="s">
        <v>3</v>
      </c>
      <c r="H31" s="45">
        <v>1.5286</v>
      </c>
      <c r="I31" s="45"/>
      <c r="J31" s="40">
        <v>20</v>
      </c>
      <c r="K31" s="44">
        <f t="shared" si="0"/>
        <v>114145.39760237321</v>
      </c>
      <c r="L31" s="44"/>
      <c r="M31" s="6">
        <f t="shared" si="2"/>
        <v>5.707269880118661</v>
      </c>
      <c r="N31" s="40">
        <v>2015</v>
      </c>
      <c r="O31" s="8">
        <v>42616</v>
      </c>
      <c r="P31" s="45">
        <v>1.5266</v>
      </c>
      <c r="Q31" s="45"/>
      <c r="R31" s="46">
        <f t="shared" si="3"/>
        <v>-114145.39760237331</v>
      </c>
      <c r="S31" s="46"/>
      <c r="T31" s="47">
        <f t="shared" si="4"/>
        <v>-20</v>
      </c>
      <c r="U31" s="47"/>
    </row>
    <row r="32" spans="2:21" ht="13.5">
      <c r="B32" s="40">
        <v>24</v>
      </c>
      <c r="C32" s="44">
        <f t="shared" si="1"/>
        <v>3690701.1891434006</v>
      </c>
      <c r="D32" s="44"/>
      <c r="E32" s="40">
        <v>2015</v>
      </c>
      <c r="F32" s="8">
        <v>42616</v>
      </c>
      <c r="G32" s="40" t="s">
        <v>3</v>
      </c>
      <c r="H32" s="45">
        <v>1.5277</v>
      </c>
      <c r="I32" s="45"/>
      <c r="J32" s="40">
        <v>40</v>
      </c>
      <c r="K32" s="44">
        <f t="shared" si="0"/>
        <v>110721.03567430201</v>
      </c>
      <c r="L32" s="44"/>
      <c r="M32" s="6">
        <f t="shared" si="2"/>
        <v>2.76802589185755</v>
      </c>
      <c r="N32" s="40">
        <v>2015</v>
      </c>
      <c r="O32" s="8">
        <v>42616</v>
      </c>
      <c r="P32" s="45">
        <v>1.5237</v>
      </c>
      <c r="Q32" s="45"/>
      <c r="R32" s="46">
        <f t="shared" si="3"/>
        <v>-110721.0356743021</v>
      </c>
      <c r="S32" s="46"/>
      <c r="T32" s="47">
        <f t="shared" si="4"/>
        <v>-40</v>
      </c>
      <c r="U32" s="47"/>
    </row>
    <row r="33" spans="2:21" ht="13.5">
      <c r="B33" s="40">
        <v>25</v>
      </c>
      <c r="C33" s="44">
        <f t="shared" si="1"/>
        <v>3579980.1534690987</v>
      </c>
      <c r="D33" s="44"/>
      <c r="E33" s="40">
        <v>2015</v>
      </c>
      <c r="F33" s="8">
        <v>42631</v>
      </c>
      <c r="G33" s="40" t="s">
        <v>2</v>
      </c>
      <c r="H33" s="45">
        <v>1.5614</v>
      </c>
      <c r="I33" s="45"/>
      <c r="J33" s="40">
        <v>42</v>
      </c>
      <c r="K33" s="44">
        <f t="shared" si="0"/>
        <v>107399.40460407296</v>
      </c>
      <c r="L33" s="44"/>
      <c r="M33" s="6">
        <f t="shared" si="2"/>
        <v>2.557128681049356</v>
      </c>
      <c r="N33" s="40">
        <v>2015</v>
      </c>
      <c r="O33" s="8">
        <v>42631</v>
      </c>
      <c r="P33" s="45">
        <v>1.5532</v>
      </c>
      <c r="Q33" s="45"/>
      <c r="R33" s="46">
        <f t="shared" si="3"/>
        <v>209684.55184604682</v>
      </c>
      <c r="S33" s="46"/>
      <c r="T33" s="47">
        <f t="shared" si="4"/>
        <v>81.99999999999986</v>
      </c>
      <c r="U33" s="47"/>
    </row>
    <row r="34" spans="2:21" ht="13.5">
      <c r="B34" s="40">
        <v>26</v>
      </c>
      <c r="C34" s="44">
        <f t="shared" si="1"/>
        <v>3789664.7053151457</v>
      </c>
      <c r="D34" s="44"/>
      <c r="E34" s="40">
        <v>2015</v>
      </c>
      <c r="F34" s="8">
        <v>42637</v>
      </c>
      <c r="G34" s="40" t="s">
        <v>3</v>
      </c>
      <c r="H34" s="45">
        <v>1.5232</v>
      </c>
      <c r="I34" s="45"/>
      <c r="J34" s="40">
        <v>33</v>
      </c>
      <c r="K34" s="44">
        <f t="shared" si="0"/>
        <v>113689.94115945436</v>
      </c>
      <c r="L34" s="44"/>
      <c r="M34" s="6">
        <f t="shared" si="2"/>
        <v>3.4451497321046776</v>
      </c>
      <c r="N34" s="40">
        <v>2015</v>
      </c>
      <c r="O34" s="8">
        <v>42638</v>
      </c>
      <c r="P34" s="45">
        <v>1.5199</v>
      </c>
      <c r="Q34" s="45"/>
      <c r="R34" s="46">
        <f t="shared" si="3"/>
        <v>-113689.94115945713</v>
      </c>
      <c r="S34" s="46"/>
      <c r="T34" s="47">
        <f t="shared" si="4"/>
        <v>-33</v>
      </c>
      <c r="U34" s="47"/>
    </row>
    <row r="35" spans="2:21" ht="13.5">
      <c r="B35" s="40">
        <v>27</v>
      </c>
      <c r="C35" s="44">
        <f t="shared" si="1"/>
        <v>3675974.7641556887</v>
      </c>
      <c r="D35" s="44"/>
      <c r="E35" s="40">
        <v>2015</v>
      </c>
      <c r="F35" s="8">
        <v>42644</v>
      </c>
      <c r="G35" s="40" t="s">
        <v>3</v>
      </c>
      <c r="H35" s="45">
        <v>1.5135</v>
      </c>
      <c r="I35" s="45"/>
      <c r="J35" s="40">
        <v>29</v>
      </c>
      <c r="K35" s="44">
        <f t="shared" si="0"/>
        <v>110279.24292467066</v>
      </c>
      <c r="L35" s="44"/>
      <c r="M35" s="6">
        <f t="shared" si="2"/>
        <v>3.802732514643816</v>
      </c>
      <c r="N35" s="40">
        <v>2015</v>
      </c>
      <c r="O35" s="8">
        <v>42644</v>
      </c>
      <c r="P35" s="45">
        <v>1.5157</v>
      </c>
      <c r="Q35" s="45"/>
      <c r="R35" s="46">
        <f t="shared" si="3"/>
        <v>83660.11532216317</v>
      </c>
      <c r="S35" s="46"/>
      <c r="T35" s="47">
        <f t="shared" si="4"/>
        <v>21.999999999999797</v>
      </c>
      <c r="U35" s="47"/>
    </row>
    <row r="36" spans="2:21" ht="13.5">
      <c r="B36" s="40">
        <v>28</v>
      </c>
      <c r="C36" s="44">
        <f t="shared" si="1"/>
        <v>3759634.879477852</v>
      </c>
      <c r="D36" s="44"/>
      <c r="E36" s="40">
        <v>2015</v>
      </c>
      <c r="F36" s="8">
        <v>42648</v>
      </c>
      <c r="G36" s="40" t="s">
        <v>2</v>
      </c>
      <c r="H36" s="45">
        <v>1.5226</v>
      </c>
      <c r="I36" s="45"/>
      <c r="J36" s="40">
        <v>12</v>
      </c>
      <c r="K36" s="44">
        <f t="shared" si="0"/>
        <v>112789.04638433555</v>
      </c>
      <c r="L36" s="44"/>
      <c r="M36" s="6">
        <f t="shared" si="2"/>
        <v>9.39908719869463</v>
      </c>
      <c r="N36" s="40">
        <v>2015</v>
      </c>
      <c r="O36" s="8">
        <v>42648</v>
      </c>
      <c r="P36" s="45">
        <v>1.5191</v>
      </c>
      <c r="Q36" s="45"/>
      <c r="R36" s="46">
        <f t="shared" si="3"/>
        <v>328968.05195431755</v>
      </c>
      <c r="S36" s="46"/>
      <c r="T36" s="47">
        <f t="shared" si="4"/>
        <v>35.00000000000058</v>
      </c>
      <c r="U36" s="47"/>
    </row>
    <row r="37" spans="2:21" ht="13.5">
      <c r="B37" s="40">
        <v>29</v>
      </c>
      <c r="C37" s="44">
        <f t="shared" si="1"/>
        <v>4088602.9314321694</v>
      </c>
      <c r="D37" s="44"/>
      <c r="E37" s="40">
        <v>2015</v>
      </c>
      <c r="F37" s="8">
        <v>42651</v>
      </c>
      <c r="G37" s="40" t="s">
        <v>2</v>
      </c>
      <c r="H37" s="45">
        <v>1.5338</v>
      </c>
      <c r="I37" s="45"/>
      <c r="J37" s="40">
        <v>33</v>
      </c>
      <c r="K37" s="44">
        <f t="shared" si="0"/>
        <v>122658.08794296508</v>
      </c>
      <c r="L37" s="44"/>
      <c r="M37" s="6">
        <f t="shared" si="2"/>
        <v>3.716911755847427</v>
      </c>
      <c r="N37" s="40">
        <v>2015</v>
      </c>
      <c r="O37" s="8">
        <v>42651</v>
      </c>
      <c r="P37" s="45">
        <v>1.528</v>
      </c>
      <c r="Q37" s="45"/>
      <c r="R37" s="46">
        <f t="shared" si="3"/>
        <v>215580.88183915179</v>
      </c>
      <c r="S37" s="46"/>
      <c r="T37" s="47">
        <f t="shared" si="4"/>
        <v>58.00000000000027</v>
      </c>
      <c r="U37" s="47"/>
    </row>
    <row r="38" spans="2:21" ht="13.5">
      <c r="B38" s="40">
        <v>30</v>
      </c>
      <c r="C38" s="44">
        <f t="shared" si="1"/>
        <v>4304183.813271321</v>
      </c>
      <c r="D38" s="44"/>
      <c r="E38" s="40">
        <v>2015</v>
      </c>
      <c r="F38" s="8">
        <v>42655</v>
      </c>
      <c r="G38" s="40" t="s">
        <v>2</v>
      </c>
      <c r="H38" s="45">
        <v>1.5356</v>
      </c>
      <c r="I38" s="45"/>
      <c r="J38" s="40">
        <v>6</v>
      </c>
      <c r="K38" s="44">
        <f t="shared" si="0"/>
        <v>129125.51439813964</v>
      </c>
      <c r="L38" s="44"/>
      <c r="M38" s="6">
        <f t="shared" si="2"/>
        <v>21.52091906635661</v>
      </c>
      <c r="N38" s="40">
        <v>2015</v>
      </c>
      <c r="O38" s="8">
        <v>42656</v>
      </c>
      <c r="P38" s="45">
        <v>1.5324</v>
      </c>
      <c r="Q38" s="45"/>
      <c r="R38" s="46">
        <f t="shared" si="3"/>
        <v>688669.4101234311</v>
      </c>
      <c r="S38" s="46"/>
      <c r="T38" s="47">
        <f t="shared" si="4"/>
        <v>32.00000000000092</v>
      </c>
      <c r="U38" s="47"/>
    </row>
    <row r="39" spans="2:21" ht="13.5">
      <c r="B39" s="40">
        <v>31</v>
      </c>
      <c r="C39" s="44">
        <f t="shared" si="1"/>
        <v>4992853.2233947525</v>
      </c>
      <c r="D39" s="44"/>
      <c r="E39" s="40">
        <v>2015</v>
      </c>
      <c r="F39" s="8">
        <v>42658</v>
      </c>
      <c r="G39" s="40" t="s">
        <v>2</v>
      </c>
      <c r="H39" s="45">
        <v>1.5481</v>
      </c>
      <c r="I39" s="45"/>
      <c r="J39" s="40">
        <v>25</v>
      </c>
      <c r="K39" s="44">
        <f t="shared" si="0"/>
        <v>149785.59670184256</v>
      </c>
      <c r="L39" s="44"/>
      <c r="M39" s="6">
        <f t="shared" si="2"/>
        <v>5.991423868073703</v>
      </c>
      <c r="N39" s="40">
        <v>2015</v>
      </c>
      <c r="O39" s="8">
        <v>42658</v>
      </c>
      <c r="P39" s="45">
        <v>1.5506</v>
      </c>
      <c r="Q39" s="45"/>
      <c r="R39" s="46">
        <f t="shared" si="3"/>
        <v>-149785.5967018394</v>
      </c>
      <c r="S39" s="46"/>
      <c r="T39" s="47">
        <f t="shared" si="4"/>
        <v>-25</v>
      </c>
      <c r="U39" s="47"/>
    </row>
    <row r="40" spans="2:21" ht="13.5">
      <c r="B40" s="40">
        <v>32</v>
      </c>
      <c r="C40" s="44">
        <f t="shared" si="1"/>
        <v>4843067.6266929135</v>
      </c>
      <c r="D40" s="44"/>
      <c r="E40" s="40">
        <v>2015</v>
      </c>
      <c r="F40" s="8">
        <v>42658</v>
      </c>
      <c r="G40" s="40" t="s">
        <v>2</v>
      </c>
      <c r="H40" s="45">
        <v>1.549</v>
      </c>
      <c r="I40" s="45"/>
      <c r="J40" s="40">
        <v>12</v>
      </c>
      <c r="K40" s="44">
        <f t="shared" si="0"/>
        <v>145292.0288007874</v>
      </c>
      <c r="L40" s="44"/>
      <c r="M40" s="6">
        <f t="shared" si="2"/>
        <v>12.107669066732283</v>
      </c>
      <c r="N40" s="40">
        <v>2015</v>
      </c>
      <c r="O40" s="8">
        <v>42665</v>
      </c>
      <c r="P40" s="45">
        <v>1.5508</v>
      </c>
      <c r="Q40" s="45"/>
      <c r="R40" s="46">
        <f t="shared" si="3"/>
        <v>-217938.04320118396</v>
      </c>
      <c r="S40" s="46"/>
      <c r="T40" s="47">
        <f t="shared" si="4"/>
        <v>-12</v>
      </c>
      <c r="U40" s="47"/>
    </row>
    <row r="41" spans="2:21" ht="13.5">
      <c r="B41" s="40">
        <v>33</v>
      </c>
      <c r="C41" s="44">
        <f t="shared" si="1"/>
        <v>4625129.58349173</v>
      </c>
      <c r="D41" s="44"/>
      <c r="E41" s="40">
        <v>2015</v>
      </c>
      <c r="F41" s="8">
        <v>42672</v>
      </c>
      <c r="G41" s="40" t="s">
        <v>3</v>
      </c>
      <c r="H41" s="45">
        <v>1.5259</v>
      </c>
      <c r="I41" s="45"/>
      <c r="J41" s="40">
        <v>18</v>
      </c>
      <c r="K41" s="44">
        <f t="shared" si="0"/>
        <v>138753.88750475188</v>
      </c>
      <c r="L41" s="44"/>
      <c r="M41" s="6">
        <f t="shared" si="2"/>
        <v>7.708549305819549</v>
      </c>
      <c r="N41" s="40">
        <v>2015</v>
      </c>
      <c r="O41" s="8">
        <v>42673</v>
      </c>
      <c r="P41" s="45">
        <v>1.5343</v>
      </c>
      <c r="Q41" s="45"/>
      <c r="R41" s="46">
        <f t="shared" si="3"/>
        <v>647518.1416888393</v>
      </c>
      <c r="S41" s="46"/>
      <c r="T41" s="47">
        <f t="shared" si="4"/>
        <v>83.99999999999963</v>
      </c>
      <c r="U41" s="47"/>
    </row>
    <row r="42" spans="2:21" ht="13.5">
      <c r="B42" s="40">
        <v>34</v>
      </c>
      <c r="C42" s="44">
        <f t="shared" si="1"/>
        <v>5272647.725180569</v>
      </c>
      <c r="D42" s="44"/>
      <c r="E42" s="40">
        <v>2015</v>
      </c>
      <c r="F42" s="8">
        <v>42676</v>
      </c>
      <c r="G42" s="40" t="s">
        <v>2</v>
      </c>
      <c r="H42" s="45">
        <v>1.5467</v>
      </c>
      <c r="I42" s="45"/>
      <c r="J42" s="40">
        <v>12</v>
      </c>
      <c r="K42" s="44">
        <f t="shared" si="0"/>
        <v>158179.43175541706</v>
      </c>
      <c r="L42" s="44"/>
      <c r="M42" s="6">
        <f t="shared" si="2"/>
        <v>13.18161931295142</v>
      </c>
      <c r="N42" s="40">
        <v>2015</v>
      </c>
      <c r="O42" s="8">
        <v>42677</v>
      </c>
      <c r="P42" s="45">
        <v>1.5398</v>
      </c>
      <c r="Q42" s="45"/>
      <c r="R42" s="46">
        <f t="shared" si="3"/>
        <v>909531.7325936357</v>
      </c>
      <c r="S42" s="46"/>
      <c r="T42" s="47">
        <f t="shared" si="4"/>
        <v>68.99999999999906</v>
      </c>
      <c r="U42" s="47"/>
    </row>
    <row r="43" spans="2:21" ht="13.5">
      <c r="B43" s="40">
        <v>35</v>
      </c>
      <c r="C43" s="44">
        <f t="shared" si="1"/>
        <v>6182179.457774205</v>
      </c>
      <c r="D43" s="44"/>
      <c r="E43" s="40">
        <v>2015</v>
      </c>
      <c r="F43" s="8">
        <v>42693</v>
      </c>
      <c r="G43" s="40" t="s">
        <v>2</v>
      </c>
      <c r="H43" s="45">
        <v>1.532</v>
      </c>
      <c r="I43" s="45"/>
      <c r="J43" s="40">
        <v>14</v>
      </c>
      <c r="K43" s="44">
        <f t="shared" si="0"/>
        <v>185465.38373322616</v>
      </c>
      <c r="L43" s="44"/>
      <c r="M43" s="6">
        <f t="shared" si="2"/>
        <v>13.247527409516154</v>
      </c>
      <c r="N43" s="40">
        <v>2015</v>
      </c>
      <c r="O43" s="8">
        <v>42694</v>
      </c>
      <c r="P43" s="45">
        <v>1.5265</v>
      </c>
      <c r="Q43" s="45"/>
      <c r="R43" s="46">
        <f t="shared" si="3"/>
        <v>728614.0075233964</v>
      </c>
      <c r="S43" s="46"/>
      <c r="T43" s="47">
        <f t="shared" si="4"/>
        <v>55.000000000000604</v>
      </c>
      <c r="U43" s="47"/>
    </row>
    <row r="44" spans="2:21" ht="13.5">
      <c r="B44" s="40">
        <v>36</v>
      </c>
      <c r="C44" s="44">
        <f t="shared" si="1"/>
        <v>6910793.465297601</v>
      </c>
      <c r="D44" s="44"/>
      <c r="E44" s="40">
        <v>2015</v>
      </c>
      <c r="F44" s="8">
        <v>42697</v>
      </c>
      <c r="G44" s="40" t="s">
        <v>3</v>
      </c>
      <c r="H44" s="45">
        <v>1.5119</v>
      </c>
      <c r="I44" s="45"/>
      <c r="J44" s="40">
        <v>11</v>
      </c>
      <c r="K44" s="44">
        <f t="shared" si="0"/>
        <v>207323.80395892804</v>
      </c>
      <c r="L44" s="44"/>
      <c r="M44" s="6">
        <f t="shared" si="2"/>
        <v>18.84761854172073</v>
      </c>
      <c r="N44" s="40">
        <v>2015</v>
      </c>
      <c r="O44" s="8">
        <v>42698</v>
      </c>
      <c r="P44" s="45">
        <v>1.5106</v>
      </c>
      <c r="Q44" s="45"/>
      <c r="R44" s="46">
        <f t="shared" si="3"/>
        <v>-245019.04104238434</v>
      </c>
      <c r="S44" s="46"/>
      <c r="T44" s="47">
        <f t="shared" si="4"/>
        <v>-11</v>
      </c>
      <c r="U44" s="47"/>
    </row>
    <row r="45" spans="2:21" ht="13.5">
      <c r="B45" s="40">
        <v>37</v>
      </c>
      <c r="C45" s="44">
        <f t="shared" si="1"/>
        <v>6665774.4242552165</v>
      </c>
      <c r="D45" s="44"/>
      <c r="E45" s="40">
        <v>2015</v>
      </c>
      <c r="F45" s="8">
        <v>42698</v>
      </c>
      <c r="G45" s="40" t="s">
        <v>3</v>
      </c>
      <c r="H45" s="45">
        <v>1.5074</v>
      </c>
      <c r="I45" s="45"/>
      <c r="J45" s="40">
        <v>20</v>
      </c>
      <c r="K45" s="44">
        <f t="shared" si="0"/>
        <v>199973.2327276565</v>
      </c>
      <c r="L45" s="44"/>
      <c r="M45" s="6">
        <f t="shared" si="2"/>
        <v>9.998661636382826</v>
      </c>
      <c r="N45" s="40">
        <v>2015</v>
      </c>
      <c r="O45" s="8">
        <v>42701</v>
      </c>
      <c r="P45" s="45">
        <v>1.5054</v>
      </c>
      <c r="Q45" s="45"/>
      <c r="R45" s="46">
        <f t="shared" si="3"/>
        <v>-199973.2327276567</v>
      </c>
      <c r="S45" s="46"/>
      <c r="T45" s="47">
        <f t="shared" si="4"/>
        <v>-20</v>
      </c>
      <c r="U45" s="47"/>
    </row>
    <row r="46" spans="2:21" ht="13.5">
      <c r="B46" s="40">
        <v>38</v>
      </c>
      <c r="C46" s="44">
        <f t="shared" si="1"/>
        <v>6465801.191527559</v>
      </c>
      <c r="D46" s="44"/>
      <c r="E46" s="40">
        <v>2015</v>
      </c>
      <c r="F46" s="8">
        <v>42704</v>
      </c>
      <c r="G46" s="40" t="s">
        <v>3</v>
      </c>
      <c r="H46" s="45">
        <v>1.5012</v>
      </c>
      <c r="I46" s="45"/>
      <c r="J46" s="40">
        <v>19</v>
      </c>
      <c r="K46" s="44">
        <f t="shared" si="0"/>
        <v>193974.03574582678</v>
      </c>
      <c r="L46" s="44"/>
      <c r="M46" s="6">
        <f t="shared" si="2"/>
        <v>10.209159776096147</v>
      </c>
      <c r="N46" s="40">
        <v>2015</v>
      </c>
      <c r="O46" s="8">
        <v>42705</v>
      </c>
      <c r="P46" s="45">
        <v>1.5123</v>
      </c>
      <c r="Q46" s="45"/>
      <c r="R46" s="46">
        <f t="shared" si="3"/>
        <v>1133216.7351466608</v>
      </c>
      <c r="S46" s="46"/>
      <c r="T46" s="47">
        <f t="shared" si="4"/>
        <v>110.99999999999888</v>
      </c>
      <c r="U46" s="47"/>
    </row>
    <row r="47" spans="2:21" ht="13.5">
      <c r="B47" s="40">
        <v>39</v>
      </c>
      <c r="C47" s="44">
        <f t="shared" si="1"/>
        <v>7599017.926674221</v>
      </c>
      <c r="D47" s="44"/>
      <c r="E47" s="40">
        <v>2016</v>
      </c>
      <c r="F47" s="8">
        <v>42373</v>
      </c>
      <c r="G47" s="40" t="s">
        <v>3</v>
      </c>
      <c r="H47" s="45">
        <v>1.469</v>
      </c>
      <c r="I47" s="45"/>
      <c r="J47" s="40">
        <v>28</v>
      </c>
      <c r="K47" s="44">
        <f t="shared" si="0"/>
        <v>227970.53780022662</v>
      </c>
      <c r="L47" s="44"/>
      <c r="M47" s="6">
        <f t="shared" si="2"/>
        <v>8.141804921436664</v>
      </c>
      <c r="N47" s="40">
        <v>2016</v>
      </c>
      <c r="O47" s="8">
        <v>42374</v>
      </c>
      <c r="P47" s="45">
        <v>1.4662</v>
      </c>
      <c r="Q47" s="45"/>
      <c r="R47" s="46">
        <f t="shared" si="3"/>
        <v>-227970.53780023765</v>
      </c>
      <c r="S47" s="46"/>
      <c r="T47" s="47">
        <f t="shared" si="4"/>
        <v>-28</v>
      </c>
      <c r="U47" s="47"/>
    </row>
    <row r="48" spans="2:21" ht="13.5">
      <c r="B48" s="40">
        <v>40</v>
      </c>
      <c r="C48" s="44">
        <f t="shared" si="1"/>
        <v>7371047.388873983</v>
      </c>
      <c r="D48" s="44"/>
      <c r="E48" s="40">
        <v>2016</v>
      </c>
      <c r="F48" s="8">
        <v>42376</v>
      </c>
      <c r="G48" s="40" t="s">
        <v>3</v>
      </c>
      <c r="H48" s="45">
        <v>1.4573</v>
      </c>
      <c r="I48" s="45"/>
      <c r="J48" s="40">
        <v>41</v>
      </c>
      <c r="K48" s="44">
        <f t="shared" si="0"/>
        <v>221131.42166621948</v>
      </c>
      <c r="L48" s="44"/>
      <c r="M48" s="6">
        <f t="shared" si="2"/>
        <v>5.393449308932182</v>
      </c>
      <c r="N48" s="40">
        <v>2016</v>
      </c>
      <c r="O48" s="8">
        <v>42377</v>
      </c>
      <c r="P48" s="45">
        <v>1.4532</v>
      </c>
      <c r="Q48" s="45"/>
      <c r="R48" s="46">
        <f t="shared" si="3"/>
        <v>-221131.42166621907</v>
      </c>
      <c r="S48" s="46"/>
      <c r="T48" s="47">
        <f t="shared" si="4"/>
        <v>-41</v>
      </c>
      <c r="U48" s="47"/>
    </row>
    <row r="49" spans="2:21" ht="13.5">
      <c r="B49" s="40">
        <v>41</v>
      </c>
      <c r="C49" s="44">
        <f t="shared" si="1"/>
        <v>7149915.967207764</v>
      </c>
      <c r="D49" s="44"/>
      <c r="E49" s="40">
        <v>2016</v>
      </c>
      <c r="F49" s="8">
        <v>42388</v>
      </c>
      <c r="G49" s="40" t="s">
        <v>3</v>
      </c>
      <c r="H49" s="45">
        <v>1.4243</v>
      </c>
      <c r="I49" s="45"/>
      <c r="J49" s="40">
        <v>7</v>
      </c>
      <c r="K49" s="44">
        <f t="shared" si="0"/>
        <v>214497.47901623292</v>
      </c>
      <c r="L49" s="44"/>
      <c r="M49" s="6">
        <f t="shared" si="2"/>
        <v>30.64249700231899</v>
      </c>
      <c r="N49" s="40">
        <v>2016</v>
      </c>
      <c r="O49" s="8">
        <v>42388</v>
      </c>
      <c r="P49" s="45">
        <v>1.4328</v>
      </c>
      <c r="Q49" s="45"/>
      <c r="R49" s="46">
        <f t="shared" si="3"/>
        <v>2604612.2451971676</v>
      </c>
      <c r="S49" s="46"/>
      <c r="T49" s="47">
        <f t="shared" si="4"/>
        <v>85.00000000000173</v>
      </c>
      <c r="U49" s="47"/>
    </row>
    <row r="50" spans="2:21" ht="13.5">
      <c r="B50" s="40">
        <v>42</v>
      </c>
      <c r="C50" s="44">
        <f t="shared" si="1"/>
        <v>9754528.212404933</v>
      </c>
      <c r="D50" s="44"/>
      <c r="E50" s="40">
        <v>2016</v>
      </c>
      <c r="F50" s="8">
        <v>42398</v>
      </c>
      <c r="G50" s="40" t="s">
        <v>2</v>
      </c>
      <c r="H50" s="45">
        <v>1.4385</v>
      </c>
      <c r="I50" s="45"/>
      <c r="J50" s="40">
        <v>27</v>
      </c>
      <c r="K50" s="44">
        <f t="shared" si="0"/>
        <v>292635.84637214796</v>
      </c>
      <c r="L50" s="44"/>
      <c r="M50" s="6">
        <f t="shared" si="2"/>
        <v>10.838364680449924</v>
      </c>
      <c r="N50" s="40">
        <v>2016</v>
      </c>
      <c r="O50" s="8">
        <v>42398</v>
      </c>
      <c r="P50" s="45">
        <v>1.4284</v>
      </c>
      <c r="Q50" s="45"/>
      <c r="R50" s="46">
        <f t="shared" si="3"/>
        <v>1094674.8327254422</v>
      </c>
      <c r="S50" s="46"/>
      <c r="T50" s="47">
        <f t="shared" si="4"/>
        <v>100.99999999999997</v>
      </c>
      <c r="U50" s="47"/>
    </row>
    <row r="51" spans="2:21" ht="13.5">
      <c r="B51" s="40">
        <v>43</v>
      </c>
      <c r="C51" s="44">
        <f t="shared" si="1"/>
        <v>10849203.045130376</v>
      </c>
      <c r="D51" s="44"/>
      <c r="E51" s="40">
        <v>2016</v>
      </c>
      <c r="F51" s="8">
        <v>42402</v>
      </c>
      <c r="G51" s="40" t="s">
        <v>2</v>
      </c>
      <c r="H51" s="45">
        <v>1.44</v>
      </c>
      <c r="I51" s="45"/>
      <c r="J51" s="40">
        <v>45</v>
      </c>
      <c r="K51" s="44">
        <f t="shared" si="0"/>
        <v>325476.09135391127</v>
      </c>
      <c r="L51" s="44"/>
      <c r="M51" s="6">
        <f t="shared" si="2"/>
        <v>7.2328020300869165</v>
      </c>
      <c r="N51" s="40">
        <v>2016</v>
      </c>
      <c r="O51" s="8">
        <v>42403</v>
      </c>
      <c r="P51" s="45">
        <v>1.4445</v>
      </c>
      <c r="Q51" s="45"/>
      <c r="R51" s="46">
        <f t="shared" si="3"/>
        <v>-325476.09135390754</v>
      </c>
      <c r="S51" s="46"/>
      <c r="T51" s="47">
        <f t="shared" si="4"/>
        <v>-45</v>
      </c>
      <c r="U51" s="47"/>
    </row>
    <row r="52" spans="2:21" ht="13.5">
      <c r="B52" s="40">
        <v>44</v>
      </c>
      <c r="C52" s="44">
        <f t="shared" si="1"/>
        <v>10523726.953776468</v>
      </c>
      <c r="D52" s="44"/>
      <c r="E52" s="40">
        <v>2016</v>
      </c>
      <c r="F52" s="8">
        <v>42404</v>
      </c>
      <c r="G52" s="40" t="s">
        <v>2</v>
      </c>
      <c r="H52" s="45">
        <v>1.4579</v>
      </c>
      <c r="I52" s="45"/>
      <c r="J52" s="40">
        <v>83</v>
      </c>
      <c r="K52" s="44">
        <f t="shared" si="0"/>
        <v>315711.80861329404</v>
      </c>
      <c r="L52" s="44"/>
      <c r="M52" s="6">
        <f t="shared" si="2"/>
        <v>3.803756730280651</v>
      </c>
      <c r="N52" s="40">
        <v>2016</v>
      </c>
      <c r="O52" s="8">
        <v>42404</v>
      </c>
      <c r="P52" s="45">
        <v>1.4662</v>
      </c>
      <c r="Q52" s="45"/>
      <c r="R52" s="46">
        <f t="shared" si="3"/>
        <v>-315711.80861329305</v>
      </c>
      <c r="S52" s="46"/>
      <c r="T52" s="47">
        <f t="shared" si="4"/>
        <v>-83</v>
      </c>
      <c r="U52" s="47"/>
    </row>
    <row r="53" spans="2:21" ht="13.5">
      <c r="B53" s="40">
        <v>45</v>
      </c>
      <c r="C53" s="44">
        <f t="shared" si="1"/>
        <v>10208015.145163175</v>
      </c>
      <c r="D53" s="44"/>
      <c r="E53" s="40">
        <v>2016</v>
      </c>
      <c r="F53" s="8">
        <v>42404</v>
      </c>
      <c r="G53" s="43" t="s">
        <v>2</v>
      </c>
      <c r="H53" s="45">
        <v>1.46</v>
      </c>
      <c r="I53" s="45"/>
      <c r="J53" s="40">
        <v>66</v>
      </c>
      <c r="K53" s="44">
        <f t="shared" si="0"/>
        <v>306240.4543548952</v>
      </c>
      <c r="L53" s="44"/>
      <c r="M53" s="6">
        <f t="shared" si="2"/>
        <v>4.6400068841650794</v>
      </c>
      <c r="N53" s="40">
        <v>2016</v>
      </c>
      <c r="O53" s="8">
        <v>42405</v>
      </c>
      <c r="P53" s="45">
        <v>1.4468</v>
      </c>
      <c r="Q53" s="45"/>
      <c r="R53" s="46">
        <f t="shared" si="3"/>
        <v>612480.9087097849</v>
      </c>
      <c r="S53" s="46"/>
      <c r="T53" s="47">
        <f t="shared" si="4"/>
        <v>131.99999999999878</v>
      </c>
      <c r="U53" s="47"/>
    </row>
    <row r="54" spans="2:21" ht="13.5">
      <c r="B54" s="40">
        <v>46</v>
      </c>
      <c r="C54" s="44">
        <f t="shared" si="1"/>
        <v>10820496.05387296</v>
      </c>
      <c r="D54" s="44"/>
      <c r="E54" s="40">
        <v>2016</v>
      </c>
      <c r="F54" s="8">
        <v>42409</v>
      </c>
      <c r="G54" s="40" t="s">
        <v>3</v>
      </c>
      <c r="H54" s="45">
        <v>1.4394</v>
      </c>
      <c r="I54" s="45"/>
      <c r="J54" s="40">
        <v>16</v>
      </c>
      <c r="K54" s="44">
        <f t="shared" si="0"/>
        <v>324614.8816161888</v>
      </c>
      <c r="L54" s="44"/>
      <c r="M54" s="6">
        <f t="shared" si="2"/>
        <v>20.288430101011798</v>
      </c>
      <c r="N54" s="40">
        <v>2016</v>
      </c>
      <c r="O54" s="8">
        <v>42409</v>
      </c>
      <c r="P54" s="45">
        <v>1.4488</v>
      </c>
      <c r="Q54" s="45"/>
      <c r="R54" s="46">
        <f t="shared" si="3"/>
        <v>1907112.4294951241</v>
      </c>
      <c r="S54" s="46"/>
      <c r="T54" s="47">
        <f t="shared" si="4"/>
        <v>94.00000000000075</v>
      </c>
      <c r="U54" s="47"/>
    </row>
    <row r="55" spans="2:21" ht="13.5">
      <c r="B55" s="40">
        <v>47</v>
      </c>
      <c r="C55" s="44">
        <f t="shared" si="1"/>
        <v>12727608.483368084</v>
      </c>
      <c r="D55" s="44"/>
      <c r="E55" s="40">
        <v>2016</v>
      </c>
      <c r="F55" s="8">
        <v>42416</v>
      </c>
      <c r="G55" s="43" t="s">
        <v>3</v>
      </c>
      <c r="H55" s="45">
        <v>1.4417</v>
      </c>
      <c r="I55" s="45"/>
      <c r="J55" s="40">
        <v>13</v>
      </c>
      <c r="K55" s="44">
        <f t="shared" si="0"/>
        <v>381828.2545010425</v>
      </c>
      <c r="L55" s="44"/>
      <c r="M55" s="6">
        <f t="shared" si="2"/>
        <v>29.37140419238788</v>
      </c>
      <c r="N55" s="40">
        <v>2016</v>
      </c>
      <c r="O55" s="8">
        <v>42416</v>
      </c>
      <c r="P55" s="45">
        <v>1.447</v>
      </c>
      <c r="Q55" s="45"/>
      <c r="R55" s="46">
        <f t="shared" si="3"/>
        <v>1556684.422196582</v>
      </c>
      <c r="S55" s="46"/>
      <c r="T55" s="47">
        <f t="shared" si="4"/>
        <v>53.000000000000824</v>
      </c>
      <c r="U55" s="47"/>
    </row>
    <row r="56" spans="2:21" ht="13.5">
      <c r="B56" s="40">
        <v>48</v>
      </c>
      <c r="C56" s="44">
        <f t="shared" si="1"/>
        <v>14284292.905564666</v>
      </c>
      <c r="D56" s="44"/>
      <c r="E56" s="40">
        <v>2016</v>
      </c>
      <c r="F56" s="8">
        <v>42417</v>
      </c>
      <c r="G56" s="43" t="s">
        <v>3</v>
      </c>
      <c r="H56" s="45">
        <v>1.4263</v>
      </c>
      <c r="I56" s="45"/>
      <c r="J56" s="40">
        <v>16</v>
      </c>
      <c r="K56" s="44">
        <f t="shared" si="0"/>
        <v>428528.78716693993</v>
      </c>
      <c r="L56" s="44"/>
      <c r="M56" s="6">
        <f t="shared" si="2"/>
        <v>26.783049197933746</v>
      </c>
      <c r="N56" s="40">
        <v>2016</v>
      </c>
      <c r="O56" s="8">
        <v>42418</v>
      </c>
      <c r="P56" s="45">
        <v>1.4365</v>
      </c>
      <c r="Q56" s="45"/>
      <c r="R56" s="46">
        <f t="shared" si="3"/>
        <v>2731871.018189298</v>
      </c>
      <c r="S56" s="46"/>
      <c r="T56" s="47">
        <f t="shared" si="4"/>
        <v>102.00000000000209</v>
      </c>
      <c r="U56" s="47"/>
    </row>
    <row r="57" spans="2:21" ht="13.5">
      <c r="B57" s="40">
        <v>49</v>
      </c>
      <c r="C57" s="44">
        <f t="shared" si="1"/>
        <v>17016163.923753962</v>
      </c>
      <c r="D57" s="44"/>
      <c r="E57" s="40">
        <v>2016</v>
      </c>
      <c r="F57" s="8">
        <v>42418</v>
      </c>
      <c r="G57" s="43" t="s">
        <v>3</v>
      </c>
      <c r="H57" s="45">
        <v>1.4283</v>
      </c>
      <c r="I57" s="45"/>
      <c r="J57" s="40">
        <v>27</v>
      </c>
      <c r="K57" s="44">
        <f t="shared" si="0"/>
        <v>510484.91771261883</v>
      </c>
      <c r="L57" s="44"/>
      <c r="M57" s="6">
        <f t="shared" si="2"/>
        <v>18.906848804171066</v>
      </c>
      <c r="N57" s="40">
        <v>2016</v>
      </c>
      <c r="O57" s="8">
        <v>42418</v>
      </c>
      <c r="P57" s="45">
        <v>1.4378</v>
      </c>
      <c r="Q57" s="45"/>
      <c r="R57" s="46">
        <f t="shared" si="3"/>
        <v>1796150.6363962635</v>
      </c>
      <c r="S57" s="46"/>
      <c r="T57" s="47">
        <f t="shared" si="4"/>
        <v>95.00000000000064</v>
      </c>
      <c r="U57" s="47"/>
    </row>
    <row r="58" spans="2:21" ht="13.5">
      <c r="B58" s="40">
        <v>50</v>
      </c>
      <c r="C58" s="44">
        <f t="shared" si="1"/>
        <v>18812314.560150225</v>
      </c>
      <c r="D58" s="44"/>
      <c r="E58" s="40">
        <v>2016</v>
      </c>
      <c r="F58" s="8">
        <v>42429</v>
      </c>
      <c r="G58" s="43" t="s">
        <v>3</v>
      </c>
      <c r="H58" s="45">
        <v>1.3872</v>
      </c>
      <c r="I58" s="45"/>
      <c r="J58" s="40">
        <v>30</v>
      </c>
      <c r="K58" s="44">
        <f t="shared" si="0"/>
        <v>564369.4368045067</v>
      </c>
      <c r="L58" s="44"/>
      <c r="M58" s="6">
        <f t="shared" si="2"/>
        <v>18.81231456015022</v>
      </c>
      <c r="N58" s="40">
        <v>2016</v>
      </c>
      <c r="O58" s="8">
        <v>42431</v>
      </c>
      <c r="P58" s="45">
        <v>1.4048</v>
      </c>
      <c r="Q58" s="45"/>
      <c r="R58" s="46">
        <f t="shared" si="3"/>
        <v>3310967.36258645</v>
      </c>
      <c r="S58" s="46"/>
      <c r="T58" s="47">
        <f t="shared" si="4"/>
        <v>176.0000000000006</v>
      </c>
      <c r="U58" s="47"/>
    </row>
    <row r="59" spans="2:21" ht="13.5">
      <c r="B59" s="40">
        <v>51</v>
      </c>
      <c r="C59" s="44">
        <f t="shared" si="1"/>
        <v>22123281.922736675</v>
      </c>
      <c r="D59" s="44"/>
      <c r="E59" s="40">
        <v>2016</v>
      </c>
      <c r="F59" s="8">
        <v>42433</v>
      </c>
      <c r="G59" s="40" t="s">
        <v>2</v>
      </c>
      <c r="H59" s="45">
        <v>1.4211</v>
      </c>
      <c r="I59" s="45"/>
      <c r="J59" s="40">
        <v>36</v>
      </c>
      <c r="K59" s="44">
        <f t="shared" si="0"/>
        <v>663698.4576821002</v>
      </c>
      <c r="L59" s="44"/>
      <c r="M59" s="6">
        <f t="shared" si="2"/>
        <v>18.43606826894723</v>
      </c>
      <c r="N59" s="40">
        <v>2016</v>
      </c>
      <c r="O59" s="8">
        <v>42436</v>
      </c>
      <c r="P59" s="45">
        <v>1.4247</v>
      </c>
      <c r="Q59" s="45"/>
      <c r="R59" s="46">
        <f t="shared" si="3"/>
        <v>-663698.4576821091</v>
      </c>
      <c r="S59" s="46"/>
      <c r="T59" s="47">
        <f t="shared" si="4"/>
        <v>-36</v>
      </c>
      <c r="U59" s="47"/>
    </row>
    <row r="60" spans="2:21" ht="13.5">
      <c r="B60" s="40">
        <v>52</v>
      </c>
      <c r="C60" s="44">
        <f t="shared" si="1"/>
        <v>21459583.465054564</v>
      </c>
      <c r="D60" s="44"/>
      <c r="E60" s="40">
        <v>2016</v>
      </c>
      <c r="F60" s="8">
        <v>42445</v>
      </c>
      <c r="G60" s="43" t="s">
        <v>3</v>
      </c>
      <c r="H60" s="45">
        <v>1.4082</v>
      </c>
      <c r="I60" s="45"/>
      <c r="J60" s="40">
        <v>30</v>
      </c>
      <c r="K60" s="44">
        <f t="shared" si="0"/>
        <v>643787.503951637</v>
      </c>
      <c r="L60" s="44"/>
      <c r="M60" s="6">
        <f t="shared" si="2"/>
        <v>21.459583465054564</v>
      </c>
      <c r="N60" s="40">
        <v>2016</v>
      </c>
      <c r="O60" s="8">
        <v>42445</v>
      </c>
      <c r="P60" s="45">
        <v>1.4198</v>
      </c>
      <c r="Q60" s="45"/>
      <c r="R60" s="46">
        <f t="shared" si="3"/>
        <v>2489311.6819463414</v>
      </c>
      <c r="S60" s="46"/>
      <c r="T60" s="47">
        <f t="shared" si="4"/>
        <v>116.00000000000054</v>
      </c>
      <c r="U60" s="47"/>
    </row>
    <row r="61" spans="2:21" ht="13.5">
      <c r="B61" s="40">
        <v>53</v>
      </c>
      <c r="C61" s="44">
        <f t="shared" si="1"/>
        <v>23948895.147000905</v>
      </c>
      <c r="D61" s="44"/>
      <c r="E61" s="40">
        <v>2016</v>
      </c>
      <c r="F61" s="8">
        <v>42447</v>
      </c>
      <c r="G61" s="40" t="s">
        <v>2</v>
      </c>
      <c r="H61" s="45">
        <v>1.4474</v>
      </c>
      <c r="I61" s="45"/>
      <c r="J61" s="40">
        <v>39</v>
      </c>
      <c r="K61" s="44">
        <f t="shared" si="0"/>
        <v>718466.8544100272</v>
      </c>
      <c r="L61" s="44"/>
      <c r="M61" s="6">
        <f t="shared" si="2"/>
        <v>18.422227036154542</v>
      </c>
      <c r="N61" s="40">
        <v>2016</v>
      </c>
      <c r="O61" s="8">
        <v>42451</v>
      </c>
      <c r="P61" s="45">
        <v>1.4337</v>
      </c>
      <c r="Q61" s="45"/>
      <c r="R61" s="46">
        <f t="shared" si="3"/>
        <v>2523845.103953181</v>
      </c>
      <c r="S61" s="46"/>
      <c r="T61" s="47">
        <f t="shared" si="4"/>
        <v>137.00000000000045</v>
      </c>
      <c r="U61" s="47"/>
    </row>
    <row r="62" spans="2:21" ht="13.5">
      <c r="B62" s="40">
        <v>54</v>
      </c>
      <c r="C62" s="44">
        <f t="shared" si="1"/>
        <v>26472740.250954084</v>
      </c>
      <c r="D62" s="44"/>
      <c r="E62" s="40">
        <v>2016</v>
      </c>
      <c r="F62" s="8">
        <v>42452</v>
      </c>
      <c r="G62" s="43" t="s">
        <v>3</v>
      </c>
      <c r="H62" s="45">
        <v>1.4112</v>
      </c>
      <c r="I62" s="45"/>
      <c r="J62" s="40">
        <v>31</v>
      </c>
      <c r="K62" s="44">
        <f t="shared" si="0"/>
        <v>794182.2075286225</v>
      </c>
      <c r="L62" s="44"/>
      <c r="M62" s="6">
        <f t="shared" si="2"/>
        <v>25.61878088802008</v>
      </c>
      <c r="N62" s="40">
        <v>2016</v>
      </c>
      <c r="O62" s="8">
        <v>42453</v>
      </c>
      <c r="P62" s="45">
        <v>1.4081</v>
      </c>
      <c r="Q62" s="45"/>
      <c r="R62" s="46">
        <f t="shared" si="3"/>
        <v>-794182.2075286488</v>
      </c>
      <c r="S62" s="46"/>
      <c r="T62" s="47">
        <f t="shared" si="4"/>
        <v>-31</v>
      </c>
      <c r="U62" s="47"/>
    </row>
    <row r="63" spans="2:21" ht="13.5">
      <c r="B63" s="40">
        <v>55</v>
      </c>
      <c r="C63" s="44">
        <f t="shared" si="1"/>
        <v>25678558.043425437</v>
      </c>
      <c r="D63" s="44"/>
      <c r="E63" s="40">
        <v>2016</v>
      </c>
      <c r="F63" s="8">
        <v>42453</v>
      </c>
      <c r="G63" s="40" t="s">
        <v>3</v>
      </c>
      <c r="H63" s="45">
        <v>1.4091</v>
      </c>
      <c r="I63" s="45"/>
      <c r="J63" s="40">
        <v>34</v>
      </c>
      <c r="K63" s="44">
        <f t="shared" si="0"/>
        <v>770356.7413027631</v>
      </c>
      <c r="L63" s="44"/>
      <c r="M63" s="6">
        <f t="shared" si="2"/>
        <v>22.657551214787148</v>
      </c>
      <c r="N63" s="40">
        <v>2016</v>
      </c>
      <c r="O63" s="8">
        <v>42457</v>
      </c>
      <c r="P63" s="45">
        <v>1.4231</v>
      </c>
      <c r="Q63" s="45"/>
      <c r="R63" s="46">
        <f t="shared" si="3"/>
        <v>3172057.1700702035</v>
      </c>
      <c r="S63" s="46"/>
      <c r="T63" s="47">
        <f t="shared" si="4"/>
        <v>140.0000000000001</v>
      </c>
      <c r="U63" s="47"/>
    </row>
    <row r="64" spans="2:21" ht="13.5">
      <c r="B64" s="40">
        <v>56</v>
      </c>
      <c r="C64" s="44">
        <f t="shared" si="1"/>
        <v>28850615.213495642</v>
      </c>
      <c r="D64" s="44"/>
      <c r="E64" s="40">
        <v>2016</v>
      </c>
      <c r="F64" s="8">
        <v>42459</v>
      </c>
      <c r="G64" s="40" t="s">
        <v>2</v>
      </c>
      <c r="H64" s="45">
        <v>1.4438</v>
      </c>
      <c r="I64" s="45"/>
      <c r="J64" s="40">
        <v>20</v>
      </c>
      <c r="K64" s="44">
        <f t="shared" si="0"/>
        <v>865518.4564048692</v>
      </c>
      <c r="L64" s="44"/>
      <c r="M64" s="6">
        <f t="shared" si="2"/>
        <v>43.27592282024346</v>
      </c>
      <c r="N64" s="40">
        <v>2016</v>
      </c>
      <c r="O64" s="8">
        <v>42461</v>
      </c>
      <c r="P64" s="45">
        <v>1.4304</v>
      </c>
      <c r="Q64" s="45"/>
      <c r="R64" s="46">
        <f t="shared" si="3"/>
        <v>5798973.657912658</v>
      </c>
      <c r="S64" s="46"/>
      <c r="T64" s="47">
        <f t="shared" si="4"/>
        <v>134.0000000000008</v>
      </c>
      <c r="U64" s="47"/>
    </row>
    <row r="65" spans="2:21" ht="13.5">
      <c r="B65" s="40">
        <v>57</v>
      </c>
      <c r="C65" s="44">
        <f t="shared" si="1"/>
        <v>34649588.8714083</v>
      </c>
      <c r="D65" s="44"/>
      <c r="E65" s="40">
        <v>2016</v>
      </c>
      <c r="F65" s="8">
        <v>42468</v>
      </c>
      <c r="G65" s="43" t="s">
        <v>3</v>
      </c>
      <c r="H65" s="45">
        <v>1.4076</v>
      </c>
      <c r="I65" s="45"/>
      <c r="J65" s="40">
        <v>35</v>
      </c>
      <c r="K65" s="44">
        <f t="shared" si="0"/>
        <v>1039487.6661422489</v>
      </c>
      <c r="L65" s="44"/>
      <c r="M65" s="6">
        <f t="shared" si="2"/>
        <v>29.699647604064257</v>
      </c>
      <c r="N65" s="40">
        <v>2016</v>
      </c>
      <c r="O65" s="8">
        <v>42471</v>
      </c>
      <c r="P65" s="45">
        <v>1.42</v>
      </c>
      <c r="Q65" s="45"/>
      <c r="R65" s="46">
        <f t="shared" si="3"/>
        <v>3682756.3029039577</v>
      </c>
      <c r="S65" s="46"/>
      <c r="T65" s="47">
        <f t="shared" si="4"/>
        <v>123.99999999999966</v>
      </c>
      <c r="U65" s="47"/>
    </row>
    <row r="66" spans="2:21" ht="13.5">
      <c r="B66" s="40">
        <v>58</v>
      </c>
      <c r="C66" s="44">
        <f t="shared" si="1"/>
        <v>38332345.17431226</v>
      </c>
      <c r="D66" s="44"/>
      <c r="E66" s="40">
        <v>2016</v>
      </c>
      <c r="F66" s="8">
        <v>42472</v>
      </c>
      <c r="G66" s="40" t="s">
        <v>2</v>
      </c>
      <c r="H66" s="45">
        <v>1.4304</v>
      </c>
      <c r="I66" s="45"/>
      <c r="J66" s="40">
        <v>43</v>
      </c>
      <c r="K66" s="44">
        <f t="shared" si="0"/>
        <v>1149970.3552293677</v>
      </c>
      <c r="L66" s="44"/>
      <c r="M66" s="6">
        <f t="shared" si="2"/>
        <v>26.743496633241108</v>
      </c>
      <c r="N66" s="40">
        <v>2016</v>
      </c>
      <c r="O66" s="8">
        <v>42472</v>
      </c>
      <c r="P66" s="45">
        <v>1.4215</v>
      </c>
      <c r="Q66" s="45"/>
      <c r="R66" s="46">
        <f t="shared" si="3"/>
        <v>2380171.200358434</v>
      </c>
      <c r="S66" s="46"/>
      <c r="T66" s="47">
        <f t="shared" si="4"/>
        <v>88.99999999999908</v>
      </c>
      <c r="U66" s="47"/>
    </row>
    <row r="67" spans="2:21" ht="13.5">
      <c r="B67" s="40">
        <v>59</v>
      </c>
      <c r="C67" s="44">
        <f t="shared" si="1"/>
        <v>40712516.37467069</v>
      </c>
      <c r="D67" s="44"/>
      <c r="E67" s="40">
        <v>2016</v>
      </c>
      <c r="F67" s="8">
        <v>42489</v>
      </c>
      <c r="G67" s="40" t="s">
        <v>2</v>
      </c>
      <c r="H67" s="45">
        <v>1.4616</v>
      </c>
      <c r="I67" s="45"/>
      <c r="J67" s="40">
        <v>54</v>
      </c>
      <c r="K67" s="44">
        <f t="shared" si="0"/>
        <v>1221375.4912401207</v>
      </c>
      <c r="L67" s="44"/>
      <c r="M67" s="6">
        <f t="shared" si="2"/>
        <v>22.61806465259483</v>
      </c>
      <c r="N67" s="40">
        <v>2016</v>
      </c>
      <c r="O67" s="8">
        <v>42489</v>
      </c>
      <c r="P67" s="45">
        <v>1.4594</v>
      </c>
      <c r="Q67" s="45"/>
      <c r="R67" s="46">
        <f t="shared" si="3"/>
        <v>497597.42235708167</v>
      </c>
      <c r="S67" s="46"/>
      <c r="T67" s="47">
        <f t="shared" si="4"/>
        <v>21.999999999999797</v>
      </c>
      <c r="U67" s="47"/>
    </row>
    <row r="68" spans="2:21" ht="13.5">
      <c r="B68" s="40">
        <v>60</v>
      </c>
      <c r="C68" s="44">
        <f t="shared" si="1"/>
        <v>41210113.797027774</v>
      </c>
      <c r="D68" s="44"/>
      <c r="E68" s="40">
        <v>2016</v>
      </c>
      <c r="F68" s="8">
        <v>42494</v>
      </c>
      <c r="G68" s="40" t="s">
        <v>3</v>
      </c>
      <c r="H68" s="45">
        <v>1.4483</v>
      </c>
      <c r="I68" s="45"/>
      <c r="J68" s="40">
        <v>22</v>
      </c>
      <c r="K68" s="44">
        <f t="shared" si="0"/>
        <v>1236303.4139108332</v>
      </c>
      <c r="L68" s="44"/>
      <c r="M68" s="6">
        <f t="shared" si="2"/>
        <v>56.19560972321969</v>
      </c>
      <c r="N68" s="40">
        <v>2016</v>
      </c>
      <c r="O68" s="8">
        <v>42495</v>
      </c>
      <c r="P68" s="45">
        <v>1.4461</v>
      </c>
      <c r="Q68" s="45"/>
      <c r="R68" s="46">
        <f t="shared" si="3"/>
        <v>-1236303.4139108218</v>
      </c>
      <c r="S68" s="46"/>
      <c r="T68" s="47">
        <f t="shared" si="4"/>
        <v>-22</v>
      </c>
      <c r="U68" s="47"/>
    </row>
    <row r="69" spans="2:21" ht="13.5">
      <c r="B69" s="40">
        <v>61</v>
      </c>
      <c r="C69" s="44">
        <f t="shared" si="1"/>
        <v>39973810.38311695</v>
      </c>
      <c r="D69" s="44"/>
      <c r="E69" s="40">
        <v>2016</v>
      </c>
      <c r="F69" s="8">
        <v>42506</v>
      </c>
      <c r="G69" s="40" t="s">
        <v>3</v>
      </c>
      <c r="H69" s="45">
        <v>1.4357</v>
      </c>
      <c r="I69" s="45"/>
      <c r="J69" s="40">
        <v>18</v>
      </c>
      <c r="K69" s="44">
        <f t="shared" si="0"/>
        <v>1199214.3114935085</v>
      </c>
      <c r="L69" s="44"/>
      <c r="M69" s="6">
        <f t="shared" si="2"/>
        <v>66.62301730519492</v>
      </c>
      <c r="N69" s="40">
        <v>2016</v>
      </c>
      <c r="O69" s="8">
        <v>42507</v>
      </c>
      <c r="P69" s="45">
        <v>1.4499</v>
      </c>
      <c r="Q69" s="45"/>
      <c r="R69" s="46">
        <f t="shared" si="3"/>
        <v>9460468.457337672</v>
      </c>
      <c r="S69" s="46"/>
      <c r="T69" s="47">
        <f t="shared" si="4"/>
        <v>141.99999999999991</v>
      </c>
      <c r="U69" s="47"/>
    </row>
    <row r="70" spans="2:21" ht="13.5">
      <c r="B70" s="40">
        <v>62</v>
      </c>
      <c r="C70" s="44">
        <f t="shared" si="1"/>
        <v>49434278.84045462</v>
      </c>
      <c r="D70" s="44"/>
      <c r="E70" s="40">
        <v>2016</v>
      </c>
      <c r="F70" s="8">
        <v>42507</v>
      </c>
      <c r="G70" s="40" t="s">
        <v>2</v>
      </c>
      <c r="H70" s="45">
        <v>1.4622</v>
      </c>
      <c r="I70" s="45"/>
      <c r="J70" s="40">
        <v>24</v>
      </c>
      <c r="K70" s="44">
        <f t="shared" si="0"/>
        <v>1483028.3652136386</v>
      </c>
      <c r="L70" s="44"/>
      <c r="M70" s="6">
        <f t="shared" si="2"/>
        <v>61.79284855056828</v>
      </c>
      <c r="N70" s="40">
        <v>2016</v>
      </c>
      <c r="O70" s="8">
        <v>42510</v>
      </c>
      <c r="P70" s="45">
        <v>1.4535</v>
      </c>
      <c r="Q70" s="45"/>
      <c r="R70" s="46">
        <f t="shared" si="3"/>
        <v>5375977.823899397</v>
      </c>
      <c r="S70" s="46"/>
      <c r="T70" s="47">
        <f t="shared" si="4"/>
        <v>86.9999999999993</v>
      </c>
      <c r="U70" s="47"/>
    </row>
    <row r="71" spans="2:21" ht="13.5">
      <c r="B71" s="40">
        <v>63</v>
      </c>
      <c r="C71" s="44">
        <f t="shared" si="1"/>
        <v>54810256.66435402</v>
      </c>
      <c r="D71" s="44"/>
      <c r="E71" s="40">
        <v>2016</v>
      </c>
      <c r="F71" s="8">
        <v>42513</v>
      </c>
      <c r="G71" s="40" t="s">
        <v>3</v>
      </c>
      <c r="H71" s="45">
        <v>1.4453</v>
      </c>
      <c r="I71" s="45"/>
      <c r="J71" s="40">
        <v>5</v>
      </c>
      <c r="K71" s="44">
        <f t="shared" si="0"/>
        <v>1644307.6999306206</v>
      </c>
      <c r="L71" s="44"/>
      <c r="M71" s="6">
        <f t="shared" si="2"/>
        <v>328.86153998612417</v>
      </c>
      <c r="N71" s="40">
        <v>2016</v>
      </c>
      <c r="O71" s="8">
        <v>42514</v>
      </c>
      <c r="P71" s="45">
        <v>1.4526</v>
      </c>
      <c r="Q71" s="45"/>
      <c r="R71" s="46">
        <f t="shared" si="3"/>
        <v>24006892.41898661</v>
      </c>
      <c r="S71" s="46"/>
      <c r="T71" s="47">
        <f t="shared" si="4"/>
        <v>72.99999999999862</v>
      </c>
      <c r="U71" s="47"/>
    </row>
    <row r="72" spans="2:21" ht="13.5">
      <c r="B72" s="40">
        <v>64</v>
      </c>
      <c r="C72" s="44">
        <f t="shared" si="1"/>
        <v>78817149.08334063</v>
      </c>
      <c r="D72" s="44"/>
      <c r="E72" s="40">
        <v>2016</v>
      </c>
      <c r="F72" s="8">
        <v>42515</v>
      </c>
      <c r="G72" s="40" t="s">
        <v>2</v>
      </c>
      <c r="H72" s="45">
        <v>1.4697</v>
      </c>
      <c r="I72" s="45"/>
      <c r="J72" s="40">
        <v>31</v>
      </c>
      <c r="K72" s="44">
        <f t="shared" si="0"/>
        <v>2364514.472500219</v>
      </c>
      <c r="L72" s="44"/>
      <c r="M72" s="6">
        <f t="shared" si="2"/>
        <v>76.27466040323287</v>
      </c>
      <c r="N72" s="40">
        <v>2016</v>
      </c>
      <c r="O72" s="8">
        <v>42516</v>
      </c>
      <c r="P72" s="45">
        <v>1.4728</v>
      </c>
      <c r="Q72" s="45"/>
      <c r="R72" s="46">
        <f t="shared" si="3"/>
        <v>-2364514.4725002972</v>
      </c>
      <c r="S72" s="46"/>
      <c r="T72" s="47">
        <f t="shared" si="4"/>
        <v>-31</v>
      </c>
      <c r="U72" s="47"/>
    </row>
    <row r="73" spans="2:21" ht="13.5">
      <c r="B73" s="40">
        <v>65</v>
      </c>
      <c r="C73" s="44">
        <f t="shared" si="1"/>
        <v>76452634.61084034</v>
      </c>
      <c r="D73" s="44"/>
      <c r="E73" s="40">
        <v>2016</v>
      </c>
      <c r="F73" s="8">
        <v>42516</v>
      </c>
      <c r="G73" s="43" t="s">
        <v>2</v>
      </c>
      <c r="H73" s="45">
        <v>1.471</v>
      </c>
      <c r="I73" s="45"/>
      <c r="J73" s="40">
        <v>29</v>
      </c>
      <c r="K73" s="44">
        <f aca="true" t="shared" si="5" ref="K73:K108">IF(F73="","",C73*0.03)</f>
        <v>2293579.03832521</v>
      </c>
      <c r="L73" s="44"/>
      <c r="M73" s="6">
        <f t="shared" si="2"/>
        <v>79.08893235604172</v>
      </c>
      <c r="N73" s="40">
        <v>2016</v>
      </c>
      <c r="O73" s="8">
        <v>42517</v>
      </c>
      <c r="P73" s="45">
        <v>1.4624</v>
      </c>
      <c r="Q73" s="45"/>
      <c r="R73" s="46">
        <f t="shared" si="3"/>
        <v>6801648.182619717</v>
      </c>
      <c r="S73" s="46"/>
      <c r="T73" s="47">
        <f t="shared" si="4"/>
        <v>86.00000000000163</v>
      </c>
      <c r="U73" s="47"/>
    </row>
    <row r="74" spans="2:21" ht="13.5">
      <c r="B74" s="40">
        <v>66</v>
      </c>
      <c r="C74" s="44">
        <f aca="true" t="shared" si="6" ref="C74:C108">IF(R73="","",C73+R73)</f>
        <v>83254282.79346006</v>
      </c>
      <c r="D74" s="44"/>
      <c r="E74" s="40">
        <v>2016</v>
      </c>
      <c r="F74" s="8">
        <v>42520</v>
      </c>
      <c r="G74" s="40" t="s">
        <v>3</v>
      </c>
      <c r="H74" s="45">
        <v>1.4601</v>
      </c>
      <c r="I74" s="45"/>
      <c r="J74" s="40">
        <v>14</v>
      </c>
      <c r="K74" s="44">
        <f t="shared" si="5"/>
        <v>2497628.4838038017</v>
      </c>
      <c r="L74" s="44"/>
      <c r="M74" s="6">
        <f aca="true" t="shared" si="7" ref="M74:M108">IF(J74="","",(K74/J74)/1000)</f>
        <v>178.40203455741442</v>
      </c>
      <c r="N74" s="40">
        <v>2016</v>
      </c>
      <c r="O74" s="8">
        <v>42521</v>
      </c>
      <c r="P74" s="45">
        <v>1.4644</v>
      </c>
      <c r="Q74" s="45"/>
      <c r="R74" s="46">
        <f aca="true" t="shared" si="8" ref="R74:R108">IF(O74="","",(IF(G74="売",H74-P74,P74-H74))*M74*10000000)</f>
        <v>7671287.485968768</v>
      </c>
      <c r="S74" s="46"/>
      <c r="T74" s="47">
        <f aca="true" t="shared" si="9" ref="T74:T108">IF(O74="","",IF(R74&lt;0,J74*(-1),IF(G74="買",(P74-H74)*10000,(H74-P74)*10000)))</f>
        <v>42.9999999999997</v>
      </c>
      <c r="U74" s="47"/>
    </row>
    <row r="75" spans="2:21" ht="13.5">
      <c r="B75" s="40">
        <v>67</v>
      </c>
      <c r="C75" s="44">
        <f t="shared" si="6"/>
        <v>90925570.27942882</v>
      </c>
      <c r="D75" s="44"/>
      <c r="E75" s="40">
        <v>2016</v>
      </c>
      <c r="F75" s="8">
        <v>42522</v>
      </c>
      <c r="G75" s="43" t="s">
        <v>3</v>
      </c>
      <c r="H75" s="45">
        <v>1.4398</v>
      </c>
      <c r="I75" s="45"/>
      <c r="J75" s="40">
        <v>13</v>
      </c>
      <c r="K75" s="44">
        <f t="shared" si="5"/>
        <v>2727767.108382865</v>
      </c>
      <c r="L75" s="44"/>
      <c r="M75" s="6">
        <f t="shared" si="7"/>
        <v>209.8282391063742</v>
      </c>
      <c r="N75" s="40">
        <v>2016</v>
      </c>
      <c r="O75" s="8">
        <v>42524</v>
      </c>
      <c r="P75" s="45">
        <v>1.4519</v>
      </c>
      <c r="Q75" s="45"/>
      <c r="R75" s="46">
        <f t="shared" si="8"/>
        <v>25389216.93187128</v>
      </c>
      <c r="S75" s="46"/>
      <c r="T75" s="47">
        <f t="shared" si="9"/>
        <v>121</v>
      </c>
      <c r="U75" s="47"/>
    </row>
    <row r="76" spans="2:21" ht="13.5">
      <c r="B76" s="40">
        <v>68</v>
      </c>
      <c r="C76" s="44">
        <f t="shared" si="6"/>
        <v>116314787.2113001</v>
      </c>
      <c r="D76" s="44"/>
      <c r="E76" s="40">
        <v>2016</v>
      </c>
      <c r="F76" s="8">
        <v>42534</v>
      </c>
      <c r="G76" s="43" t="s">
        <v>3</v>
      </c>
      <c r="H76" s="45">
        <v>1.4153</v>
      </c>
      <c r="I76" s="45"/>
      <c r="J76" s="40">
        <v>39</v>
      </c>
      <c r="K76" s="44">
        <f t="shared" si="5"/>
        <v>3489443.616339003</v>
      </c>
      <c r="L76" s="44"/>
      <c r="M76" s="6">
        <f t="shared" si="7"/>
        <v>89.47291323946162</v>
      </c>
      <c r="N76" s="40">
        <v>2016</v>
      </c>
      <c r="O76" s="8">
        <v>42534</v>
      </c>
      <c r="P76" s="45">
        <v>1.4324</v>
      </c>
      <c r="Q76" s="45"/>
      <c r="R76" s="46">
        <f t="shared" si="8"/>
        <v>15299868.163947841</v>
      </c>
      <c r="S76" s="46"/>
      <c r="T76" s="47">
        <f t="shared" si="9"/>
        <v>170.99999999999892</v>
      </c>
      <c r="U76" s="47"/>
    </row>
    <row r="77" spans="2:21" ht="13.5">
      <c r="B77" s="40">
        <v>69</v>
      </c>
      <c r="C77" s="44">
        <f t="shared" si="6"/>
        <v>131614655.37524794</v>
      </c>
      <c r="D77" s="44"/>
      <c r="E77" s="40">
        <v>2016</v>
      </c>
      <c r="F77" s="8">
        <v>42535</v>
      </c>
      <c r="G77" s="40" t="s">
        <v>2</v>
      </c>
      <c r="H77" s="45">
        <v>1.4149</v>
      </c>
      <c r="I77" s="45"/>
      <c r="J77" s="40">
        <v>59</v>
      </c>
      <c r="K77" s="44">
        <f t="shared" si="5"/>
        <v>3948439.661257438</v>
      </c>
      <c r="L77" s="44"/>
      <c r="M77" s="6">
        <f t="shared" si="7"/>
        <v>66.92270612300742</v>
      </c>
      <c r="N77" s="40">
        <v>2016</v>
      </c>
      <c r="O77" s="8">
        <v>42537</v>
      </c>
      <c r="P77" s="45">
        <v>1.409</v>
      </c>
      <c r="Q77" s="45"/>
      <c r="R77" s="46">
        <f t="shared" si="8"/>
        <v>3948439.6612574486</v>
      </c>
      <c r="S77" s="46"/>
      <c r="T77" s="47">
        <f t="shared" si="9"/>
        <v>59.00000000000016</v>
      </c>
      <c r="U77" s="47"/>
    </row>
    <row r="78" spans="2:21" ht="13.5">
      <c r="B78" s="40">
        <v>70</v>
      </c>
      <c r="C78" s="44">
        <f t="shared" si="6"/>
        <v>135563095.0365054</v>
      </c>
      <c r="D78" s="44"/>
      <c r="E78" s="40">
        <v>2016</v>
      </c>
      <c r="F78" s="8">
        <v>42541</v>
      </c>
      <c r="G78" s="43" t="s">
        <v>2</v>
      </c>
      <c r="H78" s="45">
        <v>1.4584</v>
      </c>
      <c r="I78" s="45"/>
      <c r="J78" s="40">
        <v>28</v>
      </c>
      <c r="K78" s="44">
        <f t="shared" si="5"/>
        <v>4066892.851095162</v>
      </c>
      <c r="L78" s="44"/>
      <c r="M78" s="6">
        <f t="shared" si="7"/>
        <v>145.24617325339864</v>
      </c>
      <c r="N78" s="40">
        <v>2016</v>
      </c>
      <c r="O78" s="8">
        <v>42541</v>
      </c>
      <c r="P78" s="45">
        <v>1.4612</v>
      </c>
      <c r="Q78" s="45"/>
      <c r="R78" s="46">
        <f t="shared" si="8"/>
        <v>-4066892.851095359</v>
      </c>
      <c r="S78" s="46"/>
      <c r="T78" s="47">
        <f t="shared" si="9"/>
        <v>-28</v>
      </c>
      <c r="U78" s="47"/>
    </row>
    <row r="79" spans="2:21" ht="13.5">
      <c r="B79" s="40">
        <v>71</v>
      </c>
      <c r="C79" s="44">
        <f t="shared" si="6"/>
        <v>131496202.18541004</v>
      </c>
      <c r="D79" s="44"/>
      <c r="E79" s="40">
        <v>2016</v>
      </c>
      <c r="F79" s="8">
        <v>42541</v>
      </c>
      <c r="G79" s="40" t="s">
        <v>2</v>
      </c>
      <c r="H79" s="45">
        <v>1.4673</v>
      </c>
      <c r="I79" s="45"/>
      <c r="J79" s="40">
        <v>34</v>
      </c>
      <c r="K79" s="44">
        <f t="shared" si="5"/>
        <v>3944886.065562301</v>
      </c>
      <c r="L79" s="44"/>
      <c r="M79" s="6">
        <f t="shared" si="7"/>
        <v>116.02606075183238</v>
      </c>
      <c r="N79" s="40">
        <v>2016</v>
      </c>
      <c r="O79" s="8">
        <v>42541</v>
      </c>
      <c r="P79" s="45">
        <v>1.4707</v>
      </c>
      <c r="Q79" s="45"/>
      <c r="R79" s="46">
        <f t="shared" si="8"/>
        <v>-3944886.065562124</v>
      </c>
      <c r="S79" s="46"/>
      <c r="T79" s="47">
        <f t="shared" si="9"/>
        <v>-34</v>
      </c>
      <c r="U79" s="47"/>
    </row>
    <row r="80" spans="2:21" ht="13.5">
      <c r="B80" s="40">
        <v>72</v>
      </c>
      <c r="C80" s="44">
        <f t="shared" si="6"/>
        <v>127551316.11984791</v>
      </c>
      <c r="D80" s="44"/>
      <c r="E80" s="40">
        <v>2016</v>
      </c>
      <c r="F80" s="8">
        <v>42542</v>
      </c>
      <c r="G80" s="43" t="s">
        <v>2</v>
      </c>
      <c r="H80" s="45">
        <v>1.4647</v>
      </c>
      <c r="I80" s="45"/>
      <c r="J80" s="40">
        <v>71</v>
      </c>
      <c r="K80" s="44">
        <f t="shared" si="5"/>
        <v>3826539.483595437</v>
      </c>
      <c r="L80" s="44"/>
      <c r="M80" s="6">
        <f t="shared" si="7"/>
        <v>53.894922304161085</v>
      </c>
      <c r="N80" s="40">
        <v>2016</v>
      </c>
      <c r="O80" s="8">
        <v>42542</v>
      </c>
      <c r="P80" s="45">
        <v>1.4718</v>
      </c>
      <c r="Q80" s="45"/>
      <c r="R80" s="46">
        <f t="shared" si="8"/>
        <v>-3826539.483595494</v>
      </c>
      <c r="S80" s="46"/>
      <c r="T80" s="47">
        <f t="shared" si="9"/>
        <v>-71</v>
      </c>
      <c r="U80" s="47"/>
    </row>
    <row r="81" spans="2:21" ht="13.5">
      <c r="B81" s="40">
        <v>73</v>
      </c>
      <c r="C81" s="44">
        <f t="shared" si="6"/>
        <v>123724776.63625242</v>
      </c>
      <c r="D81" s="44"/>
      <c r="E81" s="40">
        <v>2016</v>
      </c>
      <c r="F81" s="8">
        <v>42542</v>
      </c>
      <c r="G81" s="40" t="s">
        <v>2</v>
      </c>
      <c r="H81" s="45">
        <v>1.4743</v>
      </c>
      <c r="I81" s="45"/>
      <c r="J81" s="40">
        <v>39</v>
      </c>
      <c r="K81" s="44">
        <f t="shared" si="5"/>
        <v>3711743.2990875724</v>
      </c>
      <c r="L81" s="44"/>
      <c r="M81" s="6">
        <f t="shared" si="7"/>
        <v>95.17290510480954</v>
      </c>
      <c r="N81" s="40">
        <v>2016</v>
      </c>
      <c r="O81" s="8">
        <v>42544</v>
      </c>
      <c r="P81" s="45">
        <v>1.4782</v>
      </c>
      <c r="Q81" s="45"/>
      <c r="R81" s="46">
        <f t="shared" si="8"/>
        <v>-3711743.299087586</v>
      </c>
      <c r="S81" s="46"/>
      <c r="T81" s="47">
        <f t="shared" si="9"/>
        <v>-39</v>
      </c>
      <c r="U81" s="47"/>
    </row>
    <row r="82" spans="2:21" ht="13.5">
      <c r="B82" s="40">
        <v>74</v>
      </c>
      <c r="C82" s="44">
        <f t="shared" si="6"/>
        <v>120013033.33716483</v>
      </c>
      <c r="D82" s="44"/>
      <c r="E82" s="40">
        <v>2016</v>
      </c>
      <c r="F82" s="8">
        <v>42548</v>
      </c>
      <c r="G82" s="43" t="s">
        <v>3</v>
      </c>
      <c r="H82" s="45">
        <v>1.3166</v>
      </c>
      <c r="I82" s="45"/>
      <c r="J82" s="40">
        <v>44</v>
      </c>
      <c r="K82" s="44">
        <f t="shared" si="5"/>
        <v>3600391.0001149448</v>
      </c>
      <c r="L82" s="44"/>
      <c r="M82" s="6">
        <f t="shared" si="7"/>
        <v>81.82706818443056</v>
      </c>
      <c r="N82" s="40">
        <v>2016</v>
      </c>
      <c r="O82" s="8">
        <v>42556</v>
      </c>
      <c r="P82" s="45">
        <v>1.312</v>
      </c>
      <c r="Q82" s="45"/>
      <c r="R82" s="46">
        <f t="shared" si="8"/>
        <v>-3764045.1364837545</v>
      </c>
      <c r="S82" s="46"/>
      <c r="T82" s="47">
        <f t="shared" si="9"/>
        <v>-44</v>
      </c>
      <c r="U82" s="47"/>
    </row>
    <row r="83" spans="2:21" ht="13.5">
      <c r="B83" s="40">
        <v>75</v>
      </c>
      <c r="C83" s="44">
        <f t="shared" si="6"/>
        <v>116248988.20068108</v>
      </c>
      <c r="D83" s="44"/>
      <c r="E83" s="40">
        <v>2016</v>
      </c>
      <c r="F83" s="8">
        <v>42564</v>
      </c>
      <c r="G83" s="40" t="s">
        <v>2</v>
      </c>
      <c r="H83" s="45">
        <v>1.3269</v>
      </c>
      <c r="I83" s="45"/>
      <c r="J83" s="40">
        <v>69</v>
      </c>
      <c r="K83" s="44">
        <f t="shared" si="5"/>
        <v>3487469.646020432</v>
      </c>
      <c r="L83" s="44"/>
      <c r="M83" s="6">
        <f t="shared" si="7"/>
        <v>50.5430383481222</v>
      </c>
      <c r="N83" s="40">
        <v>2016</v>
      </c>
      <c r="O83" s="8">
        <v>42564</v>
      </c>
      <c r="P83" s="45">
        <v>1.315</v>
      </c>
      <c r="Q83" s="45"/>
      <c r="R83" s="46">
        <f t="shared" si="8"/>
        <v>6014621.563426553</v>
      </c>
      <c r="S83" s="46"/>
      <c r="T83" s="47">
        <f t="shared" si="9"/>
        <v>119.00000000000021</v>
      </c>
      <c r="U83" s="47"/>
    </row>
    <row r="84" spans="2:21" ht="13.5">
      <c r="B84" s="40">
        <v>76</v>
      </c>
      <c r="C84" s="44">
        <f t="shared" si="6"/>
        <v>122263609.76410763</v>
      </c>
      <c r="D84" s="44"/>
      <c r="E84" s="40">
        <v>2016</v>
      </c>
      <c r="F84" s="8">
        <v>42571</v>
      </c>
      <c r="G84" s="43" t="s">
        <v>3</v>
      </c>
      <c r="H84" s="45">
        <v>1.3089</v>
      </c>
      <c r="I84" s="45"/>
      <c r="J84" s="40">
        <v>25</v>
      </c>
      <c r="K84" s="44">
        <f t="shared" si="5"/>
        <v>3667908.292923229</v>
      </c>
      <c r="L84" s="44"/>
      <c r="M84" s="6">
        <f t="shared" si="7"/>
        <v>146.71633171692915</v>
      </c>
      <c r="N84" s="40">
        <v>2016</v>
      </c>
      <c r="O84" s="8">
        <v>42571</v>
      </c>
      <c r="P84" s="45">
        <v>1.3222</v>
      </c>
      <c r="Q84" s="45"/>
      <c r="R84" s="46">
        <f t="shared" si="8"/>
        <v>19513272.11835171</v>
      </c>
      <c r="S84" s="46"/>
      <c r="T84" s="47">
        <f t="shared" si="9"/>
        <v>133.0000000000009</v>
      </c>
      <c r="U84" s="47"/>
    </row>
    <row r="85" spans="2:21" ht="13.5">
      <c r="B85" s="40">
        <v>77</v>
      </c>
      <c r="C85" s="44">
        <f t="shared" si="6"/>
        <v>141776881.88245934</v>
      </c>
      <c r="D85" s="44"/>
      <c r="E85" s="40">
        <v>2016</v>
      </c>
      <c r="F85" s="8">
        <v>42584</v>
      </c>
      <c r="G85" s="40" t="s">
        <v>3</v>
      </c>
      <c r="H85" s="45">
        <v>1.3181</v>
      </c>
      <c r="I85" s="45"/>
      <c r="J85" s="40">
        <v>10</v>
      </c>
      <c r="K85" s="44">
        <f t="shared" si="5"/>
        <v>4253306.45647378</v>
      </c>
      <c r="L85" s="44"/>
      <c r="M85" s="6">
        <f t="shared" si="7"/>
        <v>425.330645647378</v>
      </c>
      <c r="N85" s="40">
        <v>2016</v>
      </c>
      <c r="O85" s="8">
        <v>42584</v>
      </c>
      <c r="P85" s="45">
        <v>1.322</v>
      </c>
      <c r="Q85" s="45"/>
      <c r="R85" s="46">
        <f t="shared" si="8"/>
        <v>16587895.180247804</v>
      </c>
      <c r="S85" s="46"/>
      <c r="T85" s="47">
        <f t="shared" si="9"/>
        <v>39.00000000000014</v>
      </c>
      <c r="U85" s="47"/>
    </row>
    <row r="86" spans="2:21" ht="13.5">
      <c r="B86" s="40">
        <v>78</v>
      </c>
      <c r="C86" s="44">
        <f t="shared" si="6"/>
        <v>158364777.06270716</v>
      </c>
      <c r="D86" s="44"/>
      <c r="E86" s="40">
        <v>2016</v>
      </c>
      <c r="F86" s="8">
        <v>42585</v>
      </c>
      <c r="G86" s="40" t="s">
        <v>2</v>
      </c>
      <c r="H86" s="45">
        <v>1.3336</v>
      </c>
      <c r="I86" s="45"/>
      <c r="J86" s="40">
        <v>35</v>
      </c>
      <c r="K86" s="44">
        <f t="shared" si="5"/>
        <v>4750943.311881214</v>
      </c>
      <c r="L86" s="44"/>
      <c r="M86" s="6">
        <f t="shared" si="7"/>
        <v>135.7412374823204</v>
      </c>
      <c r="N86" s="40">
        <v>2016</v>
      </c>
      <c r="O86" s="8">
        <v>42586</v>
      </c>
      <c r="P86" s="45">
        <v>1.3251</v>
      </c>
      <c r="Q86" s="45"/>
      <c r="R86" s="46">
        <f t="shared" si="8"/>
        <v>11538005.18599717</v>
      </c>
      <c r="S86" s="46"/>
      <c r="T86" s="47">
        <f t="shared" si="9"/>
        <v>84.99999999999952</v>
      </c>
      <c r="U86" s="47"/>
    </row>
    <row r="87" spans="2:21" ht="13.5">
      <c r="B87" s="40">
        <v>79</v>
      </c>
      <c r="C87" s="44">
        <f t="shared" si="6"/>
        <v>169902782.2487043</v>
      </c>
      <c r="D87" s="44"/>
      <c r="E87" s="40">
        <v>2016</v>
      </c>
      <c r="F87" s="8">
        <v>42587</v>
      </c>
      <c r="G87" s="40" t="s">
        <v>3</v>
      </c>
      <c r="H87" s="45">
        <v>1.3056</v>
      </c>
      <c r="I87" s="45"/>
      <c r="J87" s="40">
        <v>36</v>
      </c>
      <c r="K87" s="44">
        <f t="shared" si="5"/>
        <v>5097083.46746113</v>
      </c>
      <c r="L87" s="44"/>
      <c r="M87" s="6">
        <f t="shared" si="7"/>
        <v>141.58565187392026</v>
      </c>
      <c r="N87" s="40">
        <v>2016</v>
      </c>
      <c r="O87" s="8">
        <v>42591</v>
      </c>
      <c r="P87" s="45">
        <v>1.302</v>
      </c>
      <c r="Q87" s="45"/>
      <c r="R87" s="46">
        <f t="shared" si="8"/>
        <v>-5097083.467461197</v>
      </c>
      <c r="S87" s="46"/>
      <c r="T87" s="47">
        <f t="shared" si="9"/>
        <v>-36</v>
      </c>
      <c r="U87" s="47"/>
    </row>
    <row r="88" spans="2:21" ht="13.5">
      <c r="B88" s="40">
        <v>80</v>
      </c>
      <c r="C88" s="44">
        <f t="shared" si="6"/>
        <v>164805698.78124312</v>
      </c>
      <c r="D88" s="44"/>
      <c r="E88" s="40">
        <v>2016</v>
      </c>
      <c r="F88" s="8">
        <v>42591</v>
      </c>
      <c r="G88" s="40" t="s">
        <v>3</v>
      </c>
      <c r="H88" s="45">
        <v>1.298</v>
      </c>
      <c r="I88" s="45"/>
      <c r="J88" s="40">
        <v>25</v>
      </c>
      <c r="K88" s="44">
        <f t="shared" si="5"/>
        <v>4944170.963437294</v>
      </c>
      <c r="L88" s="44"/>
      <c r="M88" s="6">
        <f t="shared" si="7"/>
        <v>197.76683853749174</v>
      </c>
      <c r="N88" s="40">
        <v>2016</v>
      </c>
      <c r="O88" s="8">
        <v>42593</v>
      </c>
      <c r="P88" s="45">
        <v>1.2955</v>
      </c>
      <c r="Q88" s="45"/>
      <c r="R88" s="46">
        <f t="shared" si="8"/>
        <v>-4944170.9634371875</v>
      </c>
      <c r="S88" s="46"/>
      <c r="T88" s="47">
        <f t="shared" si="9"/>
        <v>-25</v>
      </c>
      <c r="U88" s="47"/>
    </row>
    <row r="89" spans="2:21" ht="13.5">
      <c r="B89" s="40">
        <v>81</v>
      </c>
      <c r="C89" s="44">
        <f t="shared" si="6"/>
        <v>159861527.81780592</v>
      </c>
      <c r="D89" s="44"/>
      <c r="E89" s="40">
        <v>2016</v>
      </c>
      <c r="F89" s="8">
        <v>42601</v>
      </c>
      <c r="G89" s="43" t="s">
        <v>2</v>
      </c>
      <c r="H89" s="45">
        <v>1.3159</v>
      </c>
      <c r="I89" s="45"/>
      <c r="J89" s="40">
        <v>25</v>
      </c>
      <c r="K89" s="44">
        <f t="shared" si="5"/>
        <v>4795845.834534178</v>
      </c>
      <c r="L89" s="44"/>
      <c r="M89" s="6">
        <f t="shared" si="7"/>
        <v>191.8338333813671</v>
      </c>
      <c r="N89" s="40">
        <v>2016</v>
      </c>
      <c r="O89" s="8">
        <v>42601</v>
      </c>
      <c r="P89" s="45">
        <v>1.306</v>
      </c>
      <c r="Q89" s="45"/>
      <c r="R89" s="46">
        <f t="shared" si="8"/>
        <v>18991549.50475538</v>
      </c>
      <c r="S89" s="46"/>
      <c r="T89" s="47">
        <f t="shared" si="9"/>
        <v>99.0000000000002</v>
      </c>
      <c r="U89" s="47"/>
    </row>
    <row r="90" spans="2:21" ht="13.5">
      <c r="B90" s="40">
        <v>82</v>
      </c>
      <c r="C90" s="44">
        <f t="shared" si="6"/>
        <v>178853077.3225613</v>
      </c>
      <c r="D90" s="44"/>
      <c r="E90" s="40">
        <v>2016</v>
      </c>
      <c r="F90" s="8">
        <v>42612</v>
      </c>
      <c r="G90" s="40" t="s">
        <v>3</v>
      </c>
      <c r="H90" s="45">
        <v>1.3071</v>
      </c>
      <c r="I90" s="45"/>
      <c r="J90" s="40">
        <v>12</v>
      </c>
      <c r="K90" s="44">
        <f t="shared" si="5"/>
        <v>5365592.319676839</v>
      </c>
      <c r="L90" s="44"/>
      <c r="M90" s="6">
        <f t="shared" si="7"/>
        <v>447.1326933064032</v>
      </c>
      <c r="N90" s="40">
        <v>2016</v>
      </c>
      <c r="O90" s="8">
        <v>42613</v>
      </c>
      <c r="P90" s="45">
        <v>1.3141</v>
      </c>
      <c r="Q90" s="45"/>
      <c r="R90" s="46">
        <f t="shared" si="8"/>
        <v>31299288.531448748</v>
      </c>
      <c r="S90" s="46"/>
      <c r="T90" s="47">
        <f t="shared" si="9"/>
        <v>70.00000000000117</v>
      </c>
      <c r="U90" s="47"/>
    </row>
    <row r="91" spans="2:21" ht="13.5">
      <c r="B91" s="40">
        <v>83</v>
      </c>
      <c r="C91" s="44">
        <f t="shared" si="6"/>
        <v>210152365.85401005</v>
      </c>
      <c r="D91" s="44"/>
      <c r="E91" s="40">
        <v>2016</v>
      </c>
      <c r="F91" s="8">
        <v>42615</v>
      </c>
      <c r="G91" s="43" t="s">
        <v>2</v>
      </c>
      <c r="H91" s="45">
        <v>1.3313</v>
      </c>
      <c r="I91" s="45"/>
      <c r="J91" s="40">
        <v>39</v>
      </c>
      <c r="K91" s="44">
        <f t="shared" si="5"/>
        <v>6304570.975620301</v>
      </c>
      <c r="L91" s="44"/>
      <c r="M91" s="6">
        <f t="shared" si="7"/>
        <v>161.65566604154617</v>
      </c>
      <c r="N91" s="40">
        <v>2016</v>
      </c>
      <c r="O91" s="8">
        <v>42618</v>
      </c>
      <c r="P91" s="45">
        <v>1.3352</v>
      </c>
      <c r="Q91" s="45"/>
      <c r="R91" s="46">
        <f t="shared" si="8"/>
        <v>-6304570.975620324</v>
      </c>
      <c r="S91" s="46"/>
      <c r="T91" s="47">
        <f t="shared" si="9"/>
        <v>-39</v>
      </c>
      <c r="U91" s="47"/>
    </row>
    <row r="92" spans="2:21" ht="13.5">
      <c r="B92" s="40">
        <v>84</v>
      </c>
      <c r="C92" s="44">
        <f t="shared" si="6"/>
        <v>203847794.87838972</v>
      </c>
      <c r="D92" s="44"/>
      <c r="E92" s="40">
        <v>2016</v>
      </c>
      <c r="F92" s="8">
        <v>42618</v>
      </c>
      <c r="G92" s="40" t="s">
        <v>2</v>
      </c>
      <c r="H92" s="45">
        <v>1.3353</v>
      </c>
      <c r="I92" s="45"/>
      <c r="J92" s="40">
        <v>6</v>
      </c>
      <c r="K92" s="44">
        <f t="shared" si="5"/>
        <v>6115433.8463516915</v>
      </c>
      <c r="L92" s="44"/>
      <c r="M92" s="6">
        <f t="shared" si="7"/>
        <v>1019.2389743919485</v>
      </c>
      <c r="N92" s="40">
        <v>2016</v>
      </c>
      <c r="O92" s="8">
        <v>42619</v>
      </c>
      <c r="P92" s="45">
        <v>1.3359</v>
      </c>
      <c r="Q92" s="45"/>
      <c r="R92" s="46">
        <f t="shared" si="8"/>
        <v>-6115433.846353281</v>
      </c>
      <c r="S92" s="46"/>
      <c r="T92" s="47">
        <f t="shared" si="9"/>
        <v>-6</v>
      </c>
      <c r="U92" s="47"/>
    </row>
    <row r="93" spans="2:21" ht="13.5">
      <c r="B93" s="40">
        <v>85</v>
      </c>
      <c r="C93" s="44">
        <f t="shared" si="6"/>
        <v>197732361.03203642</v>
      </c>
      <c r="D93" s="44"/>
      <c r="E93" s="40">
        <v>2016</v>
      </c>
      <c r="F93" s="8">
        <v>42627</v>
      </c>
      <c r="G93" s="40" t="s">
        <v>3</v>
      </c>
      <c r="H93" s="45">
        <v>1.3147</v>
      </c>
      <c r="I93" s="45"/>
      <c r="J93" s="40">
        <v>10</v>
      </c>
      <c r="K93" s="44">
        <f t="shared" si="5"/>
        <v>5931970.830961092</v>
      </c>
      <c r="L93" s="44"/>
      <c r="M93" s="6">
        <f t="shared" si="7"/>
        <v>593.1970830961092</v>
      </c>
      <c r="N93" s="40">
        <v>2016</v>
      </c>
      <c r="O93" s="8">
        <v>42628</v>
      </c>
      <c r="P93" s="45">
        <v>1.3256</v>
      </c>
      <c r="Q93" s="45"/>
      <c r="R93" s="46">
        <f t="shared" si="8"/>
        <v>64658482.057475366</v>
      </c>
      <c r="S93" s="46"/>
      <c r="T93" s="47">
        <f t="shared" si="9"/>
        <v>108.99999999999909</v>
      </c>
      <c r="U93" s="47"/>
    </row>
    <row r="94" spans="2:21" ht="13.5">
      <c r="B94" s="40">
        <v>86</v>
      </c>
      <c r="C94" s="44">
        <f t="shared" si="6"/>
        <v>262390843.08951178</v>
      </c>
      <c r="D94" s="44"/>
      <c r="E94" s="40">
        <v>2016</v>
      </c>
      <c r="F94" s="8">
        <v>42634</v>
      </c>
      <c r="G94" s="43" t="s">
        <v>3</v>
      </c>
      <c r="H94" s="45">
        <v>1.294</v>
      </c>
      <c r="I94" s="45"/>
      <c r="J94" s="40">
        <v>29</v>
      </c>
      <c r="K94" s="44">
        <f t="shared" si="5"/>
        <v>7871725.292685353</v>
      </c>
      <c r="L94" s="44"/>
      <c r="M94" s="6">
        <f t="shared" si="7"/>
        <v>271.43880319604665</v>
      </c>
      <c r="N94" s="40">
        <v>2016</v>
      </c>
      <c r="O94" s="8">
        <v>42635</v>
      </c>
      <c r="P94" s="45">
        <v>1.3098</v>
      </c>
      <c r="Q94" s="45"/>
      <c r="R94" s="46">
        <f t="shared" si="8"/>
        <v>42887330.90497547</v>
      </c>
      <c r="S94" s="46"/>
      <c r="T94" s="47">
        <f t="shared" si="9"/>
        <v>158.00000000000037</v>
      </c>
      <c r="U94" s="47"/>
    </row>
    <row r="95" spans="2:21" ht="13.5">
      <c r="B95" s="40">
        <v>87</v>
      </c>
      <c r="C95" s="44">
        <f t="shared" si="6"/>
        <v>305278173.9944872</v>
      </c>
      <c r="D95" s="44"/>
      <c r="E95" s="40">
        <v>2016</v>
      </c>
      <c r="F95" s="8">
        <v>42648</v>
      </c>
      <c r="G95" s="40" t="s">
        <v>3</v>
      </c>
      <c r="H95" s="45">
        <v>1.2695</v>
      </c>
      <c r="I95" s="45"/>
      <c r="J95" s="40">
        <v>10</v>
      </c>
      <c r="K95" s="44">
        <f t="shared" si="5"/>
        <v>9158345.219834616</v>
      </c>
      <c r="L95" s="44"/>
      <c r="M95" s="6">
        <f t="shared" si="7"/>
        <v>915.8345219834617</v>
      </c>
      <c r="N95" s="40">
        <v>2016</v>
      </c>
      <c r="O95" s="8">
        <v>42649</v>
      </c>
      <c r="P95" s="45">
        <v>1.2685</v>
      </c>
      <c r="Q95" s="45"/>
      <c r="R95" s="46">
        <f t="shared" si="8"/>
        <v>-9158345.219835643</v>
      </c>
      <c r="S95" s="46"/>
      <c r="T95" s="47">
        <f t="shared" si="9"/>
        <v>-10</v>
      </c>
      <c r="U95" s="47"/>
    </row>
    <row r="96" spans="2:21" ht="13.5">
      <c r="B96" s="40">
        <v>88</v>
      </c>
      <c r="C96" s="44">
        <f t="shared" si="6"/>
        <v>296119828.7746516</v>
      </c>
      <c r="D96" s="44"/>
      <c r="E96" s="40"/>
      <c r="F96" s="8"/>
      <c r="G96" s="40" t="s">
        <v>2</v>
      </c>
      <c r="H96" s="45"/>
      <c r="I96" s="45"/>
      <c r="J96" s="40"/>
      <c r="K96" s="44">
        <f t="shared" si="5"/>
      </c>
      <c r="L96" s="44"/>
      <c r="M96" s="6">
        <f t="shared" si="7"/>
      </c>
      <c r="N96" s="40"/>
      <c r="O96" s="8"/>
      <c r="P96" s="45"/>
      <c r="Q96" s="45"/>
      <c r="R96" s="46">
        <f t="shared" si="8"/>
      </c>
      <c r="S96" s="46"/>
      <c r="T96" s="47">
        <f t="shared" si="9"/>
      </c>
      <c r="U96" s="47"/>
    </row>
    <row r="97" spans="2:21" ht="13.5">
      <c r="B97" s="40">
        <v>89</v>
      </c>
      <c r="C97" s="44">
        <f t="shared" si="6"/>
      </c>
      <c r="D97" s="44"/>
      <c r="E97" s="40"/>
      <c r="F97" s="8"/>
      <c r="G97" s="40" t="s">
        <v>3</v>
      </c>
      <c r="H97" s="45"/>
      <c r="I97" s="45"/>
      <c r="J97" s="40"/>
      <c r="K97" s="44">
        <f t="shared" si="5"/>
      </c>
      <c r="L97" s="44"/>
      <c r="M97" s="6">
        <f t="shared" si="7"/>
      </c>
      <c r="N97" s="40"/>
      <c r="O97" s="8"/>
      <c r="P97" s="45"/>
      <c r="Q97" s="45"/>
      <c r="R97" s="46">
        <f t="shared" si="8"/>
      </c>
      <c r="S97" s="46"/>
      <c r="T97" s="47">
        <f t="shared" si="9"/>
      </c>
      <c r="U97" s="47"/>
    </row>
    <row r="98" spans="2:21" ht="13.5">
      <c r="B98" s="40">
        <v>90</v>
      </c>
      <c r="C98" s="44">
        <f t="shared" si="6"/>
      </c>
      <c r="D98" s="44"/>
      <c r="E98" s="40"/>
      <c r="F98" s="8"/>
      <c r="G98" s="40" t="s">
        <v>2</v>
      </c>
      <c r="H98" s="45"/>
      <c r="I98" s="45"/>
      <c r="J98" s="40"/>
      <c r="K98" s="44">
        <f t="shared" si="5"/>
      </c>
      <c r="L98" s="44"/>
      <c r="M98" s="6">
        <f t="shared" si="7"/>
      </c>
      <c r="N98" s="40"/>
      <c r="O98" s="8"/>
      <c r="P98" s="45"/>
      <c r="Q98" s="45"/>
      <c r="R98" s="46">
        <f t="shared" si="8"/>
      </c>
      <c r="S98" s="46"/>
      <c r="T98" s="47">
        <f t="shared" si="9"/>
      </c>
      <c r="U98" s="47"/>
    </row>
    <row r="99" spans="2:21" ht="13.5">
      <c r="B99" s="40">
        <v>91</v>
      </c>
      <c r="C99" s="44">
        <f t="shared" si="6"/>
      </c>
      <c r="D99" s="44"/>
      <c r="E99" s="40"/>
      <c r="F99" s="8"/>
      <c r="G99" s="40" t="s">
        <v>3</v>
      </c>
      <c r="H99" s="45"/>
      <c r="I99" s="45"/>
      <c r="J99" s="40"/>
      <c r="K99" s="44">
        <f t="shared" si="5"/>
      </c>
      <c r="L99" s="44"/>
      <c r="M99" s="6">
        <f t="shared" si="7"/>
      </c>
      <c r="N99" s="40"/>
      <c r="O99" s="8"/>
      <c r="P99" s="45"/>
      <c r="Q99" s="45"/>
      <c r="R99" s="46">
        <f t="shared" si="8"/>
      </c>
      <c r="S99" s="46"/>
      <c r="T99" s="47">
        <f t="shared" si="9"/>
      </c>
      <c r="U99" s="47"/>
    </row>
    <row r="100" spans="2:21" ht="13.5">
      <c r="B100" s="40">
        <v>92</v>
      </c>
      <c r="C100" s="44">
        <f t="shared" si="6"/>
      </c>
      <c r="D100" s="44"/>
      <c r="E100" s="40"/>
      <c r="F100" s="8"/>
      <c r="G100" s="40" t="s">
        <v>3</v>
      </c>
      <c r="H100" s="45"/>
      <c r="I100" s="45"/>
      <c r="J100" s="40"/>
      <c r="K100" s="44">
        <f t="shared" si="5"/>
      </c>
      <c r="L100" s="44"/>
      <c r="M100" s="6">
        <f t="shared" si="7"/>
      </c>
      <c r="N100" s="40"/>
      <c r="O100" s="8"/>
      <c r="P100" s="45"/>
      <c r="Q100" s="45"/>
      <c r="R100" s="46">
        <f t="shared" si="8"/>
      </c>
      <c r="S100" s="46"/>
      <c r="T100" s="47">
        <f t="shared" si="9"/>
      </c>
      <c r="U100" s="47"/>
    </row>
    <row r="101" spans="2:21" ht="13.5">
      <c r="B101" s="40">
        <v>93</v>
      </c>
      <c r="C101" s="44">
        <f t="shared" si="6"/>
      </c>
      <c r="D101" s="44"/>
      <c r="E101" s="40"/>
      <c r="F101" s="8"/>
      <c r="G101" s="40" t="s">
        <v>2</v>
      </c>
      <c r="H101" s="45"/>
      <c r="I101" s="45"/>
      <c r="J101" s="40"/>
      <c r="K101" s="44">
        <f t="shared" si="5"/>
      </c>
      <c r="L101" s="44"/>
      <c r="M101" s="6">
        <f t="shared" si="7"/>
      </c>
      <c r="N101" s="40"/>
      <c r="O101" s="8"/>
      <c r="P101" s="45"/>
      <c r="Q101" s="45"/>
      <c r="R101" s="46">
        <f t="shared" si="8"/>
      </c>
      <c r="S101" s="46"/>
      <c r="T101" s="47">
        <f t="shared" si="9"/>
      </c>
      <c r="U101" s="47"/>
    </row>
    <row r="102" spans="2:21" ht="13.5">
      <c r="B102" s="40">
        <v>94</v>
      </c>
      <c r="C102" s="44">
        <f t="shared" si="6"/>
      </c>
      <c r="D102" s="44"/>
      <c r="E102" s="40"/>
      <c r="F102" s="8"/>
      <c r="G102" s="40" t="s">
        <v>2</v>
      </c>
      <c r="H102" s="45"/>
      <c r="I102" s="45"/>
      <c r="J102" s="40"/>
      <c r="K102" s="44">
        <f t="shared" si="5"/>
      </c>
      <c r="L102" s="44"/>
      <c r="M102" s="6">
        <f t="shared" si="7"/>
      </c>
      <c r="N102" s="40"/>
      <c r="O102" s="8"/>
      <c r="P102" s="45"/>
      <c r="Q102" s="45"/>
      <c r="R102" s="46">
        <f t="shared" si="8"/>
      </c>
      <c r="S102" s="46"/>
      <c r="T102" s="47">
        <f t="shared" si="9"/>
      </c>
      <c r="U102" s="47"/>
    </row>
    <row r="103" spans="2:21" ht="13.5">
      <c r="B103" s="40">
        <v>95</v>
      </c>
      <c r="C103" s="44">
        <f t="shared" si="6"/>
      </c>
      <c r="D103" s="44"/>
      <c r="E103" s="40"/>
      <c r="F103" s="8"/>
      <c r="G103" s="40" t="s">
        <v>2</v>
      </c>
      <c r="H103" s="45"/>
      <c r="I103" s="45"/>
      <c r="J103" s="40"/>
      <c r="K103" s="44">
        <f t="shared" si="5"/>
      </c>
      <c r="L103" s="44"/>
      <c r="M103" s="6">
        <f t="shared" si="7"/>
      </c>
      <c r="N103" s="40"/>
      <c r="O103" s="8"/>
      <c r="P103" s="45"/>
      <c r="Q103" s="45"/>
      <c r="R103" s="46">
        <f t="shared" si="8"/>
      </c>
      <c r="S103" s="46"/>
      <c r="T103" s="47">
        <f t="shared" si="9"/>
      </c>
      <c r="U103" s="47"/>
    </row>
    <row r="104" spans="2:21" ht="13.5">
      <c r="B104" s="40">
        <v>96</v>
      </c>
      <c r="C104" s="44">
        <f t="shared" si="6"/>
      </c>
      <c r="D104" s="44"/>
      <c r="E104" s="40"/>
      <c r="F104" s="8"/>
      <c r="G104" s="40" t="s">
        <v>3</v>
      </c>
      <c r="H104" s="45"/>
      <c r="I104" s="45"/>
      <c r="J104" s="40"/>
      <c r="K104" s="44">
        <f t="shared" si="5"/>
      </c>
      <c r="L104" s="44"/>
      <c r="M104" s="6">
        <f t="shared" si="7"/>
      </c>
      <c r="N104" s="40"/>
      <c r="O104" s="8"/>
      <c r="P104" s="45"/>
      <c r="Q104" s="45"/>
      <c r="R104" s="46">
        <f t="shared" si="8"/>
      </c>
      <c r="S104" s="46"/>
      <c r="T104" s="47">
        <f t="shared" si="9"/>
      </c>
      <c r="U104" s="47"/>
    </row>
    <row r="105" spans="2:21" ht="13.5">
      <c r="B105" s="40">
        <v>97</v>
      </c>
      <c r="C105" s="44">
        <f t="shared" si="6"/>
      </c>
      <c r="D105" s="44"/>
      <c r="E105" s="40"/>
      <c r="F105" s="8"/>
      <c r="G105" s="40" t="s">
        <v>2</v>
      </c>
      <c r="H105" s="45"/>
      <c r="I105" s="45"/>
      <c r="J105" s="40"/>
      <c r="K105" s="44">
        <f t="shared" si="5"/>
      </c>
      <c r="L105" s="44"/>
      <c r="M105" s="6">
        <f t="shared" si="7"/>
      </c>
      <c r="N105" s="40"/>
      <c r="O105" s="8"/>
      <c r="P105" s="45"/>
      <c r="Q105" s="45"/>
      <c r="R105" s="46">
        <f t="shared" si="8"/>
      </c>
      <c r="S105" s="46"/>
      <c r="T105" s="47">
        <f t="shared" si="9"/>
      </c>
      <c r="U105" s="47"/>
    </row>
    <row r="106" spans="2:21" ht="13.5">
      <c r="B106" s="40">
        <v>98</v>
      </c>
      <c r="C106" s="44">
        <f t="shared" si="6"/>
      </c>
      <c r="D106" s="44"/>
      <c r="E106" s="40"/>
      <c r="F106" s="8"/>
      <c r="G106" s="40" t="s">
        <v>3</v>
      </c>
      <c r="H106" s="45"/>
      <c r="I106" s="45"/>
      <c r="J106" s="40"/>
      <c r="K106" s="44">
        <f t="shared" si="5"/>
      </c>
      <c r="L106" s="44"/>
      <c r="M106" s="6">
        <f t="shared" si="7"/>
      </c>
      <c r="N106" s="40"/>
      <c r="O106" s="8"/>
      <c r="P106" s="45"/>
      <c r="Q106" s="45"/>
      <c r="R106" s="46">
        <f t="shared" si="8"/>
      </c>
      <c r="S106" s="46"/>
      <c r="T106" s="47">
        <f t="shared" si="9"/>
      </c>
      <c r="U106" s="47"/>
    </row>
    <row r="107" spans="2:21" ht="13.5">
      <c r="B107" s="40">
        <v>99</v>
      </c>
      <c r="C107" s="44">
        <f t="shared" si="6"/>
      </c>
      <c r="D107" s="44"/>
      <c r="E107" s="40"/>
      <c r="F107" s="8"/>
      <c r="G107" s="40" t="s">
        <v>3</v>
      </c>
      <c r="H107" s="45"/>
      <c r="I107" s="45"/>
      <c r="J107" s="40"/>
      <c r="K107" s="44">
        <f t="shared" si="5"/>
      </c>
      <c r="L107" s="44"/>
      <c r="M107" s="6">
        <f t="shared" si="7"/>
      </c>
      <c r="N107" s="40"/>
      <c r="O107" s="8"/>
      <c r="P107" s="45"/>
      <c r="Q107" s="45"/>
      <c r="R107" s="46">
        <f t="shared" si="8"/>
      </c>
      <c r="S107" s="46"/>
      <c r="T107" s="47">
        <f t="shared" si="9"/>
      </c>
      <c r="U107" s="47"/>
    </row>
    <row r="108" spans="2:21" ht="13.5">
      <c r="B108" s="40">
        <v>100</v>
      </c>
      <c r="C108" s="44">
        <f t="shared" si="6"/>
      </c>
      <c r="D108" s="44"/>
      <c r="E108" s="40"/>
      <c r="F108" s="8"/>
      <c r="G108" s="40" t="s">
        <v>2</v>
      </c>
      <c r="H108" s="45"/>
      <c r="I108" s="45"/>
      <c r="J108" s="40"/>
      <c r="K108" s="44">
        <f t="shared" si="5"/>
      </c>
      <c r="L108" s="44"/>
      <c r="M108" s="6">
        <f t="shared" si="7"/>
      </c>
      <c r="N108" s="40"/>
      <c r="O108" s="8"/>
      <c r="P108" s="45"/>
      <c r="Q108" s="45"/>
      <c r="R108" s="46">
        <f t="shared" si="8"/>
      </c>
      <c r="S108" s="46"/>
      <c r="T108" s="47">
        <f t="shared" si="9"/>
      </c>
      <c r="U108" s="4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7" dxfId="26" operator="equal" stopIfTrue="1">
      <formula>"買"</formula>
    </cfRule>
    <cfRule type="cellIs" priority="8" dxfId="27" operator="equal" stopIfTrue="1">
      <formula>"売"</formula>
    </cfRule>
  </conditionalFormatting>
  <conditionalFormatting sqref="G9:G11 G14:G45 G47:G108">
    <cfRule type="cellIs" priority="5" dxfId="26" operator="equal" stopIfTrue="1">
      <formula>"買"</formula>
    </cfRule>
    <cfRule type="cellIs" priority="6" dxfId="27" operator="equal" stopIfTrue="1">
      <formula>"売"</formula>
    </cfRule>
  </conditionalFormatting>
  <conditionalFormatting sqref="G12">
    <cfRule type="cellIs" priority="3" dxfId="26" operator="equal" stopIfTrue="1">
      <formula>"買"</formula>
    </cfRule>
    <cfRule type="cellIs" priority="4" dxfId="27" operator="equal" stopIfTrue="1">
      <formula>"売"</formula>
    </cfRule>
  </conditionalFormatting>
  <conditionalFormatting sqref="G13">
    <cfRule type="cellIs" priority="1" dxfId="26" operator="equal" stopIfTrue="1">
      <formula>"買"</formula>
    </cfRule>
    <cfRule type="cellIs" priority="2" dxfId="2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3:D114"/>
  <sheetViews>
    <sheetView zoomScalePageLayoutView="0" workbookViewId="0" topLeftCell="A1">
      <selection activeCell="G115" sqref="G115"/>
    </sheetView>
  </sheetViews>
  <sheetFormatPr defaultColWidth="9.00390625" defaultRowHeight="13.5"/>
  <cols>
    <col min="1" max="1" width="7.50390625" style="35" customWidth="1"/>
    <col min="2" max="2" width="8.125" style="0" customWidth="1"/>
  </cols>
  <sheetData>
    <row r="3" spans="2:4" ht="14.25">
      <c r="B3" t="s">
        <v>47</v>
      </c>
      <c r="D3" t="s">
        <v>48</v>
      </c>
    </row>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41" ht="14.25">
      <c r="B41" t="s">
        <v>49</v>
      </c>
    </row>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9" spans="2:4" ht="14.25">
      <c r="B79" t="s">
        <v>51</v>
      </c>
      <c r="D79" t="s">
        <v>50</v>
      </c>
    </row>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4" spans="2:4" ht="14.25">
      <c r="B114" t="s">
        <v>52</v>
      </c>
      <c r="D114" t="s">
        <v>50</v>
      </c>
    </row>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4">
      <selection activeCell="A12" sqref="A12:J19"/>
    </sheetView>
  </sheetViews>
  <sheetFormatPr defaultColWidth="9.00390625" defaultRowHeight="13.5"/>
  <sheetData>
    <row r="1" ht="13.5">
      <c r="A1" t="s">
        <v>59</v>
      </c>
    </row>
    <row r="2" spans="1:10" ht="13.5">
      <c r="A2" s="79" t="s">
        <v>60</v>
      </c>
      <c r="B2" s="80"/>
      <c r="C2" s="80"/>
      <c r="D2" s="80"/>
      <c r="E2" s="80"/>
      <c r="F2" s="80"/>
      <c r="G2" s="80"/>
      <c r="H2" s="80"/>
      <c r="I2" s="80"/>
      <c r="J2" s="80"/>
    </row>
    <row r="3" spans="1:10" ht="13.5">
      <c r="A3" s="80"/>
      <c r="B3" s="80"/>
      <c r="C3" s="80"/>
      <c r="D3" s="80"/>
      <c r="E3" s="80"/>
      <c r="F3" s="80"/>
      <c r="G3" s="80"/>
      <c r="H3" s="80"/>
      <c r="I3" s="80"/>
      <c r="J3" s="80"/>
    </row>
    <row r="4" spans="1:10" ht="13.5">
      <c r="A4" s="80"/>
      <c r="B4" s="80"/>
      <c r="C4" s="80"/>
      <c r="D4" s="80"/>
      <c r="E4" s="80"/>
      <c r="F4" s="80"/>
      <c r="G4" s="80"/>
      <c r="H4" s="80"/>
      <c r="I4" s="80"/>
      <c r="J4" s="80"/>
    </row>
    <row r="5" spans="1:10" ht="13.5">
      <c r="A5" s="80"/>
      <c r="B5" s="80"/>
      <c r="C5" s="80"/>
      <c r="D5" s="80"/>
      <c r="E5" s="80"/>
      <c r="F5" s="80"/>
      <c r="G5" s="80"/>
      <c r="H5" s="80"/>
      <c r="I5" s="80"/>
      <c r="J5" s="80"/>
    </row>
    <row r="6" spans="1:10" ht="13.5">
      <c r="A6" s="80"/>
      <c r="B6" s="80"/>
      <c r="C6" s="80"/>
      <c r="D6" s="80"/>
      <c r="E6" s="80"/>
      <c r="F6" s="80"/>
      <c r="G6" s="80"/>
      <c r="H6" s="80"/>
      <c r="I6" s="80"/>
      <c r="J6" s="80"/>
    </row>
    <row r="7" spans="1:10" ht="13.5">
      <c r="A7" s="80"/>
      <c r="B7" s="80"/>
      <c r="C7" s="80"/>
      <c r="D7" s="80"/>
      <c r="E7" s="80"/>
      <c r="F7" s="80"/>
      <c r="G7" s="80"/>
      <c r="H7" s="80"/>
      <c r="I7" s="80"/>
      <c r="J7" s="80"/>
    </row>
    <row r="8" spans="1:10" ht="13.5">
      <c r="A8" s="80"/>
      <c r="B8" s="80"/>
      <c r="C8" s="80"/>
      <c r="D8" s="80"/>
      <c r="E8" s="80"/>
      <c r="F8" s="80"/>
      <c r="G8" s="80"/>
      <c r="H8" s="80"/>
      <c r="I8" s="80"/>
      <c r="J8" s="80"/>
    </row>
    <row r="9" spans="1:10" ht="13.5">
      <c r="A9" s="80"/>
      <c r="B9" s="80"/>
      <c r="C9" s="80"/>
      <c r="D9" s="80"/>
      <c r="E9" s="80"/>
      <c r="F9" s="80"/>
      <c r="G9" s="80"/>
      <c r="H9" s="80"/>
      <c r="I9" s="80"/>
      <c r="J9" s="80"/>
    </row>
    <row r="11" ht="13.5">
      <c r="A11" t="s">
        <v>0</v>
      </c>
    </row>
    <row r="12" spans="1:10" ht="13.5">
      <c r="A12" s="82" t="s">
        <v>62</v>
      </c>
      <c r="B12" s="81"/>
      <c r="C12" s="81"/>
      <c r="D12" s="81"/>
      <c r="E12" s="81"/>
      <c r="F12" s="81"/>
      <c r="G12" s="81"/>
      <c r="H12" s="81"/>
      <c r="I12" s="81"/>
      <c r="J12" s="81"/>
    </row>
    <row r="13" spans="1:10" ht="13.5">
      <c r="A13" s="81"/>
      <c r="B13" s="81"/>
      <c r="C13" s="81"/>
      <c r="D13" s="81"/>
      <c r="E13" s="81"/>
      <c r="F13" s="81"/>
      <c r="G13" s="81"/>
      <c r="H13" s="81"/>
      <c r="I13" s="81"/>
      <c r="J13" s="81"/>
    </row>
    <row r="14" spans="1:10" ht="13.5">
      <c r="A14" s="81"/>
      <c r="B14" s="81"/>
      <c r="C14" s="81"/>
      <c r="D14" s="81"/>
      <c r="E14" s="81"/>
      <c r="F14" s="81"/>
      <c r="G14" s="81"/>
      <c r="H14" s="81"/>
      <c r="I14" s="81"/>
      <c r="J14" s="81"/>
    </row>
    <row r="15" spans="1:10" ht="13.5">
      <c r="A15" s="81"/>
      <c r="B15" s="81"/>
      <c r="C15" s="81"/>
      <c r="D15" s="81"/>
      <c r="E15" s="81"/>
      <c r="F15" s="81"/>
      <c r="G15" s="81"/>
      <c r="H15" s="81"/>
      <c r="I15" s="81"/>
      <c r="J15" s="81"/>
    </row>
    <row r="16" spans="1:10" ht="13.5">
      <c r="A16" s="81"/>
      <c r="B16" s="81"/>
      <c r="C16" s="81"/>
      <c r="D16" s="81"/>
      <c r="E16" s="81"/>
      <c r="F16" s="81"/>
      <c r="G16" s="81"/>
      <c r="H16" s="81"/>
      <c r="I16" s="81"/>
      <c r="J16" s="81"/>
    </row>
    <row r="17" spans="1:10" ht="13.5">
      <c r="A17" s="81"/>
      <c r="B17" s="81"/>
      <c r="C17" s="81"/>
      <c r="D17" s="81"/>
      <c r="E17" s="81"/>
      <c r="F17" s="81"/>
      <c r="G17" s="81"/>
      <c r="H17" s="81"/>
      <c r="I17" s="81"/>
      <c r="J17" s="81"/>
    </row>
    <row r="18" spans="1:10" ht="13.5">
      <c r="A18" s="81"/>
      <c r="B18" s="81"/>
      <c r="C18" s="81"/>
      <c r="D18" s="81"/>
      <c r="E18" s="81"/>
      <c r="F18" s="81"/>
      <c r="G18" s="81"/>
      <c r="H18" s="81"/>
      <c r="I18" s="81"/>
      <c r="J18" s="81"/>
    </row>
    <row r="19" spans="1:10" ht="13.5">
      <c r="A19" s="81"/>
      <c r="B19" s="81"/>
      <c r="C19" s="81"/>
      <c r="D19" s="81"/>
      <c r="E19" s="81"/>
      <c r="F19" s="81"/>
      <c r="G19" s="81"/>
      <c r="H19" s="81"/>
      <c r="I19" s="81"/>
      <c r="J19" s="81"/>
    </row>
    <row r="21" ht="13.5">
      <c r="A21" t="s">
        <v>1</v>
      </c>
    </row>
    <row r="22" spans="1:10" ht="13.5">
      <c r="A22" s="82" t="s">
        <v>61</v>
      </c>
      <c r="B22" s="82"/>
      <c r="C22" s="82"/>
      <c r="D22" s="82"/>
      <c r="E22" s="82"/>
      <c r="F22" s="82"/>
      <c r="G22" s="82"/>
      <c r="H22" s="82"/>
      <c r="I22" s="82"/>
      <c r="J22" s="82"/>
    </row>
    <row r="23" spans="1:10" ht="13.5">
      <c r="A23" s="82"/>
      <c r="B23" s="82"/>
      <c r="C23" s="82"/>
      <c r="D23" s="82"/>
      <c r="E23" s="82"/>
      <c r="F23" s="82"/>
      <c r="G23" s="82"/>
      <c r="H23" s="82"/>
      <c r="I23" s="82"/>
      <c r="J23" s="82"/>
    </row>
    <row r="24" spans="1:10" ht="13.5">
      <c r="A24" s="82"/>
      <c r="B24" s="82"/>
      <c r="C24" s="82"/>
      <c r="D24" s="82"/>
      <c r="E24" s="82"/>
      <c r="F24" s="82"/>
      <c r="G24" s="82"/>
      <c r="H24" s="82"/>
      <c r="I24" s="82"/>
      <c r="J24" s="82"/>
    </row>
    <row r="25" spans="1:10" ht="13.5">
      <c r="A25" s="82"/>
      <c r="B25" s="82"/>
      <c r="C25" s="82"/>
      <c r="D25" s="82"/>
      <c r="E25" s="82"/>
      <c r="F25" s="82"/>
      <c r="G25" s="82"/>
      <c r="H25" s="82"/>
      <c r="I25" s="82"/>
      <c r="J25" s="82"/>
    </row>
    <row r="26" spans="1:10" ht="13.5">
      <c r="A26" s="82"/>
      <c r="B26" s="82"/>
      <c r="C26" s="82"/>
      <c r="D26" s="82"/>
      <c r="E26" s="82"/>
      <c r="F26" s="82"/>
      <c r="G26" s="82"/>
      <c r="H26" s="82"/>
      <c r="I26" s="82"/>
      <c r="J26" s="82"/>
    </row>
    <row r="27" spans="1:10" ht="13.5">
      <c r="A27" s="82"/>
      <c r="B27" s="82"/>
      <c r="C27" s="82"/>
      <c r="D27" s="82"/>
      <c r="E27" s="82"/>
      <c r="F27" s="82"/>
      <c r="G27" s="82"/>
      <c r="H27" s="82"/>
      <c r="I27" s="82"/>
      <c r="J27" s="82"/>
    </row>
    <row r="28" spans="1:10" ht="13.5">
      <c r="A28" s="82"/>
      <c r="B28" s="82"/>
      <c r="C28" s="82"/>
      <c r="D28" s="82"/>
      <c r="E28" s="82"/>
      <c r="F28" s="82"/>
      <c r="G28" s="82"/>
      <c r="H28" s="82"/>
      <c r="I28" s="82"/>
      <c r="J28" s="82"/>
    </row>
    <row r="29" spans="1:10" ht="13.5">
      <c r="A29" s="82"/>
      <c r="B29" s="82"/>
      <c r="C29" s="82"/>
      <c r="D29" s="82"/>
      <c r="E29" s="82"/>
      <c r="F29" s="82"/>
      <c r="G29" s="82"/>
      <c r="H29" s="82"/>
      <c r="I29" s="82"/>
      <c r="J29" s="82"/>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I5" sqref="I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38</v>
      </c>
      <c r="C2" s="27"/>
    </row>
    <row r="4" spans="2:9" ht="17.25">
      <c r="B4" s="30" t="s">
        <v>41</v>
      </c>
      <c r="C4" s="30" t="s">
        <v>39</v>
      </c>
      <c r="D4" s="30" t="s">
        <v>42</v>
      </c>
      <c r="E4" s="31" t="s">
        <v>40</v>
      </c>
      <c r="F4" s="30" t="s">
        <v>43</v>
      </c>
      <c r="G4" s="31" t="s">
        <v>40</v>
      </c>
      <c r="H4" s="30" t="s">
        <v>44</v>
      </c>
      <c r="I4" s="31" t="s">
        <v>40</v>
      </c>
    </row>
    <row r="5" spans="2:9" ht="17.25">
      <c r="B5" s="28" t="s">
        <v>56</v>
      </c>
      <c r="C5" s="29" t="s">
        <v>45</v>
      </c>
      <c r="D5" s="29">
        <v>5</v>
      </c>
      <c r="E5" s="33">
        <v>42662</v>
      </c>
      <c r="F5" s="29">
        <v>37</v>
      </c>
      <c r="G5" s="33">
        <v>42662</v>
      </c>
      <c r="H5" s="29">
        <v>87</v>
      </c>
      <c r="I5" s="33">
        <v>42662</v>
      </c>
    </row>
    <row r="6" spans="2:9" ht="17.25">
      <c r="B6" s="28"/>
      <c r="C6" s="29"/>
      <c r="D6" s="29"/>
      <c r="E6" s="33"/>
      <c r="F6" s="29"/>
      <c r="G6" s="34"/>
      <c r="H6" s="29"/>
      <c r="I6" s="34"/>
    </row>
    <row r="7" spans="2:9" ht="17.25">
      <c r="B7" s="28"/>
      <c r="C7" s="29"/>
      <c r="D7" s="29"/>
      <c r="E7" s="34"/>
      <c r="F7" s="29"/>
      <c r="G7" s="34"/>
      <c r="H7" s="29"/>
      <c r="I7" s="34"/>
    </row>
    <row r="8" spans="2:9" ht="17.25">
      <c r="B8" s="28"/>
      <c r="C8" s="29"/>
      <c r="D8" s="29"/>
      <c r="E8" s="34"/>
      <c r="F8" s="29"/>
      <c r="G8" s="34"/>
      <c r="H8" s="29"/>
      <c r="I8" s="34"/>
    </row>
    <row r="9" spans="2:9" ht="17.25">
      <c r="B9" s="28"/>
      <c r="C9" s="29"/>
      <c r="D9" s="29"/>
      <c r="E9" s="34"/>
      <c r="F9" s="29"/>
      <c r="G9" s="34"/>
      <c r="H9" s="29"/>
      <c r="I9" s="34"/>
    </row>
    <row r="10" spans="2:9" ht="17.25">
      <c r="B10" s="28"/>
      <c r="C10" s="29"/>
      <c r="D10" s="29"/>
      <c r="E10" s="34"/>
      <c r="F10" s="29"/>
      <c r="G10" s="34"/>
      <c r="H10" s="29"/>
      <c r="I10" s="34"/>
    </row>
    <row r="11" spans="2:9" ht="17.25">
      <c r="B11" s="28"/>
      <c r="C11" s="29"/>
      <c r="D11" s="29"/>
      <c r="E11" s="34"/>
      <c r="F11" s="29"/>
      <c r="G11" s="34"/>
      <c r="H11" s="29"/>
      <c r="I11" s="34"/>
    </row>
    <row r="12" spans="2:9" ht="17.25">
      <c r="B12" s="28"/>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72" t="s">
        <v>4</v>
      </c>
      <c r="C2" s="72"/>
      <c r="D2" s="75"/>
      <c r="E2" s="75"/>
      <c r="F2" s="72" t="s">
        <v>5</v>
      </c>
      <c r="G2" s="72"/>
      <c r="H2" s="75" t="s">
        <v>35</v>
      </c>
      <c r="I2" s="75"/>
      <c r="J2" s="72" t="s">
        <v>6</v>
      </c>
      <c r="K2" s="72"/>
      <c r="L2" s="69">
        <f>C9</f>
        <v>1000000</v>
      </c>
      <c r="M2" s="75"/>
      <c r="N2" s="72" t="s">
        <v>7</v>
      </c>
      <c r="O2" s="72"/>
      <c r="P2" s="69" t="e">
        <f>C108+R108</f>
        <v>#VALUE!</v>
      </c>
      <c r="Q2" s="75"/>
      <c r="R2" s="1"/>
      <c r="S2" s="1"/>
      <c r="T2" s="1"/>
    </row>
    <row r="3" spans="2:19" ht="57" customHeight="1">
      <c r="B3" s="72" t="s">
        <v>8</v>
      </c>
      <c r="C3" s="72"/>
      <c r="D3" s="77" t="s">
        <v>37</v>
      </c>
      <c r="E3" s="77"/>
      <c r="F3" s="77"/>
      <c r="G3" s="77"/>
      <c r="H3" s="77"/>
      <c r="I3" s="77"/>
      <c r="J3" s="72" t="s">
        <v>9</v>
      </c>
      <c r="K3" s="72"/>
      <c r="L3" s="77" t="s">
        <v>34</v>
      </c>
      <c r="M3" s="78"/>
      <c r="N3" s="78"/>
      <c r="O3" s="78"/>
      <c r="P3" s="78"/>
      <c r="Q3" s="78"/>
      <c r="R3" s="1"/>
      <c r="S3" s="1"/>
    </row>
    <row r="4" spans="2:20" ht="13.5">
      <c r="B4" s="72" t="s">
        <v>10</v>
      </c>
      <c r="C4" s="72"/>
      <c r="D4" s="70">
        <f>SUM($R$9:$S$993)</f>
        <v>-29947.368421052488</v>
      </c>
      <c r="E4" s="70"/>
      <c r="F4" s="72" t="s">
        <v>11</v>
      </c>
      <c r="G4" s="72"/>
      <c r="H4" s="76">
        <f>SUM($T$9:$U$108)</f>
        <v>-57</v>
      </c>
      <c r="I4" s="75"/>
      <c r="J4" s="68" t="s">
        <v>12</v>
      </c>
      <c r="K4" s="68"/>
      <c r="L4" s="69">
        <f>MAX($C$9:$D$990)-C9</f>
        <v>0</v>
      </c>
      <c r="M4" s="69"/>
      <c r="N4" s="68" t="s">
        <v>13</v>
      </c>
      <c r="O4" s="68"/>
      <c r="P4" s="70">
        <f>MIN($C$9:$D$990)-C9</f>
        <v>-29947.368421052466</v>
      </c>
      <c r="Q4" s="70"/>
      <c r="R4" s="1"/>
      <c r="S4" s="1"/>
      <c r="T4" s="1"/>
    </row>
    <row r="5" spans="2:20" ht="13.5">
      <c r="B5" s="22" t="s">
        <v>14</v>
      </c>
      <c r="C5" s="2">
        <f>COUNTIF($R$9:$R$990,"&gt;0")</f>
        <v>0</v>
      </c>
      <c r="D5" s="21" t="s">
        <v>15</v>
      </c>
      <c r="E5" s="16">
        <f>COUNTIF($R$9:$R$990,"&lt;0")</f>
        <v>1</v>
      </c>
      <c r="F5" s="21" t="s">
        <v>16</v>
      </c>
      <c r="G5" s="2">
        <f>COUNTIF($R$9:$R$990,"=0")</f>
        <v>0</v>
      </c>
      <c r="H5" s="21" t="s">
        <v>17</v>
      </c>
      <c r="I5" s="3">
        <f>C5/SUM(C5,E5,G5)</f>
        <v>0</v>
      </c>
      <c r="J5" s="71" t="s">
        <v>18</v>
      </c>
      <c r="K5" s="72"/>
      <c r="L5" s="73"/>
      <c r="M5" s="74"/>
      <c r="N5" s="18" t="s">
        <v>19</v>
      </c>
      <c r="O5" s="9"/>
      <c r="P5" s="73"/>
      <c r="Q5" s="74"/>
      <c r="R5" s="1"/>
      <c r="S5" s="1"/>
      <c r="T5" s="1"/>
    </row>
    <row r="6" spans="2:20" ht="13.5">
      <c r="B6" s="11"/>
      <c r="C6" s="14"/>
      <c r="D6" s="15"/>
      <c r="E6" s="12"/>
      <c r="F6" s="11"/>
      <c r="G6" s="12"/>
      <c r="H6" s="11"/>
      <c r="I6" s="17"/>
      <c r="J6" s="11"/>
      <c r="K6" s="11"/>
      <c r="L6" s="12"/>
      <c r="M6" s="12"/>
      <c r="N6" s="13"/>
      <c r="O6" s="13"/>
      <c r="P6" s="10"/>
      <c r="Q6" s="7"/>
      <c r="R6" s="1"/>
      <c r="S6" s="1"/>
      <c r="T6" s="1"/>
    </row>
    <row r="7" spans="2:21" ht="13.5">
      <c r="B7" s="55" t="s">
        <v>20</v>
      </c>
      <c r="C7" s="57" t="s">
        <v>21</v>
      </c>
      <c r="D7" s="58"/>
      <c r="E7" s="61" t="s">
        <v>22</v>
      </c>
      <c r="F7" s="62"/>
      <c r="G7" s="62"/>
      <c r="H7" s="62"/>
      <c r="I7" s="50"/>
      <c r="J7" s="63" t="s">
        <v>23</v>
      </c>
      <c r="K7" s="64"/>
      <c r="L7" s="52"/>
      <c r="M7" s="65" t="s">
        <v>24</v>
      </c>
      <c r="N7" s="66" t="s">
        <v>25</v>
      </c>
      <c r="O7" s="67"/>
      <c r="P7" s="67"/>
      <c r="Q7" s="54"/>
      <c r="R7" s="48" t="s">
        <v>26</v>
      </c>
      <c r="S7" s="48"/>
      <c r="T7" s="48"/>
      <c r="U7" s="48"/>
    </row>
    <row r="8" spans="2:21" ht="13.5">
      <c r="B8" s="56"/>
      <c r="C8" s="59"/>
      <c r="D8" s="60"/>
      <c r="E8" s="19" t="s">
        <v>27</v>
      </c>
      <c r="F8" s="19" t="s">
        <v>28</v>
      </c>
      <c r="G8" s="19" t="s">
        <v>29</v>
      </c>
      <c r="H8" s="49" t="s">
        <v>30</v>
      </c>
      <c r="I8" s="50"/>
      <c r="J8" s="4" t="s">
        <v>31</v>
      </c>
      <c r="K8" s="51" t="s">
        <v>32</v>
      </c>
      <c r="L8" s="52"/>
      <c r="M8" s="65"/>
      <c r="N8" s="5" t="s">
        <v>27</v>
      </c>
      <c r="O8" s="5" t="s">
        <v>28</v>
      </c>
      <c r="P8" s="53" t="s">
        <v>30</v>
      </c>
      <c r="Q8" s="54"/>
      <c r="R8" s="48" t="s">
        <v>33</v>
      </c>
      <c r="S8" s="48"/>
      <c r="T8" s="48" t="s">
        <v>31</v>
      </c>
      <c r="U8" s="48"/>
    </row>
    <row r="9" spans="2:21" ht="13.5">
      <c r="B9" s="20">
        <v>1</v>
      </c>
      <c r="C9" s="44">
        <v>1000000</v>
      </c>
      <c r="D9" s="44"/>
      <c r="E9" s="20">
        <v>2001</v>
      </c>
      <c r="F9" s="8">
        <v>42111</v>
      </c>
      <c r="G9" s="20" t="s">
        <v>3</v>
      </c>
      <c r="H9" s="45">
        <v>1.43829</v>
      </c>
      <c r="I9" s="45"/>
      <c r="J9" s="20">
        <v>57</v>
      </c>
      <c r="K9" s="44">
        <f aca="true" t="shared" si="0" ref="K9:K72">IF(F9="","",C9*0.03)</f>
        <v>30000</v>
      </c>
      <c r="L9" s="44"/>
      <c r="M9" s="6">
        <f>IF(J9="","",(K9/J9)/1000)</f>
        <v>0.5263157894736842</v>
      </c>
      <c r="N9" s="20">
        <v>2001</v>
      </c>
      <c r="O9" s="8">
        <v>42111</v>
      </c>
      <c r="P9" s="45">
        <v>1.4326</v>
      </c>
      <c r="Q9" s="45"/>
      <c r="R9" s="46">
        <f>IF(O9="","",(IF(G9="売",H9-P9,P9-H9))*M9*10000000)</f>
        <v>-29947.368421052488</v>
      </c>
      <c r="S9" s="46"/>
      <c r="T9" s="47">
        <f>IF(O9="","",IF(R9&lt;0,J9*(-1),IF(G9="買",(P9-H9)*10000,(H9-P9)*10000)))</f>
        <v>-57</v>
      </c>
      <c r="U9" s="47"/>
    </row>
    <row r="10" spans="2:21" ht="13.5">
      <c r="B10" s="20">
        <v>2</v>
      </c>
      <c r="C10" s="44">
        <f aca="true" t="shared" si="1" ref="C10:C73">IF(R9="","",C9+R9)</f>
        <v>970052.6315789475</v>
      </c>
      <c r="D10" s="44"/>
      <c r="E10" s="20"/>
      <c r="F10" s="8"/>
      <c r="G10" s="20" t="s">
        <v>3</v>
      </c>
      <c r="H10" s="45"/>
      <c r="I10" s="45"/>
      <c r="J10" s="20"/>
      <c r="K10" s="44">
        <f t="shared" si="0"/>
      </c>
      <c r="L10" s="44"/>
      <c r="M10" s="6">
        <f aca="true" t="shared" si="2" ref="M10:M73">IF(J10="","",(K10/J10)/1000)</f>
      </c>
      <c r="N10" s="20"/>
      <c r="O10" s="8"/>
      <c r="P10" s="45"/>
      <c r="Q10" s="45"/>
      <c r="R10" s="46">
        <f aca="true" t="shared" si="3" ref="R10:R73">IF(O10="","",(IF(G10="売",H10-P10,P10-H10))*M10*10000000)</f>
      </c>
      <c r="S10" s="46"/>
      <c r="T10" s="47">
        <f aca="true" t="shared" si="4" ref="T10:T73">IF(O10="","",IF(R10&lt;0,J10*(-1),IF(G10="買",(P10-H10)*10000,(H10-P10)*10000)))</f>
      </c>
      <c r="U10" s="47"/>
    </row>
    <row r="11" spans="2:21" ht="13.5">
      <c r="B11" s="20">
        <v>3</v>
      </c>
      <c r="C11" s="44">
        <f t="shared" si="1"/>
      </c>
      <c r="D11" s="44"/>
      <c r="E11" s="20"/>
      <c r="F11" s="8"/>
      <c r="G11" s="20" t="s">
        <v>3</v>
      </c>
      <c r="H11" s="45"/>
      <c r="I11" s="45"/>
      <c r="J11" s="20"/>
      <c r="K11" s="44">
        <f t="shared" si="0"/>
      </c>
      <c r="L11" s="44"/>
      <c r="M11" s="6">
        <f t="shared" si="2"/>
      </c>
      <c r="N11" s="20"/>
      <c r="O11" s="8"/>
      <c r="P11" s="45"/>
      <c r="Q11" s="45"/>
      <c r="R11" s="46">
        <f t="shared" si="3"/>
      </c>
      <c r="S11" s="46"/>
      <c r="T11" s="47">
        <f t="shared" si="4"/>
      </c>
      <c r="U11" s="47"/>
    </row>
    <row r="12" spans="2:21" ht="13.5">
      <c r="B12" s="20">
        <v>4</v>
      </c>
      <c r="C12" s="44">
        <f t="shared" si="1"/>
      </c>
      <c r="D12" s="44"/>
      <c r="E12" s="20"/>
      <c r="F12" s="8"/>
      <c r="G12" s="20" t="s">
        <v>2</v>
      </c>
      <c r="H12" s="45"/>
      <c r="I12" s="45"/>
      <c r="J12" s="20"/>
      <c r="K12" s="44">
        <f t="shared" si="0"/>
      </c>
      <c r="L12" s="44"/>
      <c r="M12" s="6">
        <f t="shared" si="2"/>
      </c>
      <c r="N12" s="20"/>
      <c r="O12" s="8"/>
      <c r="P12" s="45"/>
      <c r="Q12" s="45"/>
      <c r="R12" s="46">
        <f t="shared" si="3"/>
      </c>
      <c r="S12" s="46"/>
      <c r="T12" s="47">
        <f t="shared" si="4"/>
      </c>
      <c r="U12" s="47"/>
    </row>
    <row r="13" spans="2:21" ht="13.5">
      <c r="B13" s="20">
        <v>5</v>
      </c>
      <c r="C13" s="44">
        <f t="shared" si="1"/>
      </c>
      <c r="D13" s="44"/>
      <c r="E13" s="20"/>
      <c r="F13" s="8"/>
      <c r="G13" s="20" t="s">
        <v>2</v>
      </c>
      <c r="H13" s="45"/>
      <c r="I13" s="45"/>
      <c r="J13" s="20"/>
      <c r="K13" s="44">
        <f t="shared" si="0"/>
      </c>
      <c r="L13" s="44"/>
      <c r="M13" s="6">
        <f t="shared" si="2"/>
      </c>
      <c r="N13" s="20"/>
      <c r="O13" s="8"/>
      <c r="P13" s="45"/>
      <c r="Q13" s="45"/>
      <c r="R13" s="46">
        <f t="shared" si="3"/>
      </c>
      <c r="S13" s="46"/>
      <c r="T13" s="47">
        <f t="shared" si="4"/>
      </c>
      <c r="U13" s="47"/>
    </row>
    <row r="14" spans="2:21" ht="13.5">
      <c r="B14" s="20">
        <v>6</v>
      </c>
      <c r="C14" s="44">
        <f t="shared" si="1"/>
      </c>
      <c r="D14" s="44"/>
      <c r="E14" s="20"/>
      <c r="F14" s="8"/>
      <c r="G14" s="20" t="s">
        <v>3</v>
      </c>
      <c r="H14" s="45"/>
      <c r="I14" s="45"/>
      <c r="J14" s="20"/>
      <c r="K14" s="44">
        <f t="shared" si="0"/>
      </c>
      <c r="L14" s="44"/>
      <c r="M14" s="6">
        <f t="shared" si="2"/>
      </c>
      <c r="N14" s="20"/>
      <c r="O14" s="8"/>
      <c r="P14" s="45"/>
      <c r="Q14" s="45"/>
      <c r="R14" s="46">
        <f t="shared" si="3"/>
      </c>
      <c r="S14" s="46"/>
      <c r="T14" s="47">
        <f t="shared" si="4"/>
      </c>
      <c r="U14" s="47"/>
    </row>
    <row r="15" spans="2:21" ht="13.5">
      <c r="B15" s="20">
        <v>7</v>
      </c>
      <c r="C15" s="44">
        <f t="shared" si="1"/>
      </c>
      <c r="D15" s="44"/>
      <c r="E15" s="20"/>
      <c r="F15" s="8"/>
      <c r="G15" s="20" t="s">
        <v>3</v>
      </c>
      <c r="H15" s="45"/>
      <c r="I15" s="45"/>
      <c r="J15" s="20"/>
      <c r="K15" s="44">
        <f t="shared" si="0"/>
      </c>
      <c r="L15" s="44"/>
      <c r="M15" s="6">
        <f t="shared" si="2"/>
      </c>
      <c r="N15" s="20"/>
      <c r="O15" s="8"/>
      <c r="P15" s="45"/>
      <c r="Q15" s="45"/>
      <c r="R15" s="46">
        <f t="shared" si="3"/>
      </c>
      <c r="S15" s="46"/>
      <c r="T15" s="47">
        <f t="shared" si="4"/>
      </c>
      <c r="U15" s="47"/>
    </row>
    <row r="16" spans="2:21" ht="13.5">
      <c r="B16" s="20">
        <v>8</v>
      </c>
      <c r="C16" s="44">
        <f t="shared" si="1"/>
      </c>
      <c r="D16" s="44"/>
      <c r="E16" s="20"/>
      <c r="F16" s="8"/>
      <c r="G16" s="20" t="s">
        <v>3</v>
      </c>
      <c r="H16" s="45"/>
      <c r="I16" s="45"/>
      <c r="J16" s="20"/>
      <c r="K16" s="44">
        <f t="shared" si="0"/>
      </c>
      <c r="L16" s="44"/>
      <c r="M16" s="6">
        <f t="shared" si="2"/>
      </c>
      <c r="N16" s="20"/>
      <c r="O16" s="8"/>
      <c r="P16" s="45"/>
      <c r="Q16" s="45"/>
      <c r="R16" s="46">
        <f t="shared" si="3"/>
      </c>
      <c r="S16" s="46"/>
      <c r="T16" s="47">
        <f t="shared" si="4"/>
      </c>
      <c r="U16" s="47"/>
    </row>
    <row r="17" spans="2:21" ht="13.5">
      <c r="B17" s="20">
        <v>9</v>
      </c>
      <c r="C17" s="44">
        <f t="shared" si="1"/>
      </c>
      <c r="D17" s="44"/>
      <c r="E17" s="20"/>
      <c r="F17" s="8"/>
      <c r="G17" s="20" t="s">
        <v>3</v>
      </c>
      <c r="H17" s="45"/>
      <c r="I17" s="45"/>
      <c r="J17" s="20"/>
      <c r="K17" s="44">
        <f t="shared" si="0"/>
      </c>
      <c r="L17" s="44"/>
      <c r="M17" s="6">
        <f t="shared" si="2"/>
      </c>
      <c r="N17" s="20"/>
      <c r="O17" s="8"/>
      <c r="P17" s="45"/>
      <c r="Q17" s="45"/>
      <c r="R17" s="46">
        <f t="shared" si="3"/>
      </c>
      <c r="S17" s="46"/>
      <c r="T17" s="47">
        <f t="shared" si="4"/>
      </c>
      <c r="U17" s="47"/>
    </row>
    <row r="18" spans="2:21" ht="13.5">
      <c r="B18" s="20">
        <v>10</v>
      </c>
      <c r="C18" s="44">
        <f t="shared" si="1"/>
      </c>
      <c r="D18" s="44"/>
      <c r="E18" s="20"/>
      <c r="F18" s="8"/>
      <c r="G18" s="20" t="s">
        <v>3</v>
      </c>
      <c r="H18" s="45"/>
      <c r="I18" s="45"/>
      <c r="J18" s="20"/>
      <c r="K18" s="44">
        <f t="shared" si="0"/>
      </c>
      <c r="L18" s="44"/>
      <c r="M18" s="6">
        <f t="shared" si="2"/>
      </c>
      <c r="N18" s="20"/>
      <c r="O18" s="8"/>
      <c r="P18" s="45"/>
      <c r="Q18" s="45"/>
      <c r="R18" s="46">
        <f t="shared" si="3"/>
      </c>
      <c r="S18" s="46"/>
      <c r="T18" s="47">
        <f t="shared" si="4"/>
      </c>
      <c r="U18" s="47"/>
    </row>
    <row r="19" spans="2:21" ht="13.5">
      <c r="B19" s="20">
        <v>11</v>
      </c>
      <c r="C19" s="44">
        <f t="shared" si="1"/>
      </c>
      <c r="D19" s="44"/>
      <c r="E19" s="20"/>
      <c r="F19" s="8"/>
      <c r="G19" s="20" t="s">
        <v>3</v>
      </c>
      <c r="H19" s="45"/>
      <c r="I19" s="45"/>
      <c r="J19" s="20"/>
      <c r="K19" s="44">
        <f t="shared" si="0"/>
      </c>
      <c r="L19" s="44"/>
      <c r="M19" s="6">
        <f t="shared" si="2"/>
      </c>
      <c r="N19" s="20"/>
      <c r="O19" s="8"/>
      <c r="P19" s="45"/>
      <c r="Q19" s="45"/>
      <c r="R19" s="46">
        <f t="shared" si="3"/>
      </c>
      <c r="S19" s="46"/>
      <c r="T19" s="47">
        <f t="shared" si="4"/>
      </c>
      <c r="U19" s="47"/>
    </row>
    <row r="20" spans="2:21" ht="13.5">
      <c r="B20" s="20">
        <v>12</v>
      </c>
      <c r="C20" s="44">
        <f t="shared" si="1"/>
      </c>
      <c r="D20" s="44"/>
      <c r="E20" s="20"/>
      <c r="F20" s="8"/>
      <c r="G20" s="20" t="s">
        <v>3</v>
      </c>
      <c r="H20" s="45"/>
      <c r="I20" s="45"/>
      <c r="J20" s="20"/>
      <c r="K20" s="44">
        <f t="shared" si="0"/>
      </c>
      <c r="L20" s="44"/>
      <c r="M20" s="6">
        <f t="shared" si="2"/>
      </c>
      <c r="N20" s="20"/>
      <c r="O20" s="8"/>
      <c r="P20" s="45"/>
      <c r="Q20" s="45"/>
      <c r="R20" s="46">
        <f t="shared" si="3"/>
      </c>
      <c r="S20" s="46"/>
      <c r="T20" s="47">
        <f t="shared" si="4"/>
      </c>
      <c r="U20" s="47"/>
    </row>
    <row r="21" spans="2:21" ht="13.5">
      <c r="B21" s="20">
        <v>13</v>
      </c>
      <c r="C21" s="44">
        <f t="shared" si="1"/>
      </c>
      <c r="D21" s="44"/>
      <c r="E21" s="20"/>
      <c r="F21" s="8"/>
      <c r="G21" s="20" t="s">
        <v>3</v>
      </c>
      <c r="H21" s="45"/>
      <c r="I21" s="45"/>
      <c r="J21" s="20"/>
      <c r="K21" s="44">
        <f t="shared" si="0"/>
      </c>
      <c r="L21" s="44"/>
      <c r="M21" s="6">
        <f t="shared" si="2"/>
      </c>
      <c r="N21" s="20"/>
      <c r="O21" s="8"/>
      <c r="P21" s="45"/>
      <c r="Q21" s="45"/>
      <c r="R21" s="46">
        <f t="shared" si="3"/>
      </c>
      <c r="S21" s="46"/>
      <c r="T21" s="47">
        <f t="shared" si="4"/>
      </c>
      <c r="U21" s="47"/>
    </row>
    <row r="22" spans="2:21" ht="13.5">
      <c r="B22" s="20">
        <v>14</v>
      </c>
      <c r="C22" s="44">
        <f t="shared" si="1"/>
      </c>
      <c r="D22" s="44"/>
      <c r="E22" s="20"/>
      <c r="F22" s="8"/>
      <c r="G22" s="20" t="s">
        <v>2</v>
      </c>
      <c r="H22" s="45"/>
      <c r="I22" s="45"/>
      <c r="J22" s="20"/>
      <c r="K22" s="44">
        <f t="shared" si="0"/>
      </c>
      <c r="L22" s="44"/>
      <c r="M22" s="6">
        <f t="shared" si="2"/>
      </c>
      <c r="N22" s="20"/>
      <c r="O22" s="8"/>
      <c r="P22" s="45"/>
      <c r="Q22" s="45"/>
      <c r="R22" s="46">
        <f t="shared" si="3"/>
      </c>
      <c r="S22" s="46"/>
      <c r="T22" s="47">
        <f t="shared" si="4"/>
      </c>
      <c r="U22" s="47"/>
    </row>
    <row r="23" spans="2:21" ht="13.5">
      <c r="B23" s="20">
        <v>15</v>
      </c>
      <c r="C23" s="44">
        <f t="shared" si="1"/>
      </c>
      <c r="D23" s="44"/>
      <c r="E23" s="20"/>
      <c r="F23" s="8"/>
      <c r="G23" s="20" t="s">
        <v>3</v>
      </c>
      <c r="H23" s="45"/>
      <c r="I23" s="45"/>
      <c r="J23" s="20"/>
      <c r="K23" s="44">
        <f t="shared" si="0"/>
      </c>
      <c r="L23" s="44"/>
      <c r="M23" s="6">
        <f t="shared" si="2"/>
      </c>
      <c r="N23" s="20"/>
      <c r="O23" s="8"/>
      <c r="P23" s="45"/>
      <c r="Q23" s="45"/>
      <c r="R23" s="46">
        <f t="shared" si="3"/>
      </c>
      <c r="S23" s="46"/>
      <c r="T23" s="47">
        <f t="shared" si="4"/>
      </c>
      <c r="U23" s="47"/>
    </row>
    <row r="24" spans="2:21" ht="13.5">
      <c r="B24" s="20">
        <v>16</v>
      </c>
      <c r="C24" s="44">
        <f t="shared" si="1"/>
      </c>
      <c r="D24" s="44"/>
      <c r="E24" s="20"/>
      <c r="F24" s="8"/>
      <c r="G24" s="20" t="s">
        <v>3</v>
      </c>
      <c r="H24" s="45"/>
      <c r="I24" s="45"/>
      <c r="J24" s="20"/>
      <c r="K24" s="44">
        <f t="shared" si="0"/>
      </c>
      <c r="L24" s="44"/>
      <c r="M24" s="6">
        <f t="shared" si="2"/>
      </c>
      <c r="N24" s="20"/>
      <c r="O24" s="8"/>
      <c r="P24" s="45"/>
      <c r="Q24" s="45"/>
      <c r="R24" s="46">
        <f t="shared" si="3"/>
      </c>
      <c r="S24" s="46"/>
      <c r="T24" s="47">
        <f t="shared" si="4"/>
      </c>
      <c r="U24" s="47"/>
    </row>
    <row r="25" spans="2:21" ht="13.5">
      <c r="B25" s="20">
        <v>17</v>
      </c>
      <c r="C25" s="44">
        <f t="shared" si="1"/>
      </c>
      <c r="D25" s="44"/>
      <c r="E25" s="20"/>
      <c r="F25" s="8"/>
      <c r="G25" s="20" t="s">
        <v>3</v>
      </c>
      <c r="H25" s="45"/>
      <c r="I25" s="45"/>
      <c r="J25" s="20"/>
      <c r="K25" s="44">
        <f t="shared" si="0"/>
      </c>
      <c r="L25" s="44"/>
      <c r="M25" s="6">
        <f t="shared" si="2"/>
      </c>
      <c r="N25" s="20"/>
      <c r="O25" s="8"/>
      <c r="P25" s="45"/>
      <c r="Q25" s="45"/>
      <c r="R25" s="46">
        <f t="shared" si="3"/>
      </c>
      <c r="S25" s="46"/>
      <c r="T25" s="47">
        <f t="shared" si="4"/>
      </c>
      <c r="U25" s="47"/>
    </row>
    <row r="26" spans="2:21" ht="13.5">
      <c r="B26" s="20">
        <v>18</v>
      </c>
      <c r="C26" s="44">
        <f t="shared" si="1"/>
      </c>
      <c r="D26" s="44"/>
      <c r="E26" s="20"/>
      <c r="F26" s="8"/>
      <c r="G26" s="20" t="s">
        <v>3</v>
      </c>
      <c r="H26" s="45"/>
      <c r="I26" s="45"/>
      <c r="J26" s="20"/>
      <c r="K26" s="44">
        <f t="shared" si="0"/>
      </c>
      <c r="L26" s="44"/>
      <c r="M26" s="6">
        <f t="shared" si="2"/>
      </c>
      <c r="N26" s="20"/>
      <c r="O26" s="8"/>
      <c r="P26" s="45"/>
      <c r="Q26" s="45"/>
      <c r="R26" s="46">
        <f t="shared" si="3"/>
      </c>
      <c r="S26" s="46"/>
      <c r="T26" s="47">
        <f t="shared" si="4"/>
      </c>
      <c r="U26" s="47"/>
    </row>
    <row r="27" spans="2:21" ht="13.5">
      <c r="B27" s="20">
        <v>19</v>
      </c>
      <c r="C27" s="44">
        <f t="shared" si="1"/>
      </c>
      <c r="D27" s="44"/>
      <c r="E27" s="20"/>
      <c r="F27" s="8"/>
      <c r="G27" s="20" t="s">
        <v>2</v>
      </c>
      <c r="H27" s="45"/>
      <c r="I27" s="45"/>
      <c r="J27" s="20"/>
      <c r="K27" s="44">
        <f t="shared" si="0"/>
      </c>
      <c r="L27" s="44"/>
      <c r="M27" s="6">
        <f t="shared" si="2"/>
      </c>
      <c r="N27" s="20"/>
      <c r="O27" s="8"/>
      <c r="P27" s="45"/>
      <c r="Q27" s="45"/>
      <c r="R27" s="46">
        <f t="shared" si="3"/>
      </c>
      <c r="S27" s="46"/>
      <c r="T27" s="47">
        <f t="shared" si="4"/>
      </c>
      <c r="U27" s="47"/>
    </row>
    <row r="28" spans="2:21" ht="13.5">
      <c r="B28" s="20">
        <v>20</v>
      </c>
      <c r="C28" s="44">
        <f t="shared" si="1"/>
      </c>
      <c r="D28" s="44"/>
      <c r="E28" s="20"/>
      <c r="F28" s="8"/>
      <c r="G28" s="20" t="s">
        <v>3</v>
      </c>
      <c r="H28" s="45"/>
      <c r="I28" s="45"/>
      <c r="J28" s="20"/>
      <c r="K28" s="44">
        <f t="shared" si="0"/>
      </c>
      <c r="L28" s="44"/>
      <c r="M28" s="6">
        <f t="shared" si="2"/>
      </c>
      <c r="N28" s="20"/>
      <c r="O28" s="8"/>
      <c r="P28" s="45"/>
      <c r="Q28" s="45"/>
      <c r="R28" s="46">
        <f t="shared" si="3"/>
      </c>
      <c r="S28" s="46"/>
      <c r="T28" s="47">
        <f t="shared" si="4"/>
      </c>
      <c r="U28" s="47"/>
    </row>
    <row r="29" spans="2:21" ht="13.5">
      <c r="B29" s="20">
        <v>21</v>
      </c>
      <c r="C29" s="44">
        <f t="shared" si="1"/>
      </c>
      <c r="D29" s="44"/>
      <c r="E29" s="20"/>
      <c r="F29" s="8"/>
      <c r="G29" s="20" t="s">
        <v>2</v>
      </c>
      <c r="H29" s="45"/>
      <c r="I29" s="45"/>
      <c r="J29" s="20"/>
      <c r="K29" s="44">
        <f t="shared" si="0"/>
      </c>
      <c r="L29" s="44"/>
      <c r="M29" s="6">
        <f t="shared" si="2"/>
      </c>
      <c r="N29" s="20"/>
      <c r="O29" s="8"/>
      <c r="P29" s="45"/>
      <c r="Q29" s="45"/>
      <c r="R29" s="46">
        <f t="shared" si="3"/>
      </c>
      <c r="S29" s="46"/>
      <c r="T29" s="47">
        <f t="shared" si="4"/>
      </c>
      <c r="U29" s="47"/>
    </row>
    <row r="30" spans="2:21" ht="13.5">
      <c r="B30" s="20">
        <v>22</v>
      </c>
      <c r="C30" s="44">
        <f t="shared" si="1"/>
      </c>
      <c r="D30" s="44"/>
      <c r="E30" s="20"/>
      <c r="F30" s="8"/>
      <c r="G30" s="20" t="s">
        <v>2</v>
      </c>
      <c r="H30" s="45"/>
      <c r="I30" s="45"/>
      <c r="J30" s="20"/>
      <c r="K30" s="44">
        <f t="shared" si="0"/>
      </c>
      <c r="L30" s="44"/>
      <c r="M30" s="6">
        <f t="shared" si="2"/>
      </c>
      <c r="N30" s="20"/>
      <c r="O30" s="8"/>
      <c r="P30" s="45"/>
      <c r="Q30" s="45"/>
      <c r="R30" s="46">
        <f t="shared" si="3"/>
      </c>
      <c r="S30" s="46"/>
      <c r="T30" s="47">
        <f t="shared" si="4"/>
      </c>
      <c r="U30" s="47"/>
    </row>
    <row r="31" spans="2:21" ht="13.5">
      <c r="B31" s="20">
        <v>23</v>
      </c>
      <c r="C31" s="44">
        <f t="shared" si="1"/>
      </c>
      <c r="D31" s="44"/>
      <c r="E31" s="20"/>
      <c r="F31" s="8"/>
      <c r="G31" s="20" t="s">
        <v>2</v>
      </c>
      <c r="H31" s="45"/>
      <c r="I31" s="45"/>
      <c r="J31" s="20"/>
      <c r="K31" s="44">
        <f t="shared" si="0"/>
      </c>
      <c r="L31" s="44"/>
      <c r="M31" s="6">
        <f t="shared" si="2"/>
      </c>
      <c r="N31" s="20"/>
      <c r="O31" s="8"/>
      <c r="P31" s="45"/>
      <c r="Q31" s="45"/>
      <c r="R31" s="46">
        <f t="shared" si="3"/>
      </c>
      <c r="S31" s="46"/>
      <c r="T31" s="47">
        <f t="shared" si="4"/>
      </c>
      <c r="U31" s="47"/>
    </row>
    <row r="32" spans="2:21" ht="13.5">
      <c r="B32" s="20">
        <v>24</v>
      </c>
      <c r="C32" s="44">
        <f t="shared" si="1"/>
      </c>
      <c r="D32" s="44"/>
      <c r="E32" s="20"/>
      <c r="F32" s="8"/>
      <c r="G32" s="20" t="s">
        <v>2</v>
      </c>
      <c r="H32" s="45"/>
      <c r="I32" s="45"/>
      <c r="J32" s="20"/>
      <c r="K32" s="44">
        <f t="shared" si="0"/>
      </c>
      <c r="L32" s="44"/>
      <c r="M32" s="6">
        <f t="shared" si="2"/>
      </c>
      <c r="N32" s="20"/>
      <c r="O32" s="8"/>
      <c r="P32" s="45"/>
      <c r="Q32" s="45"/>
      <c r="R32" s="46">
        <f t="shared" si="3"/>
      </c>
      <c r="S32" s="46"/>
      <c r="T32" s="47">
        <f t="shared" si="4"/>
      </c>
      <c r="U32" s="47"/>
    </row>
    <row r="33" spans="2:21" ht="13.5">
      <c r="B33" s="20">
        <v>25</v>
      </c>
      <c r="C33" s="44">
        <f t="shared" si="1"/>
      </c>
      <c r="D33" s="44"/>
      <c r="E33" s="20"/>
      <c r="F33" s="8"/>
      <c r="G33" s="20" t="s">
        <v>3</v>
      </c>
      <c r="H33" s="45"/>
      <c r="I33" s="45"/>
      <c r="J33" s="20"/>
      <c r="K33" s="44">
        <f t="shared" si="0"/>
      </c>
      <c r="L33" s="44"/>
      <c r="M33" s="6">
        <f t="shared" si="2"/>
      </c>
      <c r="N33" s="20"/>
      <c r="O33" s="8"/>
      <c r="P33" s="45"/>
      <c r="Q33" s="45"/>
      <c r="R33" s="46">
        <f t="shared" si="3"/>
      </c>
      <c r="S33" s="46"/>
      <c r="T33" s="47">
        <f t="shared" si="4"/>
      </c>
      <c r="U33" s="47"/>
    </row>
    <row r="34" spans="2:21" ht="13.5">
      <c r="B34" s="20">
        <v>26</v>
      </c>
      <c r="C34" s="44">
        <f t="shared" si="1"/>
      </c>
      <c r="D34" s="44"/>
      <c r="E34" s="20"/>
      <c r="F34" s="8"/>
      <c r="G34" s="20" t="s">
        <v>2</v>
      </c>
      <c r="H34" s="45"/>
      <c r="I34" s="45"/>
      <c r="J34" s="20"/>
      <c r="K34" s="44">
        <f t="shared" si="0"/>
      </c>
      <c r="L34" s="44"/>
      <c r="M34" s="6">
        <f t="shared" si="2"/>
      </c>
      <c r="N34" s="20"/>
      <c r="O34" s="8"/>
      <c r="P34" s="45"/>
      <c r="Q34" s="45"/>
      <c r="R34" s="46">
        <f t="shared" si="3"/>
      </c>
      <c r="S34" s="46"/>
      <c r="T34" s="47">
        <f t="shared" si="4"/>
      </c>
      <c r="U34" s="47"/>
    </row>
    <row r="35" spans="2:21" ht="13.5">
      <c r="B35" s="20">
        <v>27</v>
      </c>
      <c r="C35" s="44">
        <f t="shared" si="1"/>
      </c>
      <c r="D35" s="44"/>
      <c r="E35" s="20"/>
      <c r="F35" s="8"/>
      <c r="G35" s="20" t="s">
        <v>2</v>
      </c>
      <c r="H35" s="45"/>
      <c r="I35" s="45"/>
      <c r="J35" s="20"/>
      <c r="K35" s="44">
        <f t="shared" si="0"/>
      </c>
      <c r="L35" s="44"/>
      <c r="M35" s="6">
        <f t="shared" si="2"/>
      </c>
      <c r="N35" s="20"/>
      <c r="O35" s="8"/>
      <c r="P35" s="45"/>
      <c r="Q35" s="45"/>
      <c r="R35" s="46">
        <f t="shared" si="3"/>
      </c>
      <c r="S35" s="46"/>
      <c r="T35" s="47">
        <f t="shared" si="4"/>
      </c>
      <c r="U35" s="47"/>
    </row>
    <row r="36" spans="2:21" ht="13.5">
      <c r="B36" s="20">
        <v>28</v>
      </c>
      <c r="C36" s="44">
        <f t="shared" si="1"/>
      </c>
      <c r="D36" s="44"/>
      <c r="E36" s="20"/>
      <c r="F36" s="8"/>
      <c r="G36" s="20" t="s">
        <v>2</v>
      </c>
      <c r="H36" s="45"/>
      <c r="I36" s="45"/>
      <c r="J36" s="20"/>
      <c r="K36" s="44">
        <f t="shared" si="0"/>
      </c>
      <c r="L36" s="44"/>
      <c r="M36" s="6">
        <f t="shared" si="2"/>
      </c>
      <c r="N36" s="20"/>
      <c r="O36" s="8"/>
      <c r="P36" s="45"/>
      <c r="Q36" s="45"/>
      <c r="R36" s="46">
        <f t="shared" si="3"/>
      </c>
      <c r="S36" s="46"/>
      <c r="T36" s="47">
        <f t="shared" si="4"/>
      </c>
      <c r="U36" s="47"/>
    </row>
    <row r="37" spans="2:21" ht="13.5">
      <c r="B37" s="20">
        <v>29</v>
      </c>
      <c r="C37" s="44">
        <f t="shared" si="1"/>
      </c>
      <c r="D37" s="44"/>
      <c r="E37" s="20"/>
      <c r="F37" s="8"/>
      <c r="G37" s="20" t="s">
        <v>2</v>
      </c>
      <c r="H37" s="45"/>
      <c r="I37" s="45"/>
      <c r="J37" s="20"/>
      <c r="K37" s="44">
        <f t="shared" si="0"/>
      </c>
      <c r="L37" s="44"/>
      <c r="M37" s="6">
        <f t="shared" si="2"/>
      </c>
      <c r="N37" s="20"/>
      <c r="O37" s="8"/>
      <c r="P37" s="45"/>
      <c r="Q37" s="45"/>
      <c r="R37" s="46">
        <f t="shared" si="3"/>
      </c>
      <c r="S37" s="46"/>
      <c r="T37" s="47">
        <f t="shared" si="4"/>
      </c>
      <c r="U37" s="47"/>
    </row>
    <row r="38" spans="2:21" ht="13.5">
      <c r="B38" s="20">
        <v>30</v>
      </c>
      <c r="C38" s="44">
        <f t="shared" si="1"/>
      </c>
      <c r="D38" s="44"/>
      <c r="E38" s="20"/>
      <c r="F38" s="8"/>
      <c r="G38" s="20" t="s">
        <v>3</v>
      </c>
      <c r="H38" s="45"/>
      <c r="I38" s="45"/>
      <c r="J38" s="20"/>
      <c r="K38" s="44">
        <f t="shared" si="0"/>
      </c>
      <c r="L38" s="44"/>
      <c r="M38" s="6">
        <f t="shared" si="2"/>
      </c>
      <c r="N38" s="20"/>
      <c r="O38" s="8"/>
      <c r="P38" s="45"/>
      <c r="Q38" s="45"/>
      <c r="R38" s="46">
        <f t="shared" si="3"/>
      </c>
      <c r="S38" s="46"/>
      <c r="T38" s="47">
        <f t="shared" si="4"/>
      </c>
      <c r="U38" s="47"/>
    </row>
    <row r="39" spans="2:21" ht="13.5">
      <c r="B39" s="20">
        <v>31</v>
      </c>
      <c r="C39" s="44">
        <f t="shared" si="1"/>
      </c>
      <c r="D39" s="44"/>
      <c r="E39" s="20"/>
      <c r="F39" s="8"/>
      <c r="G39" s="20" t="s">
        <v>3</v>
      </c>
      <c r="H39" s="45"/>
      <c r="I39" s="45"/>
      <c r="J39" s="20"/>
      <c r="K39" s="44">
        <f t="shared" si="0"/>
      </c>
      <c r="L39" s="44"/>
      <c r="M39" s="6">
        <f t="shared" si="2"/>
      </c>
      <c r="N39" s="20"/>
      <c r="O39" s="8"/>
      <c r="P39" s="45"/>
      <c r="Q39" s="45"/>
      <c r="R39" s="46">
        <f t="shared" si="3"/>
      </c>
      <c r="S39" s="46"/>
      <c r="T39" s="47">
        <f t="shared" si="4"/>
      </c>
      <c r="U39" s="47"/>
    </row>
    <row r="40" spans="2:21" ht="13.5">
      <c r="B40" s="20">
        <v>32</v>
      </c>
      <c r="C40" s="44">
        <f t="shared" si="1"/>
      </c>
      <c r="D40" s="44"/>
      <c r="E40" s="20"/>
      <c r="F40" s="8"/>
      <c r="G40" s="20" t="s">
        <v>3</v>
      </c>
      <c r="H40" s="45"/>
      <c r="I40" s="45"/>
      <c r="J40" s="20"/>
      <c r="K40" s="44">
        <f t="shared" si="0"/>
      </c>
      <c r="L40" s="44"/>
      <c r="M40" s="6">
        <f t="shared" si="2"/>
      </c>
      <c r="N40" s="20"/>
      <c r="O40" s="8"/>
      <c r="P40" s="45"/>
      <c r="Q40" s="45"/>
      <c r="R40" s="46">
        <f t="shared" si="3"/>
      </c>
      <c r="S40" s="46"/>
      <c r="T40" s="47">
        <f t="shared" si="4"/>
      </c>
      <c r="U40" s="47"/>
    </row>
    <row r="41" spans="2:21" ht="13.5">
      <c r="B41" s="20">
        <v>33</v>
      </c>
      <c r="C41" s="44">
        <f t="shared" si="1"/>
      </c>
      <c r="D41" s="44"/>
      <c r="E41" s="20"/>
      <c r="F41" s="8"/>
      <c r="G41" s="20" t="s">
        <v>2</v>
      </c>
      <c r="H41" s="45"/>
      <c r="I41" s="45"/>
      <c r="J41" s="20"/>
      <c r="K41" s="44">
        <f t="shared" si="0"/>
      </c>
      <c r="L41" s="44"/>
      <c r="M41" s="6">
        <f t="shared" si="2"/>
      </c>
      <c r="N41" s="20"/>
      <c r="O41" s="8"/>
      <c r="P41" s="45"/>
      <c r="Q41" s="45"/>
      <c r="R41" s="46">
        <f t="shared" si="3"/>
      </c>
      <c r="S41" s="46"/>
      <c r="T41" s="47">
        <f t="shared" si="4"/>
      </c>
      <c r="U41" s="47"/>
    </row>
    <row r="42" spans="2:21" ht="13.5">
      <c r="B42" s="20">
        <v>34</v>
      </c>
      <c r="C42" s="44">
        <f t="shared" si="1"/>
      </c>
      <c r="D42" s="44"/>
      <c r="E42" s="20"/>
      <c r="F42" s="8"/>
      <c r="G42" s="20" t="s">
        <v>3</v>
      </c>
      <c r="H42" s="45"/>
      <c r="I42" s="45"/>
      <c r="J42" s="20"/>
      <c r="K42" s="44">
        <f t="shared" si="0"/>
      </c>
      <c r="L42" s="44"/>
      <c r="M42" s="6">
        <f t="shared" si="2"/>
      </c>
      <c r="N42" s="20"/>
      <c r="O42" s="8"/>
      <c r="P42" s="45"/>
      <c r="Q42" s="45"/>
      <c r="R42" s="46">
        <f t="shared" si="3"/>
      </c>
      <c r="S42" s="46"/>
      <c r="T42" s="47">
        <f t="shared" si="4"/>
      </c>
      <c r="U42" s="47"/>
    </row>
    <row r="43" spans="2:21" ht="13.5">
      <c r="B43" s="20">
        <v>35</v>
      </c>
      <c r="C43" s="44">
        <f t="shared" si="1"/>
      </c>
      <c r="D43" s="44"/>
      <c r="E43" s="20"/>
      <c r="F43" s="8"/>
      <c r="G43" s="20" t="s">
        <v>2</v>
      </c>
      <c r="H43" s="45"/>
      <c r="I43" s="45"/>
      <c r="J43" s="20"/>
      <c r="K43" s="44">
        <f t="shared" si="0"/>
      </c>
      <c r="L43" s="44"/>
      <c r="M43" s="6">
        <f t="shared" si="2"/>
      </c>
      <c r="N43" s="20"/>
      <c r="O43" s="8"/>
      <c r="P43" s="45"/>
      <c r="Q43" s="45"/>
      <c r="R43" s="46">
        <f t="shared" si="3"/>
      </c>
      <c r="S43" s="46"/>
      <c r="T43" s="47">
        <f t="shared" si="4"/>
      </c>
      <c r="U43" s="47"/>
    </row>
    <row r="44" spans="2:21" ht="13.5">
      <c r="B44" s="20">
        <v>36</v>
      </c>
      <c r="C44" s="44">
        <f t="shared" si="1"/>
      </c>
      <c r="D44" s="44"/>
      <c r="E44" s="20"/>
      <c r="F44" s="8"/>
      <c r="G44" s="20" t="s">
        <v>3</v>
      </c>
      <c r="H44" s="45"/>
      <c r="I44" s="45"/>
      <c r="J44" s="20"/>
      <c r="K44" s="44">
        <f t="shared" si="0"/>
      </c>
      <c r="L44" s="44"/>
      <c r="M44" s="6">
        <f t="shared" si="2"/>
      </c>
      <c r="N44" s="20"/>
      <c r="O44" s="8"/>
      <c r="P44" s="45"/>
      <c r="Q44" s="45"/>
      <c r="R44" s="46">
        <f t="shared" si="3"/>
      </c>
      <c r="S44" s="46"/>
      <c r="T44" s="47">
        <f t="shared" si="4"/>
      </c>
      <c r="U44" s="47"/>
    </row>
    <row r="45" spans="2:21" ht="13.5">
      <c r="B45" s="20">
        <v>37</v>
      </c>
      <c r="C45" s="44">
        <f t="shared" si="1"/>
      </c>
      <c r="D45" s="44"/>
      <c r="E45" s="20"/>
      <c r="F45" s="8"/>
      <c r="G45" s="20" t="s">
        <v>2</v>
      </c>
      <c r="H45" s="45"/>
      <c r="I45" s="45"/>
      <c r="J45" s="20"/>
      <c r="K45" s="44">
        <f t="shared" si="0"/>
      </c>
      <c r="L45" s="44"/>
      <c r="M45" s="6">
        <f t="shared" si="2"/>
      </c>
      <c r="N45" s="20"/>
      <c r="O45" s="8"/>
      <c r="P45" s="45"/>
      <c r="Q45" s="45"/>
      <c r="R45" s="46">
        <f t="shared" si="3"/>
      </c>
      <c r="S45" s="46"/>
      <c r="T45" s="47">
        <f t="shared" si="4"/>
      </c>
      <c r="U45" s="47"/>
    </row>
    <row r="46" spans="2:21" ht="13.5">
      <c r="B46" s="20">
        <v>38</v>
      </c>
      <c r="C46" s="44">
        <f t="shared" si="1"/>
      </c>
      <c r="D46" s="44"/>
      <c r="E46" s="20"/>
      <c r="F46" s="8"/>
      <c r="G46" s="20" t="s">
        <v>3</v>
      </c>
      <c r="H46" s="45"/>
      <c r="I46" s="45"/>
      <c r="J46" s="20"/>
      <c r="K46" s="44">
        <f t="shared" si="0"/>
      </c>
      <c r="L46" s="44"/>
      <c r="M46" s="6">
        <f t="shared" si="2"/>
      </c>
      <c r="N46" s="20"/>
      <c r="O46" s="8"/>
      <c r="P46" s="45"/>
      <c r="Q46" s="45"/>
      <c r="R46" s="46">
        <f t="shared" si="3"/>
      </c>
      <c r="S46" s="46"/>
      <c r="T46" s="47">
        <f t="shared" si="4"/>
      </c>
      <c r="U46" s="47"/>
    </row>
    <row r="47" spans="2:21" ht="13.5">
      <c r="B47" s="20">
        <v>39</v>
      </c>
      <c r="C47" s="44">
        <f t="shared" si="1"/>
      </c>
      <c r="D47" s="44"/>
      <c r="E47" s="20"/>
      <c r="F47" s="8"/>
      <c r="G47" s="20" t="s">
        <v>3</v>
      </c>
      <c r="H47" s="45"/>
      <c r="I47" s="45"/>
      <c r="J47" s="20"/>
      <c r="K47" s="44">
        <f t="shared" si="0"/>
      </c>
      <c r="L47" s="44"/>
      <c r="M47" s="6">
        <f t="shared" si="2"/>
      </c>
      <c r="N47" s="20"/>
      <c r="O47" s="8"/>
      <c r="P47" s="45"/>
      <c r="Q47" s="45"/>
      <c r="R47" s="46">
        <f t="shared" si="3"/>
      </c>
      <c r="S47" s="46"/>
      <c r="T47" s="47">
        <f t="shared" si="4"/>
      </c>
      <c r="U47" s="47"/>
    </row>
    <row r="48" spans="2:21" ht="13.5">
      <c r="B48" s="20">
        <v>40</v>
      </c>
      <c r="C48" s="44">
        <f t="shared" si="1"/>
      </c>
      <c r="D48" s="44"/>
      <c r="E48" s="20"/>
      <c r="F48" s="8"/>
      <c r="G48" s="20" t="s">
        <v>36</v>
      </c>
      <c r="H48" s="45"/>
      <c r="I48" s="45"/>
      <c r="J48" s="20"/>
      <c r="K48" s="44">
        <f t="shared" si="0"/>
      </c>
      <c r="L48" s="44"/>
      <c r="M48" s="6">
        <f t="shared" si="2"/>
      </c>
      <c r="N48" s="20"/>
      <c r="O48" s="8"/>
      <c r="P48" s="45"/>
      <c r="Q48" s="45"/>
      <c r="R48" s="46">
        <f t="shared" si="3"/>
      </c>
      <c r="S48" s="46"/>
      <c r="T48" s="47">
        <f t="shared" si="4"/>
      </c>
      <c r="U48" s="47"/>
    </row>
    <row r="49" spans="2:21" ht="13.5">
      <c r="B49" s="20">
        <v>41</v>
      </c>
      <c r="C49" s="44">
        <f t="shared" si="1"/>
      </c>
      <c r="D49" s="44"/>
      <c r="E49" s="20"/>
      <c r="F49" s="8"/>
      <c r="G49" s="20" t="s">
        <v>3</v>
      </c>
      <c r="H49" s="45"/>
      <c r="I49" s="45"/>
      <c r="J49" s="20"/>
      <c r="K49" s="44">
        <f t="shared" si="0"/>
      </c>
      <c r="L49" s="44"/>
      <c r="M49" s="6">
        <f t="shared" si="2"/>
      </c>
      <c r="N49" s="20"/>
      <c r="O49" s="8"/>
      <c r="P49" s="45"/>
      <c r="Q49" s="45"/>
      <c r="R49" s="46">
        <f t="shared" si="3"/>
      </c>
      <c r="S49" s="46"/>
      <c r="T49" s="47">
        <f t="shared" si="4"/>
      </c>
      <c r="U49" s="47"/>
    </row>
    <row r="50" spans="2:21" ht="13.5">
      <c r="B50" s="20">
        <v>42</v>
      </c>
      <c r="C50" s="44">
        <f t="shared" si="1"/>
      </c>
      <c r="D50" s="44"/>
      <c r="E50" s="20"/>
      <c r="F50" s="8"/>
      <c r="G50" s="20" t="s">
        <v>3</v>
      </c>
      <c r="H50" s="45"/>
      <c r="I50" s="45"/>
      <c r="J50" s="20"/>
      <c r="K50" s="44">
        <f t="shared" si="0"/>
      </c>
      <c r="L50" s="44"/>
      <c r="M50" s="6">
        <f t="shared" si="2"/>
      </c>
      <c r="N50" s="20"/>
      <c r="O50" s="8"/>
      <c r="P50" s="45"/>
      <c r="Q50" s="45"/>
      <c r="R50" s="46">
        <f t="shared" si="3"/>
      </c>
      <c r="S50" s="46"/>
      <c r="T50" s="47">
        <f t="shared" si="4"/>
      </c>
      <c r="U50" s="47"/>
    </row>
    <row r="51" spans="2:21" ht="13.5">
      <c r="B51" s="20">
        <v>43</v>
      </c>
      <c r="C51" s="44">
        <f t="shared" si="1"/>
      </c>
      <c r="D51" s="44"/>
      <c r="E51" s="20"/>
      <c r="F51" s="8"/>
      <c r="G51" s="20" t="s">
        <v>2</v>
      </c>
      <c r="H51" s="45"/>
      <c r="I51" s="45"/>
      <c r="J51" s="20"/>
      <c r="K51" s="44">
        <f t="shared" si="0"/>
      </c>
      <c r="L51" s="44"/>
      <c r="M51" s="6">
        <f t="shared" si="2"/>
      </c>
      <c r="N51" s="20"/>
      <c r="O51" s="8"/>
      <c r="P51" s="45"/>
      <c r="Q51" s="45"/>
      <c r="R51" s="46">
        <f t="shared" si="3"/>
      </c>
      <c r="S51" s="46"/>
      <c r="T51" s="47">
        <f t="shared" si="4"/>
      </c>
      <c r="U51" s="47"/>
    </row>
    <row r="52" spans="2:21" ht="13.5">
      <c r="B52" s="20">
        <v>44</v>
      </c>
      <c r="C52" s="44">
        <f t="shared" si="1"/>
      </c>
      <c r="D52" s="44"/>
      <c r="E52" s="20"/>
      <c r="F52" s="8"/>
      <c r="G52" s="20" t="s">
        <v>2</v>
      </c>
      <c r="H52" s="45"/>
      <c r="I52" s="45"/>
      <c r="J52" s="20"/>
      <c r="K52" s="44">
        <f t="shared" si="0"/>
      </c>
      <c r="L52" s="44"/>
      <c r="M52" s="6">
        <f t="shared" si="2"/>
      </c>
      <c r="N52" s="20"/>
      <c r="O52" s="8"/>
      <c r="P52" s="45"/>
      <c r="Q52" s="45"/>
      <c r="R52" s="46">
        <f t="shared" si="3"/>
      </c>
      <c r="S52" s="46"/>
      <c r="T52" s="47">
        <f t="shared" si="4"/>
      </c>
      <c r="U52" s="47"/>
    </row>
    <row r="53" spans="2:21" ht="13.5">
      <c r="B53" s="20">
        <v>45</v>
      </c>
      <c r="C53" s="44">
        <f t="shared" si="1"/>
      </c>
      <c r="D53" s="44"/>
      <c r="E53" s="20"/>
      <c r="F53" s="8"/>
      <c r="G53" s="20" t="s">
        <v>3</v>
      </c>
      <c r="H53" s="45"/>
      <c r="I53" s="45"/>
      <c r="J53" s="20"/>
      <c r="K53" s="44">
        <f t="shared" si="0"/>
      </c>
      <c r="L53" s="44"/>
      <c r="M53" s="6">
        <f t="shared" si="2"/>
      </c>
      <c r="N53" s="20"/>
      <c r="O53" s="8"/>
      <c r="P53" s="45"/>
      <c r="Q53" s="45"/>
      <c r="R53" s="46">
        <f t="shared" si="3"/>
      </c>
      <c r="S53" s="46"/>
      <c r="T53" s="47">
        <f t="shared" si="4"/>
      </c>
      <c r="U53" s="47"/>
    </row>
    <row r="54" spans="2:21" ht="13.5">
      <c r="B54" s="20">
        <v>46</v>
      </c>
      <c r="C54" s="44">
        <f t="shared" si="1"/>
      </c>
      <c r="D54" s="44"/>
      <c r="E54" s="20"/>
      <c r="F54" s="8"/>
      <c r="G54" s="20" t="s">
        <v>3</v>
      </c>
      <c r="H54" s="45"/>
      <c r="I54" s="45"/>
      <c r="J54" s="20"/>
      <c r="K54" s="44">
        <f t="shared" si="0"/>
      </c>
      <c r="L54" s="44"/>
      <c r="M54" s="6">
        <f t="shared" si="2"/>
      </c>
      <c r="N54" s="20"/>
      <c r="O54" s="8"/>
      <c r="P54" s="45"/>
      <c r="Q54" s="45"/>
      <c r="R54" s="46">
        <f t="shared" si="3"/>
      </c>
      <c r="S54" s="46"/>
      <c r="T54" s="47">
        <f t="shared" si="4"/>
      </c>
      <c r="U54" s="47"/>
    </row>
    <row r="55" spans="2:21" ht="13.5">
      <c r="B55" s="20">
        <v>47</v>
      </c>
      <c r="C55" s="44">
        <f t="shared" si="1"/>
      </c>
      <c r="D55" s="44"/>
      <c r="E55" s="20"/>
      <c r="F55" s="8"/>
      <c r="G55" s="20" t="s">
        <v>2</v>
      </c>
      <c r="H55" s="45"/>
      <c r="I55" s="45"/>
      <c r="J55" s="20"/>
      <c r="K55" s="44">
        <f t="shared" si="0"/>
      </c>
      <c r="L55" s="44"/>
      <c r="M55" s="6">
        <f t="shared" si="2"/>
      </c>
      <c r="N55" s="20"/>
      <c r="O55" s="8"/>
      <c r="P55" s="45"/>
      <c r="Q55" s="45"/>
      <c r="R55" s="46">
        <f t="shared" si="3"/>
      </c>
      <c r="S55" s="46"/>
      <c r="T55" s="47">
        <f t="shared" si="4"/>
      </c>
      <c r="U55" s="47"/>
    </row>
    <row r="56" spans="2:21" ht="13.5">
      <c r="B56" s="20">
        <v>48</v>
      </c>
      <c r="C56" s="44">
        <f t="shared" si="1"/>
      </c>
      <c r="D56" s="44"/>
      <c r="E56" s="20"/>
      <c r="F56" s="8"/>
      <c r="G56" s="20" t="s">
        <v>2</v>
      </c>
      <c r="H56" s="45"/>
      <c r="I56" s="45"/>
      <c r="J56" s="20"/>
      <c r="K56" s="44">
        <f t="shared" si="0"/>
      </c>
      <c r="L56" s="44"/>
      <c r="M56" s="6">
        <f t="shared" si="2"/>
      </c>
      <c r="N56" s="20"/>
      <c r="O56" s="8"/>
      <c r="P56" s="45"/>
      <c r="Q56" s="45"/>
      <c r="R56" s="46">
        <f t="shared" si="3"/>
      </c>
      <c r="S56" s="46"/>
      <c r="T56" s="47">
        <f t="shared" si="4"/>
      </c>
      <c r="U56" s="47"/>
    </row>
    <row r="57" spans="2:21" ht="13.5">
      <c r="B57" s="20">
        <v>49</v>
      </c>
      <c r="C57" s="44">
        <f t="shared" si="1"/>
      </c>
      <c r="D57" s="44"/>
      <c r="E57" s="20"/>
      <c r="F57" s="8"/>
      <c r="G57" s="20" t="s">
        <v>2</v>
      </c>
      <c r="H57" s="45"/>
      <c r="I57" s="45"/>
      <c r="J57" s="20"/>
      <c r="K57" s="44">
        <f t="shared" si="0"/>
      </c>
      <c r="L57" s="44"/>
      <c r="M57" s="6">
        <f t="shared" si="2"/>
      </c>
      <c r="N57" s="20"/>
      <c r="O57" s="8"/>
      <c r="P57" s="45"/>
      <c r="Q57" s="45"/>
      <c r="R57" s="46">
        <f t="shared" si="3"/>
      </c>
      <c r="S57" s="46"/>
      <c r="T57" s="47">
        <f t="shared" si="4"/>
      </c>
      <c r="U57" s="47"/>
    </row>
    <row r="58" spans="2:21" ht="13.5">
      <c r="B58" s="20">
        <v>50</v>
      </c>
      <c r="C58" s="44">
        <f t="shared" si="1"/>
      </c>
      <c r="D58" s="44"/>
      <c r="E58" s="20"/>
      <c r="F58" s="8"/>
      <c r="G58" s="20" t="s">
        <v>2</v>
      </c>
      <c r="H58" s="45"/>
      <c r="I58" s="45"/>
      <c r="J58" s="20"/>
      <c r="K58" s="44">
        <f t="shared" si="0"/>
      </c>
      <c r="L58" s="44"/>
      <c r="M58" s="6">
        <f t="shared" si="2"/>
      </c>
      <c r="N58" s="20"/>
      <c r="O58" s="8"/>
      <c r="P58" s="45"/>
      <c r="Q58" s="45"/>
      <c r="R58" s="46">
        <f t="shared" si="3"/>
      </c>
      <c r="S58" s="46"/>
      <c r="T58" s="47">
        <f t="shared" si="4"/>
      </c>
      <c r="U58" s="47"/>
    </row>
    <row r="59" spans="2:21" ht="13.5">
      <c r="B59" s="20">
        <v>51</v>
      </c>
      <c r="C59" s="44">
        <f t="shared" si="1"/>
      </c>
      <c r="D59" s="44"/>
      <c r="E59" s="20"/>
      <c r="F59" s="8"/>
      <c r="G59" s="20" t="s">
        <v>2</v>
      </c>
      <c r="H59" s="45"/>
      <c r="I59" s="45"/>
      <c r="J59" s="20"/>
      <c r="K59" s="44">
        <f t="shared" si="0"/>
      </c>
      <c r="L59" s="44"/>
      <c r="M59" s="6">
        <f t="shared" si="2"/>
      </c>
      <c r="N59" s="20"/>
      <c r="O59" s="8"/>
      <c r="P59" s="45"/>
      <c r="Q59" s="45"/>
      <c r="R59" s="46">
        <f t="shared" si="3"/>
      </c>
      <c r="S59" s="46"/>
      <c r="T59" s="47">
        <f t="shared" si="4"/>
      </c>
      <c r="U59" s="47"/>
    </row>
    <row r="60" spans="2:21" ht="13.5">
      <c r="B60" s="20">
        <v>52</v>
      </c>
      <c r="C60" s="44">
        <f t="shared" si="1"/>
      </c>
      <c r="D60" s="44"/>
      <c r="E60" s="20"/>
      <c r="F60" s="8"/>
      <c r="G60" s="20" t="s">
        <v>2</v>
      </c>
      <c r="H60" s="45"/>
      <c r="I60" s="45"/>
      <c r="J60" s="20"/>
      <c r="K60" s="44">
        <f t="shared" si="0"/>
      </c>
      <c r="L60" s="44"/>
      <c r="M60" s="6">
        <f t="shared" si="2"/>
      </c>
      <c r="N60" s="20"/>
      <c r="O60" s="8"/>
      <c r="P60" s="45"/>
      <c r="Q60" s="45"/>
      <c r="R60" s="46">
        <f t="shared" si="3"/>
      </c>
      <c r="S60" s="46"/>
      <c r="T60" s="47">
        <f t="shared" si="4"/>
      </c>
      <c r="U60" s="47"/>
    </row>
    <row r="61" spans="2:21" ht="13.5">
      <c r="B61" s="20">
        <v>53</v>
      </c>
      <c r="C61" s="44">
        <f t="shared" si="1"/>
      </c>
      <c r="D61" s="44"/>
      <c r="E61" s="20"/>
      <c r="F61" s="8"/>
      <c r="G61" s="20" t="s">
        <v>2</v>
      </c>
      <c r="H61" s="45"/>
      <c r="I61" s="45"/>
      <c r="J61" s="20"/>
      <c r="K61" s="44">
        <f t="shared" si="0"/>
      </c>
      <c r="L61" s="44"/>
      <c r="M61" s="6">
        <f t="shared" si="2"/>
      </c>
      <c r="N61" s="20"/>
      <c r="O61" s="8"/>
      <c r="P61" s="45"/>
      <c r="Q61" s="45"/>
      <c r="R61" s="46">
        <f t="shared" si="3"/>
      </c>
      <c r="S61" s="46"/>
      <c r="T61" s="47">
        <f t="shared" si="4"/>
      </c>
      <c r="U61" s="47"/>
    </row>
    <row r="62" spans="2:21" ht="13.5">
      <c r="B62" s="20">
        <v>54</v>
      </c>
      <c r="C62" s="44">
        <f t="shared" si="1"/>
      </c>
      <c r="D62" s="44"/>
      <c r="E62" s="20"/>
      <c r="F62" s="8"/>
      <c r="G62" s="20" t="s">
        <v>2</v>
      </c>
      <c r="H62" s="45"/>
      <c r="I62" s="45"/>
      <c r="J62" s="20"/>
      <c r="K62" s="44">
        <f t="shared" si="0"/>
      </c>
      <c r="L62" s="44"/>
      <c r="M62" s="6">
        <f t="shared" si="2"/>
      </c>
      <c r="N62" s="20"/>
      <c r="O62" s="8"/>
      <c r="P62" s="45"/>
      <c r="Q62" s="45"/>
      <c r="R62" s="46">
        <f t="shared" si="3"/>
      </c>
      <c r="S62" s="46"/>
      <c r="T62" s="47">
        <f t="shared" si="4"/>
      </c>
      <c r="U62" s="47"/>
    </row>
    <row r="63" spans="2:21" ht="13.5">
      <c r="B63" s="20">
        <v>55</v>
      </c>
      <c r="C63" s="44">
        <f t="shared" si="1"/>
      </c>
      <c r="D63" s="44"/>
      <c r="E63" s="20"/>
      <c r="F63" s="8"/>
      <c r="G63" s="20" t="s">
        <v>3</v>
      </c>
      <c r="H63" s="45"/>
      <c r="I63" s="45"/>
      <c r="J63" s="20"/>
      <c r="K63" s="44">
        <f t="shared" si="0"/>
      </c>
      <c r="L63" s="44"/>
      <c r="M63" s="6">
        <f t="shared" si="2"/>
      </c>
      <c r="N63" s="20"/>
      <c r="O63" s="8"/>
      <c r="P63" s="45"/>
      <c r="Q63" s="45"/>
      <c r="R63" s="46">
        <f t="shared" si="3"/>
      </c>
      <c r="S63" s="46"/>
      <c r="T63" s="47">
        <f t="shared" si="4"/>
      </c>
      <c r="U63" s="47"/>
    </row>
    <row r="64" spans="2:21" ht="13.5">
      <c r="B64" s="20">
        <v>56</v>
      </c>
      <c r="C64" s="44">
        <f t="shared" si="1"/>
      </c>
      <c r="D64" s="44"/>
      <c r="E64" s="20"/>
      <c r="F64" s="8"/>
      <c r="G64" s="20" t="s">
        <v>2</v>
      </c>
      <c r="H64" s="45"/>
      <c r="I64" s="45"/>
      <c r="J64" s="20"/>
      <c r="K64" s="44">
        <f t="shared" si="0"/>
      </c>
      <c r="L64" s="44"/>
      <c r="M64" s="6">
        <f t="shared" si="2"/>
      </c>
      <c r="N64" s="20"/>
      <c r="O64" s="8"/>
      <c r="P64" s="45"/>
      <c r="Q64" s="45"/>
      <c r="R64" s="46">
        <f t="shared" si="3"/>
      </c>
      <c r="S64" s="46"/>
      <c r="T64" s="47">
        <f t="shared" si="4"/>
      </c>
      <c r="U64" s="47"/>
    </row>
    <row r="65" spans="2:21" ht="13.5">
      <c r="B65" s="20">
        <v>57</v>
      </c>
      <c r="C65" s="44">
        <f t="shared" si="1"/>
      </c>
      <c r="D65" s="44"/>
      <c r="E65" s="20"/>
      <c r="F65" s="8"/>
      <c r="G65" s="20" t="s">
        <v>2</v>
      </c>
      <c r="H65" s="45"/>
      <c r="I65" s="45"/>
      <c r="J65" s="20"/>
      <c r="K65" s="44">
        <f t="shared" si="0"/>
      </c>
      <c r="L65" s="44"/>
      <c r="M65" s="6">
        <f t="shared" si="2"/>
      </c>
      <c r="N65" s="20"/>
      <c r="O65" s="8"/>
      <c r="P65" s="45"/>
      <c r="Q65" s="45"/>
      <c r="R65" s="46">
        <f t="shared" si="3"/>
      </c>
      <c r="S65" s="46"/>
      <c r="T65" s="47">
        <f t="shared" si="4"/>
      </c>
      <c r="U65" s="47"/>
    </row>
    <row r="66" spans="2:21" ht="13.5">
      <c r="B66" s="20">
        <v>58</v>
      </c>
      <c r="C66" s="44">
        <f t="shared" si="1"/>
      </c>
      <c r="D66" s="44"/>
      <c r="E66" s="20"/>
      <c r="F66" s="8"/>
      <c r="G66" s="20" t="s">
        <v>2</v>
      </c>
      <c r="H66" s="45"/>
      <c r="I66" s="45"/>
      <c r="J66" s="20"/>
      <c r="K66" s="44">
        <f t="shared" si="0"/>
      </c>
      <c r="L66" s="44"/>
      <c r="M66" s="6">
        <f t="shared" si="2"/>
      </c>
      <c r="N66" s="20"/>
      <c r="O66" s="8"/>
      <c r="P66" s="45"/>
      <c r="Q66" s="45"/>
      <c r="R66" s="46">
        <f t="shared" si="3"/>
      </c>
      <c r="S66" s="46"/>
      <c r="T66" s="47">
        <f t="shared" si="4"/>
      </c>
      <c r="U66" s="47"/>
    </row>
    <row r="67" spans="2:21" ht="13.5">
      <c r="B67" s="20">
        <v>59</v>
      </c>
      <c r="C67" s="44">
        <f t="shared" si="1"/>
      </c>
      <c r="D67" s="44"/>
      <c r="E67" s="20"/>
      <c r="F67" s="8"/>
      <c r="G67" s="20" t="s">
        <v>2</v>
      </c>
      <c r="H67" s="45"/>
      <c r="I67" s="45"/>
      <c r="J67" s="20"/>
      <c r="K67" s="44">
        <f t="shared" si="0"/>
      </c>
      <c r="L67" s="44"/>
      <c r="M67" s="6">
        <f t="shared" si="2"/>
      </c>
      <c r="N67" s="20"/>
      <c r="O67" s="8"/>
      <c r="P67" s="45"/>
      <c r="Q67" s="45"/>
      <c r="R67" s="46">
        <f t="shared" si="3"/>
      </c>
      <c r="S67" s="46"/>
      <c r="T67" s="47">
        <f t="shared" si="4"/>
      </c>
      <c r="U67" s="47"/>
    </row>
    <row r="68" spans="2:21" ht="13.5">
      <c r="B68" s="20">
        <v>60</v>
      </c>
      <c r="C68" s="44">
        <f t="shared" si="1"/>
      </c>
      <c r="D68" s="44"/>
      <c r="E68" s="20"/>
      <c r="F68" s="8"/>
      <c r="G68" s="20" t="s">
        <v>3</v>
      </c>
      <c r="H68" s="45"/>
      <c r="I68" s="45"/>
      <c r="J68" s="20"/>
      <c r="K68" s="44">
        <f t="shared" si="0"/>
      </c>
      <c r="L68" s="44"/>
      <c r="M68" s="6">
        <f t="shared" si="2"/>
      </c>
      <c r="N68" s="20"/>
      <c r="O68" s="8"/>
      <c r="P68" s="45"/>
      <c r="Q68" s="45"/>
      <c r="R68" s="46">
        <f t="shared" si="3"/>
      </c>
      <c r="S68" s="46"/>
      <c r="T68" s="47">
        <f t="shared" si="4"/>
      </c>
      <c r="U68" s="47"/>
    </row>
    <row r="69" spans="2:21" ht="13.5">
      <c r="B69" s="20">
        <v>61</v>
      </c>
      <c r="C69" s="44">
        <f t="shared" si="1"/>
      </c>
      <c r="D69" s="44"/>
      <c r="E69" s="20"/>
      <c r="F69" s="8"/>
      <c r="G69" s="20" t="s">
        <v>3</v>
      </c>
      <c r="H69" s="45"/>
      <c r="I69" s="45"/>
      <c r="J69" s="20"/>
      <c r="K69" s="44">
        <f t="shared" si="0"/>
      </c>
      <c r="L69" s="44"/>
      <c r="M69" s="6">
        <f t="shared" si="2"/>
      </c>
      <c r="N69" s="20"/>
      <c r="O69" s="8"/>
      <c r="P69" s="45"/>
      <c r="Q69" s="45"/>
      <c r="R69" s="46">
        <f t="shared" si="3"/>
      </c>
      <c r="S69" s="46"/>
      <c r="T69" s="47">
        <f t="shared" si="4"/>
      </c>
      <c r="U69" s="47"/>
    </row>
    <row r="70" spans="2:21" ht="13.5">
      <c r="B70" s="20">
        <v>62</v>
      </c>
      <c r="C70" s="44">
        <f t="shared" si="1"/>
      </c>
      <c r="D70" s="44"/>
      <c r="E70" s="20"/>
      <c r="F70" s="8"/>
      <c r="G70" s="20" t="s">
        <v>2</v>
      </c>
      <c r="H70" s="45"/>
      <c r="I70" s="45"/>
      <c r="J70" s="20"/>
      <c r="K70" s="44">
        <f t="shared" si="0"/>
      </c>
      <c r="L70" s="44"/>
      <c r="M70" s="6">
        <f t="shared" si="2"/>
      </c>
      <c r="N70" s="20"/>
      <c r="O70" s="8"/>
      <c r="P70" s="45"/>
      <c r="Q70" s="45"/>
      <c r="R70" s="46">
        <f t="shared" si="3"/>
      </c>
      <c r="S70" s="46"/>
      <c r="T70" s="47">
        <f t="shared" si="4"/>
      </c>
      <c r="U70" s="47"/>
    </row>
    <row r="71" spans="2:21" ht="13.5">
      <c r="B71" s="20">
        <v>63</v>
      </c>
      <c r="C71" s="44">
        <f t="shared" si="1"/>
      </c>
      <c r="D71" s="44"/>
      <c r="E71" s="20"/>
      <c r="F71" s="8"/>
      <c r="G71" s="20" t="s">
        <v>3</v>
      </c>
      <c r="H71" s="45"/>
      <c r="I71" s="45"/>
      <c r="J71" s="20"/>
      <c r="K71" s="44">
        <f t="shared" si="0"/>
      </c>
      <c r="L71" s="44"/>
      <c r="M71" s="6">
        <f t="shared" si="2"/>
      </c>
      <c r="N71" s="20"/>
      <c r="O71" s="8"/>
      <c r="P71" s="45"/>
      <c r="Q71" s="45"/>
      <c r="R71" s="46">
        <f t="shared" si="3"/>
      </c>
      <c r="S71" s="46"/>
      <c r="T71" s="47">
        <f t="shared" si="4"/>
      </c>
      <c r="U71" s="47"/>
    </row>
    <row r="72" spans="2:21" ht="13.5">
      <c r="B72" s="20">
        <v>64</v>
      </c>
      <c r="C72" s="44">
        <f t="shared" si="1"/>
      </c>
      <c r="D72" s="44"/>
      <c r="E72" s="20"/>
      <c r="F72" s="8"/>
      <c r="G72" s="20" t="s">
        <v>2</v>
      </c>
      <c r="H72" s="45"/>
      <c r="I72" s="45"/>
      <c r="J72" s="20"/>
      <c r="K72" s="44">
        <f t="shared" si="0"/>
      </c>
      <c r="L72" s="44"/>
      <c r="M72" s="6">
        <f t="shared" si="2"/>
      </c>
      <c r="N72" s="20"/>
      <c r="O72" s="8"/>
      <c r="P72" s="45"/>
      <c r="Q72" s="45"/>
      <c r="R72" s="46">
        <f t="shared" si="3"/>
      </c>
      <c r="S72" s="46"/>
      <c r="T72" s="47">
        <f t="shared" si="4"/>
      </c>
      <c r="U72" s="47"/>
    </row>
    <row r="73" spans="2:21" ht="13.5">
      <c r="B73" s="20">
        <v>65</v>
      </c>
      <c r="C73" s="44">
        <f t="shared" si="1"/>
      </c>
      <c r="D73" s="44"/>
      <c r="E73" s="20"/>
      <c r="F73" s="8"/>
      <c r="G73" s="20" t="s">
        <v>3</v>
      </c>
      <c r="H73" s="45"/>
      <c r="I73" s="45"/>
      <c r="J73" s="20"/>
      <c r="K73" s="44">
        <f aca="true" t="shared" si="5" ref="K73:K108">IF(F73="","",C73*0.03)</f>
      </c>
      <c r="L73" s="44"/>
      <c r="M73" s="6">
        <f t="shared" si="2"/>
      </c>
      <c r="N73" s="20"/>
      <c r="O73" s="8"/>
      <c r="P73" s="45"/>
      <c r="Q73" s="45"/>
      <c r="R73" s="46">
        <f t="shared" si="3"/>
      </c>
      <c r="S73" s="46"/>
      <c r="T73" s="47">
        <f t="shared" si="4"/>
      </c>
      <c r="U73" s="47"/>
    </row>
    <row r="74" spans="2:21" ht="13.5">
      <c r="B74" s="20">
        <v>66</v>
      </c>
      <c r="C74" s="44">
        <f aca="true" t="shared" si="6" ref="C74:C108">IF(R73="","",C73+R73)</f>
      </c>
      <c r="D74" s="44"/>
      <c r="E74" s="20"/>
      <c r="F74" s="8"/>
      <c r="G74" s="20" t="s">
        <v>3</v>
      </c>
      <c r="H74" s="45"/>
      <c r="I74" s="45"/>
      <c r="J74" s="20"/>
      <c r="K74" s="44">
        <f t="shared" si="5"/>
      </c>
      <c r="L74" s="44"/>
      <c r="M74" s="6">
        <f aca="true" t="shared" si="7" ref="M74:M108">IF(J74="","",(K74/J74)/1000)</f>
      </c>
      <c r="N74" s="20"/>
      <c r="O74" s="8"/>
      <c r="P74" s="45"/>
      <c r="Q74" s="45"/>
      <c r="R74" s="46">
        <f aca="true" t="shared" si="8" ref="R74:R108">IF(O74="","",(IF(G74="売",H74-P74,P74-H74))*M74*10000000)</f>
      </c>
      <c r="S74" s="46"/>
      <c r="T74" s="47">
        <f aca="true" t="shared" si="9" ref="T74:T108">IF(O74="","",IF(R74&lt;0,J74*(-1),IF(G74="買",(P74-H74)*10000,(H74-P74)*10000)))</f>
      </c>
      <c r="U74" s="47"/>
    </row>
    <row r="75" spans="2:21" ht="13.5">
      <c r="B75" s="20">
        <v>67</v>
      </c>
      <c r="C75" s="44">
        <f t="shared" si="6"/>
      </c>
      <c r="D75" s="44"/>
      <c r="E75" s="20"/>
      <c r="F75" s="8"/>
      <c r="G75" s="20" t="s">
        <v>2</v>
      </c>
      <c r="H75" s="45"/>
      <c r="I75" s="45"/>
      <c r="J75" s="20"/>
      <c r="K75" s="44">
        <f t="shared" si="5"/>
      </c>
      <c r="L75" s="44"/>
      <c r="M75" s="6">
        <f t="shared" si="7"/>
      </c>
      <c r="N75" s="20"/>
      <c r="O75" s="8"/>
      <c r="P75" s="45"/>
      <c r="Q75" s="45"/>
      <c r="R75" s="46">
        <f t="shared" si="8"/>
      </c>
      <c r="S75" s="46"/>
      <c r="T75" s="47">
        <f t="shared" si="9"/>
      </c>
      <c r="U75" s="47"/>
    </row>
    <row r="76" spans="2:21" ht="13.5">
      <c r="B76" s="20">
        <v>68</v>
      </c>
      <c r="C76" s="44">
        <f t="shared" si="6"/>
      </c>
      <c r="D76" s="44"/>
      <c r="E76" s="20"/>
      <c r="F76" s="8"/>
      <c r="G76" s="20" t="s">
        <v>2</v>
      </c>
      <c r="H76" s="45"/>
      <c r="I76" s="45"/>
      <c r="J76" s="20"/>
      <c r="K76" s="44">
        <f t="shared" si="5"/>
      </c>
      <c r="L76" s="44"/>
      <c r="M76" s="6">
        <f t="shared" si="7"/>
      </c>
      <c r="N76" s="20"/>
      <c r="O76" s="8"/>
      <c r="P76" s="45"/>
      <c r="Q76" s="45"/>
      <c r="R76" s="46">
        <f t="shared" si="8"/>
      </c>
      <c r="S76" s="46"/>
      <c r="T76" s="47">
        <f t="shared" si="9"/>
      </c>
      <c r="U76" s="47"/>
    </row>
    <row r="77" spans="2:21" ht="13.5">
      <c r="B77" s="20">
        <v>69</v>
      </c>
      <c r="C77" s="44">
        <f t="shared" si="6"/>
      </c>
      <c r="D77" s="44"/>
      <c r="E77" s="20"/>
      <c r="F77" s="8"/>
      <c r="G77" s="20" t="s">
        <v>2</v>
      </c>
      <c r="H77" s="45"/>
      <c r="I77" s="45"/>
      <c r="J77" s="20"/>
      <c r="K77" s="44">
        <f t="shared" si="5"/>
      </c>
      <c r="L77" s="44"/>
      <c r="M77" s="6">
        <f t="shared" si="7"/>
      </c>
      <c r="N77" s="20"/>
      <c r="O77" s="8"/>
      <c r="P77" s="45"/>
      <c r="Q77" s="45"/>
      <c r="R77" s="46">
        <f t="shared" si="8"/>
      </c>
      <c r="S77" s="46"/>
      <c r="T77" s="47">
        <f t="shared" si="9"/>
      </c>
      <c r="U77" s="47"/>
    </row>
    <row r="78" spans="2:21" ht="13.5">
      <c r="B78" s="20">
        <v>70</v>
      </c>
      <c r="C78" s="44">
        <f t="shared" si="6"/>
      </c>
      <c r="D78" s="44"/>
      <c r="E78" s="20"/>
      <c r="F78" s="8"/>
      <c r="G78" s="20" t="s">
        <v>3</v>
      </c>
      <c r="H78" s="45"/>
      <c r="I78" s="45"/>
      <c r="J78" s="20"/>
      <c r="K78" s="44">
        <f t="shared" si="5"/>
      </c>
      <c r="L78" s="44"/>
      <c r="M78" s="6">
        <f t="shared" si="7"/>
      </c>
      <c r="N78" s="20"/>
      <c r="O78" s="8"/>
      <c r="P78" s="45"/>
      <c r="Q78" s="45"/>
      <c r="R78" s="46">
        <f t="shared" si="8"/>
      </c>
      <c r="S78" s="46"/>
      <c r="T78" s="47">
        <f t="shared" si="9"/>
      </c>
      <c r="U78" s="47"/>
    </row>
    <row r="79" spans="2:21" ht="13.5">
      <c r="B79" s="20">
        <v>71</v>
      </c>
      <c r="C79" s="44">
        <f t="shared" si="6"/>
      </c>
      <c r="D79" s="44"/>
      <c r="E79" s="20"/>
      <c r="F79" s="8"/>
      <c r="G79" s="20" t="s">
        <v>2</v>
      </c>
      <c r="H79" s="45"/>
      <c r="I79" s="45"/>
      <c r="J79" s="20"/>
      <c r="K79" s="44">
        <f t="shared" si="5"/>
      </c>
      <c r="L79" s="44"/>
      <c r="M79" s="6">
        <f t="shared" si="7"/>
      </c>
      <c r="N79" s="20"/>
      <c r="O79" s="8"/>
      <c r="P79" s="45"/>
      <c r="Q79" s="45"/>
      <c r="R79" s="46">
        <f t="shared" si="8"/>
      </c>
      <c r="S79" s="46"/>
      <c r="T79" s="47">
        <f t="shared" si="9"/>
      </c>
      <c r="U79" s="47"/>
    </row>
    <row r="80" spans="2:21" ht="13.5">
      <c r="B80" s="20">
        <v>72</v>
      </c>
      <c r="C80" s="44">
        <f t="shared" si="6"/>
      </c>
      <c r="D80" s="44"/>
      <c r="E80" s="20"/>
      <c r="F80" s="8"/>
      <c r="G80" s="20" t="s">
        <v>3</v>
      </c>
      <c r="H80" s="45"/>
      <c r="I80" s="45"/>
      <c r="J80" s="20"/>
      <c r="K80" s="44">
        <f t="shared" si="5"/>
      </c>
      <c r="L80" s="44"/>
      <c r="M80" s="6">
        <f t="shared" si="7"/>
      </c>
      <c r="N80" s="20"/>
      <c r="O80" s="8"/>
      <c r="P80" s="45"/>
      <c r="Q80" s="45"/>
      <c r="R80" s="46">
        <f t="shared" si="8"/>
      </c>
      <c r="S80" s="46"/>
      <c r="T80" s="47">
        <f t="shared" si="9"/>
      </c>
      <c r="U80" s="47"/>
    </row>
    <row r="81" spans="2:21" ht="13.5">
      <c r="B81" s="20">
        <v>73</v>
      </c>
      <c r="C81" s="44">
        <f t="shared" si="6"/>
      </c>
      <c r="D81" s="44"/>
      <c r="E81" s="20"/>
      <c r="F81" s="8"/>
      <c r="G81" s="20" t="s">
        <v>2</v>
      </c>
      <c r="H81" s="45"/>
      <c r="I81" s="45"/>
      <c r="J81" s="20"/>
      <c r="K81" s="44">
        <f t="shared" si="5"/>
      </c>
      <c r="L81" s="44"/>
      <c r="M81" s="6">
        <f t="shared" si="7"/>
      </c>
      <c r="N81" s="20"/>
      <c r="O81" s="8"/>
      <c r="P81" s="45"/>
      <c r="Q81" s="45"/>
      <c r="R81" s="46">
        <f t="shared" si="8"/>
      </c>
      <c r="S81" s="46"/>
      <c r="T81" s="47">
        <f t="shared" si="9"/>
      </c>
      <c r="U81" s="47"/>
    </row>
    <row r="82" spans="2:21" ht="13.5">
      <c r="B82" s="20">
        <v>74</v>
      </c>
      <c r="C82" s="44">
        <f t="shared" si="6"/>
      </c>
      <c r="D82" s="44"/>
      <c r="E82" s="20"/>
      <c r="F82" s="8"/>
      <c r="G82" s="20" t="s">
        <v>2</v>
      </c>
      <c r="H82" s="45"/>
      <c r="I82" s="45"/>
      <c r="J82" s="20"/>
      <c r="K82" s="44">
        <f t="shared" si="5"/>
      </c>
      <c r="L82" s="44"/>
      <c r="M82" s="6">
        <f t="shared" si="7"/>
      </c>
      <c r="N82" s="20"/>
      <c r="O82" s="8"/>
      <c r="P82" s="45"/>
      <c r="Q82" s="45"/>
      <c r="R82" s="46">
        <f t="shared" si="8"/>
      </c>
      <c r="S82" s="46"/>
      <c r="T82" s="47">
        <f t="shared" si="9"/>
      </c>
      <c r="U82" s="47"/>
    </row>
    <row r="83" spans="2:21" ht="13.5">
      <c r="B83" s="20">
        <v>75</v>
      </c>
      <c r="C83" s="44">
        <f t="shared" si="6"/>
      </c>
      <c r="D83" s="44"/>
      <c r="E83" s="20"/>
      <c r="F83" s="8"/>
      <c r="G83" s="20" t="s">
        <v>2</v>
      </c>
      <c r="H83" s="45"/>
      <c r="I83" s="45"/>
      <c r="J83" s="20"/>
      <c r="K83" s="44">
        <f t="shared" si="5"/>
      </c>
      <c r="L83" s="44"/>
      <c r="M83" s="6">
        <f t="shared" si="7"/>
      </c>
      <c r="N83" s="20"/>
      <c r="O83" s="8"/>
      <c r="P83" s="45"/>
      <c r="Q83" s="45"/>
      <c r="R83" s="46">
        <f t="shared" si="8"/>
      </c>
      <c r="S83" s="46"/>
      <c r="T83" s="47">
        <f t="shared" si="9"/>
      </c>
      <c r="U83" s="47"/>
    </row>
    <row r="84" spans="2:21" ht="13.5">
      <c r="B84" s="20">
        <v>76</v>
      </c>
      <c r="C84" s="44">
        <f t="shared" si="6"/>
      </c>
      <c r="D84" s="44"/>
      <c r="E84" s="20"/>
      <c r="F84" s="8"/>
      <c r="G84" s="20" t="s">
        <v>2</v>
      </c>
      <c r="H84" s="45"/>
      <c r="I84" s="45"/>
      <c r="J84" s="20"/>
      <c r="K84" s="44">
        <f t="shared" si="5"/>
      </c>
      <c r="L84" s="44"/>
      <c r="M84" s="6">
        <f t="shared" si="7"/>
      </c>
      <c r="N84" s="20"/>
      <c r="O84" s="8"/>
      <c r="P84" s="45"/>
      <c r="Q84" s="45"/>
      <c r="R84" s="46">
        <f t="shared" si="8"/>
      </c>
      <c r="S84" s="46"/>
      <c r="T84" s="47">
        <f t="shared" si="9"/>
      </c>
      <c r="U84" s="47"/>
    </row>
    <row r="85" spans="2:21" ht="13.5">
      <c r="B85" s="20">
        <v>77</v>
      </c>
      <c r="C85" s="44">
        <f t="shared" si="6"/>
      </c>
      <c r="D85" s="44"/>
      <c r="E85" s="20"/>
      <c r="F85" s="8"/>
      <c r="G85" s="20" t="s">
        <v>3</v>
      </c>
      <c r="H85" s="45"/>
      <c r="I85" s="45"/>
      <c r="J85" s="20"/>
      <c r="K85" s="44">
        <f t="shared" si="5"/>
      </c>
      <c r="L85" s="44"/>
      <c r="M85" s="6">
        <f t="shared" si="7"/>
      </c>
      <c r="N85" s="20"/>
      <c r="O85" s="8"/>
      <c r="P85" s="45"/>
      <c r="Q85" s="45"/>
      <c r="R85" s="46">
        <f t="shared" si="8"/>
      </c>
      <c r="S85" s="46"/>
      <c r="T85" s="47">
        <f t="shared" si="9"/>
      </c>
      <c r="U85" s="47"/>
    </row>
    <row r="86" spans="2:21" ht="13.5">
      <c r="B86" s="20">
        <v>78</v>
      </c>
      <c r="C86" s="44">
        <f t="shared" si="6"/>
      </c>
      <c r="D86" s="44"/>
      <c r="E86" s="20"/>
      <c r="F86" s="8"/>
      <c r="G86" s="20" t="s">
        <v>2</v>
      </c>
      <c r="H86" s="45"/>
      <c r="I86" s="45"/>
      <c r="J86" s="20"/>
      <c r="K86" s="44">
        <f t="shared" si="5"/>
      </c>
      <c r="L86" s="44"/>
      <c r="M86" s="6">
        <f t="shared" si="7"/>
      </c>
      <c r="N86" s="20"/>
      <c r="O86" s="8"/>
      <c r="P86" s="45"/>
      <c r="Q86" s="45"/>
      <c r="R86" s="46">
        <f t="shared" si="8"/>
      </c>
      <c r="S86" s="46"/>
      <c r="T86" s="47">
        <f t="shared" si="9"/>
      </c>
      <c r="U86" s="47"/>
    </row>
    <row r="87" spans="2:21" ht="13.5">
      <c r="B87" s="20">
        <v>79</v>
      </c>
      <c r="C87" s="44">
        <f t="shared" si="6"/>
      </c>
      <c r="D87" s="44"/>
      <c r="E87" s="20"/>
      <c r="F87" s="8"/>
      <c r="G87" s="20" t="s">
        <v>3</v>
      </c>
      <c r="H87" s="45"/>
      <c r="I87" s="45"/>
      <c r="J87" s="20"/>
      <c r="K87" s="44">
        <f t="shared" si="5"/>
      </c>
      <c r="L87" s="44"/>
      <c r="M87" s="6">
        <f t="shared" si="7"/>
      </c>
      <c r="N87" s="20"/>
      <c r="O87" s="8"/>
      <c r="P87" s="45"/>
      <c r="Q87" s="45"/>
      <c r="R87" s="46">
        <f t="shared" si="8"/>
      </c>
      <c r="S87" s="46"/>
      <c r="T87" s="47">
        <f t="shared" si="9"/>
      </c>
      <c r="U87" s="47"/>
    </row>
    <row r="88" spans="2:21" ht="13.5">
      <c r="B88" s="20">
        <v>80</v>
      </c>
      <c r="C88" s="44">
        <f t="shared" si="6"/>
      </c>
      <c r="D88" s="44"/>
      <c r="E88" s="20"/>
      <c r="F88" s="8"/>
      <c r="G88" s="20" t="s">
        <v>3</v>
      </c>
      <c r="H88" s="45"/>
      <c r="I88" s="45"/>
      <c r="J88" s="20"/>
      <c r="K88" s="44">
        <f t="shared" si="5"/>
      </c>
      <c r="L88" s="44"/>
      <c r="M88" s="6">
        <f t="shared" si="7"/>
      </c>
      <c r="N88" s="20"/>
      <c r="O88" s="8"/>
      <c r="P88" s="45"/>
      <c r="Q88" s="45"/>
      <c r="R88" s="46">
        <f t="shared" si="8"/>
      </c>
      <c r="S88" s="46"/>
      <c r="T88" s="47">
        <f t="shared" si="9"/>
      </c>
      <c r="U88" s="47"/>
    </row>
    <row r="89" spans="2:21" ht="13.5">
      <c r="B89" s="20">
        <v>81</v>
      </c>
      <c r="C89" s="44">
        <f t="shared" si="6"/>
      </c>
      <c r="D89" s="44"/>
      <c r="E89" s="20"/>
      <c r="F89" s="8"/>
      <c r="G89" s="20" t="s">
        <v>3</v>
      </c>
      <c r="H89" s="45"/>
      <c r="I89" s="45"/>
      <c r="J89" s="20"/>
      <c r="K89" s="44">
        <f t="shared" si="5"/>
      </c>
      <c r="L89" s="44"/>
      <c r="M89" s="6">
        <f t="shared" si="7"/>
      </c>
      <c r="N89" s="20"/>
      <c r="O89" s="8"/>
      <c r="P89" s="45"/>
      <c r="Q89" s="45"/>
      <c r="R89" s="46">
        <f t="shared" si="8"/>
      </c>
      <c r="S89" s="46"/>
      <c r="T89" s="47">
        <f t="shared" si="9"/>
      </c>
      <c r="U89" s="47"/>
    </row>
    <row r="90" spans="2:21" ht="13.5">
      <c r="B90" s="20">
        <v>82</v>
      </c>
      <c r="C90" s="44">
        <f t="shared" si="6"/>
      </c>
      <c r="D90" s="44"/>
      <c r="E90" s="20"/>
      <c r="F90" s="8"/>
      <c r="G90" s="20" t="s">
        <v>3</v>
      </c>
      <c r="H90" s="45"/>
      <c r="I90" s="45"/>
      <c r="J90" s="20"/>
      <c r="K90" s="44">
        <f t="shared" si="5"/>
      </c>
      <c r="L90" s="44"/>
      <c r="M90" s="6">
        <f t="shared" si="7"/>
      </c>
      <c r="N90" s="20"/>
      <c r="O90" s="8"/>
      <c r="P90" s="45"/>
      <c r="Q90" s="45"/>
      <c r="R90" s="46">
        <f t="shared" si="8"/>
      </c>
      <c r="S90" s="46"/>
      <c r="T90" s="47">
        <f t="shared" si="9"/>
      </c>
      <c r="U90" s="47"/>
    </row>
    <row r="91" spans="2:21" ht="13.5">
      <c r="B91" s="20">
        <v>83</v>
      </c>
      <c r="C91" s="44">
        <f t="shared" si="6"/>
      </c>
      <c r="D91" s="44"/>
      <c r="E91" s="20"/>
      <c r="F91" s="8"/>
      <c r="G91" s="20" t="s">
        <v>3</v>
      </c>
      <c r="H91" s="45"/>
      <c r="I91" s="45"/>
      <c r="J91" s="20"/>
      <c r="K91" s="44">
        <f t="shared" si="5"/>
      </c>
      <c r="L91" s="44"/>
      <c r="M91" s="6">
        <f t="shared" si="7"/>
      </c>
      <c r="N91" s="20"/>
      <c r="O91" s="8"/>
      <c r="P91" s="45"/>
      <c r="Q91" s="45"/>
      <c r="R91" s="46">
        <f t="shared" si="8"/>
      </c>
      <c r="S91" s="46"/>
      <c r="T91" s="47">
        <f t="shared" si="9"/>
      </c>
      <c r="U91" s="47"/>
    </row>
    <row r="92" spans="2:21" ht="13.5">
      <c r="B92" s="20">
        <v>84</v>
      </c>
      <c r="C92" s="44">
        <f t="shared" si="6"/>
      </c>
      <c r="D92" s="44"/>
      <c r="E92" s="20"/>
      <c r="F92" s="8"/>
      <c r="G92" s="20" t="s">
        <v>2</v>
      </c>
      <c r="H92" s="45"/>
      <c r="I92" s="45"/>
      <c r="J92" s="20"/>
      <c r="K92" s="44">
        <f t="shared" si="5"/>
      </c>
      <c r="L92" s="44"/>
      <c r="M92" s="6">
        <f t="shared" si="7"/>
      </c>
      <c r="N92" s="20"/>
      <c r="O92" s="8"/>
      <c r="P92" s="45"/>
      <c r="Q92" s="45"/>
      <c r="R92" s="46">
        <f t="shared" si="8"/>
      </c>
      <c r="S92" s="46"/>
      <c r="T92" s="47">
        <f t="shared" si="9"/>
      </c>
      <c r="U92" s="47"/>
    </row>
    <row r="93" spans="2:21" ht="13.5">
      <c r="B93" s="20">
        <v>85</v>
      </c>
      <c r="C93" s="44">
        <f t="shared" si="6"/>
      </c>
      <c r="D93" s="44"/>
      <c r="E93" s="20"/>
      <c r="F93" s="8"/>
      <c r="G93" s="20" t="s">
        <v>3</v>
      </c>
      <c r="H93" s="45"/>
      <c r="I93" s="45"/>
      <c r="J93" s="20"/>
      <c r="K93" s="44">
        <f t="shared" si="5"/>
      </c>
      <c r="L93" s="44"/>
      <c r="M93" s="6">
        <f t="shared" si="7"/>
      </c>
      <c r="N93" s="20"/>
      <c r="O93" s="8"/>
      <c r="P93" s="45"/>
      <c r="Q93" s="45"/>
      <c r="R93" s="46">
        <f t="shared" si="8"/>
      </c>
      <c r="S93" s="46"/>
      <c r="T93" s="47">
        <f t="shared" si="9"/>
      </c>
      <c r="U93" s="47"/>
    </row>
    <row r="94" spans="2:21" ht="13.5">
      <c r="B94" s="20">
        <v>86</v>
      </c>
      <c r="C94" s="44">
        <f t="shared" si="6"/>
      </c>
      <c r="D94" s="44"/>
      <c r="E94" s="20"/>
      <c r="F94" s="8"/>
      <c r="G94" s="20" t="s">
        <v>2</v>
      </c>
      <c r="H94" s="45"/>
      <c r="I94" s="45"/>
      <c r="J94" s="20"/>
      <c r="K94" s="44">
        <f t="shared" si="5"/>
      </c>
      <c r="L94" s="44"/>
      <c r="M94" s="6">
        <f t="shared" si="7"/>
      </c>
      <c r="N94" s="20"/>
      <c r="O94" s="8"/>
      <c r="P94" s="45"/>
      <c r="Q94" s="45"/>
      <c r="R94" s="46">
        <f t="shared" si="8"/>
      </c>
      <c r="S94" s="46"/>
      <c r="T94" s="47">
        <f t="shared" si="9"/>
      </c>
      <c r="U94" s="47"/>
    </row>
    <row r="95" spans="2:21" ht="13.5">
      <c r="B95" s="20">
        <v>87</v>
      </c>
      <c r="C95" s="44">
        <f t="shared" si="6"/>
      </c>
      <c r="D95" s="44"/>
      <c r="E95" s="20"/>
      <c r="F95" s="8"/>
      <c r="G95" s="20" t="s">
        <v>3</v>
      </c>
      <c r="H95" s="45"/>
      <c r="I95" s="45"/>
      <c r="J95" s="20"/>
      <c r="K95" s="44">
        <f t="shared" si="5"/>
      </c>
      <c r="L95" s="44"/>
      <c r="M95" s="6">
        <f t="shared" si="7"/>
      </c>
      <c r="N95" s="20"/>
      <c r="O95" s="8"/>
      <c r="P95" s="45"/>
      <c r="Q95" s="45"/>
      <c r="R95" s="46">
        <f t="shared" si="8"/>
      </c>
      <c r="S95" s="46"/>
      <c r="T95" s="47">
        <f t="shared" si="9"/>
      </c>
      <c r="U95" s="47"/>
    </row>
    <row r="96" spans="2:21" ht="13.5">
      <c r="B96" s="20">
        <v>88</v>
      </c>
      <c r="C96" s="44">
        <f t="shared" si="6"/>
      </c>
      <c r="D96" s="44"/>
      <c r="E96" s="20"/>
      <c r="F96" s="8"/>
      <c r="G96" s="20" t="s">
        <v>2</v>
      </c>
      <c r="H96" s="45"/>
      <c r="I96" s="45"/>
      <c r="J96" s="20"/>
      <c r="K96" s="44">
        <f t="shared" si="5"/>
      </c>
      <c r="L96" s="44"/>
      <c r="M96" s="6">
        <f t="shared" si="7"/>
      </c>
      <c r="N96" s="20"/>
      <c r="O96" s="8"/>
      <c r="P96" s="45"/>
      <c r="Q96" s="45"/>
      <c r="R96" s="46">
        <f t="shared" si="8"/>
      </c>
      <c r="S96" s="46"/>
      <c r="T96" s="47">
        <f t="shared" si="9"/>
      </c>
      <c r="U96" s="47"/>
    </row>
    <row r="97" spans="2:21" ht="13.5">
      <c r="B97" s="20">
        <v>89</v>
      </c>
      <c r="C97" s="44">
        <f t="shared" si="6"/>
      </c>
      <c r="D97" s="44"/>
      <c r="E97" s="20"/>
      <c r="F97" s="8"/>
      <c r="G97" s="20" t="s">
        <v>3</v>
      </c>
      <c r="H97" s="45"/>
      <c r="I97" s="45"/>
      <c r="J97" s="20"/>
      <c r="K97" s="44">
        <f t="shared" si="5"/>
      </c>
      <c r="L97" s="44"/>
      <c r="M97" s="6">
        <f t="shared" si="7"/>
      </c>
      <c r="N97" s="20"/>
      <c r="O97" s="8"/>
      <c r="P97" s="45"/>
      <c r="Q97" s="45"/>
      <c r="R97" s="46">
        <f t="shared" si="8"/>
      </c>
      <c r="S97" s="46"/>
      <c r="T97" s="47">
        <f t="shared" si="9"/>
      </c>
      <c r="U97" s="47"/>
    </row>
    <row r="98" spans="2:21" ht="13.5">
      <c r="B98" s="20">
        <v>90</v>
      </c>
      <c r="C98" s="44">
        <f t="shared" si="6"/>
      </c>
      <c r="D98" s="44"/>
      <c r="E98" s="20"/>
      <c r="F98" s="8"/>
      <c r="G98" s="20" t="s">
        <v>2</v>
      </c>
      <c r="H98" s="45"/>
      <c r="I98" s="45"/>
      <c r="J98" s="20"/>
      <c r="K98" s="44">
        <f t="shared" si="5"/>
      </c>
      <c r="L98" s="44"/>
      <c r="M98" s="6">
        <f t="shared" si="7"/>
      </c>
      <c r="N98" s="20"/>
      <c r="O98" s="8"/>
      <c r="P98" s="45"/>
      <c r="Q98" s="45"/>
      <c r="R98" s="46">
        <f t="shared" si="8"/>
      </c>
      <c r="S98" s="46"/>
      <c r="T98" s="47">
        <f t="shared" si="9"/>
      </c>
      <c r="U98" s="47"/>
    </row>
    <row r="99" spans="2:21" ht="13.5">
      <c r="B99" s="20">
        <v>91</v>
      </c>
      <c r="C99" s="44">
        <f t="shared" si="6"/>
      </c>
      <c r="D99" s="44"/>
      <c r="E99" s="20"/>
      <c r="F99" s="8"/>
      <c r="G99" s="20" t="s">
        <v>3</v>
      </c>
      <c r="H99" s="45"/>
      <c r="I99" s="45"/>
      <c r="J99" s="20"/>
      <c r="K99" s="44">
        <f t="shared" si="5"/>
      </c>
      <c r="L99" s="44"/>
      <c r="M99" s="6">
        <f t="shared" si="7"/>
      </c>
      <c r="N99" s="20"/>
      <c r="O99" s="8"/>
      <c r="P99" s="45"/>
      <c r="Q99" s="45"/>
      <c r="R99" s="46">
        <f t="shared" si="8"/>
      </c>
      <c r="S99" s="46"/>
      <c r="T99" s="47">
        <f t="shared" si="9"/>
      </c>
      <c r="U99" s="47"/>
    </row>
    <row r="100" spans="2:21" ht="13.5">
      <c r="B100" s="20">
        <v>92</v>
      </c>
      <c r="C100" s="44">
        <f t="shared" si="6"/>
      </c>
      <c r="D100" s="44"/>
      <c r="E100" s="20"/>
      <c r="F100" s="8"/>
      <c r="G100" s="20" t="s">
        <v>3</v>
      </c>
      <c r="H100" s="45"/>
      <c r="I100" s="45"/>
      <c r="J100" s="20"/>
      <c r="K100" s="44">
        <f t="shared" si="5"/>
      </c>
      <c r="L100" s="44"/>
      <c r="M100" s="6">
        <f t="shared" si="7"/>
      </c>
      <c r="N100" s="20"/>
      <c r="O100" s="8"/>
      <c r="P100" s="45"/>
      <c r="Q100" s="45"/>
      <c r="R100" s="46">
        <f t="shared" si="8"/>
      </c>
      <c r="S100" s="46"/>
      <c r="T100" s="47">
        <f t="shared" si="9"/>
      </c>
      <c r="U100" s="47"/>
    </row>
    <row r="101" spans="2:21" ht="13.5">
      <c r="B101" s="20">
        <v>93</v>
      </c>
      <c r="C101" s="44">
        <f t="shared" si="6"/>
      </c>
      <c r="D101" s="44"/>
      <c r="E101" s="20"/>
      <c r="F101" s="8"/>
      <c r="G101" s="20" t="s">
        <v>2</v>
      </c>
      <c r="H101" s="45"/>
      <c r="I101" s="45"/>
      <c r="J101" s="20"/>
      <c r="K101" s="44">
        <f t="shared" si="5"/>
      </c>
      <c r="L101" s="44"/>
      <c r="M101" s="6">
        <f t="shared" si="7"/>
      </c>
      <c r="N101" s="20"/>
      <c r="O101" s="8"/>
      <c r="P101" s="45"/>
      <c r="Q101" s="45"/>
      <c r="R101" s="46">
        <f t="shared" si="8"/>
      </c>
      <c r="S101" s="46"/>
      <c r="T101" s="47">
        <f t="shared" si="9"/>
      </c>
      <c r="U101" s="47"/>
    </row>
    <row r="102" spans="2:21" ht="13.5">
      <c r="B102" s="20">
        <v>94</v>
      </c>
      <c r="C102" s="44">
        <f t="shared" si="6"/>
      </c>
      <c r="D102" s="44"/>
      <c r="E102" s="20"/>
      <c r="F102" s="8"/>
      <c r="G102" s="20" t="s">
        <v>2</v>
      </c>
      <c r="H102" s="45"/>
      <c r="I102" s="45"/>
      <c r="J102" s="20"/>
      <c r="K102" s="44">
        <f t="shared" si="5"/>
      </c>
      <c r="L102" s="44"/>
      <c r="M102" s="6">
        <f t="shared" si="7"/>
      </c>
      <c r="N102" s="20"/>
      <c r="O102" s="8"/>
      <c r="P102" s="45"/>
      <c r="Q102" s="45"/>
      <c r="R102" s="46">
        <f t="shared" si="8"/>
      </c>
      <c r="S102" s="46"/>
      <c r="T102" s="47">
        <f t="shared" si="9"/>
      </c>
      <c r="U102" s="47"/>
    </row>
    <row r="103" spans="2:21" ht="13.5">
      <c r="B103" s="20">
        <v>95</v>
      </c>
      <c r="C103" s="44">
        <f t="shared" si="6"/>
      </c>
      <c r="D103" s="44"/>
      <c r="E103" s="20"/>
      <c r="F103" s="8"/>
      <c r="G103" s="20" t="s">
        <v>2</v>
      </c>
      <c r="H103" s="45"/>
      <c r="I103" s="45"/>
      <c r="J103" s="20"/>
      <c r="K103" s="44">
        <f t="shared" si="5"/>
      </c>
      <c r="L103" s="44"/>
      <c r="M103" s="6">
        <f t="shared" si="7"/>
      </c>
      <c r="N103" s="20"/>
      <c r="O103" s="8"/>
      <c r="P103" s="45"/>
      <c r="Q103" s="45"/>
      <c r="R103" s="46">
        <f t="shared" si="8"/>
      </c>
      <c r="S103" s="46"/>
      <c r="T103" s="47">
        <f t="shared" si="9"/>
      </c>
      <c r="U103" s="47"/>
    </row>
    <row r="104" spans="2:21" ht="13.5">
      <c r="B104" s="20">
        <v>96</v>
      </c>
      <c r="C104" s="44">
        <f t="shared" si="6"/>
      </c>
      <c r="D104" s="44"/>
      <c r="E104" s="20"/>
      <c r="F104" s="8"/>
      <c r="G104" s="20" t="s">
        <v>3</v>
      </c>
      <c r="H104" s="45"/>
      <c r="I104" s="45"/>
      <c r="J104" s="20"/>
      <c r="K104" s="44">
        <f t="shared" si="5"/>
      </c>
      <c r="L104" s="44"/>
      <c r="M104" s="6">
        <f t="shared" si="7"/>
      </c>
      <c r="N104" s="20"/>
      <c r="O104" s="8"/>
      <c r="P104" s="45"/>
      <c r="Q104" s="45"/>
      <c r="R104" s="46">
        <f t="shared" si="8"/>
      </c>
      <c r="S104" s="46"/>
      <c r="T104" s="47">
        <f t="shared" si="9"/>
      </c>
      <c r="U104" s="47"/>
    </row>
    <row r="105" spans="2:21" ht="13.5">
      <c r="B105" s="20">
        <v>97</v>
      </c>
      <c r="C105" s="44">
        <f t="shared" si="6"/>
      </c>
      <c r="D105" s="44"/>
      <c r="E105" s="20"/>
      <c r="F105" s="8"/>
      <c r="G105" s="20" t="s">
        <v>2</v>
      </c>
      <c r="H105" s="45"/>
      <c r="I105" s="45"/>
      <c r="J105" s="20"/>
      <c r="K105" s="44">
        <f t="shared" si="5"/>
      </c>
      <c r="L105" s="44"/>
      <c r="M105" s="6">
        <f t="shared" si="7"/>
      </c>
      <c r="N105" s="20"/>
      <c r="O105" s="8"/>
      <c r="P105" s="45"/>
      <c r="Q105" s="45"/>
      <c r="R105" s="46">
        <f t="shared" si="8"/>
      </c>
      <c r="S105" s="46"/>
      <c r="T105" s="47">
        <f t="shared" si="9"/>
      </c>
      <c r="U105" s="47"/>
    </row>
    <row r="106" spans="2:21" ht="13.5">
      <c r="B106" s="20">
        <v>98</v>
      </c>
      <c r="C106" s="44">
        <f t="shared" si="6"/>
      </c>
      <c r="D106" s="44"/>
      <c r="E106" s="20"/>
      <c r="F106" s="8"/>
      <c r="G106" s="20" t="s">
        <v>3</v>
      </c>
      <c r="H106" s="45"/>
      <c r="I106" s="45"/>
      <c r="J106" s="20"/>
      <c r="K106" s="44">
        <f t="shared" si="5"/>
      </c>
      <c r="L106" s="44"/>
      <c r="M106" s="6">
        <f t="shared" si="7"/>
      </c>
      <c r="N106" s="20"/>
      <c r="O106" s="8"/>
      <c r="P106" s="45"/>
      <c r="Q106" s="45"/>
      <c r="R106" s="46">
        <f t="shared" si="8"/>
      </c>
      <c r="S106" s="46"/>
      <c r="T106" s="47">
        <f t="shared" si="9"/>
      </c>
      <c r="U106" s="47"/>
    </row>
    <row r="107" spans="2:21" ht="13.5">
      <c r="B107" s="20">
        <v>99</v>
      </c>
      <c r="C107" s="44">
        <f t="shared" si="6"/>
      </c>
      <c r="D107" s="44"/>
      <c r="E107" s="20"/>
      <c r="F107" s="8"/>
      <c r="G107" s="20" t="s">
        <v>3</v>
      </c>
      <c r="H107" s="45"/>
      <c r="I107" s="45"/>
      <c r="J107" s="20"/>
      <c r="K107" s="44">
        <f t="shared" si="5"/>
      </c>
      <c r="L107" s="44"/>
      <c r="M107" s="6">
        <f t="shared" si="7"/>
      </c>
      <c r="N107" s="20"/>
      <c r="O107" s="8"/>
      <c r="P107" s="45"/>
      <c r="Q107" s="45"/>
      <c r="R107" s="46">
        <f t="shared" si="8"/>
      </c>
      <c r="S107" s="46"/>
      <c r="T107" s="47">
        <f t="shared" si="9"/>
      </c>
      <c r="U107" s="47"/>
    </row>
    <row r="108" spans="2:21" ht="13.5">
      <c r="B108" s="20">
        <v>100</v>
      </c>
      <c r="C108" s="44">
        <f t="shared" si="6"/>
      </c>
      <c r="D108" s="44"/>
      <c r="E108" s="20"/>
      <c r="F108" s="8"/>
      <c r="G108" s="20" t="s">
        <v>2</v>
      </c>
      <c r="H108" s="45"/>
      <c r="I108" s="45"/>
      <c r="J108" s="20"/>
      <c r="K108" s="44">
        <f t="shared" si="5"/>
      </c>
      <c r="L108" s="44"/>
      <c r="M108" s="6">
        <f t="shared" si="7"/>
      </c>
      <c r="N108" s="20"/>
      <c r="O108" s="8"/>
      <c r="P108" s="45"/>
      <c r="Q108" s="45"/>
      <c r="R108" s="46">
        <f t="shared" si="8"/>
      </c>
      <c r="S108" s="46"/>
      <c r="T108" s="47">
        <f t="shared" si="9"/>
      </c>
      <c r="U108" s="4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6" operator="equal" stopIfTrue="1">
      <formula>"買"</formula>
    </cfRule>
    <cfRule type="cellIs" priority="2" dxfId="27" operator="equal" stopIfTrue="1">
      <formula>"売"</formula>
    </cfRule>
  </conditionalFormatting>
  <conditionalFormatting sqref="G9:G11 G14:G45 G47:G108">
    <cfRule type="cellIs" priority="7" dxfId="26" operator="equal" stopIfTrue="1">
      <formula>"買"</formula>
    </cfRule>
    <cfRule type="cellIs" priority="8" dxfId="27" operator="equal" stopIfTrue="1">
      <formula>"売"</formula>
    </cfRule>
  </conditionalFormatting>
  <conditionalFormatting sqref="G12">
    <cfRule type="cellIs" priority="5" dxfId="26" operator="equal" stopIfTrue="1">
      <formula>"買"</formula>
    </cfRule>
    <cfRule type="cellIs" priority="6" dxfId="27" operator="equal" stopIfTrue="1">
      <formula>"売"</formula>
    </cfRule>
  </conditionalFormatting>
  <conditionalFormatting sqref="G13">
    <cfRule type="cellIs" priority="3" dxfId="26" operator="equal" stopIfTrue="1">
      <formula>"買"</formula>
    </cfRule>
    <cfRule type="cellIs" priority="4" dxfId="2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cp:lastModifiedBy>
  <cp:lastPrinted>2015-07-15T10:17:15Z</cp:lastPrinted>
  <dcterms:created xsi:type="dcterms:W3CDTF">2013-10-09T23:04:08Z</dcterms:created>
  <dcterms:modified xsi:type="dcterms:W3CDTF">2016-10-19T15:50:11Z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