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35" windowHeight="7335" activeTab="3"/>
  </bookViews>
  <sheets>
    <sheet name="ルール＆合計" sheetId="1" r:id="rId1"/>
    <sheet name="2015年9月" sheetId="6" r:id="rId2"/>
    <sheet name="画像" sheetId="7" r:id="rId3"/>
    <sheet name="気づき" sheetId="9" r:id="rId4"/>
  </sheets>
  <calcPr calcId="145621"/>
</workbook>
</file>

<file path=xl/calcChain.xml><?xml version="1.0" encoding="utf-8"?>
<calcChain xmlns="http://schemas.openxmlformats.org/spreadsheetml/2006/main">
  <c r="O27" i="6" l="1"/>
  <c r="N27" i="6"/>
  <c r="M27" i="6"/>
  <c r="G54" i="6"/>
  <c r="H54" i="6"/>
  <c r="I54" i="6"/>
  <c r="J63" i="6"/>
  <c r="D8" i="1"/>
  <c r="G8" i="1"/>
  <c r="H8" i="1" s="1"/>
  <c r="H17" i="1" s="1"/>
  <c r="I8" i="1"/>
  <c r="J8" i="1"/>
  <c r="L8" i="1"/>
  <c r="L17" i="1"/>
  <c r="D9" i="1"/>
  <c r="G9" i="1"/>
  <c r="H9" i="1"/>
  <c r="I9" i="1"/>
  <c r="K9" i="1"/>
  <c r="J9" i="1"/>
  <c r="L9" i="1"/>
  <c r="D10" i="1"/>
  <c r="D17" i="1"/>
  <c r="B3" i="1" s="1"/>
  <c r="G10" i="1"/>
  <c r="H10" i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/>
  <c r="J12" i="1"/>
  <c r="L12" i="1"/>
  <c r="D13" i="1"/>
  <c r="G13" i="1"/>
  <c r="H13" i="1"/>
  <c r="I13" i="1"/>
  <c r="K13" i="1"/>
  <c r="J13" i="1"/>
  <c r="L13" i="1"/>
  <c r="D14" i="1"/>
  <c r="G14" i="1"/>
  <c r="H14" i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/>
  <c r="J16" i="1"/>
  <c r="L16" i="1"/>
  <c r="B17" i="1"/>
  <c r="C17" i="1"/>
  <c r="E17" i="1"/>
  <c r="F17" i="1"/>
  <c r="J17" i="1"/>
  <c r="G17" i="1"/>
  <c r="G3" i="1" l="1"/>
  <c r="I3" i="1"/>
  <c r="K8" i="1"/>
  <c r="K17" i="1" s="1"/>
  <c r="I17" i="1"/>
</calcChain>
</file>

<file path=xl/sharedStrings.xml><?xml version="1.0" encoding="utf-8"?>
<sst xmlns="http://schemas.openxmlformats.org/spreadsheetml/2006/main" count="184" uniqueCount="130">
  <si>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</si>
  <si>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</si>
  <si>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</si>
  <si>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</si>
  <si>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</si>
  <si>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</si>
  <si>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</si>
  <si>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</si>
  <si>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</si>
  <si>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</si>
  <si>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</si>
  <si>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</si>
  <si>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</si>
  <si>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</si>
  <si>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</si>
  <si>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</si>
  <si>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</si>
  <si>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</si>
  <si>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</si>
  <si>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</si>
  <si>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</si>
  <si>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</si>
  <si>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</si>
  <si>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</si>
  <si>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</si>
  <si>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</si>
  <si>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</si>
  <si>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</si>
  <si>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</si>
  <si>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</si>
  <si>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</si>
  <si>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</si>
  <si>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</si>
  <si>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</si>
  <si>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</si>
  <si>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</si>
  <si>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</si>
  <si>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</si>
  <si>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</si>
  <si>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</si>
  <si>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</si>
  <si>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</si>
  <si>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</si>
  <si>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</si>
  <si>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</si>
  <si>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</si>
  <si>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</si>
  <si>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</si>
  <si>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</si>
  <si>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</si>
  <si>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</si>
  <si>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</si>
  <si>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</si>
  <si>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</si>
  <si>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</si>
  <si>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</si>
  <si>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</si>
  <si>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</si>
  <si>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</si>
  <si>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</si>
  <si>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</si>
  <si>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</si>
  <si>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</si>
  <si>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</si>
  <si>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</si>
  <si>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</si>
  <si>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売り</t>
    <rPh sb="0" eb="1">
      <t>ウ</t>
    </rPh>
    <phoneticPr fontId="13"/>
  </si>
  <si>
    <t>損切</t>
    <rPh sb="0" eb="1">
      <t>ソン</t>
    </rPh>
    <rPh sb="1" eb="2">
      <t>キリ</t>
    </rPh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</si>
  <si>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</si>
  <si>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</si>
  <si>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 xml:space="preserve"> </t>
    <phoneticPr fontId="13"/>
  </si>
  <si>
    <t xml:space="preserve"> </t>
    <phoneticPr fontId="13"/>
  </si>
  <si>
    <t>買い</t>
    <rPh sb="0" eb="1">
      <t>カ</t>
    </rPh>
    <phoneticPr fontId="13"/>
  </si>
  <si>
    <t>ＦＳ、MACDも上昇方向でエントリー。逆転し、損切。</t>
    <rPh sb="8" eb="10">
      <t>ジョウショウ</t>
    </rPh>
    <rPh sb="10" eb="12">
      <t>ホウコウ</t>
    </rPh>
    <rPh sb="19" eb="21">
      <t>ギャクテン</t>
    </rPh>
    <rPh sb="23" eb="24">
      <t>ソン</t>
    </rPh>
    <rPh sb="24" eb="25">
      <t>キリ</t>
    </rPh>
    <phoneticPr fontId="13"/>
  </si>
  <si>
    <t>NZD/USD</t>
  </si>
  <si>
    <t>ＦＳ</t>
  </si>
  <si>
    <t>4ｈ</t>
  </si>
  <si>
    <t>2016.9.28　6：05</t>
  </si>
  <si>
    <t>2016.9.28　9：28</t>
  </si>
  <si>
    <t>USD/JPY</t>
  </si>
  <si>
    <t>買い</t>
  </si>
  <si>
    <t>2016.09.05.9:00</t>
  </si>
  <si>
    <t>エントリー未成立</t>
    <rPh sb="5" eb="8">
      <t>ミセイリツ</t>
    </rPh>
    <phoneticPr fontId="13"/>
  </si>
  <si>
    <t>NZD/JPY</t>
  </si>
  <si>
    <t>サポレジ</t>
  </si>
  <si>
    <t>60分</t>
  </si>
  <si>
    <t>2016.9.14 7：25</t>
  </si>
  <si>
    <t>2016.9.14 7：37</t>
  </si>
  <si>
    <t>読みとしては、良かったのですが、思ってより早く下がり、損切入れて、決済入れていなかったので、下のサポレジに当たり反転、損切になりました。利確入れておけば、勝ちでした。</t>
    <rPh sb="0" eb="1">
      <t>ヨ</t>
    </rPh>
    <rPh sb="7" eb="8">
      <t>ヨ</t>
    </rPh>
    <rPh sb="16" eb="17">
      <t>オモ</t>
    </rPh>
    <rPh sb="21" eb="22">
      <t>ハヤ</t>
    </rPh>
    <rPh sb="23" eb="24">
      <t>サ</t>
    </rPh>
    <rPh sb="27" eb="28">
      <t>ソン</t>
    </rPh>
    <rPh sb="28" eb="29">
      <t>キリ</t>
    </rPh>
    <rPh sb="29" eb="30">
      <t>イ</t>
    </rPh>
    <rPh sb="33" eb="35">
      <t>ケッサイ</t>
    </rPh>
    <rPh sb="35" eb="36">
      <t>イ</t>
    </rPh>
    <rPh sb="46" eb="47">
      <t>シタ</t>
    </rPh>
    <rPh sb="53" eb="54">
      <t>ア</t>
    </rPh>
    <rPh sb="56" eb="58">
      <t>ハンテン</t>
    </rPh>
    <rPh sb="59" eb="60">
      <t>ソン</t>
    </rPh>
    <rPh sb="60" eb="61">
      <t>キリ</t>
    </rPh>
    <rPh sb="68" eb="70">
      <t>リカク</t>
    </rPh>
    <rPh sb="70" eb="71">
      <t>イ</t>
    </rPh>
    <rPh sb="77" eb="78">
      <t>カ</t>
    </rPh>
    <phoneticPr fontId="13"/>
  </si>
  <si>
    <t>ＰＢ</t>
  </si>
  <si>
    <t>2016.9.14　7：37</t>
  </si>
  <si>
    <t>2016.9.14　9：25</t>
  </si>
  <si>
    <t>ダウントレンド中、トレンドライン、10MAに支えられて、ＰＢ出たので売り。その下のサポレジで反転、損切</t>
    <rPh sb="7" eb="8">
      <t>チュウ</t>
    </rPh>
    <rPh sb="22" eb="23">
      <t>ササ</t>
    </rPh>
    <rPh sb="30" eb="31">
      <t>デ</t>
    </rPh>
    <rPh sb="34" eb="35">
      <t>ウ</t>
    </rPh>
    <rPh sb="39" eb="40">
      <t>シタ</t>
    </rPh>
    <rPh sb="46" eb="48">
      <t>ハンテン</t>
    </rPh>
    <rPh sb="49" eb="50">
      <t>ソン</t>
    </rPh>
    <rPh sb="50" eb="51">
      <t>キリ</t>
    </rPh>
    <phoneticPr fontId="13"/>
  </si>
  <si>
    <t>EUR/GBP</t>
  </si>
  <si>
    <t>2016.9.14 12：53</t>
  </si>
  <si>
    <t>2016.9.14 22:25</t>
  </si>
  <si>
    <t>ダウントレンド中、サポレジまで反転したので、売り。なかなか下がらなかったが、下がりだすと、1段下のサポレジまで下がり、反転、決済入れていなかったのでそのまま損切。</t>
    <rPh sb="7" eb="8">
      <t>チュウ</t>
    </rPh>
    <rPh sb="15" eb="17">
      <t>ハンテン</t>
    </rPh>
    <rPh sb="22" eb="23">
      <t>ウ</t>
    </rPh>
    <rPh sb="29" eb="30">
      <t>サ</t>
    </rPh>
    <rPh sb="38" eb="39">
      <t>サ</t>
    </rPh>
    <rPh sb="46" eb="47">
      <t>ダン</t>
    </rPh>
    <rPh sb="47" eb="48">
      <t>シタ</t>
    </rPh>
    <rPh sb="55" eb="56">
      <t>サ</t>
    </rPh>
    <rPh sb="59" eb="61">
      <t>ハンテン</t>
    </rPh>
    <rPh sb="62" eb="64">
      <t>ケッサイ</t>
    </rPh>
    <rPh sb="64" eb="65">
      <t>イ</t>
    </rPh>
    <rPh sb="78" eb="79">
      <t>ソン</t>
    </rPh>
    <rPh sb="79" eb="80">
      <t>キリ</t>
    </rPh>
    <phoneticPr fontId="13"/>
  </si>
  <si>
    <t>AUD/USD</t>
  </si>
  <si>
    <t>4時間</t>
    <rPh sb="1" eb="3">
      <t>ジカン</t>
    </rPh>
    <phoneticPr fontId="13"/>
  </si>
  <si>
    <t>2016.9.16　11：48</t>
  </si>
  <si>
    <t>2016.9.16 21：30</t>
  </si>
  <si>
    <t>ＦＳで結構自信はあったのですが、逆に動きました。</t>
    <rPh sb="3" eb="5">
      <t>ケッコウ</t>
    </rPh>
    <rPh sb="5" eb="7">
      <t>ジシン</t>
    </rPh>
    <rPh sb="16" eb="17">
      <t>ギャク</t>
    </rPh>
    <rPh sb="18" eb="19">
      <t>ウゴ</t>
    </rPh>
    <phoneticPr fontId="13"/>
  </si>
  <si>
    <t>順調に下げていたが、日銀政策金利の影響（変動）で損切</t>
    <rPh sb="0" eb="2">
      <t>ジュンチョウ</t>
    </rPh>
    <rPh sb="3" eb="4">
      <t>サ</t>
    </rPh>
    <rPh sb="17" eb="19">
      <t>エイキョウ</t>
    </rPh>
    <rPh sb="20" eb="22">
      <t>ヘンドウ</t>
    </rPh>
    <rPh sb="24" eb="25">
      <t>ソン</t>
    </rPh>
    <rPh sb="25" eb="26">
      <t>キリ</t>
    </rPh>
    <phoneticPr fontId="13"/>
  </si>
  <si>
    <t>順調に下げていたが、FOMCがあるため、利確。</t>
    <rPh sb="0" eb="2">
      <t>ジュンチョウ</t>
    </rPh>
    <rPh sb="3" eb="4">
      <t>サ</t>
    </rPh>
    <rPh sb="20" eb="22">
      <t>リカク</t>
    </rPh>
    <phoneticPr fontId="13"/>
  </si>
  <si>
    <t>2016.9.20 18:09</t>
  </si>
  <si>
    <t>2016.9.21 12:57</t>
  </si>
  <si>
    <t>EUR/AUD</t>
  </si>
  <si>
    <t>2016.9.20　21：30</t>
  </si>
  <si>
    <t>2016.9.21　23：20</t>
  </si>
  <si>
    <t>タイムアウト</t>
  </si>
  <si>
    <t>９月は、初めてのデモの月でした。</t>
    <rPh sb="1" eb="2">
      <t>ガツ</t>
    </rPh>
    <rPh sb="4" eb="5">
      <t>ハジ</t>
    </rPh>
    <rPh sb="11" eb="12">
      <t>ツキ</t>
    </rPh>
    <phoneticPr fontId="13"/>
  </si>
  <si>
    <t>成績は当たり前のように、１勝８敗でした。</t>
    <rPh sb="0" eb="2">
      <t>セイセキ</t>
    </rPh>
    <rPh sb="3" eb="4">
      <t>ア</t>
    </rPh>
    <rPh sb="6" eb="7">
      <t>マエ</t>
    </rPh>
    <rPh sb="13" eb="14">
      <t>ショウ</t>
    </rPh>
    <rPh sb="15" eb="16">
      <t>ハイ</t>
    </rPh>
    <phoneticPr fontId="13"/>
  </si>
  <si>
    <t>１週目は、タイミングが合わずに、トレードできませんでした。</t>
    <rPh sb="1" eb="2">
      <t>シュウ</t>
    </rPh>
    <rPh sb="2" eb="3">
      <t>メ</t>
    </rPh>
    <rPh sb="11" eb="12">
      <t>ア</t>
    </rPh>
    <phoneticPr fontId="13"/>
  </si>
  <si>
    <t>２週目は、ポジポジ病で、いろいろやり、指摘を受けて、ＦＳに絞りました。</t>
    <rPh sb="1" eb="2">
      <t>シュウ</t>
    </rPh>
    <rPh sb="2" eb="3">
      <t>メ</t>
    </rPh>
    <rPh sb="9" eb="10">
      <t>ビョウ</t>
    </rPh>
    <rPh sb="19" eb="21">
      <t>シテキ</t>
    </rPh>
    <rPh sb="22" eb="23">
      <t>ウ</t>
    </rPh>
    <rPh sb="29" eb="30">
      <t>シボ</t>
    </rPh>
    <phoneticPr fontId="13"/>
  </si>
  <si>
    <t>３週目は、日銀政策金利があり、関係あるほうを切らず、関係ないほうを切り、ＦＣの戻りがない場合について指導を受けました。</t>
    <rPh sb="1" eb="2">
      <t>シュウ</t>
    </rPh>
    <rPh sb="2" eb="3">
      <t>メ</t>
    </rPh>
    <rPh sb="5" eb="7">
      <t>ニチギン</t>
    </rPh>
    <rPh sb="7" eb="9">
      <t>セイサク</t>
    </rPh>
    <rPh sb="9" eb="11">
      <t>キンリ</t>
    </rPh>
    <rPh sb="15" eb="17">
      <t>カンケイ</t>
    </rPh>
    <rPh sb="22" eb="23">
      <t>キ</t>
    </rPh>
    <rPh sb="26" eb="28">
      <t>カンケイ</t>
    </rPh>
    <rPh sb="33" eb="34">
      <t>キ</t>
    </rPh>
    <rPh sb="39" eb="40">
      <t>モド</t>
    </rPh>
    <rPh sb="44" eb="46">
      <t>バアイ</t>
    </rPh>
    <rPh sb="50" eb="52">
      <t>シドウ</t>
    </rPh>
    <rPh sb="53" eb="54">
      <t>ウ</t>
    </rPh>
    <phoneticPr fontId="13"/>
  </si>
  <si>
    <t>2016.9.30 16:34</t>
    <phoneticPr fontId="13"/>
  </si>
  <si>
    <t>2016.9.30 22:30</t>
    <phoneticPr fontId="13"/>
  </si>
  <si>
    <t>ＦＳでエントリー。一時期40pipsぐらい儲かっていたのですが、反転し、損切。</t>
    <rPh sb="9" eb="12">
      <t>イチジキ</t>
    </rPh>
    <rPh sb="21" eb="22">
      <t>モウ</t>
    </rPh>
    <rPh sb="32" eb="34">
      <t>ハンテン</t>
    </rPh>
    <rPh sb="36" eb="37">
      <t>ソン</t>
    </rPh>
    <rPh sb="37" eb="38">
      <t>キリ</t>
    </rPh>
    <phoneticPr fontId="13"/>
  </si>
  <si>
    <t>４週目は、①ＦＳでエントリーしましたが、反転し損切。（画像参照）</t>
    <rPh sb="1" eb="2">
      <t>シュウ</t>
    </rPh>
    <rPh sb="2" eb="3">
      <t>メ</t>
    </rPh>
    <rPh sb="20" eb="22">
      <t>ハンテン</t>
    </rPh>
    <rPh sb="23" eb="24">
      <t>ソン</t>
    </rPh>
    <rPh sb="24" eb="25">
      <t>キリ</t>
    </rPh>
    <rPh sb="27" eb="29">
      <t>ガゾウ</t>
    </rPh>
    <rPh sb="29" eb="31">
      <t>サンショウ</t>
    </rPh>
    <phoneticPr fontId="13"/>
  </si>
  <si>
    <t>　　　　　　 ②ＦＳでエントリーし、一時40pips利益がありましたが、反転し、損切。（画像参照）</t>
    <rPh sb="18" eb="20">
      <t>イチジ</t>
    </rPh>
    <rPh sb="26" eb="28">
      <t>リエキ</t>
    </rPh>
    <rPh sb="36" eb="38">
      <t>ハンテン</t>
    </rPh>
    <rPh sb="40" eb="41">
      <t>ソン</t>
    </rPh>
    <rPh sb="41" eb="42">
      <t>キリ</t>
    </rPh>
    <rPh sb="44" eb="46">
      <t>ガゾウ</t>
    </rPh>
    <rPh sb="46" eb="48">
      <t>サンショウ</t>
    </rPh>
    <phoneticPr fontId="13"/>
  </si>
  <si>
    <t>先週の相談で、ＦＳになりそうで、戻りのない場合の対応として、ＰＯを紹介していただいたので、検証したいと思います。</t>
    <rPh sb="0" eb="2">
      <t>センシュウ</t>
    </rPh>
    <rPh sb="3" eb="5">
      <t>ソウダン</t>
    </rPh>
    <rPh sb="16" eb="17">
      <t>モド</t>
    </rPh>
    <rPh sb="21" eb="23">
      <t>バアイ</t>
    </rPh>
    <rPh sb="24" eb="26">
      <t>タイオウ</t>
    </rPh>
    <rPh sb="33" eb="35">
      <t>ショウカイ</t>
    </rPh>
    <rPh sb="45" eb="47">
      <t>ケンショウ</t>
    </rPh>
    <rPh sb="51" eb="52">
      <t>オモ</t>
    </rPh>
    <phoneticPr fontId="13"/>
  </si>
  <si>
    <t>今週の相談で、②のパターンで、うまくＦＳでエントリーできましたが、急に反転し、ダウでは決済できない場合ですが、</t>
    <rPh sb="0" eb="2">
      <t>コンシュウ</t>
    </rPh>
    <rPh sb="3" eb="5">
      <t>ソウダン</t>
    </rPh>
    <rPh sb="33" eb="34">
      <t>キュウ</t>
    </rPh>
    <rPh sb="35" eb="37">
      <t>ハンテン</t>
    </rPh>
    <rPh sb="43" eb="45">
      <t>ケッサイ</t>
    </rPh>
    <rPh sb="49" eb="51">
      <t>バアイ</t>
    </rPh>
    <phoneticPr fontId="13"/>
  </si>
  <si>
    <t>適当に利益が出れば、欲張らずに、ＰＢで決済する場合と、ダウまで待つ、判断をどうすればいいでしょうか？</t>
    <rPh sb="0" eb="2">
      <t>テキトウ</t>
    </rPh>
    <rPh sb="3" eb="5">
      <t>リエキ</t>
    </rPh>
    <rPh sb="6" eb="7">
      <t>デ</t>
    </rPh>
    <rPh sb="10" eb="12">
      <t>ヨクバ</t>
    </rPh>
    <rPh sb="19" eb="21">
      <t>ケッサイ</t>
    </rPh>
    <rPh sb="23" eb="25">
      <t>バアイ</t>
    </rPh>
    <rPh sb="31" eb="32">
      <t>マ</t>
    </rPh>
    <rPh sb="34" eb="36">
      <t>ハンダン</t>
    </rPh>
    <phoneticPr fontId="13"/>
  </si>
  <si>
    <t>１時間、４時間、日足でエントリーになると思いますので、できれば利益を伸ばしたいのですが、とりあえず出た利益で、決済する。</t>
    <rPh sb="1" eb="3">
      <t>ジカン</t>
    </rPh>
    <rPh sb="5" eb="7">
      <t>ジカン</t>
    </rPh>
    <rPh sb="8" eb="10">
      <t>ヒアシ</t>
    </rPh>
    <rPh sb="20" eb="21">
      <t>オモ</t>
    </rPh>
    <rPh sb="31" eb="33">
      <t>リエキ</t>
    </rPh>
    <rPh sb="34" eb="35">
      <t>ノ</t>
    </rPh>
    <rPh sb="49" eb="50">
      <t>デ</t>
    </rPh>
    <rPh sb="51" eb="53">
      <t>リエキ</t>
    </rPh>
    <rPh sb="55" eb="57">
      <t>ケッサイ</t>
    </rPh>
    <phoneticPr fontId="13"/>
  </si>
  <si>
    <t>または、まだ持ち続けて利益が増えるのを待つ。どっちらにするかの判断をどうすればいいでしょうか？</t>
    <rPh sb="6" eb="7">
      <t>モ</t>
    </rPh>
    <rPh sb="8" eb="9">
      <t>ツヅ</t>
    </rPh>
    <rPh sb="11" eb="13">
      <t>リエキ</t>
    </rPh>
    <rPh sb="14" eb="15">
      <t>フ</t>
    </rPh>
    <rPh sb="19" eb="20">
      <t>マ</t>
    </rPh>
    <rPh sb="31" eb="33">
      <t>ハンダン</t>
    </rPh>
    <phoneticPr fontId="13"/>
  </si>
  <si>
    <t>よろしくお願いします。</t>
    <rPh sb="5" eb="6">
      <t>ネガ</t>
    </rPh>
    <phoneticPr fontId="13"/>
  </si>
  <si>
    <t>①　ＦＳと思い、ＰＢで買いエントリー。ＭＡＣＤも上昇方向で問題なかったのですが、下がりだし、損切。</t>
    <rPh sb="5" eb="6">
      <t>オモ</t>
    </rPh>
    <rPh sb="11" eb="12">
      <t>カ</t>
    </rPh>
    <rPh sb="24" eb="26">
      <t>ジョウショウ</t>
    </rPh>
    <rPh sb="26" eb="28">
      <t>ホウコウ</t>
    </rPh>
    <rPh sb="29" eb="31">
      <t>モンダイ</t>
    </rPh>
    <rPh sb="40" eb="41">
      <t>サ</t>
    </rPh>
    <rPh sb="46" eb="47">
      <t>ソン</t>
    </rPh>
    <rPh sb="47" eb="48">
      <t>キリ</t>
    </rPh>
    <phoneticPr fontId="13"/>
  </si>
  <si>
    <t>②　ＦＣと思い、✓で売りエントリー。順調に下げ、一時期40pips儲かっていたのですが、反転し、損切。</t>
    <rPh sb="5" eb="6">
      <t>オモ</t>
    </rPh>
    <rPh sb="10" eb="11">
      <t>ウ</t>
    </rPh>
    <rPh sb="18" eb="20">
      <t>ジュンチョウ</t>
    </rPh>
    <rPh sb="21" eb="22">
      <t>サ</t>
    </rPh>
    <rPh sb="24" eb="27">
      <t>イチジキ</t>
    </rPh>
    <rPh sb="33" eb="34">
      <t>モウ</t>
    </rPh>
    <rPh sb="44" eb="46">
      <t>ハンテン</t>
    </rPh>
    <rPh sb="48" eb="49">
      <t>ソン</t>
    </rPh>
    <rPh sb="49" eb="50">
      <t>キリ</t>
    </rPh>
    <phoneticPr fontId="13"/>
  </si>
  <si>
    <t>10月は、ＦＳデモを継続しながら、ＰＯを検証したいと思います。</t>
    <rPh sb="2" eb="3">
      <t>ガツ</t>
    </rPh>
    <rPh sb="10" eb="12">
      <t>ケイゾク</t>
    </rPh>
    <rPh sb="20" eb="22">
      <t>ケンショウ</t>
    </rPh>
    <rPh sb="26" eb="27">
      <t>オモ</t>
    </rPh>
    <phoneticPr fontId="13"/>
  </si>
  <si>
    <t>※別件で申し訳ありませんが、トルネードさん2016年9月大阪勉強会資料が開けません。なぜでしょうか？</t>
    <rPh sb="1" eb="3">
      <t>ベッケン</t>
    </rPh>
    <rPh sb="4" eb="5">
      <t>モウ</t>
    </rPh>
    <rPh sb="6" eb="7">
      <t>ワケ</t>
    </rPh>
    <rPh sb="25" eb="26">
      <t>ネン</t>
    </rPh>
    <rPh sb="27" eb="28">
      <t>ガツ</t>
    </rPh>
    <rPh sb="28" eb="30">
      <t>オオサカ</t>
    </rPh>
    <rPh sb="30" eb="33">
      <t>ベンキョウカイ</t>
    </rPh>
    <rPh sb="33" eb="35">
      <t>シリョウ</t>
    </rPh>
    <rPh sb="36" eb="37">
      <t>ヒラ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</si>
</sst>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0.00_);[Red]\(0.00\)"/>
    <numFmt numFmtId="186" formatCode="0.0000_ "/>
    <numFmt numFmtId="187" formatCode="0.00000_ "/>
    <numFmt numFmtId="188" formatCode="0_ ;[Red]\-0\ "/>
    <numFmt numFmtId="189" formatCode="0.0_ ;[Red]\-0.0\ "/>
  </numFmts>
  <fonts count="15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0" fillId="3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6" fontId="0" fillId="0" borderId="0" xfId="0" applyNumberFormat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82" fontId="0" fillId="0" borderId="0" xfId="0" applyNumberFormat="1">
      <alignment vertical="center"/>
    </xf>
    <xf numFmtId="182" fontId="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88" fontId="0" fillId="0" borderId="0" xfId="0" applyNumberFormat="1" applyFont="1" applyFill="1" applyBorder="1" applyAlignment="1" applyProtection="1">
      <alignment horizontal="center" vertical="center"/>
    </xf>
    <xf numFmtId="189" fontId="0" fillId="0" borderId="0" xfId="0" applyNumberFormat="1" applyFont="1" applyFill="1" applyBorder="1" applyAlignment="1" applyProtection="1">
      <alignment horizontal="center" vertical="center"/>
    </xf>
    <xf numFmtId="189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43452</xdr:colOff>
      <xdr:row>28</xdr:row>
      <xdr:rowOff>97290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167473"/>
          <a:ext cx="11609524" cy="46190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18</xdr:col>
      <xdr:colOff>43452</xdr:colOff>
      <xdr:row>51</xdr:row>
      <xdr:rowOff>79120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357" y="5191648"/>
          <a:ext cx="11609524" cy="3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/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49" t="s">
        <v>0</v>
      </c>
      <c r="C1" s="150"/>
      <c r="D1" s="151"/>
      <c r="E1" s="120"/>
      <c r="F1" s="152" t="s">
        <v>0</v>
      </c>
      <c r="G1" s="153"/>
      <c r="H1" s="122"/>
    </row>
    <row r="2" spans="1:12" ht="25.5" customHeight="1">
      <c r="A2" s="123" t="s">
        <v>1</v>
      </c>
      <c r="B2" s="154">
        <v>100000</v>
      </c>
      <c r="C2" s="154"/>
      <c r="D2" s="154"/>
      <c r="E2" s="64" t="s">
        <v>2</v>
      </c>
      <c r="F2" s="155">
        <v>42614</v>
      </c>
      <c r="G2" s="156"/>
      <c r="H2" s="46"/>
      <c r="I2" s="46"/>
    </row>
    <row r="3" spans="1:12" ht="27" customHeight="1">
      <c r="A3" s="47" t="s">
        <v>3</v>
      </c>
      <c r="B3" s="157">
        <f>SUM(B2+D17)</f>
        <v>103150</v>
      </c>
      <c r="C3" s="157"/>
      <c r="D3" s="158"/>
      <c r="E3" s="48" t="s">
        <v>4</v>
      </c>
      <c r="F3" s="49">
        <v>0.02</v>
      </c>
      <c r="G3" s="50">
        <f>B3*F3</f>
        <v>2063</v>
      </c>
      <c r="H3" s="52" t="s">
        <v>5</v>
      </c>
      <c r="I3" s="53">
        <f>(B3-B2)</f>
        <v>3150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42614</v>
      </c>
      <c r="B8" s="66">
        <v>3150</v>
      </c>
      <c r="C8" s="67"/>
      <c r="D8" s="85">
        <f t="shared" ref="D8:D16" si="0">SUM(B8-C8)</f>
        <v>3150</v>
      </c>
      <c r="E8" s="68">
        <v>1</v>
      </c>
      <c r="F8" s="69">
        <v>8</v>
      </c>
      <c r="G8" s="68">
        <f t="shared" ref="G8:G16" si="1">SUM(E8+F8)</f>
        <v>9</v>
      </c>
      <c r="H8" s="70">
        <f t="shared" ref="H8:H16" si="2">E8/G8</f>
        <v>0.1111111111111111</v>
      </c>
      <c r="I8" s="71">
        <f t="shared" ref="I8:I16" si="3">B8/E8</f>
        <v>3150</v>
      </c>
      <c r="J8" s="71">
        <f t="shared" ref="J8:J16" si="4">C8/F8</f>
        <v>0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5">
        <v>42644</v>
      </c>
      <c r="B9" s="74"/>
      <c r="C9" s="75"/>
      <c r="D9" s="85">
        <f t="shared" si="0"/>
        <v>0</v>
      </c>
      <c r="E9" s="76"/>
      <c r="F9" s="76"/>
      <c r="G9" s="68">
        <f t="shared" si="1"/>
        <v>0</v>
      </c>
      <c r="H9" s="70" t="e">
        <f t="shared" si="2"/>
        <v>#DIV/0!</v>
      </c>
      <c r="I9" s="71" t="e">
        <f t="shared" si="3"/>
        <v>#DIV/0!</v>
      </c>
      <c r="J9" s="71" t="e">
        <f t="shared" si="4"/>
        <v>#DIV/0!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42675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5">
        <v>42705</v>
      </c>
      <c r="B11" s="74"/>
      <c r="C11" s="75"/>
      <c r="D11" s="85">
        <f t="shared" si="0"/>
        <v>0</v>
      </c>
      <c r="E11" s="76"/>
      <c r="F11" s="76"/>
      <c r="G11" s="68">
        <f t="shared" si="1"/>
        <v>0</v>
      </c>
      <c r="H11" s="70" t="e">
        <f t="shared" si="2"/>
        <v>#DIV/0!</v>
      </c>
      <c r="I11" s="71" t="e">
        <f t="shared" si="3"/>
        <v>#DIV/0!</v>
      </c>
      <c r="J11" s="71" t="e">
        <f t="shared" si="4"/>
        <v>#DIV/0!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3150</v>
      </c>
      <c r="C17" s="89">
        <f t="shared" si="7"/>
        <v>0</v>
      </c>
      <c r="D17" s="90">
        <f t="shared" si="7"/>
        <v>3150</v>
      </c>
      <c r="E17" s="91">
        <f t="shared" si="7"/>
        <v>1</v>
      </c>
      <c r="F17" s="92">
        <f t="shared" si="7"/>
        <v>8</v>
      </c>
      <c r="G17" s="91">
        <f t="shared" si="7"/>
        <v>9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Normal="100" zoomScaleSheetLayoutView="100" workbookViewId="0">
      <pane ySplit="1" topLeftCell="A2" activePane="bottomLeft" state="frozen"/>
      <selection pane="bottomLeft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5" max="15" width="15.875" customWidth="1"/>
  </cols>
  <sheetData>
    <row r="1" spans="1:16">
      <c r="A1" s="39" t="s">
        <v>22</v>
      </c>
      <c r="B1" s="133" t="s">
        <v>23</v>
      </c>
      <c r="C1" s="133" t="s">
        <v>24</v>
      </c>
      <c r="D1" s="40" t="s">
        <v>25</v>
      </c>
      <c r="E1" s="133" t="s">
        <v>26</v>
      </c>
      <c r="F1" s="133" t="s">
        <v>27</v>
      </c>
      <c r="G1" s="133" t="s">
        <v>28</v>
      </c>
      <c r="H1" s="133" t="s">
        <v>29</v>
      </c>
      <c r="I1" s="133" t="s">
        <v>30</v>
      </c>
      <c r="J1" s="133" t="s">
        <v>31</v>
      </c>
      <c r="K1" s="133" t="s">
        <v>32</v>
      </c>
      <c r="L1" s="133" t="s">
        <v>33</v>
      </c>
      <c r="M1" s="40" t="s">
        <v>34</v>
      </c>
      <c r="N1" s="126" t="s">
        <v>35</v>
      </c>
      <c r="O1" s="41" t="s">
        <v>36</v>
      </c>
    </row>
    <row r="2" spans="1:16" ht="13.5" customHeight="1">
      <c r="A2" t="s">
        <v>79</v>
      </c>
      <c r="B2" s="134" t="s">
        <v>80</v>
      </c>
      <c r="C2" s="134">
        <v>0.14000000000000001</v>
      </c>
      <c r="D2" t="s">
        <v>75</v>
      </c>
      <c r="E2" s="134" t="s">
        <v>85</v>
      </c>
      <c r="F2" s="134" t="s">
        <v>81</v>
      </c>
      <c r="G2" s="138">
        <v>104.03</v>
      </c>
      <c r="H2" s="134"/>
      <c r="I2" s="134"/>
      <c r="J2" s="134"/>
      <c r="K2" s="134"/>
      <c r="L2" s="134"/>
      <c r="M2" s="136"/>
      <c r="N2" s="141"/>
      <c r="O2" s="137"/>
      <c r="P2" t="s">
        <v>82</v>
      </c>
    </row>
    <row r="3" spans="1:16">
      <c r="A3" t="s">
        <v>83</v>
      </c>
      <c r="B3" s="134" t="s">
        <v>66</v>
      </c>
      <c r="C3" s="134">
        <v>0.15</v>
      </c>
      <c r="D3" t="s">
        <v>84</v>
      </c>
      <c r="E3" s="134" t="s">
        <v>85</v>
      </c>
      <c r="F3" s="134" t="s">
        <v>86</v>
      </c>
      <c r="G3" s="138">
        <v>74.3</v>
      </c>
      <c r="H3" s="134" t="s">
        <v>85</v>
      </c>
      <c r="I3" s="134" t="s">
        <v>87</v>
      </c>
      <c r="J3" s="134">
        <v>74.456000000000003</v>
      </c>
      <c r="K3" s="134" t="s">
        <v>67</v>
      </c>
      <c r="L3" s="134" t="s">
        <v>68</v>
      </c>
      <c r="M3" s="143">
        <v>0</v>
      </c>
      <c r="N3" s="146">
        <v>15.6</v>
      </c>
      <c r="O3" s="137">
        <v>-2355</v>
      </c>
      <c r="P3" t="s">
        <v>88</v>
      </c>
    </row>
    <row r="4" spans="1:16">
      <c r="A4" t="s">
        <v>83</v>
      </c>
      <c r="B4" s="134" t="s">
        <v>66</v>
      </c>
      <c r="C4" s="134">
        <v>0.15</v>
      </c>
      <c r="D4" t="s">
        <v>89</v>
      </c>
      <c r="E4" s="134" t="s">
        <v>85</v>
      </c>
      <c r="F4" s="134" t="s">
        <v>90</v>
      </c>
      <c r="G4" s="139">
        <v>74.459999999999994</v>
      </c>
      <c r="H4" s="134" t="s">
        <v>85</v>
      </c>
      <c r="I4" s="134" t="s">
        <v>91</v>
      </c>
      <c r="J4" s="134">
        <v>74.456999999999994</v>
      </c>
      <c r="K4" s="134" t="s">
        <v>67</v>
      </c>
      <c r="L4" s="134" t="s">
        <v>68</v>
      </c>
      <c r="M4" s="143">
        <v>0</v>
      </c>
      <c r="N4" s="146">
        <v>15.7</v>
      </c>
      <c r="O4" s="137">
        <v>-2355</v>
      </c>
      <c r="P4" t="s">
        <v>92</v>
      </c>
    </row>
    <row r="5" spans="1:16">
      <c r="A5" t="s">
        <v>93</v>
      </c>
      <c r="B5" s="135" t="s">
        <v>66</v>
      </c>
      <c r="C5" s="134">
        <v>0.11</v>
      </c>
      <c r="D5" t="s">
        <v>84</v>
      </c>
      <c r="E5" s="134" t="s">
        <v>85</v>
      </c>
      <c r="F5" s="134" t="s">
        <v>94</v>
      </c>
      <c r="G5" s="139">
        <v>0.85029999999999994</v>
      </c>
      <c r="H5" s="134" t="s">
        <v>85</v>
      </c>
      <c r="I5" s="134" t="s">
        <v>95</v>
      </c>
      <c r="J5" s="134">
        <v>0.85189999999999999</v>
      </c>
      <c r="K5" s="134" t="s">
        <v>67</v>
      </c>
      <c r="L5" s="134" t="s">
        <v>68</v>
      </c>
      <c r="M5" s="143">
        <v>0</v>
      </c>
      <c r="N5" s="146">
        <v>16</v>
      </c>
      <c r="O5" s="137">
        <v>-2387</v>
      </c>
      <c r="P5" t="s">
        <v>96</v>
      </c>
    </row>
    <row r="6" spans="1:16">
      <c r="A6" t="s">
        <v>97</v>
      </c>
      <c r="B6" s="134" t="s">
        <v>72</v>
      </c>
      <c r="C6" s="134">
        <v>0.06</v>
      </c>
      <c r="D6" t="s">
        <v>75</v>
      </c>
      <c r="E6" s="134" t="s">
        <v>98</v>
      </c>
      <c r="F6" s="134" t="s">
        <v>99</v>
      </c>
      <c r="G6" s="134">
        <v>0.75219999999999998</v>
      </c>
      <c r="H6" s="134" t="s">
        <v>98</v>
      </c>
      <c r="I6" s="134" t="s">
        <v>100</v>
      </c>
      <c r="J6" s="134">
        <v>0.74929999999999997</v>
      </c>
      <c r="K6" s="134" t="s">
        <v>67</v>
      </c>
      <c r="L6" s="134" t="s">
        <v>68</v>
      </c>
      <c r="M6" s="137">
        <v>0</v>
      </c>
      <c r="N6" s="146">
        <v>29</v>
      </c>
      <c r="O6" s="137">
        <v>-1793</v>
      </c>
      <c r="P6" t="s">
        <v>101</v>
      </c>
    </row>
    <row r="7" spans="1:16">
      <c r="A7" t="s">
        <v>79</v>
      </c>
      <c r="B7" s="134" t="s">
        <v>66</v>
      </c>
      <c r="C7" s="134">
        <v>0.05</v>
      </c>
      <c r="D7" t="s">
        <v>84</v>
      </c>
      <c r="E7" s="134" t="s">
        <v>76</v>
      </c>
      <c r="F7" s="134" t="s">
        <v>104</v>
      </c>
      <c r="G7" s="134">
        <v>101.75</v>
      </c>
      <c r="H7" s="134" t="s">
        <v>76</v>
      </c>
      <c r="I7" s="134" t="s">
        <v>105</v>
      </c>
      <c r="J7" s="134">
        <v>102.06</v>
      </c>
      <c r="K7" s="134" t="s">
        <v>67</v>
      </c>
      <c r="L7" s="134" t="s">
        <v>68</v>
      </c>
      <c r="M7" s="137">
        <v>0</v>
      </c>
      <c r="N7" s="146">
        <v>-31</v>
      </c>
      <c r="O7" s="137">
        <v>-1555</v>
      </c>
      <c r="P7" t="s">
        <v>102</v>
      </c>
    </row>
    <row r="8" spans="1:16" ht="13.5" customHeight="1">
      <c r="A8" t="s">
        <v>106</v>
      </c>
      <c r="B8" s="134" t="s">
        <v>66</v>
      </c>
      <c r="C8" s="134">
        <v>0.05</v>
      </c>
      <c r="D8" t="s">
        <v>89</v>
      </c>
      <c r="E8" s="134" t="s">
        <v>85</v>
      </c>
      <c r="F8" s="134" t="s">
        <v>107</v>
      </c>
      <c r="G8" s="134">
        <v>1.4798899999999999</v>
      </c>
      <c r="H8" s="134" t="s">
        <v>85</v>
      </c>
      <c r="I8" s="134" t="s">
        <v>108</v>
      </c>
      <c r="J8" s="134">
        <v>1.4716400000000001</v>
      </c>
      <c r="K8" s="134" t="s">
        <v>109</v>
      </c>
      <c r="L8" s="144" t="s">
        <v>69</v>
      </c>
      <c r="M8" s="137">
        <v>82.5</v>
      </c>
      <c r="N8" s="147">
        <v>0</v>
      </c>
      <c r="O8" s="137">
        <v>3150</v>
      </c>
      <c r="P8" t="s">
        <v>103</v>
      </c>
    </row>
    <row r="9" spans="1:16">
      <c r="A9" t="s">
        <v>74</v>
      </c>
      <c r="B9" s="134" t="s">
        <v>72</v>
      </c>
      <c r="C9" s="134">
        <v>0.09</v>
      </c>
      <c r="D9" t="s">
        <v>75</v>
      </c>
      <c r="E9" s="134" t="s">
        <v>76</v>
      </c>
      <c r="F9" s="134" t="s">
        <v>77</v>
      </c>
      <c r="G9" s="134">
        <v>0.73080000000000001</v>
      </c>
      <c r="H9" s="134" t="s">
        <v>76</v>
      </c>
      <c r="I9" s="134" t="s">
        <v>78</v>
      </c>
      <c r="J9" s="134">
        <v>0.72819999999999996</v>
      </c>
      <c r="K9" s="134" t="s">
        <v>67</v>
      </c>
      <c r="L9" s="134" t="s">
        <v>68</v>
      </c>
      <c r="M9" s="143">
        <v>0</v>
      </c>
      <c r="N9" s="146">
        <v>-26</v>
      </c>
      <c r="O9" s="137">
        <v>-2389</v>
      </c>
      <c r="P9" t="s">
        <v>73</v>
      </c>
    </row>
    <row r="10" spans="1:16">
      <c r="A10" t="s">
        <v>83</v>
      </c>
      <c r="B10" s="135" t="s">
        <v>66</v>
      </c>
      <c r="C10" s="134">
        <v>0.05</v>
      </c>
      <c r="D10" t="s">
        <v>75</v>
      </c>
      <c r="E10" s="134" t="s">
        <v>85</v>
      </c>
      <c r="F10" s="134" t="s">
        <v>115</v>
      </c>
      <c r="G10" s="134">
        <v>101.15</v>
      </c>
      <c r="H10" s="134" t="s">
        <v>85</v>
      </c>
      <c r="I10" s="134" t="s">
        <v>116</v>
      </c>
      <c r="J10" s="134">
        <v>101.373</v>
      </c>
      <c r="K10" s="134" t="s">
        <v>67</v>
      </c>
      <c r="L10" s="134" t="s">
        <v>68</v>
      </c>
      <c r="M10" s="145">
        <v>0</v>
      </c>
      <c r="N10" s="146">
        <v>22.3</v>
      </c>
      <c r="O10" s="137">
        <v>-1135</v>
      </c>
      <c r="P10" t="s">
        <v>117</v>
      </c>
    </row>
    <row r="11" spans="1:16">
      <c r="E11" s="134"/>
      <c r="F11" s="134"/>
      <c r="G11" s="134"/>
      <c r="H11" s="134"/>
      <c r="I11" s="134"/>
      <c r="J11" s="134"/>
      <c r="K11" s="134"/>
      <c r="L11" s="134"/>
      <c r="M11" s="10"/>
      <c r="N11" s="10"/>
    </row>
    <row r="12" spans="1:16">
      <c r="E12" s="134"/>
      <c r="F12" s="134"/>
      <c r="G12" s="134"/>
      <c r="H12" s="134"/>
      <c r="I12" s="134"/>
      <c r="J12" s="134"/>
      <c r="K12" s="134"/>
      <c r="L12" s="134"/>
      <c r="M12" s="10"/>
      <c r="N12" s="10"/>
    </row>
    <row r="13" spans="1:16">
      <c r="M13" s="10"/>
      <c r="N13" s="10"/>
    </row>
    <row r="14" spans="1:16">
      <c r="M14" s="10"/>
      <c r="N14" s="10"/>
    </row>
    <row r="15" spans="1:16">
      <c r="M15" s="10"/>
      <c r="N15" s="10"/>
    </row>
    <row r="16" spans="1:16">
      <c r="M16" s="10"/>
      <c r="N16" s="10"/>
    </row>
    <row r="17" spans="1:15">
      <c r="M17" s="10"/>
      <c r="N17" s="10"/>
    </row>
    <row r="18" spans="1:15">
      <c r="M18" s="10"/>
      <c r="N18" s="10"/>
    </row>
    <row r="19" spans="1:15">
      <c r="M19" s="10"/>
      <c r="N19" s="10"/>
    </row>
    <row r="20" spans="1:15">
      <c r="M20" s="10"/>
      <c r="N20" s="10"/>
    </row>
    <row r="21" spans="1:15">
      <c r="M21" s="10"/>
      <c r="N21" s="10"/>
    </row>
    <row r="22" spans="1:15">
      <c r="M22" s="10"/>
      <c r="N22" s="10"/>
    </row>
    <row r="23" spans="1:15">
      <c r="M23" s="10"/>
      <c r="N23" s="10"/>
    </row>
    <row r="24" spans="1:15">
      <c r="M24" s="10"/>
      <c r="N24" s="10"/>
    </row>
    <row r="25" spans="1:15">
      <c r="M25" s="10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>
      <c r="L27" s="44" t="s">
        <v>37</v>
      </c>
      <c r="M27" s="10">
        <f>SUM(M2:M26)</f>
        <v>82.5</v>
      </c>
      <c r="N27" s="10">
        <f>SUM(N2:N26)</f>
        <v>41.599999999999994</v>
      </c>
      <c r="O27" s="142">
        <f>SUM(O2:O26)</f>
        <v>-10819</v>
      </c>
    </row>
    <row r="28" spans="1:15">
      <c r="M28" s="10"/>
      <c r="N28" s="10"/>
      <c r="O28" s="142"/>
    </row>
    <row r="29" spans="1:15">
      <c r="M29" s="10"/>
      <c r="N29" s="10"/>
    </row>
    <row r="31" spans="1:15">
      <c r="L31" s="11"/>
      <c r="M31" s="12"/>
      <c r="N31" s="12"/>
    </row>
    <row r="34" spans="3:9">
      <c r="C34" s="159" t="s">
        <v>38</v>
      </c>
      <c r="D34" s="160"/>
      <c r="F34" s="161" t="s">
        <v>39</v>
      </c>
      <c r="G34" s="162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61" t="s">
        <v>56</v>
      </c>
      <c r="G57" s="162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B61"/>
  <sheetViews>
    <sheetView zoomScale="91" zoomScaleNormal="91" zoomScaleSheetLayoutView="100" workbookViewId="0">
      <selection activeCell="B55" sqref="B55"/>
    </sheetView>
  </sheetViews>
  <sheetFormatPr defaultColWidth="8.875" defaultRowHeight="13.5"/>
  <sheetData>
    <row r="30" spans="2:2">
      <c r="B30" t="s">
        <v>126</v>
      </c>
    </row>
    <row r="31" spans="2:2">
      <c r="B31" t="s">
        <v>70</v>
      </c>
    </row>
    <row r="54" spans="2:2">
      <c r="B54" t="s">
        <v>127</v>
      </c>
    </row>
    <row r="61" spans="2:2">
      <c r="B61" t="s">
        <v>71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SheetLayoutView="100" workbookViewId="0">
      <selection activeCell="B5" sqref="B5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/>
      <c r="D3" s="127"/>
    </row>
    <row r="7" spans="1:9">
      <c r="A7" t="s">
        <v>65</v>
      </c>
      <c r="B7" t="s">
        <v>110</v>
      </c>
    </row>
    <row r="8" spans="1:9">
      <c r="B8" t="s">
        <v>111</v>
      </c>
    </row>
    <row r="9" spans="1:9">
      <c r="B9" t="s">
        <v>112</v>
      </c>
    </row>
    <row r="10" spans="1:9">
      <c r="B10" t="s">
        <v>113</v>
      </c>
    </row>
    <row r="11" spans="1:9">
      <c r="B11" t="s">
        <v>114</v>
      </c>
    </row>
    <row r="12" spans="1:9">
      <c r="B12" t="s">
        <v>118</v>
      </c>
    </row>
    <row r="13" spans="1:9">
      <c r="B13" t="s">
        <v>119</v>
      </c>
    </row>
    <row r="14" spans="1:9">
      <c r="B14" t="s">
        <v>120</v>
      </c>
    </row>
    <row r="15" spans="1:9">
      <c r="B15" t="s">
        <v>121</v>
      </c>
    </row>
    <row r="16" spans="1:9">
      <c r="B16" t="s">
        <v>122</v>
      </c>
    </row>
    <row r="17" spans="2:11">
      <c r="B17" t="s">
        <v>123</v>
      </c>
    </row>
    <row r="18" spans="2:11">
      <c r="B18" s="148" t="s">
        <v>124</v>
      </c>
    </row>
    <row r="19" spans="2:11">
      <c r="C19" s="148"/>
      <c r="D19" s="148"/>
      <c r="E19" s="148"/>
      <c r="F19" s="148"/>
      <c r="G19" s="148"/>
      <c r="H19" s="148"/>
      <c r="I19" s="148"/>
      <c r="J19" s="148"/>
      <c r="K19" s="148"/>
    </row>
    <row r="20" spans="2:11">
      <c r="B20" s="148" t="s">
        <v>128</v>
      </c>
      <c r="C20" s="148"/>
      <c r="D20" s="148"/>
      <c r="E20" s="148"/>
      <c r="F20" s="148"/>
      <c r="G20" s="148"/>
      <c r="H20" s="148"/>
      <c r="I20" s="148"/>
      <c r="J20" s="148"/>
      <c r="K20" s="148"/>
    </row>
    <row r="21" spans="2:11">
      <c r="B21" s="148"/>
      <c r="C21" s="148"/>
      <c r="D21" s="148"/>
      <c r="E21" s="148"/>
      <c r="F21" s="148"/>
      <c r="G21" s="148"/>
      <c r="H21" s="148"/>
      <c r="I21" s="148"/>
      <c r="J21" s="148"/>
      <c r="K21" s="148"/>
    </row>
    <row r="22" spans="2:11">
      <c r="B22" s="148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</row>
    <row r="23" spans="2:11">
      <c r="B23" s="148"/>
      <c r="C23" s="148"/>
      <c r="D23" s="148"/>
      <c r="E23" s="148"/>
      <c r="F23" s="148"/>
      <c r="G23" s="148"/>
      <c r="H23" s="148"/>
      <c r="I23" s="148"/>
      <c r="J23" s="148"/>
      <c r="K23" s="148"/>
    </row>
    <row r="24" spans="2:11">
      <c r="B24" s="148" t="s">
        <v>129</v>
      </c>
      <c r="C24" s="148"/>
      <c r="D24" s="148"/>
      <c r="E24" s="148"/>
      <c r="F24" s="148"/>
      <c r="G24" s="148"/>
      <c r="H24" s="148"/>
      <c r="I24" s="148"/>
      <c r="J24" s="148"/>
      <c r="K24" s="148"/>
    </row>
    <row r="25" spans="2:11">
      <c r="B25" s="148"/>
      <c r="C25" s="148"/>
      <c r="D25" s="148"/>
      <c r="E25" s="148"/>
      <c r="F25" s="148"/>
      <c r="G25" s="148"/>
      <c r="H25" s="148"/>
      <c r="I25" s="148"/>
      <c r="J25" s="148"/>
      <c r="K25" s="148"/>
    </row>
    <row r="26" spans="2:11">
      <c r="B26" s="148"/>
      <c r="C26" s="148"/>
      <c r="D26" s="148"/>
      <c r="E26" s="148"/>
      <c r="F26" s="148"/>
      <c r="G26" s="148"/>
      <c r="H26" s="148"/>
      <c r="I26" s="148"/>
      <c r="J26" s="148"/>
      <c r="K26" s="148"/>
    </row>
    <row r="27" spans="2:11">
      <c r="B27" s="148"/>
      <c r="C27" s="148"/>
      <c r="D27" s="148"/>
      <c r="E27" s="148"/>
      <c r="F27" s="148"/>
      <c r="G27" s="148"/>
      <c r="H27" s="148"/>
      <c r="I27" s="148"/>
      <c r="J27" s="148"/>
      <c r="K27" s="148"/>
    </row>
    <row r="28" spans="2:11">
      <c r="B28" s="148"/>
      <c r="C28" s="148"/>
      <c r="D28" s="148"/>
      <c r="E28" s="148"/>
      <c r="F28" s="148"/>
      <c r="G28" s="148"/>
      <c r="H28" s="148"/>
      <c r="I28" s="148"/>
      <c r="J28" s="148"/>
      <c r="K28" s="148"/>
    </row>
    <row r="29" spans="2:11">
      <c r="B29" s="140"/>
    </row>
    <row r="30" spans="2:11">
      <c r="B30" s="140"/>
    </row>
    <row r="31" spans="2:11">
      <c r="B31" s="140"/>
    </row>
    <row r="32" spans="2:11">
      <c r="B32" s="140"/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2015年9月</vt:lpstr>
      <vt:lpstr>画像</vt:lpstr>
      <vt:lpstr>気づき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1899-12-30T00:00:00Z</cp:lastPrinted>
  <dcterms:created xsi:type="dcterms:W3CDTF">2013-10-09T23:04:08Z</dcterms:created>
  <dcterms:modified xsi:type="dcterms:W3CDTF">2016-10-03T01:33:09Z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