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C:\Users\Zoumo\OneDrive\ドキュメント\フリスタＦＸ\カリキュラム１\"/>
    </mc:Choice>
  </mc:AlternateContent>
  <bookViews>
    <workbookView xWindow="0" yWindow="0" windowWidth="23040" windowHeight="10272" tabRatio="815"/>
  </bookViews>
  <sheets>
    <sheet name="検証（EURUSD 4H）１" sheetId="1" r:id="rId1"/>
    <sheet name="検証（EURUSD 4H）2　SR一本" sheetId="2" r:id="rId2"/>
    <sheet name="検証（EURUSD 4H）3 FIB" sheetId="11" r:id="rId3"/>
    <sheet name="画像 ４H" sheetId="3" r:id="rId4"/>
    <sheet name="気づき４H" sheetId="4" r:id="rId5"/>
    <sheet name="テンプレ" sheetId="9" r:id="rId6"/>
  </sheets>
  <calcPr calcId="162913"/>
</workbook>
</file>

<file path=xl/calcChain.xml><?xml version="1.0" encoding="utf-8"?>
<calcChain xmlns="http://schemas.openxmlformats.org/spreadsheetml/2006/main">
  <c r="P2" i="11" l="1"/>
  <c r="L40" i="1" l="1"/>
  <c r="L1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9" i="1"/>
  <c r="L39" i="2"/>
  <c r="L40" i="2"/>
  <c r="L41" i="2"/>
  <c r="L42" i="2"/>
  <c r="L43" i="2"/>
  <c r="L44" i="2"/>
  <c r="L9" i="2"/>
  <c r="L38" i="11"/>
  <c r="L39" i="11"/>
  <c r="L40" i="11"/>
  <c r="L41" i="11"/>
  <c r="L42" i="11"/>
  <c r="L43" i="11"/>
  <c r="L44" i="11"/>
  <c r="L45" i="11"/>
  <c r="L46" i="11"/>
  <c r="L47" i="11"/>
  <c r="L48" i="11"/>
  <c r="L9" i="11"/>
  <c r="N9" i="11" l="1"/>
  <c r="T9" i="11" s="1"/>
  <c r="Y108" i="11" l="1"/>
  <c r="V108" i="11"/>
  <c r="AA108" i="11" s="1"/>
  <c r="T108" i="11"/>
  <c r="N108" i="11"/>
  <c r="L108" i="11"/>
  <c r="Y107" i="11"/>
  <c r="V107" i="11"/>
  <c r="AA107" i="11" s="1"/>
  <c r="T107" i="11"/>
  <c r="C108" i="11" s="1"/>
  <c r="N107" i="11"/>
  <c r="L107" i="11"/>
  <c r="Y106" i="11"/>
  <c r="V106" i="11"/>
  <c r="AA106" i="11" s="1"/>
  <c r="T106" i="11"/>
  <c r="C107" i="11" s="1"/>
  <c r="N106" i="11"/>
  <c r="L106" i="11"/>
  <c r="Y105" i="11"/>
  <c r="V105" i="11"/>
  <c r="AA105" i="11" s="1"/>
  <c r="T105" i="11"/>
  <c r="C106" i="11" s="1"/>
  <c r="N105" i="11"/>
  <c r="L105" i="11"/>
  <c r="Y104" i="11"/>
  <c r="V104" i="11"/>
  <c r="AA104" i="11" s="1"/>
  <c r="T104" i="11"/>
  <c r="C105" i="11" s="1"/>
  <c r="N104" i="11"/>
  <c r="L104" i="11"/>
  <c r="Y103" i="11"/>
  <c r="V103" i="11"/>
  <c r="AA103" i="11" s="1"/>
  <c r="T103" i="11"/>
  <c r="C104" i="11" s="1"/>
  <c r="N103" i="11"/>
  <c r="L103" i="11"/>
  <c r="Y102" i="11"/>
  <c r="V102" i="11"/>
  <c r="AA102" i="11" s="1"/>
  <c r="T102" i="11"/>
  <c r="C103" i="11" s="1"/>
  <c r="N102" i="11"/>
  <c r="L102" i="11"/>
  <c r="Y101" i="11"/>
  <c r="V101" i="11"/>
  <c r="AA101" i="11" s="1"/>
  <c r="T101" i="11"/>
  <c r="C102" i="11" s="1"/>
  <c r="N101" i="11"/>
  <c r="L101" i="11"/>
  <c r="Y100" i="11"/>
  <c r="V100" i="11"/>
  <c r="AA100" i="11" s="1"/>
  <c r="T100" i="11"/>
  <c r="C101" i="11" s="1"/>
  <c r="N100" i="11"/>
  <c r="L100" i="11"/>
  <c r="Y99" i="11"/>
  <c r="V99" i="11"/>
  <c r="AA99" i="11" s="1"/>
  <c r="T99" i="11"/>
  <c r="C100" i="11" s="1"/>
  <c r="N99" i="11"/>
  <c r="L99" i="11"/>
  <c r="Y98" i="11"/>
  <c r="V98" i="11"/>
  <c r="AA98" i="11" s="1"/>
  <c r="T98" i="11"/>
  <c r="C99" i="11" s="1"/>
  <c r="N98" i="11"/>
  <c r="L98" i="11"/>
  <c r="Y97" i="11"/>
  <c r="V97" i="11"/>
  <c r="AA97" i="11" s="1"/>
  <c r="T97" i="11"/>
  <c r="C98" i="11" s="1"/>
  <c r="N97" i="11"/>
  <c r="L97" i="11"/>
  <c r="Y96" i="11"/>
  <c r="V96" i="11"/>
  <c r="AA96" i="11" s="1"/>
  <c r="T96" i="11"/>
  <c r="C97" i="11" s="1"/>
  <c r="N96" i="11"/>
  <c r="L96" i="11"/>
  <c r="Y95" i="11"/>
  <c r="V95" i="11"/>
  <c r="AA95" i="11" s="1"/>
  <c r="T95" i="11"/>
  <c r="C96" i="11" s="1"/>
  <c r="N95" i="11"/>
  <c r="L95" i="11"/>
  <c r="Y94" i="11"/>
  <c r="V94" i="11"/>
  <c r="AA94" i="11" s="1"/>
  <c r="T94" i="11"/>
  <c r="C95" i="11" s="1"/>
  <c r="N94" i="11"/>
  <c r="L94" i="11"/>
  <c r="Y93" i="11"/>
  <c r="V93" i="11"/>
  <c r="AA93" i="11" s="1"/>
  <c r="T93" i="11"/>
  <c r="C94" i="11" s="1"/>
  <c r="N93" i="11"/>
  <c r="L93" i="11"/>
  <c r="Y92" i="11"/>
  <c r="V92" i="11"/>
  <c r="AA92" i="11" s="1"/>
  <c r="T92" i="11"/>
  <c r="C93" i="11" s="1"/>
  <c r="N92" i="11"/>
  <c r="L92" i="11"/>
  <c r="Y91" i="11"/>
  <c r="V91" i="11"/>
  <c r="AA91" i="11" s="1"/>
  <c r="T91" i="11"/>
  <c r="C92" i="11" s="1"/>
  <c r="N91" i="11"/>
  <c r="L91" i="11"/>
  <c r="Y90" i="11"/>
  <c r="V90" i="11"/>
  <c r="AA90" i="11" s="1"/>
  <c r="T90" i="11"/>
  <c r="C91" i="11" s="1"/>
  <c r="N90" i="11"/>
  <c r="L90" i="11"/>
  <c r="Y89" i="11"/>
  <c r="V89" i="11"/>
  <c r="AA89" i="11" s="1"/>
  <c r="T89" i="11"/>
  <c r="C90" i="11" s="1"/>
  <c r="N89" i="11"/>
  <c r="L89" i="11"/>
  <c r="Y88" i="11"/>
  <c r="V88" i="11"/>
  <c r="AA88" i="11" s="1"/>
  <c r="T88" i="11"/>
  <c r="C89" i="11" s="1"/>
  <c r="N88" i="11"/>
  <c r="L88" i="11"/>
  <c r="Y87" i="11"/>
  <c r="V87" i="11"/>
  <c r="AA87" i="11" s="1"/>
  <c r="T87" i="11"/>
  <c r="C88" i="11" s="1"/>
  <c r="N87" i="11"/>
  <c r="L87" i="11"/>
  <c r="Y86" i="11"/>
  <c r="V86" i="11"/>
  <c r="AA86" i="11" s="1"/>
  <c r="T86" i="11"/>
  <c r="C87" i="11" s="1"/>
  <c r="N86" i="11"/>
  <c r="L86" i="11"/>
  <c r="Y85" i="11"/>
  <c r="V85" i="11"/>
  <c r="AA85" i="11" s="1"/>
  <c r="T85" i="11"/>
  <c r="C86" i="11" s="1"/>
  <c r="N85" i="11"/>
  <c r="L85" i="11"/>
  <c r="Y84" i="11"/>
  <c r="V84" i="11"/>
  <c r="AA84" i="11" s="1"/>
  <c r="T84" i="11"/>
  <c r="C85" i="11" s="1"/>
  <c r="N84" i="11"/>
  <c r="L84" i="11"/>
  <c r="Y83" i="11"/>
  <c r="V83" i="11"/>
  <c r="AA83" i="11" s="1"/>
  <c r="T83" i="11"/>
  <c r="C84" i="11" s="1"/>
  <c r="N83" i="11"/>
  <c r="L83" i="11"/>
  <c r="Y82" i="11"/>
  <c r="V82" i="11"/>
  <c r="AA82" i="11" s="1"/>
  <c r="T82" i="11"/>
  <c r="C83" i="11" s="1"/>
  <c r="N82" i="11"/>
  <c r="L82" i="11"/>
  <c r="Y81" i="11"/>
  <c r="V81" i="11"/>
  <c r="AA81" i="11" s="1"/>
  <c r="T81" i="11"/>
  <c r="C82" i="11" s="1"/>
  <c r="N81" i="11"/>
  <c r="L81" i="11"/>
  <c r="Y80" i="11"/>
  <c r="V80" i="11"/>
  <c r="AA80" i="11" s="1"/>
  <c r="T80" i="11"/>
  <c r="C81" i="11" s="1"/>
  <c r="N80" i="11"/>
  <c r="L80" i="11"/>
  <c r="Y79" i="11"/>
  <c r="V79" i="11"/>
  <c r="AA79" i="11" s="1"/>
  <c r="T79" i="11"/>
  <c r="C80" i="11" s="1"/>
  <c r="N79" i="11"/>
  <c r="L79" i="11"/>
  <c r="Y78" i="11"/>
  <c r="V78" i="11"/>
  <c r="AA78" i="11" s="1"/>
  <c r="T78" i="11"/>
  <c r="C79" i="11" s="1"/>
  <c r="N78" i="11"/>
  <c r="L78" i="11"/>
  <c r="Y77" i="11"/>
  <c r="V77" i="11"/>
  <c r="AA77" i="11" s="1"/>
  <c r="T77" i="11"/>
  <c r="C78" i="11" s="1"/>
  <c r="N77" i="11"/>
  <c r="L77" i="11"/>
  <c r="Y76" i="11"/>
  <c r="V76" i="11"/>
  <c r="AA76" i="11" s="1"/>
  <c r="T76" i="11"/>
  <c r="C77" i="11" s="1"/>
  <c r="N76" i="11"/>
  <c r="L76" i="11"/>
  <c r="Y75" i="11"/>
  <c r="V75" i="11"/>
  <c r="AA75" i="11" s="1"/>
  <c r="T75" i="11"/>
  <c r="C76" i="11" s="1"/>
  <c r="N75" i="11"/>
  <c r="L75" i="11"/>
  <c r="Y74" i="11"/>
  <c r="V74" i="11"/>
  <c r="AA74" i="11" s="1"/>
  <c r="T74" i="11"/>
  <c r="C75" i="11" s="1"/>
  <c r="N74" i="11"/>
  <c r="L74" i="11"/>
  <c r="Y73" i="11"/>
  <c r="V73" i="11"/>
  <c r="AA73" i="11" s="1"/>
  <c r="T73" i="11"/>
  <c r="C74" i="11" s="1"/>
  <c r="N73" i="11"/>
  <c r="L73" i="11"/>
  <c r="Y72" i="11"/>
  <c r="V72" i="11"/>
  <c r="AA72" i="11" s="1"/>
  <c r="T72" i="11"/>
  <c r="C73" i="11" s="1"/>
  <c r="N72" i="11"/>
  <c r="L72" i="11"/>
  <c r="Y71" i="11"/>
  <c r="V71" i="11"/>
  <c r="AA71" i="11" s="1"/>
  <c r="T71" i="11"/>
  <c r="C72" i="11" s="1"/>
  <c r="N71" i="11"/>
  <c r="L71" i="11"/>
  <c r="Y70" i="11"/>
  <c r="V70" i="11"/>
  <c r="AA70" i="11" s="1"/>
  <c r="T70" i="11"/>
  <c r="C71" i="11" s="1"/>
  <c r="N70" i="11"/>
  <c r="L70" i="11"/>
  <c r="Y69" i="11"/>
  <c r="V69" i="11"/>
  <c r="AA69" i="11" s="1"/>
  <c r="T69" i="11"/>
  <c r="C70" i="11" s="1"/>
  <c r="N69" i="11"/>
  <c r="L69" i="11"/>
  <c r="Y68" i="11"/>
  <c r="V68" i="11"/>
  <c r="AA68" i="11" s="1"/>
  <c r="T68" i="11"/>
  <c r="C69" i="11" s="1"/>
  <c r="N68" i="11"/>
  <c r="L68" i="11"/>
  <c r="Y67" i="11"/>
  <c r="V67" i="11"/>
  <c r="AA67" i="11" s="1"/>
  <c r="T67" i="11"/>
  <c r="C68" i="11" s="1"/>
  <c r="N67" i="11"/>
  <c r="L67" i="11"/>
  <c r="Y66" i="11"/>
  <c r="V66" i="11"/>
  <c r="AA66" i="11" s="1"/>
  <c r="T66" i="11"/>
  <c r="C67" i="11" s="1"/>
  <c r="N66" i="11"/>
  <c r="L66" i="11"/>
  <c r="Y65" i="11"/>
  <c r="V65" i="11"/>
  <c r="AA65" i="11" s="1"/>
  <c r="T65" i="11"/>
  <c r="C66" i="11" s="1"/>
  <c r="N65" i="11"/>
  <c r="L65" i="11"/>
  <c r="Y64" i="11"/>
  <c r="V64" i="11"/>
  <c r="AA64" i="11" s="1"/>
  <c r="T64" i="11"/>
  <c r="C65" i="11" s="1"/>
  <c r="N64" i="11"/>
  <c r="L64" i="11"/>
  <c r="Y63" i="11"/>
  <c r="V63" i="11"/>
  <c r="AA63" i="11" s="1"/>
  <c r="T63" i="11"/>
  <c r="C64" i="11" s="1"/>
  <c r="N63" i="11"/>
  <c r="L63" i="11"/>
  <c r="Y62" i="11"/>
  <c r="V62" i="11"/>
  <c r="AA62" i="11" s="1"/>
  <c r="T62" i="11"/>
  <c r="C63" i="11" s="1"/>
  <c r="N62" i="11"/>
  <c r="L62" i="11"/>
  <c r="Y61" i="11"/>
  <c r="V61" i="11"/>
  <c r="AA61" i="11" s="1"/>
  <c r="T61" i="11"/>
  <c r="C62" i="11" s="1"/>
  <c r="N61" i="11"/>
  <c r="L61" i="11"/>
  <c r="Y60" i="11"/>
  <c r="V60" i="11"/>
  <c r="AA60" i="11" s="1"/>
  <c r="T60" i="11"/>
  <c r="C61" i="11" s="1"/>
  <c r="N60" i="11"/>
  <c r="L60" i="11"/>
  <c r="Y59" i="11"/>
  <c r="V59" i="11"/>
  <c r="AA59" i="11" s="1"/>
  <c r="T59" i="11"/>
  <c r="C60" i="11" s="1"/>
  <c r="N59" i="11"/>
  <c r="L59" i="11"/>
  <c r="Y58" i="11"/>
  <c r="V58" i="11"/>
  <c r="AA58" i="11" s="1"/>
  <c r="T58" i="11"/>
  <c r="C59" i="11" s="1"/>
  <c r="N58" i="11"/>
  <c r="L58" i="11"/>
  <c r="Y57" i="11"/>
  <c r="V57" i="11"/>
  <c r="AA57" i="11" s="1"/>
  <c r="T57" i="11"/>
  <c r="C58" i="11" s="1"/>
  <c r="N57" i="11"/>
  <c r="L57" i="11"/>
  <c r="Y56" i="11"/>
  <c r="V56" i="11"/>
  <c r="AA56" i="11" s="1"/>
  <c r="T56" i="11"/>
  <c r="C57" i="11" s="1"/>
  <c r="N56" i="11"/>
  <c r="L56" i="11"/>
  <c r="Y55" i="11"/>
  <c r="V55" i="11"/>
  <c r="AA55" i="11" s="1"/>
  <c r="T55" i="11"/>
  <c r="C56" i="11" s="1"/>
  <c r="N55" i="11"/>
  <c r="L55" i="11"/>
  <c r="Y54" i="11"/>
  <c r="V54" i="11"/>
  <c r="AA54" i="11" s="1"/>
  <c r="T54" i="11"/>
  <c r="C55" i="11" s="1"/>
  <c r="N54" i="11"/>
  <c r="L54" i="11"/>
  <c r="Y53" i="11"/>
  <c r="V53" i="11"/>
  <c r="AA53" i="11" s="1"/>
  <c r="T53" i="11"/>
  <c r="C54" i="11" s="1"/>
  <c r="N53" i="11"/>
  <c r="L53" i="11"/>
  <c r="Y52" i="11"/>
  <c r="V52" i="11"/>
  <c r="AA52" i="11" s="1"/>
  <c r="T52" i="11"/>
  <c r="C53" i="11" s="1"/>
  <c r="N52" i="11"/>
  <c r="L52" i="11"/>
  <c r="Y51" i="11"/>
  <c r="V51" i="11"/>
  <c r="AA51" i="11" s="1"/>
  <c r="T51" i="11"/>
  <c r="C52" i="11" s="1"/>
  <c r="N51" i="11"/>
  <c r="L51" i="11"/>
  <c r="Y50" i="11"/>
  <c r="V50" i="11"/>
  <c r="AA50" i="11" s="1"/>
  <c r="T50" i="11"/>
  <c r="C51" i="11" s="1"/>
  <c r="N50" i="11"/>
  <c r="L50" i="11"/>
  <c r="Y49" i="11"/>
  <c r="V49" i="11"/>
  <c r="AA49" i="11" s="1"/>
  <c r="T49" i="11"/>
  <c r="C50" i="11" s="1"/>
  <c r="N49" i="11"/>
  <c r="L49" i="11"/>
  <c r="Y48" i="11"/>
  <c r="T48" i="11"/>
  <c r="C49" i="11" s="1"/>
  <c r="N48" i="11"/>
  <c r="Y47" i="11"/>
  <c r="V47" i="11"/>
  <c r="AA47" i="11" s="1"/>
  <c r="T47" i="11"/>
  <c r="C48" i="11" s="1"/>
  <c r="N47" i="11"/>
  <c r="Y46" i="11"/>
  <c r="T46" i="11"/>
  <c r="C47" i="11" s="1"/>
  <c r="N46" i="11"/>
  <c r="Y45" i="11"/>
  <c r="T45" i="11"/>
  <c r="C46" i="11" s="1"/>
  <c r="N45" i="11"/>
  <c r="Y44" i="11"/>
  <c r="T44" i="11"/>
  <c r="C45" i="11" s="1"/>
  <c r="N44" i="11"/>
  <c r="Y43" i="11"/>
  <c r="T43" i="11"/>
  <c r="C44" i="11" s="1"/>
  <c r="N43" i="11"/>
  <c r="Y42" i="11"/>
  <c r="T42" i="11"/>
  <c r="C43" i="11" s="1"/>
  <c r="N42" i="11"/>
  <c r="Y41" i="11"/>
  <c r="T41" i="11"/>
  <c r="C42" i="11" s="1"/>
  <c r="N41" i="11"/>
  <c r="Y40" i="11"/>
  <c r="T40" i="11"/>
  <c r="C41" i="11" s="1"/>
  <c r="N40" i="11"/>
  <c r="Y39" i="11"/>
  <c r="T39" i="11"/>
  <c r="C40" i="11" s="1"/>
  <c r="N39" i="11"/>
  <c r="Y38" i="11"/>
  <c r="Y37" i="11"/>
  <c r="Y36" i="11"/>
  <c r="Y35" i="11"/>
  <c r="Y34" i="11"/>
  <c r="Y33" i="11"/>
  <c r="Y32" i="11"/>
  <c r="Y31" i="11"/>
  <c r="Y30" i="11"/>
  <c r="Y29" i="11"/>
  <c r="Y28" i="11"/>
  <c r="Y27" i="11"/>
  <c r="Y26" i="11"/>
  <c r="Y25" i="11"/>
  <c r="Y24" i="11"/>
  <c r="Y23" i="11"/>
  <c r="Y22" i="11"/>
  <c r="Y21" i="11"/>
  <c r="Y20" i="11"/>
  <c r="Y19" i="11"/>
  <c r="Y18" i="11"/>
  <c r="Y17" i="11"/>
  <c r="Y16" i="11"/>
  <c r="Y15" i="11"/>
  <c r="Y14" i="11"/>
  <c r="Y13" i="11"/>
  <c r="Y12" i="11"/>
  <c r="Y11" i="11"/>
  <c r="Y10" i="11"/>
  <c r="Y9" i="11"/>
  <c r="C10" i="11"/>
  <c r="G5" i="11"/>
  <c r="E5" i="11"/>
  <c r="C5" i="11"/>
  <c r="I5" i="11" s="1"/>
  <c r="D4" i="11"/>
  <c r="L2" i="11"/>
  <c r="Y9" i="2"/>
  <c r="V48" i="11" l="1"/>
  <c r="AA48" i="11" s="1"/>
  <c r="V46" i="11"/>
  <c r="AA46" i="11" s="1"/>
  <c r="V45" i="11"/>
  <c r="AA45" i="11" s="1"/>
  <c r="V44" i="11"/>
  <c r="AA44" i="11" s="1"/>
  <c r="V43" i="11"/>
  <c r="AA43" i="11" s="1"/>
  <c r="V42" i="11"/>
  <c r="AA42" i="11" s="1"/>
  <c r="V41" i="11"/>
  <c r="AA41" i="11" s="1"/>
  <c r="V40" i="11"/>
  <c r="AA40" i="11" s="1"/>
  <c r="V39" i="11"/>
  <c r="AA39" i="11" s="1"/>
  <c r="L10" i="11"/>
  <c r="N10" i="11" s="1"/>
  <c r="T10" i="11" s="1"/>
  <c r="V9" i="11"/>
  <c r="AA9" i="11" s="1"/>
  <c r="T108" i="9"/>
  <c r="R108" i="9"/>
  <c r="M108" i="9"/>
  <c r="K108" i="9"/>
  <c r="T107" i="9"/>
  <c r="R107" i="9"/>
  <c r="C108" i="9" s="1"/>
  <c r="P2" i="9" s="1"/>
  <c r="M107" i="9"/>
  <c r="K107" i="9"/>
  <c r="T106" i="9"/>
  <c r="R106" i="9"/>
  <c r="C107" i="9" s="1"/>
  <c r="M106" i="9"/>
  <c r="K106" i="9"/>
  <c r="T105" i="9"/>
  <c r="R105" i="9"/>
  <c r="C106" i="9" s="1"/>
  <c r="M105" i="9"/>
  <c r="K105" i="9"/>
  <c r="C105" i="9"/>
  <c r="T104" i="9"/>
  <c r="R104" i="9"/>
  <c r="M104" i="9"/>
  <c r="K104" i="9"/>
  <c r="T103" i="9"/>
  <c r="R103" i="9"/>
  <c r="C104" i="9" s="1"/>
  <c r="M103" i="9"/>
  <c r="K103" i="9"/>
  <c r="T102" i="9"/>
  <c r="R102" i="9"/>
  <c r="C103" i="9" s="1"/>
  <c r="M102" i="9"/>
  <c r="K102" i="9"/>
  <c r="C102" i="9"/>
  <c r="T101" i="9"/>
  <c r="R101" i="9"/>
  <c r="M101" i="9"/>
  <c r="K101" i="9"/>
  <c r="C101" i="9"/>
  <c r="T100" i="9"/>
  <c r="R100" i="9"/>
  <c r="M100" i="9"/>
  <c r="K100" i="9"/>
  <c r="T99" i="9"/>
  <c r="R99" i="9"/>
  <c r="C100" i="9" s="1"/>
  <c r="M99" i="9"/>
  <c r="K99" i="9"/>
  <c r="T98" i="9"/>
  <c r="R98" i="9"/>
  <c r="C99" i="9" s="1"/>
  <c r="M98" i="9"/>
  <c r="K98" i="9"/>
  <c r="C98" i="9"/>
  <c r="T97" i="9"/>
  <c r="R97" i="9"/>
  <c r="M97" i="9"/>
  <c r="K97" i="9"/>
  <c r="C97" i="9"/>
  <c r="T96" i="9"/>
  <c r="R96" i="9"/>
  <c r="M96" i="9"/>
  <c r="K96" i="9"/>
  <c r="T95" i="9"/>
  <c r="R95" i="9"/>
  <c r="C96" i="9" s="1"/>
  <c r="M95" i="9"/>
  <c r="K95" i="9"/>
  <c r="T94" i="9"/>
  <c r="R94" i="9"/>
  <c r="C95" i="9" s="1"/>
  <c r="M94" i="9"/>
  <c r="K94" i="9"/>
  <c r="C94" i="9"/>
  <c r="T93" i="9"/>
  <c r="R93" i="9"/>
  <c r="M93" i="9"/>
  <c r="K93" i="9"/>
  <c r="C93" i="9"/>
  <c r="T92" i="9"/>
  <c r="R92" i="9"/>
  <c r="M92" i="9"/>
  <c r="K92" i="9"/>
  <c r="T91" i="9"/>
  <c r="R91" i="9"/>
  <c r="C92" i="9" s="1"/>
  <c r="M91" i="9"/>
  <c r="K91" i="9"/>
  <c r="T90" i="9"/>
  <c r="R90" i="9"/>
  <c r="C91" i="9" s="1"/>
  <c r="M90" i="9"/>
  <c r="K90" i="9"/>
  <c r="C90" i="9"/>
  <c r="T89" i="9"/>
  <c r="R89" i="9"/>
  <c r="M89" i="9"/>
  <c r="K89" i="9"/>
  <c r="C89" i="9"/>
  <c r="T88" i="9"/>
  <c r="R88" i="9"/>
  <c r="M88" i="9"/>
  <c r="K88" i="9"/>
  <c r="T87" i="9"/>
  <c r="R87" i="9"/>
  <c r="C88" i="9" s="1"/>
  <c r="M87" i="9"/>
  <c r="K87" i="9"/>
  <c r="T86" i="9"/>
  <c r="R86" i="9"/>
  <c r="C87" i="9" s="1"/>
  <c r="M86" i="9"/>
  <c r="K86" i="9"/>
  <c r="C86" i="9"/>
  <c r="T85" i="9"/>
  <c r="R85" i="9"/>
  <c r="M85" i="9"/>
  <c r="K85" i="9"/>
  <c r="C85" i="9"/>
  <c r="T84" i="9"/>
  <c r="R84" i="9"/>
  <c r="M84" i="9"/>
  <c r="K84" i="9"/>
  <c r="T83" i="9"/>
  <c r="R83" i="9"/>
  <c r="C84" i="9" s="1"/>
  <c r="M83" i="9"/>
  <c r="K83" i="9"/>
  <c r="T82" i="9"/>
  <c r="R82" i="9"/>
  <c r="C83" i="9" s="1"/>
  <c r="M82" i="9"/>
  <c r="K82" i="9"/>
  <c r="C82" i="9"/>
  <c r="T81" i="9"/>
  <c r="R81" i="9"/>
  <c r="M81" i="9"/>
  <c r="K81" i="9"/>
  <c r="C81" i="9"/>
  <c r="T80" i="9"/>
  <c r="R80" i="9"/>
  <c r="M80" i="9"/>
  <c r="K80" i="9"/>
  <c r="T79" i="9"/>
  <c r="R79" i="9"/>
  <c r="C80" i="9" s="1"/>
  <c r="M79" i="9"/>
  <c r="K79" i="9"/>
  <c r="T78" i="9"/>
  <c r="R78" i="9"/>
  <c r="C79" i="9" s="1"/>
  <c r="M78" i="9"/>
  <c r="K78" i="9"/>
  <c r="C78" i="9"/>
  <c r="T77" i="9"/>
  <c r="R77" i="9"/>
  <c r="M77" i="9"/>
  <c r="K77" i="9"/>
  <c r="C77" i="9"/>
  <c r="T76" i="9"/>
  <c r="R76" i="9"/>
  <c r="M76" i="9"/>
  <c r="K76" i="9"/>
  <c r="T75" i="9"/>
  <c r="R75" i="9"/>
  <c r="C76" i="9" s="1"/>
  <c r="M75" i="9"/>
  <c r="K75" i="9"/>
  <c r="T74" i="9"/>
  <c r="R74" i="9"/>
  <c r="C75" i="9" s="1"/>
  <c r="M74" i="9"/>
  <c r="K74" i="9"/>
  <c r="C74" i="9"/>
  <c r="T73" i="9"/>
  <c r="R73" i="9"/>
  <c r="M73" i="9"/>
  <c r="K73" i="9"/>
  <c r="C73" i="9"/>
  <c r="T72" i="9"/>
  <c r="R72" i="9"/>
  <c r="M72" i="9"/>
  <c r="K72" i="9"/>
  <c r="T71" i="9"/>
  <c r="R71" i="9"/>
  <c r="C72" i="9" s="1"/>
  <c r="M71" i="9"/>
  <c r="K71" i="9"/>
  <c r="T70" i="9"/>
  <c r="R70" i="9"/>
  <c r="C71" i="9" s="1"/>
  <c r="M70" i="9"/>
  <c r="K70" i="9"/>
  <c r="C70" i="9"/>
  <c r="T69" i="9"/>
  <c r="R69" i="9"/>
  <c r="M69" i="9"/>
  <c r="K69" i="9"/>
  <c r="C69" i="9"/>
  <c r="T68" i="9"/>
  <c r="R68" i="9"/>
  <c r="M68" i="9"/>
  <c r="K68" i="9"/>
  <c r="T67" i="9"/>
  <c r="R67" i="9"/>
  <c r="C68" i="9" s="1"/>
  <c r="M67" i="9"/>
  <c r="K67" i="9"/>
  <c r="T66" i="9"/>
  <c r="R66" i="9"/>
  <c r="C67" i="9" s="1"/>
  <c r="M66" i="9"/>
  <c r="K66" i="9"/>
  <c r="C66" i="9"/>
  <c r="T65" i="9"/>
  <c r="R65" i="9"/>
  <c r="M65" i="9"/>
  <c r="K65" i="9"/>
  <c r="C65" i="9"/>
  <c r="T64" i="9"/>
  <c r="R64" i="9"/>
  <c r="M64" i="9"/>
  <c r="K64" i="9"/>
  <c r="T63" i="9"/>
  <c r="R63" i="9"/>
  <c r="C64" i="9" s="1"/>
  <c r="M63" i="9"/>
  <c r="K63" i="9"/>
  <c r="T62" i="9"/>
  <c r="R62" i="9"/>
  <c r="C63" i="9" s="1"/>
  <c r="M62" i="9"/>
  <c r="K62" i="9"/>
  <c r="C62" i="9"/>
  <c r="T61" i="9"/>
  <c r="R61" i="9"/>
  <c r="M61" i="9"/>
  <c r="K61" i="9"/>
  <c r="C61" i="9"/>
  <c r="T60" i="9"/>
  <c r="R60" i="9"/>
  <c r="M60" i="9"/>
  <c r="K60" i="9"/>
  <c r="T59" i="9"/>
  <c r="R59" i="9"/>
  <c r="C60" i="9" s="1"/>
  <c r="M59" i="9"/>
  <c r="K59" i="9"/>
  <c r="T58" i="9"/>
  <c r="R58" i="9"/>
  <c r="C59" i="9" s="1"/>
  <c r="M58" i="9"/>
  <c r="K58" i="9"/>
  <c r="C58" i="9"/>
  <c r="T57" i="9"/>
  <c r="R57" i="9"/>
  <c r="M57" i="9"/>
  <c r="K57" i="9"/>
  <c r="C57" i="9"/>
  <c r="T56" i="9"/>
  <c r="R56" i="9"/>
  <c r="M56" i="9"/>
  <c r="K56" i="9"/>
  <c r="T55" i="9"/>
  <c r="R55" i="9"/>
  <c r="C56" i="9" s="1"/>
  <c r="M55" i="9"/>
  <c r="K55" i="9"/>
  <c r="T54" i="9"/>
  <c r="R54" i="9"/>
  <c r="C55" i="9" s="1"/>
  <c r="M54" i="9"/>
  <c r="K54" i="9"/>
  <c r="C54" i="9"/>
  <c r="T53" i="9"/>
  <c r="R53" i="9"/>
  <c r="M53" i="9"/>
  <c r="K53" i="9"/>
  <c r="C53" i="9"/>
  <c r="T52" i="9"/>
  <c r="R52" i="9"/>
  <c r="M52" i="9"/>
  <c r="K52" i="9"/>
  <c r="T51" i="9"/>
  <c r="R51" i="9"/>
  <c r="C52" i="9" s="1"/>
  <c r="M51" i="9"/>
  <c r="K51" i="9"/>
  <c r="T50" i="9"/>
  <c r="R50" i="9"/>
  <c r="C51" i="9" s="1"/>
  <c r="M50" i="9"/>
  <c r="K50" i="9"/>
  <c r="C50" i="9"/>
  <c r="T49" i="9"/>
  <c r="R49" i="9"/>
  <c r="M49" i="9"/>
  <c r="K49" i="9"/>
  <c r="C49" i="9"/>
  <c r="T48" i="9"/>
  <c r="R48" i="9"/>
  <c r="M48" i="9"/>
  <c r="K48" i="9"/>
  <c r="T47" i="9"/>
  <c r="R47" i="9"/>
  <c r="C48" i="9" s="1"/>
  <c r="M47" i="9"/>
  <c r="K47" i="9"/>
  <c r="T46" i="9"/>
  <c r="R46" i="9"/>
  <c r="C47" i="9" s="1"/>
  <c r="M46" i="9"/>
  <c r="K46" i="9"/>
  <c r="C46" i="9"/>
  <c r="T45" i="9"/>
  <c r="R45" i="9"/>
  <c r="M45" i="9"/>
  <c r="K45" i="9"/>
  <c r="C45" i="9"/>
  <c r="T44" i="9"/>
  <c r="R44" i="9"/>
  <c r="M44" i="9"/>
  <c r="K44" i="9"/>
  <c r="T43" i="9"/>
  <c r="R43" i="9"/>
  <c r="C44" i="9" s="1"/>
  <c r="M43" i="9"/>
  <c r="K43" i="9"/>
  <c r="T42" i="9"/>
  <c r="R42" i="9"/>
  <c r="C43" i="9" s="1"/>
  <c r="M42" i="9"/>
  <c r="K42" i="9"/>
  <c r="C42" i="9"/>
  <c r="T41" i="9"/>
  <c r="R41" i="9"/>
  <c r="M41" i="9"/>
  <c r="K41" i="9"/>
  <c r="C41" i="9"/>
  <c r="T40" i="9"/>
  <c r="R40" i="9"/>
  <c r="M40" i="9"/>
  <c r="K40" i="9"/>
  <c r="T39" i="9"/>
  <c r="R39" i="9"/>
  <c r="C40" i="9" s="1"/>
  <c r="M39" i="9"/>
  <c r="K39" i="9"/>
  <c r="T38" i="9"/>
  <c r="R38" i="9"/>
  <c r="C39" i="9" s="1"/>
  <c r="M38" i="9"/>
  <c r="K38" i="9"/>
  <c r="C38" i="9"/>
  <c r="T37" i="9"/>
  <c r="R37" i="9"/>
  <c r="M37" i="9"/>
  <c r="K37" i="9"/>
  <c r="C37" i="9"/>
  <c r="T36" i="9"/>
  <c r="R36" i="9"/>
  <c r="M36" i="9"/>
  <c r="K36" i="9"/>
  <c r="T35" i="9"/>
  <c r="R35" i="9"/>
  <c r="C36" i="9" s="1"/>
  <c r="M35" i="9"/>
  <c r="K35" i="9"/>
  <c r="T34" i="9"/>
  <c r="R34" i="9"/>
  <c r="C35" i="9" s="1"/>
  <c r="M34" i="9"/>
  <c r="K34" i="9"/>
  <c r="C34" i="9"/>
  <c r="T33" i="9"/>
  <c r="R33" i="9"/>
  <c r="M33" i="9"/>
  <c r="K33" i="9"/>
  <c r="C33" i="9"/>
  <c r="T32" i="9"/>
  <c r="R32" i="9"/>
  <c r="M32" i="9"/>
  <c r="K32" i="9"/>
  <c r="T31" i="9"/>
  <c r="R31" i="9"/>
  <c r="C32" i="9" s="1"/>
  <c r="M31" i="9"/>
  <c r="K31" i="9"/>
  <c r="T30" i="9"/>
  <c r="R30" i="9"/>
  <c r="C31" i="9" s="1"/>
  <c r="M30" i="9"/>
  <c r="K30" i="9"/>
  <c r="C30" i="9"/>
  <c r="T29" i="9"/>
  <c r="R29" i="9"/>
  <c r="M29" i="9"/>
  <c r="K29" i="9"/>
  <c r="C29" i="9"/>
  <c r="T28" i="9"/>
  <c r="R28" i="9"/>
  <c r="M28" i="9"/>
  <c r="K28" i="9"/>
  <c r="T27" i="9"/>
  <c r="R27" i="9"/>
  <c r="C28" i="9" s="1"/>
  <c r="M27" i="9"/>
  <c r="K27" i="9"/>
  <c r="T26" i="9"/>
  <c r="R26" i="9"/>
  <c r="C27" i="9" s="1"/>
  <c r="M26" i="9"/>
  <c r="K26" i="9"/>
  <c r="C26" i="9"/>
  <c r="T25" i="9"/>
  <c r="R25" i="9"/>
  <c r="M25" i="9"/>
  <c r="K25" i="9"/>
  <c r="C25" i="9"/>
  <c r="T24" i="9"/>
  <c r="R24" i="9"/>
  <c r="M24" i="9"/>
  <c r="K24" i="9"/>
  <c r="T23" i="9"/>
  <c r="R23" i="9"/>
  <c r="C24" i="9" s="1"/>
  <c r="M23" i="9"/>
  <c r="K23" i="9"/>
  <c r="T22" i="9"/>
  <c r="R22" i="9"/>
  <c r="C23" i="9" s="1"/>
  <c r="M22" i="9"/>
  <c r="K22" i="9"/>
  <c r="C22" i="9"/>
  <c r="T21" i="9"/>
  <c r="R21" i="9"/>
  <c r="M21" i="9"/>
  <c r="K21" i="9"/>
  <c r="C21" i="9"/>
  <c r="T20" i="9"/>
  <c r="R20" i="9"/>
  <c r="M20" i="9"/>
  <c r="K20" i="9"/>
  <c r="T19" i="9"/>
  <c r="R19" i="9"/>
  <c r="C20" i="9" s="1"/>
  <c r="M19" i="9"/>
  <c r="K19" i="9"/>
  <c r="T18" i="9"/>
  <c r="R18" i="9"/>
  <c r="C19" i="9" s="1"/>
  <c r="M18" i="9"/>
  <c r="K18" i="9"/>
  <c r="C18" i="9"/>
  <c r="T17" i="9"/>
  <c r="R17" i="9"/>
  <c r="M17" i="9"/>
  <c r="K17" i="9"/>
  <c r="C17" i="9"/>
  <c r="T16" i="9"/>
  <c r="R16" i="9"/>
  <c r="M16" i="9"/>
  <c r="K16" i="9"/>
  <c r="T15" i="9"/>
  <c r="R15" i="9"/>
  <c r="C16" i="9" s="1"/>
  <c r="M15" i="9"/>
  <c r="K15" i="9"/>
  <c r="T14" i="9"/>
  <c r="R14" i="9"/>
  <c r="C15" i="9" s="1"/>
  <c r="M14" i="9"/>
  <c r="K14" i="9"/>
  <c r="C14" i="9"/>
  <c r="T13" i="9"/>
  <c r="R13" i="9"/>
  <c r="M13" i="9"/>
  <c r="K13" i="9"/>
  <c r="C13" i="9"/>
  <c r="T12" i="9"/>
  <c r="R12" i="9"/>
  <c r="M12" i="9"/>
  <c r="K12" i="9"/>
  <c r="T11" i="9"/>
  <c r="R11" i="9"/>
  <c r="C12" i="9" s="1"/>
  <c r="M11" i="9"/>
  <c r="K11" i="9"/>
  <c r="T10" i="9"/>
  <c r="R10" i="9"/>
  <c r="C11" i="9" s="1"/>
  <c r="M10" i="9"/>
  <c r="K10" i="9"/>
  <c r="K9" i="9"/>
  <c r="M9" i="9" s="1"/>
  <c r="R9" i="9" s="1"/>
  <c r="L2" i="9"/>
  <c r="Y108" i="2"/>
  <c r="V108" i="2"/>
  <c r="AB108" i="2" s="1"/>
  <c r="T108" i="2"/>
  <c r="N108" i="2"/>
  <c r="L108" i="2"/>
  <c r="Y107" i="2"/>
  <c r="V107" i="2"/>
  <c r="AB107" i="2" s="1"/>
  <c r="T107" i="2"/>
  <c r="C108" i="2" s="1"/>
  <c r="N107" i="2"/>
  <c r="L107" i="2"/>
  <c r="Y106" i="2"/>
  <c r="V106" i="2"/>
  <c r="AB106" i="2" s="1"/>
  <c r="T106" i="2"/>
  <c r="C107" i="2" s="1"/>
  <c r="N106" i="2"/>
  <c r="L106" i="2"/>
  <c r="Y105" i="2"/>
  <c r="V105" i="2"/>
  <c r="AB105" i="2" s="1"/>
  <c r="T105" i="2"/>
  <c r="C106" i="2" s="1"/>
  <c r="N105" i="2"/>
  <c r="L105" i="2"/>
  <c r="Y104" i="2"/>
  <c r="V104" i="2"/>
  <c r="AB104" i="2" s="1"/>
  <c r="T104" i="2"/>
  <c r="C105" i="2" s="1"/>
  <c r="N104" i="2"/>
  <c r="L104" i="2"/>
  <c r="Y103" i="2"/>
  <c r="V103" i="2"/>
  <c r="AB103" i="2" s="1"/>
  <c r="T103" i="2"/>
  <c r="C104" i="2" s="1"/>
  <c r="N103" i="2"/>
  <c r="L103" i="2"/>
  <c r="Y102" i="2"/>
  <c r="V102" i="2"/>
  <c r="AB102" i="2" s="1"/>
  <c r="T102" i="2"/>
  <c r="C103" i="2" s="1"/>
  <c r="N102" i="2"/>
  <c r="L102" i="2"/>
  <c r="Y101" i="2"/>
  <c r="V101" i="2"/>
  <c r="AB101" i="2" s="1"/>
  <c r="T101" i="2"/>
  <c r="C102" i="2" s="1"/>
  <c r="N101" i="2"/>
  <c r="L101" i="2"/>
  <c r="Y100" i="2"/>
  <c r="V100" i="2"/>
  <c r="AB100" i="2" s="1"/>
  <c r="T100" i="2"/>
  <c r="C101" i="2" s="1"/>
  <c r="N100" i="2"/>
  <c r="L100" i="2"/>
  <c r="Y99" i="2"/>
  <c r="V99" i="2"/>
  <c r="AB99" i="2" s="1"/>
  <c r="T99" i="2"/>
  <c r="C100" i="2" s="1"/>
  <c r="N99" i="2"/>
  <c r="L99" i="2"/>
  <c r="Y98" i="2"/>
  <c r="V98" i="2"/>
  <c r="AB98" i="2" s="1"/>
  <c r="T98" i="2"/>
  <c r="C99" i="2" s="1"/>
  <c r="N98" i="2"/>
  <c r="L98" i="2"/>
  <c r="Y97" i="2"/>
  <c r="V97" i="2"/>
  <c r="AB97" i="2" s="1"/>
  <c r="T97" i="2"/>
  <c r="C98" i="2" s="1"/>
  <c r="N97" i="2"/>
  <c r="L97" i="2"/>
  <c r="Y96" i="2"/>
  <c r="V96" i="2"/>
  <c r="AB96" i="2" s="1"/>
  <c r="T96" i="2"/>
  <c r="C97" i="2" s="1"/>
  <c r="N96" i="2"/>
  <c r="L96" i="2"/>
  <c r="Y95" i="2"/>
  <c r="V95" i="2"/>
  <c r="AB95" i="2" s="1"/>
  <c r="T95" i="2"/>
  <c r="C96" i="2" s="1"/>
  <c r="N95" i="2"/>
  <c r="L95" i="2"/>
  <c r="Y94" i="2"/>
  <c r="V94" i="2"/>
  <c r="AB94" i="2" s="1"/>
  <c r="T94" i="2"/>
  <c r="C95" i="2" s="1"/>
  <c r="N94" i="2"/>
  <c r="L94" i="2"/>
  <c r="Y93" i="2"/>
  <c r="V93" i="2"/>
  <c r="AB93" i="2" s="1"/>
  <c r="T93" i="2"/>
  <c r="C94" i="2" s="1"/>
  <c r="N93" i="2"/>
  <c r="L93" i="2"/>
  <c r="Y92" i="2"/>
  <c r="V92" i="2"/>
  <c r="AB92" i="2" s="1"/>
  <c r="T92" i="2"/>
  <c r="C93" i="2" s="1"/>
  <c r="N92" i="2"/>
  <c r="L92" i="2"/>
  <c r="Y91" i="2"/>
  <c r="V91" i="2"/>
  <c r="AB91" i="2" s="1"/>
  <c r="T91" i="2"/>
  <c r="C92" i="2" s="1"/>
  <c r="N91" i="2"/>
  <c r="L91" i="2"/>
  <c r="Y90" i="2"/>
  <c r="V90" i="2"/>
  <c r="AB90" i="2" s="1"/>
  <c r="T90" i="2"/>
  <c r="C91" i="2" s="1"/>
  <c r="N90" i="2"/>
  <c r="L90" i="2"/>
  <c r="Y89" i="2"/>
  <c r="V89" i="2"/>
  <c r="AB89" i="2" s="1"/>
  <c r="T89" i="2"/>
  <c r="C90" i="2" s="1"/>
  <c r="N89" i="2"/>
  <c r="L89" i="2"/>
  <c r="Y88" i="2"/>
  <c r="V88" i="2"/>
  <c r="AB88" i="2" s="1"/>
  <c r="T88" i="2"/>
  <c r="C89" i="2" s="1"/>
  <c r="N88" i="2"/>
  <c r="L88" i="2"/>
  <c r="Y87" i="2"/>
  <c r="V87" i="2"/>
  <c r="AB87" i="2" s="1"/>
  <c r="T87" i="2"/>
  <c r="C88" i="2" s="1"/>
  <c r="N87" i="2"/>
  <c r="L87" i="2"/>
  <c r="Y86" i="2"/>
  <c r="V86" i="2"/>
  <c r="AB86" i="2" s="1"/>
  <c r="T86" i="2"/>
  <c r="C87" i="2" s="1"/>
  <c r="N86" i="2"/>
  <c r="L86" i="2"/>
  <c r="Y85" i="2"/>
  <c r="V85" i="2"/>
  <c r="AB85" i="2" s="1"/>
  <c r="T85" i="2"/>
  <c r="C86" i="2" s="1"/>
  <c r="N85" i="2"/>
  <c r="L85" i="2"/>
  <c r="Y84" i="2"/>
  <c r="V84" i="2"/>
  <c r="AB84" i="2" s="1"/>
  <c r="T84" i="2"/>
  <c r="C85" i="2" s="1"/>
  <c r="N84" i="2"/>
  <c r="L84" i="2"/>
  <c r="Y83" i="2"/>
  <c r="V83" i="2"/>
  <c r="AB83" i="2" s="1"/>
  <c r="T83" i="2"/>
  <c r="C84" i="2" s="1"/>
  <c r="N83" i="2"/>
  <c r="L83" i="2"/>
  <c r="Y82" i="2"/>
  <c r="V82" i="2"/>
  <c r="AB82" i="2" s="1"/>
  <c r="T82" i="2"/>
  <c r="C83" i="2" s="1"/>
  <c r="N82" i="2"/>
  <c r="L82" i="2"/>
  <c r="Y81" i="2"/>
  <c r="V81" i="2"/>
  <c r="AB81" i="2" s="1"/>
  <c r="T81" i="2"/>
  <c r="C82" i="2" s="1"/>
  <c r="N81" i="2"/>
  <c r="L81" i="2"/>
  <c r="Y80" i="2"/>
  <c r="V80" i="2"/>
  <c r="AB80" i="2" s="1"/>
  <c r="T80" i="2"/>
  <c r="C81" i="2" s="1"/>
  <c r="N80" i="2"/>
  <c r="L80" i="2"/>
  <c r="Y79" i="2"/>
  <c r="V79" i="2"/>
  <c r="AB79" i="2" s="1"/>
  <c r="T79" i="2"/>
  <c r="C80" i="2" s="1"/>
  <c r="N79" i="2"/>
  <c r="L79" i="2"/>
  <c r="Y78" i="2"/>
  <c r="V78" i="2"/>
  <c r="AB78" i="2" s="1"/>
  <c r="T78" i="2"/>
  <c r="C79" i="2" s="1"/>
  <c r="N78" i="2"/>
  <c r="L78" i="2"/>
  <c r="Y77" i="2"/>
  <c r="V77" i="2"/>
  <c r="AB77" i="2" s="1"/>
  <c r="T77" i="2"/>
  <c r="C78" i="2" s="1"/>
  <c r="N77" i="2"/>
  <c r="L77" i="2"/>
  <c r="AB76" i="2"/>
  <c r="Y76" i="2"/>
  <c r="V76" i="2"/>
  <c r="T76" i="2"/>
  <c r="C77" i="2" s="1"/>
  <c r="N76" i="2"/>
  <c r="L76" i="2"/>
  <c r="Y75" i="2"/>
  <c r="V75" i="2"/>
  <c r="AB75" i="2" s="1"/>
  <c r="T75" i="2"/>
  <c r="C76" i="2" s="1"/>
  <c r="N75" i="2"/>
  <c r="L75" i="2"/>
  <c r="Y74" i="2"/>
  <c r="V74" i="2"/>
  <c r="AB74" i="2" s="1"/>
  <c r="T74" i="2"/>
  <c r="C75" i="2" s="1"/>
  <c r="N74" i="2"/>
  <c r="L74" i="2"/>
  <c r="Y73" i="2"/>
  <c r="V73" i="2"/>
  <c r="AB73" i="2" s="1"/>
  <c r="T73" i="2"/>
  <c r="C74" i="2" s="1"/>
  <c r="N73" i="2"/>
  <c r="L73" i="2"/>
  <c r="Y72" i="2"/>
  <c r="V72" i="2"/>
  <c r="AB72" i="2" s="1"/>
  <c r="T72" i="2"/>
  <c r="C73" i="2" s="1"/>
  <c r="N72" i="2"/>
  <c r="L72" i="2"/>
  <c r="Y71" i="2"/>
  <c r="V71" i="2"/>
  <c r="AB71" i="2" s="1"/>
  <c r="T71" i="2"/>
  <c r="C72" i="2" s="1"/>
  <c r="N71" i="2"/>
  <c r="L71" i="2"/>
  <c r="Y70" i="2"/>
  <c r="V70" i="2"/>
  <c r="AB70" i="2" s="1"/>
  <c r="T70" i="2"/>
  <c r="C71" i="2" s="1"/>
  <c r="N70" i="2"/>
  <c r="L70" i="2"/>
  <c r="Y69" i="2"/>
  <c r="V69" i="2"/>
  <c r="AB69" i="2" s="1"/>
  <c r="T69" i="2"/>
  <c r="C70" i="2" s="1"/>
  <c r="N69" i="2"/>
  <c r="L69" i="2"/>
  <c r="Y68" i="2"/>
  <c r="V68" i="2"/>
  <c r="AB68" i="2" s="1"/>
  <c r="T68" i="2"/>
  <c r="C69" i="2" s="1"/>
  <c r="N68" i="2"/>
  <c r="L68" i="2"/>
  <c r="Y67" i="2"/>
  <c r="V67" i="2"/>
  <c r="AB67" i="2" s="1"/>
  <c r="T67" i="2"/>
  <c r="C68" i="2" s="1"/>
  <c r="N67" i="2"/>
  <c r="L67" i="2"/>
  <c r="Y66" i="2"/>
  <c r="V66" i="2"/>
  <c r="AB66" i="2" s="1"/>
  <c r="T66" i="2"/>
  <c r="C67" i="2" s="1"/>
  <c r="N66" i="2"/>
  <c r="L66" i="2"/>
  <c r="Y65" i="2"/>
  <c r="V65" i="2"/>
  <c r="AB65" i="2" s="1"/>
  <c r="T65" i="2"/>
  <c r="C66" i="2" s="1"/>
  <c r="N65" i="2"/>
  <c r="L65" i="2"/>
  <c r="Y64" i="2"/>
  <c r="V64" i="2"/>
  <c r="AB64" i="2" s="1"/>
  <c r="T64" i="2"/>
  <c r="C65" i="2" s="1"/>
  <c r="N64" i="2"/>
  <c r="L64" i="2"/>
  <c r="Y63" i="2"/>
  <c r="V63" i="2"/>
  <c r="AB63" i="2" s="1"/>
  <c r="T63" i="2"/>
  <c r="C64" i="2" s="1"/>
  <c r="N63" i="2"/>
  <c r="L63" i="2"/>
  <c r="Y62" i="2"/>
  <c r="V62" i="2"/>
  <c r="AB62" i="2" s="1"/>
  <c r="T62" i="2"/>
  <c r="C63" i="2" s="1"/>
  <c r="N62" i="2"/>
  <c r="L62" i="2"/>
  <c r="Y61" i="2"/>
  <c r="V61" i="2"/>
  <c r="AB61" i="2" s="1"/>
  <c r="T61" i="2"/>
  <c r="C62" i="2" s="1"/>
  <c r="N61" i="2"/>
  <c r="L61" i="2"/>
  <c r="Y60" i="2"/>
  <c r="V60" i="2"/>
  <c r="AB60" i="2" s="1"/>
  <c r="T60" i="2"/>
  <c r="C61" i="2" s="1"/>
  <c r="N60" i="2"/>
  <c r="L60" i="2"/>
  <c r="Y59" i="2"/>
  <c r="V59" i="2"/>
  <c r="AB59" i="2" s="1"/>
  <c r="T59" i="2"/>
  <c r="C60" i="2" s="1"/>
  <c r="N59" i="2"/>
  <c r="L59" i="2"/>
  <c r="Y58" i="2"/>
  <c r="V58" i="2"/>
  <c r="AB58" i="2" s="1"/>
  <c r="T58" i="2"/>
  <c r="C59" i="2" s="1"/>
  <c r="N58" i="2"/>
  <c r="L58" i="2"/>
  <c r="Y57" i="2"/>
  <c r="V57" i="2"/>
  <c r="AB57" i="2" s="1"/>
  <c r="T57" i="2"/>
  <c r="C58" i="2" s="1"/>
  <c r="N57" i="2"/>
  <c r="L57" i="2"/>
  <c r="Y56" i="2"/>
  <c r="V56" i="2"/>
  <c r="AB56" i="2" s="1"/>
  <c r="T56" i="2"/>
  <c r="C57" i="2" s="1"/>
  <c r="N56" i="2"/>
  <c r="L56" i="2"/>
  <c r="Y55" i="2"/>
  <c r="V55" i="2"/>
  <c r="AB55" i="2" s="1"/>
  <c r="T55" i="2"/>
  <c r="C56" i="2" s="1"/>
  <c r="N55" i="2"/>
  <c r="L55" i="2"/>
  <c r="Y54" i="2"/>
  <c r="V54" i="2"/>
  <c r="AB54" i="2" s="1"/>
  <c r="T54" i="2"/>
  <c r="C55" i="2" s="1"/>
  <c r="N54" i="2"/>
  <c r="L54" i="2"/>
  <c r="Y53" i="2"/>
  <c r="V53" i="2"/>
  <c r="AB53" i="2" s="1"/>
  <c r="T53" i="2"/>
  <c r="C54" i="2" s="1"/>
  <c r="N53" i="2"/>
  <c r="L53" i="2"/>
  <c r="Y52" i="2"/>
  <c r="V52" i="2"/>
  <c r="AB52" i="2" s="1"/>
  <c r="T52" i="2"/>
  <c r="C53" i="2" s="1"/>
  <c r="N52" i="2"/>
  <c r="L52" i="2"/>
  <c r="Y51" i="2"/>
  <c r="V51" i="2"/>
  <c r="AB51" i="2" s="1"/>
  <c r="T51" i="2"/>
  <c r="C52" i="2" s="1"/>
  <c r="N51" i="2"/>
  <c r="L51" i="2"/>
  <c r="Y50" i="2"/>
  <c r="V50" i="2"/>
  <c r="AB50" i="2" s="1"/>
  <c r="T50" i="2"/>
  <c r="C51" i="2" s="1"/>
  <c r="N50" i="2"/>
  <c r="L50" i="2"/>
  <c r="Y49" i="2"/>
  <c r="V49" i="2"/>
  <c r="AB49" i="2" s="1"/>
  <c r="T49" i="2"/>
  <c r="C50" i="2" s="1"/>
  <c r="N49" i="2"/>
  <c r="L49" i="2"/>
  <c r="Y48" i="2"/>
  <c r="V48" i="2"/>
  <c r="AB48" i="2" s="1"/>
  <c r="T48" i="2"/>
  <c r="C49" i="2" s="1"/>
  <c r="N48" i="2"/>
  <c r="L48" i="2"/>
  <c r="Y47" i="2"/>
  <c r="V47" i="2"/>
  <c r="AB47" i="2" s="1"/>
  <c r="T47" i="2"/>
  <c r="C48" i="2" s="1"/>
  <c r="N47" i="2"/>
  <c r="L47" i="2"/>
  <c r="Y46" i="2"/>
  <c r="V46" i="2"/>
  <c r="AB46" i="2" s="1"/>
  <c r="T46" i="2"/>
  <c r="C47" i="2" s="1"/>
  <c r="N46" i="2"/>
  <c r="L46" i="2"/>
  <c r="Y45" i="2"/>
  <c r="V45" i="2"/>
  <c r="AB45" i="2" s="1"/>
  <c r="T45" i="2"/>
  <c r="C46" i="2" s="1"/>
  <c r="N45" i="2"/>
  <c r="L45" i="2"/>
  <c r="Y44" i="2"/>
  <c r="V44" i="2"/>
  <c r="AB44" i="2" s="1"/>
  <c r="T44" i="2"/>
  <c r="C45" i="2" s="1"/>
  <c r="N44" i="2"/>
  <c r="Y43" i="2"/>
  <c r="V43" i="2"/>
  <c r="AB43" i="2" s="1"/>
  <c r="T43" i="2"/>
  <c r="C44" i="2" s="1"/>
  <c r="N43" i="2"/>
  <c r="Y42" i="2"/>
  <c r="V42" i="2"/>
  <c r="AB42" i="2" s="1"/>
  <c r="T42" i="2"/>
  <c r="C43" i="2" s="1"/>
  <c r="N42" i="2"/>
  <c r="Y41" i="2"/>
  <c r="V41" i="2"/>
  <c r="AB41" i="2" s="1"/>
  <c r="T41" i="2"/>
  <c r="C42" i="2" s="1"/>
  <c r="N41" i="2"/>
  <c r="Y40" i="2"/>
  <c r="V40" i="2"/>
  <c r="AB40" i="2" s="1"/>
  <c r="T40" i="2"/>
  <c r="C41" i="2" s="1"/>
  <c r="N40" i="2"/>
  <c r="Y39" i="2"/>
  <c r="V39" i="2"/>
  <c r="AB39" i="2" s="1"/>
  <c r="T39" i="2"/>
  <c r="C40" i="2" s="1"/>
  <c r="N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 r="Y10" i="2"/>
  <c r="N9" i="2"/>
  <c r="T9" i="2" s="1"/>
  <c r="C10" i="2" s="1"/>
  <c r="I5" i="2"/>
  <c r="G5" i="2"/>
  <c r="E5" i="2"/>
  <c r="C5" i="2"/>
  <c r="D4" i="2"/>
  <c r="X3" i="2"/>
  <c r="L2" i="2"/>
  <c r="Y108" i="1"/>
  <c r="K108" i="1" s="1"/>
  <c r="V108" i="1"/>
  <c r="T108" i="1"/>
  <c r="Y107" i="1"/>
  <c r="K107" i="1" s="1"/>
  <c r="V107" i="1"/>
  <c r="AB107" i="1" s="1"/>
  <c r="T107" i="1"/>
  <c r="C108" i="1" s="1"/>
  <c r="Y106" i="1"/>
  <c r="K106" i="1" s="1"/>
  <c r="N106" i="1" s="1"/>
  <c r="V106" i="1"/>
  <c r="T106" i="1"/>
  <c r="C107" i="1" s="1"/>
  <c r="Y105" i="1"/>
  <c r="K105" i="1" s="1"/>
  <c r="V105" i="1"/>
  <c r="AB105" i="1" s="1"/>
  <c r="T105" i="1"/>
  <c r="C106" i="1" s="1"/>
  <c r="Y104" i="1"/>
  <c r="V104" i="1"/>
  <c r="T104" i="1"/>
  <c r="C105" i="1" s="1"/>
  <c r="K104" i="1"/>
  <c r="Y103" i="1"/>
  <c r="V103" i="1"/>
  <c r="T103" i="1"/>
  <c r="C104" i="1" s="1"/>
  <c r="K103" i="1"/>
  <c r="Y102" i="1"/>
  <c r="V102" i="1"/>
  <c r="T102" i="1"/>
  <c r="C103" i="1" s="1"/>
  <c r="K102" i="1"/>
  <c r="Y101" i="1"/>
  <c r="V101" i="1"/>
  <c r="T101" i="1"/>
  <c r="C102" i="1" s="1"/>
  <c r="K101" i="1"/>
  <c r="N101" i="1" s="1"/>
  <c r="Y100" i="1"/>
  <c r="V100" i="1"/>
  <c r="T100" i="1"/>
  <c r="C101" i="1" s="1"/>
  <c r="K100" i="1"/>
  <c r="Y99" i="1"/>
  <c r="V99" i="1"/>
  <c r="T99" i="1"/>
  <c r="C100" i="1" s="1"/>
  <c r="K99" i="1"/>
  <c r="Y98" i="1"/>
  <c r="V98" i="1"/>
  <c r="T98" i="1"/>
  <c r="C99" i="1" s="1"/>
  <c r="K98" i="1"/>
  <c r="Y97" i="1"/>
  <c r="V97" i="1"/>
  <c r="T97" i="1"/>
  <c r="C98" i="1" s="1"/>
  <c r="K97" i="1"/>
  <c r="N97" i="1" s="1"/>
  <c r="Y96" i="1"/>
  <c r="V96" i="1"/>
  <c r="T96" i="1"/>
  <c r="C97" i="1" s="1"/>
  <c r="K96" i="1"/>
  <c r="Y95" i="1"/>
  <c r="V95" i="1"/>
  <c r="T95" i="1"/>
  <c r="C96" i="1" s="1"/>
  <c r="K95" i="1"/>
  <c r="Y94" i="1"/>
  <c r="V94" i="1"/>
  <c r="T94" i="1"/>
  <c r="C95" i="1" s="1"/>
  <c r="K94" i="1"/>
  <c r="Y93" i="1"/>
  <c r="V93" i="1"/>
  <c r="T93" i="1"/>
  <c r="C94" i="1" s="1"/>
  <c r="K93" i="1"/>
  <c r="N93" i="1" s="1"/>
  <c r="Y92" i="1"/>
  <c r="V92" i="1"/>
  <c r="T92" i="1"/>
  <c r="C93" i="1" s="1"/>
  <c r="K92" i="1"/>
  <c r="Y91" i="1"/>
  <c r="V91" i="1"/>
  <c r="T91" i="1"/>
  <c r="C92" i="1" s="1"/>
  <c r="K91" i="1"/>
  <c r="Y90" i="1"/>
  <c r="V90" i="1"/>
  <c r="AB90" i="1" s="1"/>
  <c r="T90" i="1"/>
  <c r="C91" i="1" s="1"/>
  <c r="K90" i="1"/>
  <c r="Y89" i="1"/>
  <c r="V89" i="1"/>
  <c r="AB89" i="1" s="1"/>
  <c r="T89" i="1"/>
  <c r="C90" i="1" s="1"/>
  <c r="K89" i="1"/>
  <c r="N89" i="1" s="1"/>
  <c r="Y88" i="1"/>
  <c r="V88" i="1"/>
  <c r="AB88" i="1" s="1"/>
  <c r="T88" i="1"/>
  <c r="C89" i="1" s="1"/>
  <c r="K88" i="1"/>
  <c r="Y87" i="1"/>
  <c r="V87" i="1"/>
  <c r="T87" i="1"/>
  <c r="C88" i="1" s="1"/>
  <c r="K87" i="1"/>
  <c r="Y86" i="1"/>
  <c r="V86" i="1"/>
  <c r="AB86" i="1" s="1"/>
  <c r="T86" i="1"/>
  <c r="C87" i="1" s="1"/>
  <c r="K86" i="1"/>
  <c r="Y85" i="1"/>
  <c r="V85" i="1"/>
  <c r="AB85" i="1" s="1"/>
  <c r="T85" i="1"/>
  <c r="C86" i="1" s="1"/>
  <c r="K85" i="1"/>
  <c r="N85" i="1" s="1"/>
  <c r="Y84" i="1"/>
  <c r="V84" i="1"/>
  <c r="AB84" i="1" s="1"/>
  <c r="T84" i="1"/>
  <c r="C85" i="1" s="1"/>
  <c r="K84" i="1"/>
  <c r="Y83" i="1"/>
  <c r="V83" i="1"/>
  <c r="T83" i="1"/>
  <c r="C84" i="1" s="1"/>
  <c r="K83" i="1"/>
  <c r="Y82" i="1"/>
  <c r="V82" i="1"/>
  <c r="AB82" i="1" s="1"/>
  <c r="T82" i="1"/>
  <c r="C83" i="1" s="1"/>
  <c r="K82" i="1"/>
  <c r="Y81" i="1"/>
  <c r="V81" i="1"/>
  <c r="AB81" i="1" s="1"/>
  <c r="T81" i="1"/>
  <c r="C82" i="1" s="1"/>
  <c r="K81" i="1"/>
  <c r="N81" i="1" s="1"/>
  <c r="Y80" i="1"/>
  <c r="V80" i="1"/>
  <c r="AB80" i="1" s="1"/>
  <c r="T80" i="1"/>
  <c r="C81" i="1" s="1"/>
  <c r="K80" i="1"/>
  <c r="Y79" i="1"/>
  <c r="V79" i="1"/>
  <c r="T79" i="1"/>
  <c r="C80" i="1" s="1"/>
  <c r="K79" i="1"/>
  <c r="Y78" i="1"/>
  <c r="V78" i="1"/>
  <c r="AB78" i="1" s="1"/>
  <c r="T78" i="1"/>
  <c r="C79" i="1" s="1"/>
  <c r="K78" i="1"/>
  <c r="Y77" i="1"/>
  <c r="V77" i="1"/>
  <c r="AB77" i="1" s="1"/>
  <c r="T77" i="1"/>
  <c r="C78" i="1" s="1"/>
  <c r="K77" i="1"/>
  <c r="N77" i="1" s="1"/>
  <c r="Y76" i="1"/>
  <c r="V76" i="1"/>
  <c r="AB76" i="1" s="1"/>
  <c r="T76" i="1"/>
  <c r="C77" i="1" s="1"/>
  <c r="K76" i="1"/>
  <c r="Y75" i="1"/>
  <c r="V75" i="1"/>
  <c r="T75" i="1"/>
  <c r="C76" i="1" s="1"/>
  <c r="K75" i="1"/>
  <c r="Y74" i="1"/>
  <c r="V74" i="1"/>
  <c r="AB74" i="1" s="1"/>
  <c r="T74" i="1"/>
  <c r="C75" i="1" s="1"/>
  <c r="K74" i="1"/>
  <c r="Y73" i="1"/>
  <c r="V73" i="1"/>
  <c r="AB73" i="1" s="1"/>
  <c r="T73" i="1"/>
  <c r="C74" i="1" s="1"/>
  <c r="K73" i="1"/>
  <c r="N73" i="1" s="1"/>
  <c r="Y72" i="1"/>
  <c r="V72" i="1"/>
  <c r="AB72" i="1" s="1"/>
  <c r="T72" i="1"/>
  <c r="C73" i="1" s="1"/>
  <c r="K72" i="1"/>
  <c r="Y71" i="1"/>
  <c r="V71" i="1"/>
  <c r="T71" i="1"/>
  <c r="C72" i="1" s="1"/>
  <c r="K71" i="1"/>
  <c r="Y70" i="1"/>
  <c r="V70" i="1"/>
  <c r="AB70" i="1" s="1"/>
  <c r="T70" i="1"/>
  <c r="C71" i="1" s="1"/>
  <c r="K70" i="1"/>
  <c r="Y69" i="1"/>
  <c r="V69" i="1"/>
  <c r="AB69" i="1" s="1"/>
  <c r="T69" i="1"/>
  <c r="C70" i="1" s="1"/>
  <c r="K69" i="1"/>
  <c r="N69" i="1" s="1"/>
  <c r="Y68" i="1"/>
  <c r="V68" i="1"/>
  <c r="AB68" i="1" s="1"/>
  <c r="T68" i="1"/>
  <c r="C69" i="1" s="1"/>
  <c r="K68" i="1"/>
  <c r="Y67" i="1"/>
  <c r="V67" i="1"/>
  <c r="T67" i="1"/>
  <c r="C68" i="1" s="1"/>
  <c r="N67" i="1"/>
  <c r="K67" i="1"/>
  <c r="Y66" i="1"/>
  <c r="V66" i="1"/>
  <c r="AB66" i="1" s="1"/>
  <c r="T66" i="1"/>
  <c r="C67" i="1" s="1"/>
  <c r="K66" i="1"/>
  <c r="N66" i="1" s="1"/>
  <c r="Y65" i="1"/>
  <c r="V65" i="1"/>
  <c r="AB65" i="1" s="1"/>
  <c r="T65" i="1"/>
  <c r="C66" i="1" s="1"/>
  <c r="K65" i="1"/>
  <c r="Y64" i="1"/>
  <c r="V64" i="1"/>
  <c r="AB64" i="1" s="1"/>
  <c r="T64" i="1"/>
  <c r="C65" i="1" s="1"/>
  <c r="N64" i="1"/>
  <c r="K64" i="1"/>
  <c r="AB63" i="1"/>
  <c r="Y63" i="1"/>
  <c r="V63" i="1"/>
  <c r="T63" i="1"/>
  <c r="C64" i="1" s="1"/>
  <c r="N63" i="1"/>
  <c r="K63" i="1"/>
  <c r="Y62" i="1"/>
  <c r="V62" i="1"/>
  <c r="AB62" i="1" s="1"/>
  <c r="T62" i="1"/>
  <c r="C63" i="1" s="1"/>
  <c r="K62" i="1"/>
  <c r="N62" i="1" s="1"/>
  <c r="Y61" i="1"/>
  <c r="V61" i="1"/>
  <c r="AB61" i="1" s="1"/>
  <c r="T61" i="1"/>
  <c r="C62" i="1" s="1"/>
  <c r="K61" i="1"/>
  <c r="N61" i="1" s="1"/>
  <c r="Y60" i="1"/>
  <c r="V60" i="1"/>
  <c r="AB60" i="1" s="1"/>
  <c r="T60" i="1"/>
  <c r="C61" i="1" s="1"/>
  <c r="N60" i="1"/>
  <c r="K60" i="1"/>
  <c r="Y59" i="1"/>
  <c r="V59" i="1"/>
  <c r="AB59" i="1" s="1"/>
  <c r="T59" i="1"/>
  <c r="C60" i="1" s="1"/>
  <c r="N59" i="1"/>
  <c r="K59" i="1"/>
  <c r="Y58" i="1"/>
  <c r="V58" i="1"/>
  <c r="AB58" i="1" s="1"/>
  <c r="T58" i="1"/>
  <c r="C59" i="1" s="1"/>
  <c r="K58" i="1"/>
  <c r="N58" i="1" s="1"/>
  <c r="Y57" i="1"/>
  <c r="V57" i="1"/>
  <c r="AB57" i="1" s="1"/>
  <c r="T57" i="1"/>
  <c r="C58" i="1" s="1"/>
  <c r="K57" i="1"/>
  <c r="N57" i="1" s="1"/>
  <c r="AB56" i="1"/>
  <c r="Y56" i="1"/>
  <c r="V56" i="1"/>
  <c r="T56" i="1"/>
  <c r="C57" i="1" s="1"/>
  <c r="N56" i="1"/>
  <c r="K56" i="1"/>
  <c r="Y55" i="1"/>
  <c r="V55" i="1"/>
  <c r="AB55" i="1" s="1"/>
  <c r="T55" i="1"/>
  <c r="C56" i="1" s="1"/>
  <c r="N55" i="1"/>
  <c r="K55" i="1"/>
  <c r="Y54" i="1"/>
  <c r="V54" i="1"/>
  <c r="AB54" i="1" s="1"/>
  <c r="T54" i="1"/>
  <c r="C55" i="1" s="1"/>
  <c r="K54" i="1"/>
  <c r="N54" i="1" s="1"/>
  <c r="Y53" i="1"/>
  <c r="V53" i="1"/>
  <c r="AB53" i="1" s="1"/>
  <c r="T53" i="1"/>
  <c r="C54" i="1" s="1"/>
  <c r="K53" i="1"/>
  <c r="N53" i="1" s="1"/>
  <c r="AB52" i="1"/>
  <c r="Y52" i="1"/>
  <c r="V52" i="1"/>
  <c r="T52" i="1"/>
  <c r="C53" i="1" s="1"/>
  <c r="N52" i="1"/>
  <c r="K52" i="1"/>
  <c r="Y51" i="1"/>
  <c r="V51" i="1"/>
  <c r="AB51" i="1" s="1"/>
  <c r="T51" i="1"/>
  <c r="C52" i="1" s="1"/>
  <c r="N51" i="1"/>
  <c r="K51" i="1"/>
  <c r="Y50" i="1"/>
  <c r="V50" i="1"/>
  <c r="AB50" i="1" s="1"/>
  <c r="T50" i="1"/>
  <c r="C51" i="1" s="1"/>
  <c r="K50" i="1"/>
  <c r="N50" i="1" s="1"/>
  <c r="Y49" i="1"/>
  <c r="V49" i="1"/>
  <c r="AB49" i="1" s="1"/>
  <c r="T49" i="1"/>
  <c r="C50" i="1" s="1"/>
  <c r="K49" i="1"/>
  <c r="N49" i="1" s="1"/>
  <c r="Y48" i="1"/>
  <c r="V48" i="1"/>
  <c r="AB48" i="1" s="1"/>
  <c r="T48" i="1"/>
  <c r="C49" i="1" s="1"/>
  <c r="N48" i="1"/>
  <c r="K48" i="1"/>
  <c r="Y47" i="1"/>
  <c r="V47" i="1"/>
  <c r="AB47" i="1" s="1"/>
  <c r="T47" i="1"/>
  <c r="C48" i="1" s="1"/>
  <c r="N47" i="1"/>
  <c r="K47" i="1"/>
  <c r="Y46" i="1"/>
  <c r="V46" i="1"/>
  <c r="AB46" i="1" s="1"/>
  <c r="T46" i="1"/>
  <c r="C47" i="1" s="1"/>
  <c r="K46" i="1"/>
  <c r="N46" i="1" s="1"/>
  <c r="Y45" i="1"/>
  <c r="V45" i="1"/>
  <c r="AB45" i="1" s="1"/>
  <c r="T45" i="1"/>
  <c r="C46" i="1" s="1"/>
  <c r="K45" i="1"/>
  <c r="N45" i="1" s="1"/>
  <c r="Y44" i="1"/>
  <c r="V44" i="1"/>
  <c r="AB44" i="1" s="1"/>
  <c r="T44" i="1"/>
  <c r="C45" i="1" s="1"/>
  <c r="N44" i="1"/>
  <c r="K44" i="1"/>
  <c r="Y43" i="1"/>
  <c r="V43" i="1"/>
  <c r="AB43" i="1" s="1"/>
  <c r="T43" i="1"/>
  <c r="C44" i="1" s="1"/>
  <c r="N43" i="1"/>
  <c r="K43" i="1"/>
  <c r="Y42" i="1"/>
  <c r="V42" i="1"/>
  <c r="AB42" i="1" s="1"/>
  <c r="T42" i="1"/>
  <c r="C43" i="1" s="1"/>
  <c r="K42" i="1"/>
  <c r="N42" i="1" s="1"/>
  <c r="Y41" i="1"/>
  <c r="V41" i="1"/>
  <c r="AB41" i="1" s="1"/>
  <c r="T41" i="1"/>
  <c r="C42" i="1" s="1"/>
  <c r="K41" i="1"/>
  <c r="N41" i="1" s="1"/>
  <c r="Y40" i="1"/>
  <c r="K40" i="1"/>
  <c r="Y39" i="1"/>
  <c r="K39" i="1"/>
  <c r="Y38" i="1"/>
  <c r="K38" i="1"/>
  <c r="Y37" i="1"/>
  <c r="Y36" i="1"/>
  <c r="Y35" i="1"/>
  <c r="Y34" i="1"/>
  <c r="Y33" i="1"/>
  <c r="Y32" i="1"/>
  <c r="Y31" i="1"/>
  <c r="Y30" i="1"/>
  <c r="Y29" i="1"/>
  <c r="Y28" i="1"/>
  <c r="Y27" i="1"/>
  <c r="Y26" i="1"/>
  <c r="Y25" i="1"/>
  <c r="Y24" i="1"/>
  <c r="Y23" i="1"/>
  <c r="Y22" i="1"/>
  <c r="Y21" i="1"/>
  <c r="Y20" i="1"/>
  <c r="Y19" i="1"/>
  <c r="Y18" i="1"/>
  <c r="Y17" i="1"/>
  <c r="Y16" i="1"/>
  <c r="Y15" i="1"/>
  <c r="Y14" i="1"/>
  <c r="Y13" i="1"/>
  <c r="Y12" i="1"/>
  <c r="Y11" i="1"/>
  <c r="Y10" i="1"/>
  <c r="Y9" i="1"/>
  <c r="N9" i="1"/>
  <c r="T9" i="1" s="1"/>
  <c r="C10" i="1" s="1"/>
  <c r="I5" i="1"/>
  <c r="G5" i="1"/>
  <c r="E5" i="1"/>
  <c r="C5" i="1"/>
  <c r="D4" i="1"/>
  <c r="L2" i="1"/>
  <c r="N10" i="2" l="1"/>
  <c r="T10" i="2" s="1"/>
  <c r="V10" i="2" s="1"/>
  <c r="AB10" i="2" s="1"/>
  <c r="L10" i="2"/>
  <c r="P2" i="2"/>
  <c r="P2" i="1"/>
  <c r="N70" i="1"/>
  <c r="N74" i="1"/>
  <c r="N78" i="1"/>
  <c r="N82" i="1"/>
  <c r="N86" i="1"/>
  <c r="N90" i="1"/>
  <c r="N94" i="1"/>
  <c r="N98" i="1"/>
  <c r="N102" i="1"/>
  <c r="N108" i="1"/>
  <c r="N71" i="1"/>
  <c r="N75" i="1"/>
  <c r="N79" i="1"/>
  <c r="N83" i="1"/>
  <c r="N87" i="1"/>
  <c r="N91" i="1"/>
  <c r="N95" i="1"/>
  <c r="N99" i="1"/>
  <c r="N103" i="1"/>
  <c r="N65" i="1"/>
  <c r="N68" i="1"/>
  <c r="N72" i="1"/>
  <c r="N76" i="1"/>
  <c r="N80" i="1"/>
  <c r="N84" i="1"/>
  <c r="N88" i="1"/>
  <c r="N92" i="1"/>
  <c r="N96" i="1"/>
  <c r="N100" i="1"/>
  <c r="N104" i="1"/>
  <c r="V10" i="11"/>
  <c r="AA10" i="11" s="1"/>
  <c r="C11" i="11"/>
  <c r="L11" i="11" s="1"/>
  <c r="N11" i="11" s="1"/>
  <c r="T11" i="11" s="1"/>
  <c r="V9" i="2"/>
  <c r="AB9" i="2" s="1"/>
  <c r="N10" i="1"/>
  <c r="T10" i="1" s="1"/>
  <c r="V9" i="1"/>
  <c r="AB67" i="1"/>
  <c r="AB71" i="1"/>
  <c r="AB75" i="1"/>
  <c r="AB79" i="1"/>
  <c r="AB83" i="1"/>
  <c r="AB87" i="1"/>
  <c r="AB91" i="1"/>
  <c r="AB93" i="1"/>
  <c r="AB95" i="1"/>
  <c r="AB97" i="1"/>
  <c r="AB99" i="1"/>
  <c r="AB101" i="1"/>
  <c r="AB103" i="1"/>
  <c r="N105" i="1"/>
  <c r="AB106" i="1"/>
  <c r="C11" i="2"/>
  <c r="L11" i="2" s="1"/>
  <c r="AB92" i="1"/>
  <c r="AB94" i="1"/>
  <c r="AB96" i="1"/>
  <c r="AB98" i="1"/>
  <c r="AB100" i="1"/>
  <c r="AB102" i="1"/>
  <c r="AB104" i="1"/>
  <c r="N107" i="1"/>
  <c r="AB108" i="1"/>
  <c r="G5" i="9"/>
  <c r="E5" i="9"/>
  <c r="C10" i="9"/>
  <c r="C5" i="9"/>
  <c r="I5" i="9" s="1"/>
  <c r="D4" i="9"/>
  <c r="T9" i="9"/>
  <c r="H4" i="9" s="1"/>
  <c r="C12" i="11" l="1"/>
  <c r="L12" i="11" s="1"/>
  <c r="N12" i="11" s="1"/>
  <c r="T12" i="11" s="1"/>
  <c r="V11" i="11"/>
  <c r="AA11" i="11" s="1"/>
  <c r="AB9" i="1"/>
  <c r="N11" i="2"/>
  <c r="T11" i="2" s="1"/>
  <c r="L4" i="9"/>
  <c r="P4" i="9"/>
  <c r="V10" i="1"/>
  <c r="AB10" i="1" s="1"/>
  <c r="C11" i="1"/>
  <c r="L11" i="1" s="1"/>
  <c r="C13" i="11" l="1"/>
  <c r="L13" i="11" s="1"/>
  <c r="V12" i="11"/>
  <c r="V11" i="2"/>
  <c r="C12" i="2"/>
  <c r="L12" i="2" s="1"/>
  <c r="N11" i="1"/>
  <c r="T11" i="1" s="1"/>
  <c r="N13" i="11" l="1"/>
  <c r="T13" i="11" s="1"/>
  <c r="AA12" i="11"/>
  <c r="N12" i="2"/>
  <c r="T12" i="2" s="1"/>
  <c r="C12" i="1"/>
  <c r="L12" i="1" s="1"/>
  <c r="V11" i="1"/>
  <c r="AB11" i="2"/>
  <c r="C14" i="11" l="1"/>
  <c r="L14" i="11" s="1"/>
  <c r="V13" i="11"/>
  <c r="AB11" i="1"/>
  <c r="V12" i="2"/>
  <c r="C13" i="2"/>
  <c r="L13" i="2" s="1"/>
  <c r="N12" i="1"/>
  <c r="T12" i="1" s="1"/>
  <c r="N14" i="11" l="1"/>
  <c r="T14" i="11" s="1"/>
  <c r="AA13" i="11"/>
  <c r="AB12" i="2"/>
  <c r="N13" i="2"/>
  <c r="T13" i="2" s="1"/>
  <c r="V12" i="1"/>
  <c r="C13" i="1"/>
  <c r="L13" i="1" s="1"/>
  <c r="V14" i="11" l="1"/>
  <c r="C15" i="11"/>
  <c r="L15" i="11" s="1"/>
  <c r="N13" i="1"/>
  <c r="T13" i="1" s="1"/>
  <c r="AB12" i="1"/>
  <c r="C14" i="2"/>
  <c r="L14" i="2" s="1"/>
  <c r="V13" i="2"/>
  <c r="N15" i="11" l="1"/>
  <c r="T15" i="11" s="1"/>
  <c r="AA14" i="11"/>
  <c r="AB13" i="2"/>
  <c r="N14" i="2"/>
  <c r="T14" i="2" s="1"/>
  <c r="C14" i="1"/>
  <c r="L14" i="1" s="1"/>
  <c r="V13" i="1"/>
  <c r="V15" i="11" l="1"/>
  <c r="AA15" i="11" s="1"/>
  <c r="C16" i="11"/>
  <c r="AB13" i="1"/>
  <c r="N14" i="1"/>
  <c r="T14" i="1" s="1"/>
  <c r="V14" i="2"/>
  <c r="C15" i="2"/>
  <c r="L15" i="2" s="1"/>
  <c r="L16" i="11" l="1"/>
  <c r="N16" i="11" s="1"/>
  <c r="T16" i="11" s="1"/>
  <c r="V14" i="1"/>
  <c r="AB14" i="1" s="1"/>
  <c r="C15" i="1"/>
  <c r="L15" i="1" s="1"/>
  <c r="AB14" i="2"/>
  <c r="N15" i="2"/>
  <c r="T15" i="2" s="1"/>
  <c r="C17" i="11" l="1"/>
  <c r="V16" i="11"/>
  <c r="AA16" i="11" s="1"/>
  <c r="N15" i="1"/>
  <c r="T15" i="1" s="1"/>
  <c r="V15" i="2"/>
  <c r="AB15" i="2" s="1"/>
  <c r="C16" i="2"/>
  <c r="L16" i="2" l="1"/>
  <c r="N16" i="2" s="1"/>
  <c r="T16" i="2" s="1"/>
  <c r="L17" i="11"/>
  <c r="N17" i="11" s="1"/>
  <c r="T17" i="11" s="1"/>
  <c r="C16" i="1"/>
  <c r="V15" i="1"/>
  <c r="AB15" i="1" s="1"/>
  <c r="V16" i="2" l="1"/>
  <c r="AB16" i="2" s="1"/>
  <c r="C17" i="2"/>
  <c r="N16" i="1"/>
  <c r="T16" i="1" s="1"/>
  <c r="V16" i="1" s="1"/>
  <c r="AB16" i="1" s="1"/>
  <c r="L16" i="1"/>
  <c r="L17" i="2"/>
  <c r="N17" i="2" s="1"/>
  <c r="T17" i="2" s="1"/>
  <c r="C18" i="11"/>
  <c r="V17" i="11"/>
  <c r="AA17" i="11" s="1"/>
  <c r="V17" i="2" l="1"/>
  <c r="AB17" i="2" s="1"/>
  <c r="C18" i="2"/>
  <c r="L18" i="2" s="1"/>
  <c r="N18" i="2" s="1"/>
  <c r="T18" i="2" s="1"/>
  <c r="C17" i="1"/>
  <c r="L18" i="11"/>
  <c r="N18" i="11" s="1"/>
  <c r="T18" i="11" s="1"/>
  <c r="N17" i="1" l="1"/>
  <c r="T17" i="1" s="1"/>
  <c r="L17" i="1"/>
  <c r="V18" i="2"/>
  <c r="AB18" i="2" s="1"/>
  <c r="C19" i="2"/>
  <c r="V18" i="11"/>
  <c r="AA18" i="11" s="1"/>
  <c r="C19" i="11"/>
  <c r="C18" i="1" l="1"/>
  <c r="V17" i="1"/>
  <c r="AB17" i="1" s="1"/>
  <c r="L19" i="2"/>
  <c r="N19" i="2" s="1"/>
  <c r="T19" i="2" s="1"/>
  <c r="L19" i="11"/>
  <c r="N19" i="11" s="1"/>
  <c r="T19" i="11" s="1"/>
  <c r="L18" i="1" l="1"/>
  <c r="N18" i="1" s="1"/>
  <c r="T18" i="1" s="1"/>
  <c r="V19" i="2"/>
  <c r="AB19" i="2" s="1"/>
  <c r="C20" i="2"/>
  <c r="V19" i="11"/>
  <c r="AA19" i="11" s="1"/>
  <c r="C20" i="11"/>
  <c r="V18" i="1" l="1"/>
  <c r="AB18" i="1" s="1"/>
  <c r="C19" i="1"/>
  <c r="L20" i="2"/>
  <c r="N20" i="2" s="1"/>
  <c r="T20" i="2" s="1"/>
  <c r="L20" i="11"/>
  <c r="N20" i="11" s="1"/>
  <c r="T20" i="11" s="1"/>
  <c r="N19" i="1" l="1"/>
  <c r="T19" i="1" s="1"/>
  <c r="L19" i="1"/>
  <c r="V20" i="2"/>
  <c r="AB20" i="2" s="1"/>
  <c r="C21" i="2"/>
  <c r="C21" i="11"/>
  <c r="V20" i="11"/>
  <c r="AA20" i="11" s="1"/>
  <c r="C20" i="1" l="1"/>
  <c r="V19" i="1"/>
  <c r="AB19" i="1" s="1"/>
  <c r="L21" i="2"/>
  <c r="N21" i="2" s="1"/>
  <c r="T21" i="2" s="1"/>
  <c r="L21" i="11"/>
  <c r="N21" i="11" s="1"/>
  <c r="T21" i="11" s="1"/>
  <c r="L20" i="1" l="1"/>
  <c r="N20" i="1" s="1"/>
  <c r="T20" i="1" s="1"/>
  <c r="V21" i="2"/>
  <c r="AB21" i="2" s="1"/>
  <c r="C22" i="2"/>
  <c r="C22" i="11"/>
  <c r="V21" i="11"/>
  <c r="AA21" i="11" s="1"/>
  <c r="V20" i="1" l="1"/>
  <c r="AB20" i="1" s="1"/>
  <c r="C21" i="1"/>
  <c r="L22" i="2"/>
  <c r="N22" i="2" s="1"/>
  <c r="T22" i="2" s="1"/>
  <c r="L22" i="11"/>
  <c r="N22" i="11" s="1"/>
  <c r="T22" i="11" s="1"/>
  <c r="L21" i="1" l="1"/>
  <c r="N21" i="1" s="1"/>
  <c r="T21" i="1" s="1"/>
  <c r="C23" i="2"/>
  <c r="V22" i="2"/>
  <c r="AB22" i="2" s="1"/>
  <c r="C23" i="11"/>
  <c r="V22" i="11"/>
  <c r="AA22" i="11" s="1"/>
  <c r="C22" i="1" l="1"/>
  <c r="V21" i="1"/>
  <c r="AB21" i="1" s="1"/>
  <c r="L23" i="2"/>
  <c r="N23" i="2" s="1"/>
  <c r="T23" i="2" s="1"/>
  <c r="L23" i="11"/>
  <c r="N23" i="11" s="1"/>
  <c r="T23" i="11" s="1"/>
  <c r="L22" i="1" l="1"/>
  <c r="N22" i="1" s="1"/>
  <c r="T22" i="1" s="1"/>
  <c r="V23" i="2"/>
  <c r="AB23" i="2" s="1"/>
  <c r="C24" i="2"/>
  <c r="V23" i="11"/>
  <c r="AA23" i="11" s="1"/>
  <c r="C24" i="11"/>
  <c r="V22" i="1" l="1"/>
  <c r="AB22" i="1" s="1"/>
  <c r="C23" i="1"/>
  <c r="L24" i="2"/>
  <c r="N24" i="2" s="1"/>
  <c r="T24" i="2" s="1"/>
  <c r="L24" i="11"/>
  <c r="N24" i="11" s="1"/>
  <c r="T24" i="11" s="1"/>
  <c r="L23" i="1" l="1"/>
  <c r="N23" i="1" s="1"/>
  <c r="T23" i="1" s="1"/>
  <c r="C25" i="2"/>
  <c r="V24" i="2"/>
  <c r="AB24" i="2" s="1"/>
  <c r="V24" i="11"/>
  <c r="AA24" i="11" s="1"/>
  <c r="C25" i="11"/>
  <c r="V23" i="1" l="1"/>
  <c r="AB23" i="1" s="1"/>
  <c r="C24" i="1"/>
  <c r="L25" i="2"/>
  <c r="N25" i="2" s="1"/>
  <c r="T25" i="2" s="1"/>
  <c r="L25" i="11"/>
  <c r="N25" i="11" s="1"/>
  <c r="T25" i="11" s="1"/>
  <c r="L24" i="1" l="1"/>
  <c r="N24" i="1" s="1"/>
  <c r="T24" i="1" s="1"/>
  <c r="V25" i="2"/>
  <c r="AB25" i="2" s="1"/>
  <c r="C26" i="2"/>
  <c r="V25" i="11"/>
  <c r="AA25" i="11" s="1"/>
  <c r="C26" i="11"/>
  <c r="V24" i="1" l="1"/>
  <c r="AB24" i="1" s="1"/>
  <c r="C25" i="1"/>
  <c r="L26" i="2"/>
  <c r="N26" i="2" s="1"/>
  <c r="T26" i="2" s="1"/>
  <c r="L26" i="11"/>
  <c r="N26" i="11" s="1"/>
  <c r="T26" i="11" s="1"/>
  <c r="N25" i="1" l="1"/>
  <c r="T25" i="1" s="1"/>
  <c r="L25" i="1"/>
  <c r="V26" i="2"/>
  <c r="AB26" i="2" s="1"/>
  <c r="C27" i="2"/>
  <c r="V26" i="11"/>
  <c r="AA26" i="11" s="1"/>
  <c r="C27" i="11"/>
  <c r="V25" i="1" l="1"/>
  <c r="AB25" i="1" s="1"/>
  <c r="C26" i="1"/>
  <c r="L27" i="2"/>
  <c r="N27" i="2" s="1"/>
  <c r="T27" i="2" s="1"/>
  <c r="L27" i="11"/>
  <c r="N27" i="11" s="1"/>
  <c r="T27" i="11" s="1"/>
  <c r="L26" i="1" l="1"/>
  <c r="N26" i="1" s="1"/>
  <c r="T26" i="1" s="1"/>
  <c r="V27" i="2"/>
  <c r="AB27" i="2" s="1"/>
  <c r="C28" i="2"/>
  <c r="C28" i="11"/>
  <c r="V27" i="11"/>
  <c r="AA27" i="11" s="1"/>
  <c r="V26" i="1" l="1"/>
  <c r="AB26" i="1" s="1"/>
  <c r="C27" i="1"/>
  <c r="L28" i="2"/>
  <c r="N28" i="2" s="1"/>
  <c r="T28" i="2" s="1"/>
  <c r="L28" i="11"/>
  <c r="N28" i="11" s="1"/>
  <c r="T28" i="11" s="1"/>
  <c r="L27" i="1" l="1"/>
  <c r="N27" i="1" s="1"/>
  <c r="T27" i="1" s="1"/>
  <c r="V28" i="2"/>
  <c r="AB28" i="2" s="1"/>
  <c r="C29" i="2"/>
  <c r="C29" i="11"/>
  <c r="V28" i="11"/>
  <c r="C28" i="1" l="1"/>
  <c r="V27" i="1"/>
  <c r="AB27" i="1" s="1"/>
  <c r="L29" i="2"/>
  <c r="N29" i="2" s="1"/>
  <c r="T29" i="2" s="1"/>
  <c r="AA28" i="11"/>
  <c r="L29" i="11"/>
  <c r="N29" i="11" s="1"/>
  <c r="T29" i="11" s="1"/>
  <c r="L28" i="1" l="1"/>
  <c r="N28" i="1" s="1"/>
  <c r="T28" i="1" s="1"/>
  <c r="V29" i="2"/>
  <c r="C30" i="2"/>
  <c r="C30" i="11"/>
  <c r="V29" i="11"/>
  <c r="V28" i="1" l="1"/>
  <c r="AB28" i="1" s="1"/>
  <c r="C29" i="1"/>
  <c r="L30" i="2"/>
  <c r="N30" i="2" s="1"/>
  <c r="T30" i="2" s="1"/>
  <c r="AB29" i="2"/>
  <c r="AA29" i="11"/>
  <c r="L30" i="11"/>
  <c r="N30" i="11" s="1"/>
  <c r="T30" i="11" s="1"/>
  <c r="L29" i="1" l="1"/>
  <c r="N29" i="1" s="1"/>
  <c r="T29" i="1" s="1"/>
  <c r="V30" i="2"/>
  <c r="C31" i="2"/>
  <c r="V30" i="11"/>
  <c r="C31" i="11"/>
  <c r="C30" i="1" l="1"/>
  <c r="V29" i="1"/>
  <c r="L31" i="2"/>
  <c r="N31" i="2" s="1"/>
  <c r="T31" i="2" s="1"/>
  <c r="AB30" i="2"/>
  <c r="L31" i="11"/>
  <c r="N31" i="11" s="1"/>
  <c r="T31" i="11" s="1"/>
  <c r="AA30" i="11"/>
  <c r="N30" i="1" l="1"/>
  <c r="T30" i="1" s="1"/>
  <c r="L30" i="1"/>
  <c r="AB29" i="1"/>
  <c r="V31" i="2"/>
  <c r="C32" i="2"/>
  <c r="V31" i="11"/>
  <c r="C32" i="11"/>
  <c r="V30" i="1" l="1"/>
  <c r="C31" i="1"/>
  <c r="L32" i="2"/>
  <c r="N32" i="2" s="1"/>
  <c r="T32" i="2" s="1"/>
  <c r="AB31" i="2"/>
  <c r="L32" i="11"/>
  <c r="N32" i="11" s="1"/>
  <c r="T32" i="11" s="1"/>
  <c r="AA31" i="11"/>
  <c r="L31" i="1" l="1"/>
  <c r="N31" i="1" s="1"/>
  <c r="T31" i="1" s="1"/>
  <c r="AB30" i="1"/>
  <c r="V32" i="2"/>
  <c r="C33" i="2"/>
  <c r="C33" i="11"/>
  <c r="V32" i="11"/>
  <c r="C32" i="1" l="1"/>
  <c r="V31" i="1"/>
  <c r="L33" i="2"/>
  <c r="N33" i="2" s="1"/>
  <c r="T33" i="2" s="1"/>
  <c r="AB32" i="2"/>
  <c r="AA32" i="11"/>
  <c r="L33" i="11"/>
  <c r="N33" i="11" s="1"/>
  <c r="T33" i="11" s="1"/>
  <c r="AB31" i="1" l="1"/>
  <c r="N32" i="1"/>
  <c r="T32" i="1" s="1"/>
  <c r="L32" i="1"/>
  <c r="C34" i="2"/>
  <c r="V33" i="2"/>
  <c r="AB33" i="2" s="1"/>
  <c r="C34" i="11"/>
  <c r="V33" i="11"/>
  <c r="AA33" i="11" s="1"/>
  <c r="C33" i="1" l="1"/>
  <c r="V32" i="1"/>
  <c r="L34" i="2"/>
  <c r="N34" i="2" s="1"/>
  <c r="T34" i="2" s="1"/>
  <c r="L34" i="11"/>
  <c r="N34" i="11" s="1"/>
  <c r="T34" i="11" s="1"/>
  <c r="AB32" i="1" l="1"/>
  <c r="L33" i="1"/>
  <c r="N33" i="1" s="1"/>
  <c r="T33" i="1" s="1"/>
  <c r="V34" i="2"/>
  <c r="AB34" i="2" s="1"/>
  <c r="C35" i="2"/>
  <c r="V34" i="11"/>
  <c r="AA34" i="11" s="1"/>
  <c r="C35" i="11"/>
  <c r="V33" i="1" l="1"/>
  <c r="C34" i="1"/>
  <c r="L35" i="2"/>
  <c r="N35" i="2" s="1"/>
  <c r="T35" i="2" s="1"/>
  <c r="L35" i="11"/>
  <c r="N35" i="11" s="1"/>
  <c r="T35" i="11" s="1"/>
  <c r="L34" i="1" l="1"/>
  <c r="N34" i="1" s="1"/>
  <c r="T34" i="1" s="1"/>
  <c r="AB33" i="1"/>
  <c r="V35" i="2"/>
  <c r="AB35" i="2" s="1"/>
  <c r="C36" i="2"/>
  <c r="V35" i="11"/>
  <c r="AA35" i="11" s="1"/>
  <c r="C36" i="11"/>
  <c r="C35" i="1" l="1"/>
  <c r="V34" i="1"/>
  <c r="AB34" i="1" s="1"/>
  <c r="L36" i="2"/>
  <c r="N36" i="2" s="1"/>
  <c r="T36" i="2" s="1"/>
  <c r="L36" i="11"/>
  <c r="N36" i="11" s="1"/>
  <c r="T36" i="11" s="1"/>
  <c r="L35" i="1" l="1"/>
  <c r="N35" i="1" s="1"/>
  <c r="T35" i="1" s="1"/>
  <c r="C37" i="2"/>
  <c r="V36" i="2"/>
  <c r="AB36" i="2" s="1"/>
  <c r="V36" i="11"/>
  <c r="AA36" i="11" s="1"/>
  <c r="C37" i="11"/>
  <c r="V35" i="1" l="1"/>
  <c r="AB35" i="1" s="1"/>
  <c r="C36" i="1"/>
  <c r="L37" i="2"/>
  <c r="N37" i="2" s="1"/>
  <c r="T37" i="2" s="1"/>
  <c r="L37" i="11"/>
  <c r="N37" i="11" s="1"/>
  <c r="T37" i="11" s="1"/>
  <c r="L36" i="1" l="1"/>
  <c r="N36" i="1" s="1"/>
  <c r="T36" i="1" s="1"/>
  <c r="C38" i="2"/>
  <c r="V37" i="2"/>
  <c r="AB37" i="2" s="1"/>
  <c r="C38" i="11"/>
  <c r="N38" i="11" s="1"/>
  <c r="T38" i="11" s="1"/>
  <c r="V37" i="11"/>
  <c r="C39" i="11" l="1"/>
  <c r="V38" i="11"/>
  <c r="AA38" i="11" s="1"/>
  <c r="C37" i="1"/>
  <c r="V36" i="1"/>
  <c r="AB36" i="1" s="1"/>
  <c r="L38" i="2"/>
  <c r="N38" i="2" s="1"/>
  <c r="T38" i="2" s="1"/>
  <c r="C39" i="2" s="1"/>
  <c r="AA37" i="11"/>
  <c r="P4" i="11"/>
  <c r="L4" i="11"/>
  <c r="H4" i="11" l="1"/>
  <c r="L37" i="1"/>
  <c r="N37" i="1" s="1"/>
  <c r="T37" i="1" s="1"/>
  <c r="V38" i="2"/>
  <c r="C38" i="1" l="1"/>
  <c r="V37" i="1"/>
  <c r="AB37" i="1" s="1"/>
  <c r="AB38" i="2"/>
  <c r="H4" i="2"/>
  <c r="L4" i="2"/>
  <c r="P4" i="2"/>
  <c r="N38" i="1" l="1"/>
  <c r="T38" i="1" s="1"/>
  <c r="L38" i="1"/>
  <c r="C39" i="1" l="1"/>
  <c r="V38" i="1"/>
  <c r="AB38" i="1" s="1"/>
  <c r="N39" i="1" l="1"/>
  <c r="T39" i="1" s="1"/>
  <c r="L39" i="1"/>
  <c r="C40" i="1" l="1"/>
  <c r="V39" i="1"/>
  <c r="AB39" i="1" s="1"/>
  <c r="N40" i="1" l="1"/>
  <c r="T40" i="1" s="1"/>
  <c r="C41" i="1" l="1"/>
  <c r="V40" i="1"/>
  <c r="P4" i="1" l="1"/>
  <c r="L4" i="1"/>
  <c r="AB40" i="1"/>
  <c r="H4" i="1"/>
</calcChain>
</file>

<file path=xl/sharedStrings.xml><?xml version="1.0" encoding="utf-8"?>
<sst xmlns="http://schemas.openxmlformats.org/spreadsheetml/2006/main" count="758" uniqueCount="97">
  <si>
    <t>通貨ペア</t>
  </si>
  <si>
    <t>EURUSD</t>
  </si>
  <si>
    <t>時間足</t>
  </si>
  <si>
    <t>日足</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</si>
  <si>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</si>
  <si>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</si>
  <si>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</si>
  <si>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</si>
  <si>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</si>
  <si>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損益金額</t>
  </si>
  <si>
    <t>損益pips</t>
  </si>
  <si>
    <t>最大ドローアップ</t>
  </si>
  <si>
    <t>最大ドローダウン</t>
  </si>
  <si>
    <t>勝数</t>
  </si>
  <si>
    <t>負数</t>
  </si>
  <si>
    <t>引分</t>
  </si>
  <si>
    <t>勝率</t>
  </si>
  <si>
    <t>最大連勝</t>
  </si>
  <si>
    <t>最大連敗</t>
  </si>
  <si>
    <t>No.</t>
  </si>
  <si>
    <t>資金</t>
  </si>
  <si>
    <t>エントリー</t>
  </si>
  <si>
    <t>リスク（3%）</t>
  </si>
  <si>
    <t>ロット</t>
  </si>
  <si>
    <t>決済</t>
  </si>
  <si>
    <t>損益</t>
  </si>
  <si>
    <t>西暦</t>
  </si>
  <si>
    <t>日付</t>
  </si>
  <si>
    <t>売買</t>
  </si>
  <si>
    <t>レート</t>
  </si>
  <si>
    <t>pips</t>
  </si>
  <si>
    <t>損失上限</t>
  </si>
  <si>
    <t>金額</t>
  </si>
  <si>
    <t>買</t>
  </si>
  <si>
    <t>売</t>
  </si>
  <si>
    <t>売</t>
  </si>
  <si>
    <t>気付き　質問</t>
  </si>
  <si>
    <t>感想</t>
  </si>
  <si>
    <t>今後</t>
  </si>
  <si>
    <t>・トレーリングストップ（ダウ理論）</t>
  </si>
  <si>
    <t>凡例</t>
  </si>
  <si>
    <t>PB</t>
  </si>
  <si>
    <t>エントリー</t>
  </si>
  <si>
    <t>STOP</t>
  </si>
  <si>
    <t>決済</t>
  </si>
  <si>
    <t>stop値
PBの高値or安値</t>
  </si>
  <si>
    <t>STOPまでの
Pipｓ幅</t>
  </si>
  <si>
    <t>時間</t>
  </si>
  <si>
    <t>トレンドの状況</t>
  </si>
  <si>
    <t>MA10</t>
  </si>
  <si>
    <t>MA20</t>
  </si>
  <si>
    <t>↘</t>
  </si>
  <si>
    <t>→</t>
  </si>
  <si>
    <t>→</t>
  </si>
  <si>
    <t>↘</t>
  </si>
  <si>
    <t>↗</t>
  </si>
  <si>
    <t>b.ストップを移動していく（トレーリングストップ）
 ※停滞したときは逆のサインが出たとき決済</t>
  </si>
  <si>
    <t>↘</t>
  </si>
  <si>
    <t>→</t>
  </si>
  <si>
    <t>↗</t>
  </si>
  <si>
    <t>d.S/R１つバージョン。分割決済なし。ターゲット１つの⼀本狙い</t>
  </si>
  <si>
    <t>4H</t>
  </si>
  <si>
    <t>4H</t>
  </si>
  <si>
    <t>Ｓ／Ｒをターゲットに一発決済</t>
  </si>
  <si>
    <t>30-2</t>
  </si>
  <si>
    <t>30-3</t>
  </si>
  <si>
    <t>30-4</t>
  </si>
  <si>
    <t>↗</t>
  </si>
  <si>
    <t>売</t>
  </si>
  <si>
    <t>買</t>
  </si>
  <si>
    <t>売</t>
  </si>
  <si>
    <t>買</t>
  </si>
  <si>
    <t>売</t>
  </si>
  <si>
    <t>売</t>
  </si>
  <si>
    <t>売</t>
  </si>
  <si>
    <t>売</t>
  </si>
  <si>
    <t>売</t>
  </si>
  <si>
    <t>買</t>
  </si>
  <si>
    <t>　　　FIBターゲット</t>
    <phoneticPr fontId="14"/>
  </si>
  <si>
    <t>大</t>
    <rPh sb="0" eb="1">
      <t>ダイ</t>
    </rPh>
    <phoneticPr fontId="14"/>
  </si>
  <si>
    <t>中</t>
    <rPh sb="0" eb="1">
      <t>チュウ</t>
    </rPh>
    <phoneticPr fontId="14"/>
  </si>
  <si>
    <t>小</t>
    <rPh sb="0" eb="1">
      <t>ショウ</t>
    </rPh>
    <phoneticPr fontId="14"/>
  </si>
  <si>
    <t>Limit
/Stop</t>
    <phoneticPr fontId="14"/>
  </si>
  <si>
    <r>
      <t>7</t>
    </r>
    <r>
      <rPr>
        <sz val="11"/>
        <rFont val="ＭＳ Ｐゴシック"/>
        <family val="3"/>
        <charset val="128"/>
      </rPr>
      <t>//30</t>
    </r>
    <phoneticPr fontId="14"/>
  </si>
  <si>
    <t>買</t>
    <rPh sb="0" eb="1">
      <t>カ</t>
    </rPh>
    <phoneticPr fontId="14"/>
  </si>
  <si>
    <t>買</t>
    <phoneticPr fontId="14"/>
  </si>
  <si>
    <t>リスク（2%）</t>
    <phoneticPr fontId="14"/>
  </si>
  <si>
    <t>リスク（2%）</t>
    <phoneticPr fontId="14"/>
  </si>
  <si>
    <t>小</t>
    <rPh sb="0" eb="1">
      <t>ショウ</t>
    </rPh>
    <phoneticPr fontId="14"/>
  </si>
  <si>
    <t>売</t>
    <rPh sb="0" eb="1">
      <t>ウ</t>
    </rPh>
    <phoneticPr fontId="14"/>
  </si>
  <si>
    <t>中</t>
    <rPh sb="0" eb="1">
      <t>チュウ</t>
    </rPh>
    <phoneticPr fontId="14"/>
  </si>
  <si>
    <t>大</t>
    <rPh sb="0" eb="1">
      <t>ダイ</t>
    </rPh>
    <phoneticPr fontId="14"/>
  </si>
  <si>
    <t xml:space="preserve">気付き※画像にも記入あり。
・MA１０とMA20の乖離に注意する。
　※長い足の方に引っ張られる事を考慮する。
・ＦＩＢによるターゲットの設定はどこの高値～安値にＦＩＢを引くかによって変わってくるので
　引いたFIBとS/Rが重なった付近をターゲットにする等の条件をプラスすると確率が上がる。
</t>
    <rPh sb="36" eb="37">
      <t>ナガ</t>
    </rPh>
    <rPh sb="38" eb="39">
      <t>アシ</t>
    </rPh>
    <rPh sb="40" eb="41">
      <t>ホウ</t>
    </rPh>
    <rPh sb="42" eb="43">
      <t>ヒ</t>
    </rPh>
    <rPh sb="44" eb="45">
      <t>パ</t>
    </rPh>
    <rPh sb="48" eb="49">
      <t>コト</t>
    </rPh>
    <rPh sb="50" eb="52">
      <t>コウリョ</t>
    </rPh>
    <rPh sb="69" eb="71">
      <t>セッテイ</t>
    </rPh>
    <rPh sb="75" eb="77">
      <t>タカネ</t>
    </rPh>
    <rPh sb="78" eb="80">
      <t>ヤスネ</t>
    </rPh>
    <rPh sb="85" eb="86">
      <t>ヒ</t>
    </rPh>
    <rPh sb="92" eb="93">
      <t>カ</t>
    </rPh>
    <rPh sb="102" eb="103">
      <t>ヒ</t>
    </rPh>
    <rPh sb="113" eb="114">
      <t>カサ</t>
    </rPh>
    <rPh sb="117" eb="119">
      <t>フキン</t>
    </rPh>
    <rPh sb="128" eb="129">
      <t>ナド</t>
    </rPh>
    <rPh sb="130" eb="132">
      <t>ジョウケン</t>
    </rPh>
    <rPh sb="139" eb="141">
      <t>カクリツ</t>
    </rPh>
    <rPh sb="142" eb="143">
      <t>ア</t>
    </rPh>
    <phoneticPr fontId="14"/>
  </si>
  <si>
    <r>
      <t>・一発決済は決済ポイントとなるＳ／Ｒを決めるのが難しい。心理的に固く行くと1:1～1.5になりやすい。
　トレンドが出ていれば、分割決済で半分はトレーリング決済が有効だと感じた。
・トレンド発生中のPB</t>
    </r>
    <r>
      <rPr>
        <sz val="11"/>
        <color indexed="8"/>
        <rFont val="ＭＳ Ｐゴシック"/>
        <charset val="128"/>
      </rPr>
      <t>でエントリーするのでトレンド発生初期か中期か後期かによって</t>
    </r>
    <r>
      <rPr>
        <sz val="11"/>
        <color indexed="8"/>
        <rFont val="ＭＳ Ｐゴシック"/>
        <family val="3"/>
        <charset val="128"/>
      </rPr>
      <t>FIB</t>
    </r>
    <r>
      <rPr>
        <sz val="11"/>
        <color indexed="8"/>
        <rFont val="ＭＳ Ｐゴシック"/>
        <charset val="128"/>
      </rPr>
      <t>の引き方を変える必要がある。それには慣れが必要。直近の高値～安値がはっきりしない場合は</t>
    </r>
    <r>
      <rPr>
        <sz val="11"/>
        <color indexed="8"/>
        <rFont val="ＭＳ Ｐゴシック"/>
        <family val="3"/>
        <charset val="128"/>
      </rPr>
      <t>FIB</t>
    </r>
    <r>
      <rPr>
        <sz val="11"/>
        <color indexed="8"/>
        <rFont val="ＭＳ Ｐゴシック"/>
        <charset val="128"/>
      </rPr>
      <t>を引きづらい。またターゲットも</t>
    </r>
    <r>
      <rPr>
        <sz val="11"/>
        <color indexed="8"/>
        <rFont val="ＭＳ Ｐゴシック"/>
        <family val="3"/>
        <charset val="128"/>
      </rPr>
      <t>38.2</t>
    </r>
    <r>
      <rPr>
        <sz val="11"/>
        <color indexed="8"/>
        <rFont val="ＭＳ Ｐゴシック"/>
        <charset val="128"/>
      </rPr>
      <t>なのか</t>
    </r>
    <r>
      <rPr>
        <sz val="11"/>
        <color indexed="8"/>
        <rFont val="ＭＳ Ｐゴシック"/>
        <family val="3"/>
        <charset val="128"/>
      </rPr>
      <t>-161.8</t>
    </r>
    <r>
      <rPr>
        <sz val="11"/>
        <color indexed="8"/>
        <rFont val="ＭＳ Ｐゴシック"/>
        <charset val="128"/>
      </rPr>
      <t>なのか判断が必要になるのでカリキュラムを進めて行って複合して判断しできるようになりたい。</t>
    </r>
    <phoneticPr fontId="14"/>
  </si>
  <si>
    <t>・S/RとFIBが重なったライン付近での決済も検証していきたい。
・S/Rの2段決済を１Hで検証したい。</t>
    <rPh sb="9" eb="10">
      <t>カサ</t>
    </rPh>
    <rPh sb="16" eb="18">
      <t>フキン</t>
    </rPh>
    <rPh sb="20" eb="22">
      <t>ケッサイ</t>
    </rPh>
    <rPh sb="23" eb="25">
      <t>ケンショウ</t>
    </rPh>
    <rPh sb="38" eb="40">
      <t>ニダン</t>
    </rPh>
    <rPh sb="40" eb="42">
      <t>ケッサイ</t>
    </rPh>
    <rPh sb="46" eb="48">
      <t>ケンショウ</t>
    </rPh>
    <phoneticPr fontId="14"/>
  </si>
  <si>
    <t>ＭＡ同士の
乖離</t>
    <rPh sb="2" eb="4">
      <t>ドウシ</t>
    </rPh>
    <rPh sb="6" eb="8">
      <t>カイリ</t>
    </rPh>
    <phoneticPr fontId="14"/>
  </si>
  <si>
    <t>ｃ．ＦＩＢをＳ／Ｒとしてターゲットとする
　トレンド変換付近では38.2、50、61.8トレンド発生中では直近の安値～高値にＦＩＢして
-161.8</t>
    <rPh sb="26" eb="28">
      <t>ヘンカン</t>
    </rPh>
    <rPh sb="28" eb="30">
      <t>フキン</t>
    </rPh>
    <rPh sb="48" eb="50">
      <t>ハッセイ</t>
    </rPh>
    <rPh sb="50" eb="51">
      <t>チュウ</t>
    </rPh>
    <rPh sb="53" eb="55">
      <t>チョッキン</t>
    </rPh>
    <rPh sb="56" eb="58">
      <t>ヤスネ</t>
    </rPh>
    <rPh sb="59" eb="61">
      <t>タカネ</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</si>
</sst>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 #,##0_ ;_ * \-#,##0_ ;_ * &quot;-&quot;_ ;_ @_ "/>
    <numFmt numFmtId="176" formatCode="0.0_ "/>
    <numFmt numFmtId="177" formatCode="#,##0_ "/>
    <numFmt numFmtId="178" formatCode="#,##0_ ;[Red]\-#,##0\ "/>
    <numFmt numFmtId="179" formatCode="0.0_ ;[Red]\-0.0\ "/>
    <numFmt numFmtId="180" formatCode="0.0%"/>
    <numFmt numFmtId="181" formatCode="m/d;@"/>
    <numFmt numFmtId="182" formatCode="h:mm;@"/>
    <numFmt numFmtId="183" formatCode="0.00_ "/>
    <numFmt numFmtId="184" formatCode="0_ "/>
    <numFmt numFmtId="185" formatCode="0;[Red]0"/>
    <numFmt numFmtId="186" formatCode="0.00;[Red]0.00"/>
  </numFmts>
  <fonts count="21" x14ac:knownFonts="1">
    <font>
      <sz val="11"/>
      <name val="ＭＳ Ｐゴシック"/>
    </font>
    <font>
      <b/>
      <sz val="11"/>
      <color indexed="8"/>
      <name val="ＭＳ Ｐゴシック"/>
      <charset val="128"/>
    </font>
    <font>
      <sz val="11"/>
      <color indexed="8"/>
      <name val="ＭＳ Ｐゴシック"/>
      <charset val="128"/>
    </font>
    <font>
      <b/>
      <sz val="11"/>
      <color rgb="FF000000"/>
      <name val="ＭＳ Ｐゴシック"/>
      <charset val="128"/>
    </font>
    <font>
      <sz val="9"/>
      <color indexed="8"/>
      <name val="ＭＳ Ｐゴシック"/>
      <charset val="128"/>
    </font>
    <font>
      <sz val="8"/>
      <color indexed="8"/>
      <name val="ＭＳ Ｐゴシック"/>
      <charset val="128"/>
    </font>
    <font>
      <sz val="11"/>
      <name val="ＭＳ Ｐゴシック"/>
      <charset val="128"/>
    </font>
    <font>
      <sz val="11"/>
      <color rgb="FF000000"/>
      <name val="ＭＳ Ｐゴシック"/>
      <charset val="128"/>
    </font>
    <font>
      <b/>
      <sz val="12"/>
      <color indexed="8"/>
      <name val="ＭＳ Ｐゴシック"/>
      <charset val="128"/>
    </font>
    <font>
      <b/>
      <sz val="16"/>
      <color indexed="8"/>
      <name val="ＭＳ Ｐゴシック"/>
      <charset val="128"/>
    </font>
    <font>
      <sz val="24"/>
      <color indexed="8"/>
      <name val="ＭＳ Ｐゴシック"/>
      <charset val="128"/>
    </font>
    <font>
      <sz val="18"/>
      <color indexed="8"/>
      <name val="ＭＳ Ｐゴシック"/>
      <charset val="128"/>
    </font>
    <font>
      <b/>
      <sz val="22"/>
      <color indexed="8"/>
      <name val="ＭＳ Ｐゴシック"/>
      <charset val="128"/>
    </font>
    <font>
      <sz val="11"/>
      <color indexed="8"/>
      <name val="ＭＳ Ｐゴシック"/>
      <charset val="128"/>
    </font>
    <font>
      <sz val="6"/>
      <name val="ＭＳ Ｐゴシック"/>
      <family val="3"/>
      <charset val="128"/>
    </font>
    <font>
      <sz val="11"/>
      <name val="ＭＳ Ｐゴシック"/>
      <family val="3"/>
      <charset val="128"/>
    </font>
    <font>
      <sz val="28"/>
      <color indexed="8"/>
      <name val="ＭＳ Ｐゴシック"/>
      <family val="3"/>
      <charset val="128"/>
    </font>
    <font>
      <sz val="11"/>
      <color indexed="8"/>
      <name val="ＭＳ Ｐゴシック"/>
      <family val="3"/>
      <charset val="128"/>
    </font>
    <font>
      <sz val="9"/>
      <color indexed="8"/>
      <name val="ＭＳ Ｐゴシック"/>
      <family val="3"/>
      <charset val="128"/>
    </font>
    <font>
      <b/>
      <sz val="11"/>
      <color rgb="FF000000"/>
      <name val="ＭＳ Ｐゴシック"/>
      <family val="3"/>
      <charset val="128"/>
    </font>
    <font>
      <sz val="6"/>
      <color indexed="8"/>
      <name val="ＭＳ Ｐゴシック"/>
      <family val="3"/>
      <charset val="128"/>
    </font>
  </fonts>
  <fills count="12">
    <fill>
      <patternFill patternType="none"/>
    </fill>
    <fill>
      <patternFill patternType="gray125"/>
    </fill>
    <fill>
      <patternFill patternType="solid">
        <fgColor rgb="FFDBEEF3"/>
        <bgColor indexed="64"/>
      </patternFill>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rgb="FFFFCC99"/>
        <bgColor indexed="64"/>
      </patternFill>
    </fill>
    <fill>
      <patternFill patternType="solid">
        <fgColor rgb="FFEAEAEA"/>
        <bgColor indexed="64"/>
      </patternFill>
    </fill>
    <fill>
      <patternFill patternType="solid">
        <fgColor rgb="FFCCFFCC"/>
        <bgColor indexed="64"/>
      </patternFill>
    </fill>
    <fill>
      <patternFill patternType="solid">
        <fgColor rgb="FFCCCCFF"/>
        <bgColor indexed="64"/>
      </patternFill>
    </fill>
    <fill>
      <patternFill patternType="solid">
        <fgColor rgb="FFFFFF00"/>
        <bgColor indexed="64"/>
      </patternFill>
    </fill>
    <fill>
      <patternFill patternType="solid">
        <fgColor rgb="FFFF0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s>
  <cellStyleXfs count="2">
    <xf numFmtId="0" fontId="0" fillId="0" borderId="0">
      <alignment vertical="center"/>
    </xf>
    <xf numFmtId="9" fontId="13" fillId="0" borderId="0">
      <alignment vertical="top"/>
      <protection locked="0"/>
    </xf>
  </cellStyleXfs>
  <cellXfs count="124">
    <xf numFmtId="0" fontId="0" fillId="0" borderId="0" xfId="0">
      <alignment vertical="center"/>
    </xf>
    <xf numFmtId="0" fontId="1" fillId="0" borderId="0" xfId="0" applyFont="1" applyAlignment="1">
      <alignment horizontal="center" vertical="center"/>
    </xf>
    <xf numFmtId="0" fontId="2" fillId="0" borderId="0" xfId="0" applyFont="1">
      <alignment vertical="center"/>
    </xf>
    <xf numFmtId="0" fontId="2" fillId="0" borderId="0" xfId="0" applyFont="1" applyAlignment="1">
      <alignment horizontal="center" vertical="center"/>
    </xf>
    <xf numFmtId="176" fontId="2" fillId="0" borderId="0" xfId="0" applyNumberFormat="1" applyFont="1">
      <alignment vertical="center"/>
    </xf>
    <xf numFmtId="0" fontId="3" fillId="2" borderId="2" xfId="0" applyFont="1" applyFill="1" applyBorder="1" applyAlignment="1">
      <alignment horizontal="center" vertical="center"/>
    </xf>
    <xf numFmtId="0" fontId="2" fillId="0" borderId="1" xfId="0" applyFont="1" applyBorder="1" applyAlignment="1">
      <alignment horizontal="center" vertical="center"/>
    </xf>
    <xf numFmtId="0" fontId="3" fillId="2" borderId="1" xfId="0" applyFont="1" applyFill="1" applyBorder="1" applyAlignment="1">
      <alignment horizontal="center" vertical="center"/>
    </xf>
    <xf numFmtId="0" fontId="2" fillId="0" borderId="2" xfId="0" applyFont="1" applyBorder="1" applyAlignment="1">
      <alignment horizontal="center" vertical="center"/>
    </xf>
    <xf numFmtId="180" fontId="2" fillId="0" borderId="1" xfId="1" applyNumberFormat="1" applyFont="1" applyBorder="1" applyAlignment="1" applyProtection="1">
      <alignment horizontal="center" vertical="center"/>
    </xf>
    <xf numFmtId="0" fontId="3" fillId="2" borderId="5" xfId="0" applyFont="1" applyFill="1" applyBorder="1">
      <alignment vertical="center"/>
    </xf>
    <xf numFmtId="0" fontId="3" fillId="2" borderId="4" xfId="0" applyFont="1" applyFill="1" applyBorder="1">
      <alignment vertical="center"/>
    </xf>
    <xf numFmtId="0" fontId="3"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6" xfId="0" applyFont="1" applyFill="1" applyBorder="1" applyAlignment="1">
      <alignment horizontal="center" vertical="center"/>
    </xf>
    <xf numFmtId="180" fontId="2" fillId="0" borderId="6" xfId="1" applyNumberFormat="1" applyFont="1" applyFill="1" applyBorder="1" applyAlignment="1" applyProtection="1">
      <alignment horizontal="center" vertical="center"/>
    </xf>
    <xf numFmtId="0" fontId="3" fillId="0" borderId="6" xfId="0" applyFont="1" applyFill="1" applyBorder="1">
      <alignment vertical="center"/>
    </xf>
    <xf numFmtId="0" fontId="2" fillId="0" borderId="6" xfId="0" applyFont="1" applyBorder="1" applyAlignment="1">
      <alignment horizontal="center" vertical="center"/>
    </xf>
    <xf numFmtId="0" fontId="2" fillId="0" borderId="4" xfId="0" applyFont="1" applyBorder="1" applyAlignment="1">
      <alignment horizontal="center" vertical="center"/>
    </xf>
    <xf numFmtId="0" fontId="3" fillId="5" borderId="1" xfId="0" applyFont="1" applyFill="1" applyBorder="1" applyAlignment="1">
      <alignment horizontal="center" vertical="center" shrinkToFit="1"/>
    </xf>
    <xf numFmtId="0" fontId="3" fillId="6" borderId="1" xfId="0" applyFont="1" applyFill="1" applyBorder="1" applyAlignment="1">
      <alignment horizontal="center" vertical="center" shrinkToFit="1"/>
    </xf>
    <xf numFmtId="0" fontId="3" fillId="8" borderId="1" xfId="0" applyFont="1" applyFill="1" applyBorder="1" applyAlignment="1">
      <alignment horizontal="center" vertical="center" shrinkToFit="1"/>
    </xf>
    <xf numFmtId="0" fontId="3" fillId="8" borderId="3" xfId="0" applyFont="1" applyFill="1" applyBorder="1" applyAlignment="1">
      <alignment horizontal="center" vertical="center" shrinkToFit="1"/>
    </xf>
    <xf numFmtId="0" fontId="5" fillId="0" borderId="0" xfId="0" applyFont="1" applyAlignment="1">
      <alignment horizontal="center" vertical="center"/>
    </xf>
    <xf numFmtId="0" fontId="6" fillId="0" borderId="1" xfId="0" applyFont="1" applyFill="1" applyBorder="1" applyAlignment="1">
      <alignment horizontal="center" vertical="center"/>
    </xf>
    <xf numFmtId="181" fontId="6" fillId="0" borderId="1" xfId="0" applyNumberFormat="1" applyFont="1" applyFill="1" applyBorder="1" applyAlignment="1">
      <alignment horizontal="center" vertical="center"/>
    </xf>
    <xf numFmtId="182" fontId="6" fillId="0" borderId="1" xfId="0" applyNumberFormat="1" applyFont="1" applyFill="1" applyBorder="1" applyAlignment="1">
      <alignment horizontal="center" vertical="center"/>
    </xf>
    <xf numFmtId="183" fontId="6" fillId="0" borderId="1" xfId="0" applyNumberFormat="1" applyFont="1" applyFill="1" applyBorder="1" applyAlignment="1">
      <alignment horizontal="center" vertical="center"/>
    </xf>
    <xf numFmtId="0" fontId="2" fillId="0" borderId="0" xfId="0" applyFont="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184" fontId="6" fillId="0" borderId="1" xfId="0" applyNumberFormat="1" applyFont="1" applyFill="1" applyBorder="1" applyAlignment="1">
      <alignment horizontal="center" vertical="center"/>
    </xf>
    <xf numFmtId="41" fontId="6" fillId="0" borderId="1" xfId="0" applyNumberFormat="1" applyFont="1" applyFill="1" applyBorder="1" applyAlignment="1">
      <alignment horizontal="right" vertical="center" indent="1"/>
    </xf>
    <xf numFmtId="49" fontId="6" fillId="0" borderId="1"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2" fillId="0" borderId="1" xfId="0" applyFont="1" applyBorder="1" applyAlignment="1">
      <alignment horizontal="center" vertical="center"/>
    </xf>
    <xf numFmtId="0" fontId="3" fillId="2" borderId="1" xfId="0" applyFont="1" applyFill="1" applyBorder="1" applyAlignment="1">
      <alignment horizontal="center" vertical="center"/>
    </xf>
    <xf numFmtId="0" fontId="2" fillId="0" borderId="4" xfId="0" applyFont="1" applyBorder="1" applyAlignment="1">
      <alignment horizontal="center" vertical="center"/>
    </xf>
    <xf numFmtId="0" fontId="3" fillId="8" borderId="3" xfId="0" applyFont="1" applyFill="1" applyBorder="1" applyAlignment="1">
      <alignment horizontal="center" vertical="center" shrinkToFit="1"/>
    </xf>
    <xf numFmtId="0" fontId="6" fillId="0" borderId="1" xfId="0" applyFont="1" applyFill="1" applyBorder="1" applyAlignment="1">
      <alignment horizontal="center" vertical="center"/>
    </xf>
    <xf numFmtId="185" fontId="7" fillId="0" borderId="1" xfId="0" applyNumberFormat="1" applyFont="1" applyFill="1" applyBorder="1" applyAlignment="1">
      <alignment horizontal="center" vertical="center"/>
    </xf>
    <xf numFmtId="185" fontId="6" fillId="0" borderId="1" xfId="0" applyNumberFormat="1" applyFont="1" applyFill="1" applyBorder="1" applyAlignment="1">
      <alignment horizontal="center" vertical="center"/>
    </xf>
    <xf numFmtId="186" fontId="6" fillId="0" borderId="1" xfId="0" applyNumberFormat="1" applyFont="1" applyFill="1" applyBorder="1" applyAlignment="1">
      <alignment horizontal="center" vertical="center"/>
    </xf>
    <xf numFmtId="0" fontId="2" fillId="0" borderId="0" xfId="0" applyFont="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lignment vertical="center"/>
    </xf>
    <xf numFmtId="0" fontId="11" fillId="0" borderId="0" xfId="0" applyFont="1">
      <alignment vertical="center"/>
    </xf>
    <xf numFmtId="0" fontId="8" fillId="10" borderId="0" xfId="0" applyFont="1" applyFill="1" applyAlignment="1">
      <alignment horizontal="center" vertical="center"/>
    </xf>
    <xf numFmtId="0" fontId="12" fillId="10" borderId="0" xfId="0" applyFont="1" applyFill="1">
      <alignment vertical="center"/>
    </xf>
    <xf numFmtId="0" fontId="2" fillId="10" borderId="0" xfId="0" applyFont="1" applyFill="1">
      <alignment vertical="center"/>
    </xf>
    <xf numFmtId="0" fontId="3" fillId="2" borderId="2" xfId="0" applyFont="1" applyFill="1" applyBorder="1" applyAlignment="1">
      <alignment horizontal="center" vertical="center"/>
    </xf>
    <xf numFmtId="0" fontId="2" fillId="0" borderId="1" xfId="0" applyFont="1" applyBorder="1" applyAlignment="1">
      <alignment horizontal="center" vertical="center"/>
    </xf>
    <xf numFmtId="0" fontId="3" fillId="2" borderId="1" xfId="0" applyFont="1" applyFill="1" applyBorder="1" applyAlignment="1">
      <alignment horizontal="center" vertical="center"/>
    </xf>
    <xf numFmtId="0" fontId="2" fillId="0" borderId="4" xfId="0" applyFont="1" applyBorder="1" applyAlignment="1">
      <alignment horizontal="center" vertical="center"/>
    </xf>
    <xf numFmtId="0" fontId="6"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6"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3" fillId="2" borderId="2" xfId="0" applyFont="1" applyFill="1" applyBorder="1" applyAlignment="1">
      <alignment horizontal="center" vertical="center"/>
    </xf>
    <xf numFmtId="0" fontId="3" fillId="8" borderId="3" xfId="0" applyFont="1" applyFill="1" applyBorder="1" applyAlignment="1">
      <alignment horizontal="center" vertical="center" shrinkToFit="1"/>
    </xf>
    <xf numFmtId="0" fontId="0" fillId="11" borderId="0" xfId="0" applyFill="1">
      <alignment vertical="center"/>
    </xf>
    <xf numFmtId="0" fontId="6"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181"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177"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179" fontId="6" fillId="0" borderId="1"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xf>
    <xf numFmtId="0" fontId="4" fillId="0" borderId="0" xfId="0" applyFont="1" applyAlignment="1">
      <alignment horizontal="center" vertical="center" wrapText="1"/>
    </xf>
    <xf numFmtId="177" fontId="2" fillId="0" borderId="1" xfId="0" applyNumberFormat="1" applyFont="1" applyBorder="1" applyAlignment="1">
      <alignment horizontal="center" vertical="center"/>
    </xf>
    <xf numFmtId="0" fontId="2" fillId="0" borderId="1" xfId="0" applyFont="1" applyBorder="1" applyAlignment="1">
      <alignment horizontal="center" vertical="center"/>
    </xf>
    <xf numFmtId="178" fontId="2" fillId="0" borderId="1" xfId="0" applyNumberFormat="1" applyFont="1" applyBorder="1" applyAlignment="1">
      <alignment horizontal="center" vertical="center"/>
    </xf>
    <xf numFmtId="0" fontId="3" fillId="2" borderId="1" xfId="0" applyFont="1" applyFill="1" applyBorder="1" applyAlignment="1">
      <alignment horizontal="center" vertical="center"/>
    </xf>
    <xf numFmtId="0" fontId="3" fillId="9" borderId="1" xfId="0" applyFont="1" applyFill="1" applyBorder="1" applyAlignment="1">
      <alignment horizontal="center" vertical="center" shrinkToFit="1"/>
    </xf>
    <xf numFmtId="0" fontId="19" fillId="6" borderId="10" xfId="0" applyFont="1" applyFill="1" applyBorder="1" applyAlignment="1">
      <alignment horizontal="center" vertical="center" shrinkToFit="1"/>
    </xf>
    <xf numFmtId="0" fontId="3" fillId="6" borderId="6" xfId="0" applyFont="1" applyFill="1" applyBorder="1" applyAlignment="1">
      <alignment horizontal="center" vertical="center" shrinkToFit="1"/>
    </xf>
    <xf numFmtId="0" fontId="3" fillId="6" borderId="4" xfId="0" applyFont="1" applyFill="1" applyBorder="1" applyAlignment="1">
      <alignment horizontal="center" vertical="center" shrinkToFit="1"/>
    </xf>
    <xf numFmtId="179" fontId="2" fillId="0" borderId="1" xfId="0" applyNumberFormat="1" applyFont="1" applyBorder="1" applyAlignment="1">
      <alignment horizontal="center" vertical="center"/>
    </xf>
    <xf numFmtId="0" fontId="4" fillId="0" borderId="11" xfId="0" applyFont="1" applyBorder="1" applyAlignment="1">
      <alignment horizontal="center" vertical="center" wrapText="1"/>
    </xf>
    <xf numFmtId="0" fontId="5" fillId="0" borderId="0" xfId="0" applyFont="1" applyAlignment="1">
      <alignment horizontal="center" vertical="center" wrapText="1"/>
    </xf>
    <xf numFmtId="0" fontId="3" fillId="4" borderId="5" xfId="0" applyFont="1" applyFill="1" applyBorder="1" applyAlignment="1">
      <alignment horizontal="center" vertical="center" shrinkToFit="1"/>
    </xf>
    <xf numFmtId="0" fontId="3" fillId="4" borderId="9" xfId="0" applyFont="1" applyFill="1" applyBorder="1" applyAlignment="1">
      <alignment horizontal="center" vertical="center" shrinkToFit="1"/>
    </xf>
    <xf numFmtId="0" fontId="3" fillId="4" borderId="10" xfId="0" applyFont="1" applyFill="1" applyBorder="1" applyAlignment="1">
      <alignment horizontal="center" vertical="center" shrinkToFit="1"/>
    </xf>
    <xf numFmtId="0" fontId="3" fillId="4" borderId="12" xfId="0" applyFont="1" applyFill="1" applyBorder="1" applyAlignment="1">
      <alignment horizontal="center" vertical="center" shrinkToFit="1"/>
    </xf>
    <xf numFmtId="0" fontId="2" fillId="0" borderId="1" xfId="0" applyFont="1" applyBorder="1" applyAlignment="1">
      <alignment vertical="center" wrapText="1"/>
    </xf>
    <xf numFmtId="0" fontId="2" fillId="0" borderId="1" xfId="0" applyFont="1" applyBorder="1">
      <alignment vertical="center"/>
    </xf>
    <xf numFmtId="0" fontId="3" fillId="6" borderId="3" xfId="0" applyFont="1" applyFill="1" applyBorder="1" applyAlignment="1">
      <alignment horizontal="center" vertical="center" shrinkToFi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3" fillId="2" borderId="1" xfId="0" applyFont="1" applyFill="1" applyBorder="1" applyAlignment="1">
      <alignment horizontal="center" vertical="center" shrinkToFit="1"/>
    </xf>
    <xf numFmtId="0" fontId="3" fillId="3" borderId="8" xfId="0" applyFont="1" applyFill="1" applyBorder="1" applyAlignment="1">
      <alignment horizontal="center" vertical="center" shrinkToFit="1"/>
    </xf>
    <xf numFmtId="0" fontId="3" fillId="3" borderId="1" xfId="0" applyFont="1" applyFill="1" applyBorder="1" applyAlignment="1">
      <alignment horizontal="center" vertical="center" shrinkToFit="1"/>
    </xf>
    <xf numFmtId="0" fontId="3" fillId="5" borderId="3" xfId="0" applyFont="1" applyFill="1" applyBorder="1" applyAlignment="1">
      <alignment horizontal="center" vertical="center" shrinkToFit="1"/>
    </xf>
    <xf numFmtId="0" fontId="3" fillId="5" borderId="4" xfId="0" applyFont="1" applyFill="1" applyBorder="1" applyAlignment="1">
      <alignment horizontal="center" vertical="center" shrinkToFit="1"/>
    </xf>
    <xf numFmtId="0" fontId="3" fillId="8" borderId="3" xfId="0" applyFont="1" applyFill="1" applyBorder="1" applyAlignment="1">
      <alignment horizontal="center" vertical="center" shrinkToFit="1"/>
    </xf>
    <xf numFmtId="0" fontId="3" fillId="8" borderId="6" xfId="0" applyFont="1" applyFill="1" applyBorder="1" applyAlignment="1">
      <alignment horizontal="center" vertical="center" shrinkToFit="1"/>
    </xf>
    <xf numFmtId="0" fontId="3" fillId="8" borderId="4" xfId="0" applyFont="1" applyFill="1" applyBorder="1" applyAlignment="1">
      <alignment horizontal="center" vertical="center" shrinkToFit="1"/>
    </xf>
    <xf numFmtId="0" fontId="3" fillId="7" borderId="2" xfId="0" applyFont="1" applyFill="1" applyBorder="1" applyAlignment="1">
      <alignment horizontal="center" vertical="center" shrinkToFit="1"/>
    </xf>
    <xf numFmtId="0" fontId="3" fillId="7" borderId="8" xfId="0" applyFont="1" applyFill="1" applyBorder="1" applyAlignment="1">
      <alignment horizontal="center" vertical="center" shrinkToFit="1"/>
    </xf>
    <xf numFmtId="0" fontId="3" fillId="5" borderId="6" xfId="0" applyFont="1" applyFill="1" applyBorder="1" applyAlignment="1">
      <alignment horizontal="center" vertical="center" shrinkToFit="1"/>
    </xf>
    <xf numFmtId="0" fontId="3" fillId="2" borderId="2" xfId="0" applyFont="1" applyFill="1" applyBorder="1" applyAlignment="1">
      <alignment horizontal="center" vertical="center"/>
    </xf>
    <xf numFmtId="0" fontId="15" fillId="0" borderId="1"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176" fontId="18" fillId="0" borderId="0" xfId="0" applyNumberFormat="1" applyFont="1" applyAlignment="1">
      <alignment horizontal="center" vertical="center" wrapText="1"/>
    </xf>
    <xf numFmtId="176" fontId="18" fillId="0" borderId="0" xfId="0" applyNumberFormat="1" applyFont="1" applyAlignment="1">
      <alignment horizontal="center" vertical="center"/>
    </xf>
    <xf numFmtId="0" fontId="17" fillId="0" borderId="1" xfId="0" applyFont="1" applyBorder="1" applyAlignment="1">
      <alignment vertical="center" wrapText="1"/>
    </xf>
    <xf numFmtId="0" fontId="11" fillId="0" borderId="0" xfId="0" applyFont="1" applyAlignment="1">
      <alignment horizontal="center" vertical="center"/>
    </xf>
    <xf numFmtId="0" fontId="16" fillId="11" borderId="0" xfId="0" applyFont="1" applyFill="1" applyAlignment="1">
      <alignment vertical="center"/>
    </xf>
    <xf numFmtId="0" fontId="2" fillId="0" borderId="0" xfId="0" applyFont="1" applyAlignment="1">
      <alignment horizontal="left" vertical="top"/>
    </xf>
    <xf numFmtId="0" fontId="2" fillId="0" borderId="0" xfId="0" applyFont="1" applyAlignment="1">
      <alignment vertical="top" wrapText="1"/>
    </xf>
    <xf numFmtId="0" fontId="3" fillId="6" borderId="10" xfId="0" applyFont="1" applyFill="1" applyBorder="1" applyAlignment="1">
      <alignment horizontal="center" vertical="center" shrinkToFit="1"/>
    </xf>
    <xf numFmtId="0" fontId="3" fillId="8" borderId="10" xfId="0" applyFont="1" applyFill="1" applyBorder="1" applyAlignment="1">
      <alignment horizontal="center" vertical="center" shrinkToFit="1"/>
    </xf>
    <xf numFmtId="0" fontId="3" fillId="7" borderId="1" xfId="0" applyFont="1" applyFill="1" applyBorder="1" applyAlignment="1">
      <alignment horizontal="center" vertical="center" shrinkToFit="1"/>
    </xf>
    <xf numFmtId="0" fontId="3" fillId="5" borderId="10" xfId="0" applyFont="1" applyFill="1" applyBorder="1" applyAlignment="1">
      <alignment horizontal="center" vertical="center" shrinkToFit="1"/>
    </xf>
    <xf numFmtId="0" fontId="17" fillId="0" borderId="0" xfId="0" applyFont="1" applyAlignment="1">
      <alignment horizontal="left" vertical="top" wrapText="1"/>
    </xf>
    <xf numFmtId="0" fontId="17" fillId="0" borderId="0" xfId="0" applyFont="1" applyAlignment="1">
      <alignment vertical="top" wrapText="1"/>
    </xf>
    <xf numFmtId="0" fontId="20" fillId="0" borderId="0" xfId="0" applyFont="1" applyAlignment="1">
      <alignment horizontal="center" vertical="center" wrapText="1"/>
    </xf>
  </cellXfs>
  <cellStyles count="2">
    <cellStyle name="パーセント" xfId="1" builtinId="5"/>
    <cellStyle name="標準" xfId="0" builtinId="0"/>
  </cellStyles>
  <dxfs count="32">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
      <font>
        <b/>
        <sz val="11"/>
        <color rgb="FF0000FF"/>
      </font>
    </dxf>
    <dxf>
      <font>
        <b/>
        <sz val="11"/>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tmp"/><Relationship Id="rId3" Type="http://schemas.openxmlformats.org/officeDocument/2006/relationships/image" Target="../media/image3.png"/><Relationship Id="rId21" Type="http://schemas.openxmlformats.org/officeDocument/2006/relationships/image" Target="../media/image21.tmp"/><Relationship Id="rId34" Type="http://schemas.openxmlformats.org/officeDocument/2006/relationships/image" Target="../media/image34.tmp"/><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tmp"/><Relationship Id="rId33" Type="http://schemas.openxmlformats.org/officeDocument/2006/relationships/image" Target="../media/image33.tmp"/><Relationship Id="rId38" Type="http://schemas.openxmlformats.org/officeDocument/2006/relationships/image" Target="../media/image38.tmp"/><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tmp"/><Relationship Id="rId29" Type="http://schemas.openxmlformats.org/officeDocument/2006/relationships/image" Target="../media/image29.tmp"/><Relationship Id="rId1" Type="http://schemas.openxmlformats.org/officeDocument/2006/relationships/image" Target="../media/image1.tmp"/><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tmp"/><Relationship Id="rId32" Type="http://schemas.openxmlformats.org/officeDocument/2006/relationships/image" Target="../media/image32.tmp"/><Relationship Id="rId37" Type="http://schemas.openxmlformats.org/officeDocument/2006/relationships/image" Target="../media/image37.tmp"/><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tmp"/><Relationship Id="rId28" Type="http://schemas.openxmlformats.org/officeDocument/2006/relationships/image" Target="../media/image28.tmp"/><Relationship Id="rId36" Type="http://schemas.openxmlformats.org/officeDocument/2006/relationships/image" Target="../media/image36.tmp"/><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tmp"/><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tmp"/><Relationship Id="rId27" Type="http://schemas.openxmlformats.org/officeDocument/2006/relationships/image" Target="../media/image27.tmp"/><Relationship Id="rId30" Type="http://schemas.openxmlformats.org/officeDocument/2006/relationships/image" Target="../media/image30.tmp"/><Relationship Id="rId35" Type="http://schemas.openxmlformats.org/officeDocument/2006/relationships/image" Target="../media/image35.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995</xdr:row>
      <xdr:rowOff>-1</xdr:rowOff>
    </xdr:from>
    <xdr:to>
      <xdr:col>30</xdr:col>
      <xdr:colOff>297901</xdr:colOff>
      <xdr:row>1042</xdr:row>
      <xdr:rowOff>174171</xdr:rowOff>
    </xdr:to>
    <xdr:pic>
      <xdr:nvPicPr>
        <xdr:cNvPr id="62" name="図 61"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5449028"/>
          <a:ext cx="18509701" cy="8871857"/>
        </a:xfrm>
        <a:prstGeom prst="rect">
          <a:avLst/>
        </a:prstGeom>
      </xdr:spPr>
    </xdr:pic>
    <xdr:clientData/>
  </xdr:twoCellAnchor>
  <xdr:twoCellAnchor>
    <xdr:from>
      <xdr:col>1</xdr:col>
      <xdr:colOff>250287</xdr:colOff>
      <xdr:row>1</xdr:row>
      <xdr:rowOff>62150</xdr:rowOff>
    </xdr:from>
    <xdr:to>
      <xdr:col>2</xdr:col>
      <xdr:colOff>163032</xdr:colOff>
      <xdr:row>1</xdr:row>
      <xdr:rowOff>608558</xdr:rowOff>
    </xdr:to>
    <xdr:sp macro="" textlink="">
      <xdr:nvSpPr>
        <xdr:cNvPr id="2" name="downArrow"/>
        <xdr:cNvSpPr/>
      </xdr:nvSpPr>
      <xdr:spPr>
        <a:xfrm>
          <a:off x="837111" y="380999"/>
          <a:ext cx="469175" cy="544286"/>
        </a:xfrm>
        <a:prstGeom prst="downArrow">
          <a:avLst/>
        </a:prstGeom>
        <a:solidFill>
          <a:srgbClr val="FFFFFF"/>
        </a:solidFill>
        <a:ln w="25400" cap="flat"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2</xdr:col>
      <xdr:colOff>337288</xdr:colOff>
      <xdr:row>1</xdr:row>
      <xdr:rowOff>62150</xdr:rowOff>
    </xdr:from>
    <xdr:to>
      <xdr:col>3</xdr:col>
      <xdr:colOff>195520</xdr:colOff>
      <xdr:row>1</xdr:row>
      <xdr:rowOff>608558</xdr:rowOff>
    </xdr:to>
    <xdr:sp macro="" textlink="">
      <xdr:nvSpPr>
        <xdr:cNvPr id="3" name="downArrow"/>
        <xdr:cNvSpPr/>
      </xdr:nvSpPr>
      <xdr:spPr>
        <a:xfrm rot="10800000">
          <a:off x="1480457" y="380999"/>
          <a:ext cx="468086" cy="544286"/>
        </a:xfrm>
        <a:prstGeom prst="downArrow">
          <a:avLst/>
        </a:prstGeom>
        <a:solidFill>
          <a:srgbClr val="FFFFFF"/>
        </a:solidFill>
        <a:ln w="25400" cap="flat"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0</xdr:colOff>
      <xdr:row>1</xdr:row>
      <xdr:rowOff>354776</xdr:rowOff>
    </xdr:from>
    <xdr:to>
      <xdr:col>6</xdr:col>
      <xdr:colOff>598376</xdr:colOff>
      <xdr:row>1</xdr:row>
      <xdr:rowOff>354776</xdr:rowOff>
    </xdr:to>
    <xdr:sp macro="" textlink="">
      <xdr:nvSpPr>
        <xdr:cNvPr id="4" name="line"/>
        <xdr:cNvSpPr/>
      </xdr:nvSpPr>
      <xdr:spPr>
        <a:xfrm>
          <a:off x="3581400" y="664029"/>
          <a:ext cx="598714" cy="0"/>
        </a:xfrm>
        <a:prstGeom prst="line">
          <a:avLst/>
        </a:prstGeom>
        <a:noFill/>
        <a:ln w="38100" cap="flat" cmpd="sng">
          <a:solidFill>
            <a:srgbClr val="FF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10</xdr:col>
      <xdr:colOff>0</xdr:colOff>
      <xdr:row>1</xdr:row>
      <xdr:rowOff>328880</xdr:rowOff>
    </xdr:from>
    <xdr:to>
      <xdr:col>10</xdr:col>
      <xdr:colOff>598376</xdr:colOff>
      <xdr:row>1</xdr:row>
      <xdr:rowOff>328880</xdr:rowOff>
    </xdr:to>
    <xdr:sp macro="" textlink="">
      <xdr:nvSpPr>
        <xdr:cNvPr id="5" name="line"/>
        <xdr:cNvSpPr/>
      </xdr:nvSpPr>
      <xdr:spPr>
        <a:xfrm>
          <a:off x="6019800" y="642258"/>
          <a:ext cx="598714" cy="0"/>
        </a:xfrm>
        <a:prstGeom prst="line">
          <a:avLst/>
        </a:prstGeom>
        <a:noFill/>
        <a:ln w="38100" cap="flat" cmpd="sng">
          <a:solidFill>
            <a:srgbClr val="FFFF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13</xdr:col>
      <xdr:colOff>587744</xdr:colOff>
      <xdr:row>1</xdr:row>
      <xdr:rowOff>126890</xdr:rowOff>
    </xdr:from>
    <xdr:to>
      <xdr:col>14</xdr:col>
      <xdr:colOff>587744</xdr:colOff>
      <xdr:row>2</xdr:row>
      <xdr:rowOff>0</xdr:rowOff>
    </xdr:to>
    <xdr:sp macro="" textlink="">
      <xdr:nvSpPr>
        <xdr:cNvPr id="6" name="mathMultiply"/>
        <xdr:cNvSpPr/>
      </xdr:nvSpPr>
      <xdr:spPr>
        <a:xfrm>
          <a:off x="8436429" y="435429"/>
          <a:ext cx="609600" cy="543196"/>
        </a:xfrm>
        <a:prstGeom prst="mathMultiply">
          <a:avLst/>
        </a:prstGeom>
        <a:solidFill>
          <a:srgbClr val="FFFF00"/>
        </a:solidFill>
        <a:ln w="25400" cap="flat" cmpd="sng">
          <a:solidFill>
            <a:srgbClr val="FFFF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0</xdr:colOff>
      <xdr:row>3</xdr:row>
      <xdr:rowOff>152161</xdr:rowOff>
    </xdr:from>
    <xdr:to>
      <xdr:col>21</xdr:col>
      <xdr:colOff>98646</xdr:colOff>
      <xdr:row>38</xdr:row>
      <xdr:rowOff>25003</xdr:rowOff>
    </xdr:to>
    <xdr:pic>
      <xdr:nvPicPr>
        <xdr:cNvPr id="7" name="rect"/>
        <xdr:cNvPicPr/>
      </xdr:nvPicPr>
      <xdr:blipFill>
        <a:blip xmlns:r="http://schemas.openxmlformats.org/officeDocument/2006/relationships" r:embed="rId2"/>
        <a:srcRect/>
        <a:stretch>
          <a:fillRect/>
        </a:stretch>
      </xdr:blipFill>
      <xdr:spPr>
        <a:xfrm>
          <a:off x="0" y="1303332"/>
          <a:ext cx="12824142" cy="6241561"/>
        </a:xfrm>
        <a:prstGeom prst="rect">
          <a:avLst/>
        </a:prstGeom>
        <a:noFill/>
        <a:ln>
          <a:noFill/>
        </a:ln>
        <a:effectLst/>
      </xdr:spPr>
    </xdr:pic>
    <xdr:clientData/>
  </xdr:twoCellAnchor>
  <xdr:twoCellAnchor>
    <xdr:from>
      <xdr:col>0</xdr:col>
      <xdr:colOff>402995</xdr:colOff>
      <xdr:row>5</xdr:row>
      <xdr:rowOff>88582</xdr:rowOff>
    </xdr:from>
    <xdr:to>
      <xdr:col>3</xdr:col>
      <xdr:colOff>44302</xdr:colOff>
      <xdr:row>9</xdr:row>
      <xdr:rowOff>12144</xdr:rowOff>
    </xdr:to>
    <xdr:sp macro="" textlink="">
      <xdr:nvSpPr>
        <xdr:cNvPr id="8" name=" "/>
        <xdr:cNvSpPr txBox="1"/>
      </xdr:nvSpPr>
      <xdr:spPr>
        <a:xfrm>
          <a:off x="403412" y="1604683"/>
          <a:ext cx="1389529" cy="636493"/>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画像①</a:t>
          </a:r>
        </a:p>
      </xdr:txBody>
    </xdr:sp>
    <xdr:clientData/>
  </xdr:twoCellAnchor>
  <xdr:twoCellAnchor>
    <xdr:from>
      <xdr:col>0</xdr:col>
      <xdr:colOff>23371</xdr:colOff>
      <xdr:row>41</xdr:row>
      <xdr:rowOff>0</xdr:rowOff>
    </xdr:from>
    <xdr:to>
      <xdr:col>21</xdr:col>
      <xdr:colOff>86832</xdr:colOff>
      <xdr:row>75</xdr:row>
      <xdr:rowOff>114300</xdr:rowOff>
    </xdr:to>
    <xdr:pic>
      <xdr:nvPicPr>
        <xdr:cNvPr id="9" name="rect"/>
        <xdr:cNvPicPr/>
      </xdr:nvPicPr>
      <xdr:blipFill>
        <a:blip xmlns:r="http://schemas.openxmlformats.org/officeDocument/2006/relationships" r:embed="rId3"/>
        <a:srcRect/>
        <a:stretch>
          <a:fillRect/>
        </a:stretch>
      </xdr:blipFill>
      <xdr:spPr>
        <a:xfrm>
          <a:off x="23446" y="8053754"/>
          <a:ext cx="12788900" cy="6293449"/>
        </a:xfrm>
        <a:prstGeom prst="rect">
          <a:avLst/>
        </a:prstGeom>
        <a:noFill/>
        <a:ln>
          <a:noFill/>
        </a:ln>
        <a:effectLst/>
      </xdr:spPr>
    </xdr:pic>
    <xdr:clientData/>
  </xdr:twoCellAnchor>
  <xdr:twoCellAnchor>
    <xdr:from>
      <xdr:col>0</xdr:col>
      <xdr:colOff>0</xdr:colOff>
      <xdr:row>474</xdr:row>
      <xdr:rowOff>0</xdr:rowOff>
    </xdr:from>
    <xdr:to>
      <xdr:col>2</xdr:col>
      <xdr:colOff>250455</xdr:colOff>
      <xdr:row>477</xdr:row>
      <xdr:rowOff>88582</xdr:rowOff>
    </xdr:to>
    <xdr:sp macro="" textlink="">
      <xdr:nvSpPr>
        <xdr:cNvPr id="10" name=" "/>
        <xdr:cNvSpPr txBox="1"/>
      </xdr:nvSpPr>
      <xdr:spPr>
        <a:xfrm>
          <a:off x="0" y="85595456"/>
          <a:ext cx="1389529" cy="636496"/>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画像⑫</a:t>
          </a:r>
        </a:p>
      </xdr:txBody>
    </xdr:sp>
    <xdr:clientData/>
  </xdr:twoCellAnchor>
  <xdr:twoCellAnchor>
    <xdr:from>
      <xdr:col>0</xdr:col>
      <xdr:colOff>555224</xdr:colOff>
      <xdr:row>43</xdr:row>
      <xdr:rowOff>25003</xdr:rowOff>
    </xdr:from>
    <xdr:to>
      <xdr:col>3</xdr:col>
      <xdr:colOff>196702</xdr:colOff>
      <xdr:row>46</xdr:row>
      <xdr:rowOff>114300</xdr:rowOff>
    </xdr:to>
    <xdr:sp macro="" textlink="">
      <xdr:nvSpPr>
        <xdr:cNvPr id="11" name=" "/>
        <xdr:cNvSpPr txBox="1"/>
      </xdr:nvSpPr>
      <xdr:spPr>
        <a:xfrm>
          <a:off x="555812" y="8346142"/>
          <a:ext cx="1389529" cy="636493"/>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画像②</a:t>
          </a:r>
        </a:p>
      </xdr:txBody>
    </xdr:sp>
    <xdr:clientData/>
  </xdr:twoCellAnchor>
  <xdr:twoCellAnchor>
    <xdr:from>
      <xdr:col>0</xdr:col>
      <xdr:colOff>0</xdr:colOff>
      <xdr:row>474</xdr:row>
      <xdr:rowOff>0</xdr:rowOff>
    </xdr:from>
    <xdr:to>
      <xdr:col>3</xdr:col>
      <xdr:colOff>505046</xdr:colOff>
      <xdr:row>476</xdr:row>
      <xdr:rowOff>62864</xdr:rowOff>
    </xdr:to>
    <xdr:sp macro="" textlink="">
      <xdr:nvSpPr>
        <xdr:cNvPr id="12" name=" "/>
        <xdr:cNvSpPr txBox="1"/>
      </xdr:nvSpPr>
      <xdr:spPr>
        <a:xfrm>
          <a:off x="0" y="85595456"/>
          <a:ext cx="2253343" cy="426536"/>
        </a:xfrm>
        <a:prstGeom prst="rect">
          <a:avLst/>
        </a:prstGeom>
        <a:noFill/>
        <a:ln w="9525" cap="flat" cmpd="sng">
          <a:solidFill>
            <a:srgbClr val="FFFFFF"/>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600">
              <a:solidFill>
                <a:srgbClr val="FFFFFF"/>
              </a:solidFill>
              <a:latin typeface="ＭＳ Ｐゴシック" panose="00000000000000000000" charset="0"/>
              <a:ea typeface="ＭＳ Ｐゴシック" panose="00000000000000000000" charset="0"/>
            </a:rPr>
            <a:t>トレーリングストップ</a:t>
          </a:r>
        </a:p>
      </xdr:txBody>
    </xdr:sp>
    <xdr:clientData/>
  </xdr:twoCellAnchor>
  <xdr:twoCellAnchor>
    <xdr:from>
      <xdr:col>13</xdr:col>
      <xdr:colOff>284125</xdr:colOff>
      <xdr:row>14</xdr:row>
      <xdr:rowOff>50720</xdr:rowOff>
    </xdr:from>
    <xdr:to>
      <xdr:col>14</xdr:col>
      <xdr:colOff>122865</xdr:colOff>
      <xdr:row>19</xdr:row>
      <xdr:rowOff>37861</xdr:rowOff>
    </xdr:to>
    <xdr:cxnSp macro="">
      <xdr:nvCxnSpPr>
        <xdr:cNvPr id="13" name="bentConnector3"/>
        <xdr:cNvCxnSpPr/>
      </xdr:nvCxnSpPr>
      <xdr:spPr>
        <a:xfrm rot="16200000" flipV="1">
          <a:off x="7908682" y="3430466"/>
          <a:ext cx="896815" cy="448408"/>
        </a:xfrm>
        <a:prstGeom prst="bentConnector3">
          <a:avLst/>
        </a:prstGeom>
        <a:noFill/>
        <a:ln w="9525" cap="flat" cmpd="sng">
          <a:solidFill>
            <a:srgbClr val="FFFF00"/>
          </a:solidFill>
          <a:prstDash val="solid"/>
          <a:miter/>
          <a:tailEnd type="triangle" w="med" len="med"/>
        </a:ln>
        <a:effectLst/>
      </xdr:spPr>
      <xdr:style>
        <a:lnRef idx="2">
          <a:schemeClr val="accent1">
            <a:shade val="50000"/>
          </a:schemeClr>
        </a:lnRef>
        <a:fillRef idx="1">
          <a:schemeClr val="accent1"/>
        </a:fillRef>
        <a:effectRef idx="0">
          <a:schemeClr val="accent1"/>
        </a:effectRef>
        <a:fontRef idx="minor">
          <a:schemeClr val="dk1"/>
        </a:fontRef>
      </xdr:style>
    </xdr:cxnSp>
    <xdr:clientData/>
  </xdr:twoCellAnchor>
  <xdr:twoCellAnchor>
    <xdr:from>
      <xdr:col>13</xdr:col>
      <xdr:colOff>140586</xdr:colOff>
      <xdr:row>12</xdr:row>
      <xdr:rowOff>114300</xdr:rowOff>
    </xdr:from>
    <xdr:to>
      <xdr:col>13</xdr:col>
      <xdr:colOff>427665</xdr:colOff>
      <xdr:row>14</xdr:row>
      <xdr:rowOff>50720</xdr:rowOff>
    </xdr:to>
    <xdr:sp macro="" textlink="">
      <xdr:nvSpPr>
        <xdr:cNvPr id="14" name="ellipse"/>
        <xdr:cNvSpPr/>
      </xdr:nvSpPr>
      <xdr:spPr>
        <a:xfrm>
          <a:off x="7989277" y="2901462"/>
          <a:ext cx="287215" cy="304800"/>
        </a:xfrm>
        <a:prstGeom prst="ellipse">
          <a:avLst/>
        </a:prstGeom>
        <a:noFill/>
        <a:ln w="25400" cap="flat" cmpd="sng">
          <a:solidFill>
            <a:srgbClr val="FFFF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14</xdr:col>
      <xdr:colOff>263451</xdr:colOff>
      <xdr:row>12</xdr:row>
      <xdr:rowOff>101441</xdr:rowOff>
    </xdr:from>
    <xdr:to>
      <xdr:col>17</xdr:col>
      <xdr:colOff>527493</xdr:colOff>
      <xdr:row>13</xdr:row>
      <xdr:rowOff>0</xdr:rowOff>
    </xdr:to>
    <xdr:cxnSp macro="">
      <xdr:nvCxnSpPr>
        <xdr:cNvPr id="15" name="bentConnector4"/>
        <xdr:cNvCxnSpPr/>
      </xdr:nvCxnSpPr>
      <xdr:spPr>
        <a:xfrm rot="16200000" flipH="1" flipV="1">
          <a:off x="9727223" y="1890346"/>
          <a:ext cx="82062" cy="2092570"/>
        </a:xfrm>
        <a:prstGeom prst="bentConnector4">
          <a:avLst/>
        </a:prstGeom>
        <a:noFill/>
        <a:ln w="9525" cap="flat" cmpd="sng">
          <a:solidFill>
            <a:srgbClr val="FFFF00"/>
          </a:solidFill>
          <a:prstDash val="solid"/>
          <a:miter/>
          <a:tailEnd type="triangle" w="med" len="med"/>
        </a:ln>
        <a:effectLst/>
      </xdr:spPr>
      <xdr:style>
        <a:lnRef idx="2">
          <a:schemeClr val="accent1">
            <a:shade val="50000"/>
          </a:schemeClr>
        </a:lnRef>
        <a:fillRef idx="1">
          <a:schemeClr val="accent1"/>
        </a:fillRef>
        <a:effectRef idx="0">
          <a:schemeClr val="accent1"/>
        </a:effectRef>
        <a:fontRef idx="minor">
          <a:schemeClr val="dk1"/>
        </a:fontRef>
      </xdr:style>
    </xdr:cxnSp>
    <xdr:clientData/>
  </xdr:twoCellAnchor>
  <xdr:twoCellAnchor>
    <xdr:from>
      <xdr:col>15</xdr:col>
      <xdr:colOff>228600</xdr:colOff>
      <xdr:row>12</xdr:row>
      <xdr:rowOff>101441</xdr:rowOff>
    </xdr:from>
    <xdr:to>
      <xdr:col>20</xdr:col>
      <xdr:colOff>216786</xdr:colOff>
      <xdr:row>13</xdr:row>
      <xdr:rowOff>139303</xdr:rowOff>
    </xdr:to>
    <xdr:sp macro="" textlink="">
      <xdr:nvSpPr>
        <xdr:cNvPr id="16" name="rect"/>
        <xdr:cNvSpPr/>
      </xdr:nvSpPr>
      <xdr:spPr>
        <a:xfrm>
          <a:off x="9296400" y="2895600"/>
          <a:ext cx="3036277" cy="216877"/>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12</xdr:col>
      <xdr:colOff>480237</xdr:colOff>
      <xdr:row>59</xdr:row>
      <xdr:rowOff>0</xdr:rowOff>
    </xdr:from>
    <xdr:to>
      <xdr:col>16</xdr:col>
      <xdr:colOff>295348</xdr:colOff>
      <xdr:row>61</xdr:row>
      <xdr:rowOff>62864</xdr:rowOff>
    </xdr:to>
    <xdr:sp macro="" textlink="">
      <xdr:nvSpPr>
        <xdr:cNvPr id="17" name=" "/>
        <xdr:cNvSpPr txBox="1"/>
      </xdr:nvSpPr>
      <xdr:spPr>
        <a:xfrm>
          <a:off x="7719646" y="11324492"/>
          <a:ext cx="2253343" cy="42726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ctr"/>
        <a:lstStyle/>
        <a:p>
          <a:pPr algn="ctr"/>
          <a:r>
            <a:rPr lang="en-US" altLang="zh-CN" sz="1600">
              <a:solidFill>
                <a:srgbClr val="FFFFFF"/>
              </a:solidFill>
              <a:latin typeface="ＭＳ Ｐゴシック" panose="00000000000000000000" charset="0"/>
              <a:ea typeface="ＭＳ Ｐゴシック" panose="00000000000000000000" charset="0"/>
            </a:rPr>
            <a:t>Ｓ／Ｒで決済</a:t>
          </a:r>
        </a:p>
      </xdr:txBody>
    </xdr:sp>
    <xdr:clientData/>
  </xdr:twoCellAnchor>
  <xdr:twoCellAnchor>
    <xdr:from>
      <xdr:col>0</xdr:col>
      <xdr:colOff>0</xdr:colOff>
      <xdr:row>78</xdr:row>
      <xdr:rowOff>0</xdr:rowOff>
    </xdr:from>
    <xdr:to>
      <xdr:col>21</xdr:col>
      <xdr:colOff>72065</xdr:colOff>
      <xdr:row>119</xdr:row>
      <xdr:rowOff>12144</xdr:rowOff>
    </xdr:to>
    <xdr:pic>
      <xdr:nvPicPr>
        <xdr:cNvPr id="18" name="rect"/>
        <xdr:cNvPicPr/>
      </xdr:nvPicPr>
      <xdr:blipFill>
        <a:blip xmlns:r="http://schemas.openxmlformats.org/officeDocument/2006/relationships" r:embed="rId4"/>
        <a:srcRect/>
        <a:stretch>
          <a:fillRect/>
        </a:stretch>
      </xdr:blipFill>
      <xdr:spPr>
        <a:xfrm>
          <a:off x="1" y="15121467"/>
          <a:ext cx="12797996" cy="7653865"/>
        </a:xfrm>
        <a:prstGeom prst="rect">
          <a:avLst/>
        </a:prstGeom>
        <a:noFill/>
        <a:ln>
          <a:noFill/>
        </a:ln>
        <a:effectLst/>
      </xdr:spPr>
    </xdr:pic>
    <xdr:clientData/>
  </xdr:twoCellAnchor>
  <xdr:twoCellAnchor>
    <xdr:from>
      <xdr:col>0</xdr:col>
      <xdr:colOff>312668</xdr:colOff>
      <xdr:row>79</xdr:row>
      <xdr:rowOff>177165</xdr:rowOff>
    </xdr:from>
    <xdr:to>
      <xdr:col>2</xdr:col>
      <xdr:colOff>564116</xdr:colOff>
      <xdr:row>83</xdr:row>
      <xdr:rowOff>88582</xdr:rowOff>
    </xdr:to>
    <xdr:sp macro="" textlink="">
      <xdr:nvSpPr>
        <xdr:cNvPr id="19" name=" "/>
        <xdr:cNvSpPr txBox="1"/>
      </xdr:nvSpPr>
      <xdr:spPr>
        <a:xfrm>
          <a:off x="313268" y="15485533"/>
          <a:ext cx="1394011" cy="657411"/>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画像③</a:t>
          </a:r>
        </a:p>
      </xdr:txBody>
    </xdr:sp>
    <xdr:clientData/>
  </xdr:twoCellAnchor>
  <xdr:twoCellAnchor>
    <xdr:from>
      <xdr:col>0</xdr:col>
      <xdr:colOff>0</xdr:colOff>
      <xdr:row>121</xdr:row>
      <xdr:rowOff>0</xdr:rowOff>
    </xdr:from>
    <xdr:to>
      <xdr:col>29</xdr:col>
      <xdr:colOff>587744</xdr:colOff>
      <xdr:row>167</xdr:row>
      <xdr:rowOff>152161</xdr:rowOff>
    </xdr:to>
    <xdr:pic>
      <xdr:nvPicPr>
        <xdr:cNvPr id="20" name="rect"/>
        <xdr:cNvPicPr/>
      </xdr:nvPicPr>
      <xdr:blipFill>
        <a:blip xmlns:r="http://schemas.openxmlformats.org/officeDocument/2006/relationships" r:embed="rId5"/>
        <a:srcRect/>
        <a:stretch>
          <a:fillRect/>
        </a:stretch>
      </xdr:blipFill>
      <xdr:spPr>
        <a:xfrm>
          <a:off x="0" y="23130932"/>
          <a:ext cx="18190476" cy="8723810"/>
        </a:xfrm>
        <a:prstGeom prst="rect">
          <a:avLst/>
        </a:prstGeom>
        <a:noFill/>
        <a:ln>
          <a:noFill/>
        </a:ln>
        <a:effectLst/>
      </xdr:spPr>
    </xdr:pic>
    <xdr:clientData/>
  </xdr:twoCellAnchor>
  <xdr:twoCellAnchor>
    <xdr:from>
      <xdr:col>0</xdr:col>
      <xdr:colOff>431419</xdr:colOff>
      <xdr:row>124</xdr:row>
      <xdr:rowOff>114300</xdr:rowOff>
    </xdr:from>
    <xdr:to>
      <xdr:col>3</xdr:col>
      <xdr:colOff>72655</xdr:colOff>
      <xdr:row>128</xdr:row>
      <xdr:rowOff>25003</xdr:rowOff>
    </xdr:to>
    <xdr:sp macro="" textlink="">
      <xdr:nvSpPr>
        <xdr:cNvPr id="21" name=" "/>
        <xdr:cNvSpPr txBox="1"/>
      </xdr:nvSpPr>
      <xdr:spPr>
        <a:xfrm>
          <a:off x="431800" y="23808266"/>
          <a:ext cx="1394011" cy="65741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画像④</a:t>
          </a:r>
        </a:p>
      </xdr:txBody>
    </xdr:sp>
    <xdr:clientData/>
  </xdr:twoCellAnchor>
  <xdr:twoCellAnchor>
    <xdr:from>
      <xdr:col>0</xdr:col>
      <xdr:colOff>0</xdr:colOff>
      <xdr:row>171</xdr:row>
      <xdr:rowOff>0</xdr:rowOff>
    </xdr:from>
    <xdr:to>
      <xdr:col>29</xdr:col>
      <xdr:colOff>597786</xdr:colOff>
      <xdr:row>218</xdr:row>
      <xdr:rowOff>62864</xdr:rowOff>
    </xdr:to>
    <xdr:pic>
      <xdr:nvPicPr>
        <xdr:cNvPr id="22" name="rect"/>
        <xdr:cNvPicPr/>
      </xdr:nvPicPr>
      <xdr:blipFill>
        <a:blip xmlns:r="http://schemas.openxmlformats.org/officeDocument/2006/relationships" r:embed="rId6"/>
        <a:srcRect/>
        <a:stretch>
          <a:fillRect/>
        </a:stretch>
      </xdr:blipFill>
      <xdr:spPr>
        <a:xfrm>
          <a:off x="0" y="32444268"/>
          <a:ext cx="18200000" cy="8819048"/>
        </a:xfrm>
        <a:prstGeom prst="rect">
          <a:avLst/>
        </a:prstGeom>
        <a:noFill/>
        <a:ln>
          <a:noFill/>
        </a:ln>
        <a:effectLst/>
      </xdr:spPr>
    </xdr:pic>
    <xdr:clientData/>
  </xdr:twoCellAnchor>
  <xdr:twoCellAnchor>
    <xdr:from>
      <xdr:col>0</xdr:col>
      <xdr:colOff>185706</xdr:colOff>
      <xdr:row>172</xdr:row>
      <xdr:rowOff>177165</xdr:rowOff>
    </xdr:from>
    <xdr:to>
      <xdr:col>2</xdr:col>
      <xdr:colOff>437116</xdr:colOff>
      <xdr:row>176</xdr:row>
      <xdr:rowOff>88582</xdr:rowOff>
    </xdr:to>
    <xdr:sp macro="" textlink="">
      <xdr:nvSpPr>
        <xdr:cNvPr id="23" name=" "/>
        <xdr:cNvSpPr txBox="1"/>
      </xdr:nvSpPr>
      <xdr:spPr>
        <a:xfrm>
          <a:off x="186267" y="32808334"/>
          <a:ext cx="1394011" cy="65741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画像⑤</a:t>
          </a:r>
        </a:p>
      </xdr:txBody>
    </xdr:sp>
    <xdr:clientData/>
  </xdr:twoCellAnchor>
  <xdr:twoCellAnchor>
    <xdr:from>
      <xdr:col>0</xdr:col>
      <xdr:colOff>0</xdr:colOff>
      <xdr:row>221</xdr:row>
      <xdr:rowOff>0</xdr:rowOff>
    </xdr:from>
    <xdr:to>
      <xdr:col>30</xdr:col>
      <xdr:colOff>7088</xdr:colOff>
      <xdr:row>267</xdr:row>
      <xdr:rowOff>177165</xdr:rowOff>
    </xdr:to>
    <xdr:pic>
      <xdr:nvPicPr>
        <xdr:cNvPr id="24" name="rect"/>
        <xdr:cNvPicPr/>
      </xdr:nvPicPr>
      <xdr:blipFill>
        <a:blip xmlns:r="http://schemas.openxmlformats.org/officeDocument/2006/relationships" r:embed="rId7"/>
        <a:srcRect/>
        <a:stretch>
          <a:fillRect/>
        </a:stretch>
      </xdr:blipFill>
      <xdr:spPr>
        <a:xfrm>
          <a:off x="0" y="41757600"/>
          <a:ext cx="18219048" cy="8752380"/>
        </a:xfrm>
        <a:prstGeom prst="rect">
          <a:avLst/>
        </a:prstGeom>
        <a:noFill/>
        <a:ln>
          <a:noFill/>
        </a:ln>
        <a:effectLst/>
      </xdr:spPr>
    </xdr:pic>
    <xdr:clientData/>
  </xdr:twoCellAnchor>
  <xdr:twoCellAnchor>
    <xdr:from>
      <xdr:col>0</xdr:col>
      <xdr:colOff>0</xdr:colOff>
      <xdr:row>272</xdr:row>
      <xdr:rowOff>0</xdr:rowOff>
    </xdr:from>
    <xdr:to>
      <xdr:col>30</xdr:col>
      <xdr:colOff>16539</xdr:colOff>
      <xdr:row>319</xdr:row>
      <xdr:rowOff>25003</xdr:rowOff>
    </xdr:to>
    <xdr:pic>
      <xdr:nvPicPr>
        <xdr:cNvPr id="25" name="rect"/>
        <xdr:cNvPicPr/>
      </xdr:nvPicPr>
      <xdr:blipFill>
        <a:blip xmlns:r="http://schemas.openxmlformats.org/officeDocument/2006/relationships" r:embed="rId8"/>
        <a:srcRect/>
        <a:stretch>
          <a:fillRect/>
        </a:stretch>
      </xdr:blipFill>
      <xdr:spPr>
        <a:xfrm>
          <a:off x="0" y="51257200"/>
          <a:ext cx="18228572" cy="8790476"/>
        </a:xfrm>
        <a:prstGeom prst="rect">
          <a:avLst/>
        </a:prstGeom>
        <a:noFill/>
        <a:ln>
          <a:noFill/>
        </a:ln>
        <a:effectLst/>
      </xdr:spPr>
    </xdr:pic>
    <xdr:clientData/>
  </xdr:twoCellAnchor>
  <xdr:twoCellAnchor>
    <xdr:from>
      <xdr:col>0</xdr:col>
      <xdr:colOff>177494</xdr:colOff>
      <xdr:row>223</xdr:row>
      <xdr:rowOff>62864</xdr:rowOff>
    </xdr:from>
    <xdr:to>
      <xdr:col>2</xdr:col>
      <xdr:colOff>428255</xdr:colOff>
      <xdr:row>226</xdr:row>
      <xdr:rowOff>165020</xdr:rowOff>
    </xdr:to>
    <xdr:sp macro="" textlink="">
      <xdr:nvSpPr>
        <xdr:cNvPr id="26" name=" "/>
        <xdr:cNvSpPr txBox="1"/>
      </xdr:nvSpPr>
      <xdr:spPr>
        <a:xfrm>
          <a:off x="177800" y="42197868"/>
          <a:ext cx="1394011" cy="657412"/>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画像⑥</a:t>
          </a:r>
        </a:p>
      </xdr:txBody>
    </xdr:sp>
    <xdr:clientData/>
  </xdr:twoCellAnchor>
  <xdr:twoCellAnchor>
    <xdr:from>
      <xdr:col>0</xdr:col>
      <xdr:colOff>211604</xdr:colOff>
      <xdr:row>275</xdr:row>
      <xdr:rowOff>25003</xdr:rowOff>
    </xdr:from>
    <xdr:to>
      <xdr:col>2</xdr:col>
      <xdr:colOff>462516</xdr:colOff>
      <xdr:row>278</xdr:row>
      <xdr:rowOff>114300</xdr:rowOff>
    </xdr:to>
    <xdr:sp macro="" textlink="">
      <xdr:nvSpPr>
        <xdr:cNvPr id="27" name=" "/>
        <xdr:cNvSpPr txBox="1"/>
      </xdr:nvSpPr>
      <xdr:spPr>
        <a:xfrm>
          <a:off x="211667" y="51841400"/>
          <a:ext cx="1394011" cy="657412"/>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画像⑦</a:t>
          </a:r>
        </a:p>
      </xdr:txBody>
    </xdr:sp>
    <xdr:clientData/>
  </xdr:twoCellAnchor>
  <xdr:twoCellAnchor>
    <xdr:from>
      <xdr:col>0</xdr:col>
      <xdr:colOff>0</xdr:colOff>
      <xdr:row>322</xdr:row>
      <xdr:rowOff>62864</xdr:rowOff>
    </xdr:from>
    <xdr:to>
      <xdr:col>29</xdr:col>
      <xdr:colOff>587744</xdr:colOff>
      <xdr:row>369</xdr:row>
      <xdr:rowOff>75723</xdr:rowOff>
    </xdr:to>
    <xdr:pic>
      <xdr:nvPicPr>
        <xdr:cNvPr id="28" name="rect"/>
        <xdr:cNvPicPr/>
      </xdr:nvPicPr>
      <xdr:blipFill>
        <a:blip xmlns:r="http://schemas.openxmlformats.org/officeDocument/2006/relationships" r:embed="rId9"/>
        <a:srcRect/>
        <a:stretch>
          <a:fillRect/>
        </a:stretch>
      </xdr:blipFill>
      <xdr:spPr>
        <a:xfrm>
          <a:off x="0" y="60638264"/>
          <a:ext cx="18190476" cy="8771432"/>
        </a:xfrm>
        <a:prstGeom prst="rect">
          <a:avLst/>
        </a:prstGeom>
        <a:noFill/>
        <a:ln>
          <a:noFill/>
        </a:ln>
        <a:effectLst/>
      </xdr:spPr>
    </xdr:pic>
    <xdr:clientData/>
  </xdr:twoCellAnchor>
  <xdr:twoCellAnchor>
    <xdr:from>
      <xdr:col>0</xdr:col>
      <xdr:colOff>296245</xdr:colOff>
      <xdr:row>325</xdr:row>
      <xdr:rowOff>101441</xdr:rowOff>
    </xdr:from>
    <xdr:to>
      <xdr:col>2</xdr:col>
      <xdr:colOff>546986</xdr:colOff>
      <xdr:row>329</xdr:row>
      <xdr:rowOff>12144</xdr:rowOff>
    </xdr:to>
    <xdr:sp macro="" textlink="">
      <xdr:nvSpPr>
        <xdr:cNvPr id="29" name=" "/>
        <xdr:cNvSpPr txBox="1"/>
      </xdr:nvSpPr>
      <xdr:spPr>
        <a:xfrm>
          <a:off x="296334" y="61239400"/>
          <a:ext cx="1394011" cy="657412"/>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画像⑧</a:t>
          </a:r>
        </a:p>
      </xdr:txBody>
    </xdr:sp>
    <xdr:clientData/>
  </xdr:twoCellAnchor>
  <xdr:twoCellAnchor>
    <xdr:from>
      <xdr:col>20</xdr:col>
      <xdr:colOff>598376</xdr:colOff>
      <xdr:row>2</xdr:row>
      <xdr:rowOff>139303</xdr:rowOff>
    </xdr:from>
    <xdr:to>
      <xdr:col>26</xdr:col>
      <xdr:colOff>402265</xdr:colOff>
      <xdr:row>119</xdr:row>
      <xdr:rowOff>152161</xdr:rowOff>
    </xdr:to>
    <xdr:sp macro="" textlink="">
      <xdr:nvSpPr>
        <xdr:cNvPr id="30" name="rightBrace"/>
        <xdr:cNvSpPr/>
      </xdr:nvSpPr>
      <xdr:spPr>
        <a:xfrm>
          <a:off x="12714513" y="1110344"/>
          <a:ext cx="3461657" cy="21662570"/>
        </a:xfrm>
        <a:prstGeom prst="rightBrace">
          <a:avLst/>
        </a:prstGeom>
        <a:noFill/>
        <a:ln w="57150" cap="flat" cmpd="sng">
          <a:solidFill>
            <a:srgbClr val="FF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26</xdr:col>
      <xdr:colOff>554665</xdr:colOff>
      <xdr:row>59</xdr:row>
      <xdr:rowOff>0</xdr:rowOff>
    </xdr:from>
    <xdr:to>
      <xdr:col>31</xdr:col>
      <xdr:colOff>478465</xdr:colOff>
      <xdr:row>67</xdr:row>
      <xdr:rowOff>101441</xdr:rowOff>
    </xdr:to>
    <xdr:sp macro="" textlink="">
      <xdr:nvSpPr>
        <xdr:cNvPr id="31" name=" "/>
        <xdr:cNvSpPr txBox="1"/>
      </xdr:nvSpPr>
      <xdr:spPr>
        <a:xfrm>
          <a:off x="16328569" y="11527974"/>
          <a:ext cx="2971799" cy="1578429"/>
        </a:xfrm>
        <a:prstGeom prst="rect">
          <a:avLst/>
        </a:prstGeom>
        <a:solidFill>
          <a:srgbClr val="FFFFFF"/>
        </a:solidFill>
        <a:ln w="9525" cap="flat" cmpd="sng">
          <a:solidFill>
            <a:srgbClr val="BCBCBC"/>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4000">
              <a:solidFill>
                <a:srgbClr val="000000"/>
              </a:solidFill>
              <a:latin typeface="Calibri" panose="00000000000000000000" charset="0"/>
              <a:ea typeface="Calibri" panose="00000000000000000000" charset="0"/>
            </a:rPr>
            <a:t>S/R</a:t>
          </a:r>
          <a:r>
            <a:rPr lang="en-US" altLang="zh-CN" sz="4000">
              <a:solidFill>
                <a:srgbClr val="000000"/>
              </a:solidFill>
              <a:latin typeface="ＭＳ Ｐゴシック" panose="00000000000000000000" charset="0"/>
              <a:ea typeface="ＭＳ Ｐゴシック" panose="00000000000000000000" charset="0"/>
            </a:rPr>
            <a:t>あり</a:t>
          </a:r>
        </a:p>
      </xdr:txBody>
    </xdr:sp>
    <xdr:clientData/>
  </xdr:twoCellAnchor>
  <xdr:twoCellAnchor>
    <xdr:from>
      <xdr:col>0</xdr:col>
      <xdr:colOff>0</xdr:colOff>
      <xdr:row>376</xdr:row>
      <xdr:rowOff>0</xdr:rowOff>
    </xdr:from>
    <xdr:to>
      <xdr:col>30</xdr:col>
      <xdr:colOff>214423</xdr:colOff>
      <xdr:row>424</xdr:row>
      <xdr:rowOff>152161</xdr:rowOff>
    </xdr:to>
    <xdr:pic>
      <xdr:nvPicPr>
        <xdr:cNvPr id="32" name="rect"/>
        <xdr:cNvPicPr/>
      </xdr:nvPicPr>
      <xdr:blipFill>
        <a:blip xmlns:r="http://schemas.openxmlformats.org/officeDocument/2006/relationships" r:embed="rId10"/>
        <a:srcRect t="7478" b="2675"/>
        <a:stretch>
          <a:fillRect/>
        </a:stretch>
      </xdr:blipFill>
      <xdr:spPr>
        <a:xfrm>
          <a:off x="0" y="70191088"/>
          <a:ext cx="18426756" cy="9024256"/>
        </a:xfrm>
        <a:prstGeom prst="rect">
          <a:avLst/>
        </a:prstGeom>
        <a:noFill/>
        <a:ln>
          <a:noFill/>
        </a:ln>
        <a:effectLst/>
      </xdr:spPr>
    </xdr:pic>
    <xdr:clientData/>
  </xdr:twoCellAnchor>
  <xdr:twoCellAnchor>
    <xdr:from>
      <xdr:col>0</xdr:col>
      <xdr:colOff>0</xdr:colOff>
      <xdr:row>427</xdr:row>
      <xdr:rowOff>177165</xdr:rowOff>
    </xdr:from>
    <xdr:to>
      <xdr:col>30</xdr:col>
      <xdr:colOff>108688</xdr:colOff>
      <xdr:row>475</xdr:row>
      <xdr:rowOff>126444</xdr:rowOff>
    </xdr:to>
    <xdr:pic>
      <xdr:nvPicPr>
        <xdr:cNvPr id="33" name="rect"/>
        <xdr:cNvPicPr/>
      </xdr:nvPicPr>
      <xdr:blipFill>
        <a:blip xmlns:r="http://schemas.openxmlformats.org/officeDocument/2006/relationships" r:embed="rId11"/>
        <a:srcRect/>
        <a:stretch>
          <a:fillRect/>
        </a:stretch>
      </xdr:blipFill>
      <xdr:spPr>
        <a:xfrm>
          <a:off x="0" y="79803168"/>
          <a:ext cx="18320656" cy="8829584"/>
        </a:xfrm>
        <a:prstGeom prst="rect">
          <a:avLst/>
        </a:prstGeom>
        <a:noFill/>
        <a:ln>
          <a:noFill/>
        </a:ln>
        <a:effectLst/>
      </xdr:spPr>
    </xdr:pic>
    <xdr:clientData/>
  </xdr:twoCellAnchor>
  <xdr:twoCellAnchor>
    <xdr:from>
      <xdr:col>0</xdr:col>
      <xdr:colOff>391625</xdr:colOff>
      <xdr:row>376</xdr:row>
      <xdr:rowOff>152161</xdr:rowOff>
    </xdr:from>
    <xdr:to>
      <xdr:col>3</xdr:col>
      <xdr:colOff>33079</xdr:colOff>
      <xdr:row>380</xdr:row>
      <xdr:rowOff>62864</xdr:rowOff>
    </xdr:to>
    <xdr:sp macro="" textlink="">
      <xdr:nvSpPr>
        <xdr:cNvPr id="34" name=" "/>
        <xdr:cNvSpPr txBox="1"/>
      </xdr:nvSpPr>
      <xdr:spPr>
        <a:xfrm>
          <a:off x="391885" y="70343488"/>
          <a:ext cx="1394011" cy="652568"/>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画像⑨</a:t>
          </a:r>
        </a:p>
      </xdr:txBody>
    </xdr:sp>
    <xdr:clientData/>
  </xdr:twoCellAnchor>
  <xdr:twoCellAnchor>
    <xdr:from>
      <xdr:col>0</xdr:col>
      <xdr:colOff>315195</xdr:colOff>
      <xdr:row>429</xdr:row>
      <xdr:rowOff>177165</xdr:rowOff>
    </xdr:from>
    <xdr:to>
      <xdr:col>2</xdr:col>
      <xdr:colOff>566479</xdr:colOff>
      <xdr:row>433</xdr:row>
      <xdr:rowOff>88582</xdr:rowOff>
    </xdr:to>
    <xdr:sp macro="" textlink="">
      <xdr:nvSpPr>
        <xdr:cNvPr id="35" name=" "/>
        <xdr:cNvSpPr txBox="1"/>
      </xdr:nvSpPr>
      <xdr:spPr>
        <a:xfrm>
          <a:off x="315686" y="80173280"/>
          <a:ext cx="1394011" cy="652576"/>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画像⑩</a:t>
          </a:r>
        </a:p>
      </xdr:txBody>
    </xdr:sp>
    <xdr:clientData/>
  </xdr:twoCellAnchor>
  <xdr:twoCellAnchor>
    <xdr:from>
      <xdr:col>0</xdr:col>
      <xdr:colOff>119382</xdr:colOff>
      <xdr:row>478</xdr:row>
      <xdr:rowOff>114300</xdr:rowOff>
    </xdr:from>
    <xdr:to>
      <xdr:col>30</xdr:col>
      <xdr:colOff>262269</xdr:colOff>
      <xdr:row>526</xdr:row>
      <xdr:rowOff>50720</xdr:rowOff>
    </xdr:to>
    <xdr:pic>
      <xdr:nvPicPr>
        <xdr:cNvPr id="36" name="rect"/>
        <xdr:cNvPicPr/>
      </xdr:nvPicPr>
      <xdr:blipFill>
        <a:blip xmlns:r="http://schemas.openxmlformats.org/officeDocument/2006/relationships" r:embed="rId12"/>
        <a:srcRect/>
        <a:stretch>
          <a:fillRect/>
        </a:stretch>
      </xdr:blipFill>
      <xdr:spPr>
        <a:xfrm>
          <a:off x="119743" y="89175768"/>
          <a:ext cx="18354448" cy="8817432"/>
        </a:xfrm>
        <a:prstGeom prst="rect">
          <a:avLst/>
        </a:prstGeom>
        <a:noFill/>
        <a:ln>
          <a:noFill/>
        </a:ln>
        <a:effectLst/>
      </xdr:spPr>
    </xdr:pic>
    <xdr:clientData/>
  </xdr:twoCellAnchor>
  <xdr:twoCellAnchor>
    <xdr:from>
      <xdr:col>1</xdr:col>
      <xdr:colOff>10777</xdr:colOff>
      <xdr:row>482</xdr:row>
      <xdr:rowOff>101441</xdr:rowOff>
    </xdr:from>
    <xdr:to>
      <xdr:col>3</xdr:col>
      <xdr:colOff>239823</xdr:colOff>
      <xdr:row>486</xdr:row>
      <xdr:rowOff>12144</xdr:rowOff>
    </xdr:to>
    <xdr:sp macro="" textlink="">
      <xdr:nvSpPr>
        <xdr:cNvPr id="37" name=" "/>
        <xdr:cNvSpPr txBox="1"/>
      </xdr:nvSpPr>
      <xdr:spPr>
        <a:xfrm>
          <a:off x="598714" y="89905112"/>
          <a:ext cx="1394011" cy="652576"/>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画像⑪</a:t>
          </a:r>
        </a:p>
      </xdr:txBody>
    </xdr:sp>
    <xdr:clientData/>
  </xdr:twoCellAnchor>
  <xdr:twoCellAnchor>
    <xdr:from>
      <xdr:col>14</xdr:col>
      <xdr:colOff>304800</xdr:colOff>
      <xdr:row>506</xdr:row>
      <xdr:rowOff>139303</xdr:rowOff>
    </xdr:from>
    <xdr:to>
      <xdr:col>24</xdr:col>
      <xdr:colOff>228600</xdr:colOff>
      <xdr:row>518</xdr:row>
      <xdr:rowOff>25003</xdr:rowOff>
    </xdr:to>
    <xdr:sp macro="" textlink="">
      <xdr:nvSpPr>
        <xdr:cNvPr id="38" name=" "/>
        <xdr:cNvSpPr txBox="1"/>
      </xdr:nvSpPr>
      <xdr:spPr>
        <a:xfrm>
          <a:off x="8763000" y="94390032"/>
          <a:ext cx="6019801" cy="2100936"/>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逆サインで決済</a:t>
          </a:r>
        </a:p>
        <a:p>
          <a:pPr algn="l"/>
          <a:r>
            <a:rPr lang="en-US" altLang="zh-CN" sz="2800">
              <a:solidFill>
                <a:srgbClr val="FFFFFF"/>
              </a:solidFill>
              <a:latin typeface="ＭＳ Ｐゴシック" panose="00000000000000000000" charset="0"/>
              <a:ea typeface="ＭＳ Ｐゴシック" panose="00000000000000000000" charset="0"/>
            </a:rPr>
            <a:t>建値まで上げる判断材料が無い</a:t>
          </a:r>
        </a:p>
        <a:p>
          <a:pPr algn="l"/>
          <a:r>
            <a:rPr lang="en-US" altLang="zh-CN" sz="2800">
              <a:solidFill>
                <a:srgbClr val="FFFFFF"/>
              </a:solidFill>
              <a:latin typeface="Calibri" panose="00000000000000000000" charset="0"/>
              <a:ea typeface="Calibri" panose="00000000000000000000" charset="0"/>
            </a:rPr>
            <a:t>※S/R</a:t>
          </a:r>
          <a:r>
            <a:rPr lang="en-US" altLang="zh-CN" sz="2800">
              <a:solidFill>
                <a:srgbClr val="FFFFFF"/>
              </a:solidFill>
              <a:latin typeface="ＭＳ Ｐゴシック" panose="00000000000000000000" charset="0"/>
              <a:ea typeface="ＭＳ Ｐゴシック" panose="00000000000000000000" charset="0"/>
            </a:rPr>
            <a:t>引けばあるかもしれない</a:t>
          </a:r>
        </a:p>
      </xdr:txBody>
    </xdr:sp>
    <xdr:clientData/>
  </xdr:twoCellAnchor>
  <xdr:twoCellAnchor>
    <xdr:from>
      <xdr:col>18</xdr:col>
      <xdr:colOff>271720</xdr:colOff>
      <xdr:row>494</xdr:row>
      <xdr:rowOff>114300</xdr:rowOff>
    </xdr:from>
    <xdr:to>
      <xdr:col>19</xdr:col>
      <xdr:colOff>266404</xdr:colOff>
      <xdr:row>506</xdr:row>
      <xdr:rowOff>139303</xdr:rowOff>
    </xdr:to>
    <xdr:cxnSp macro="">
      <xdr:nvCxnSpPr>
        <xdr:cNvPr id="39" name="straightConnector1"/>
        <xdr:cNvCxnSpPr/>
      </xdr:nvCxnSpPr>
      <xdr:spPr>
        <a:xfrm flipH="1" flipV="1">
          <a:off x="11168743" y="92136688"/>
          <a:ext cx="604158" cy="2253344"/>
        </a:xfrm>
        <a:prstGeom prst="straightConnector1">
          <a:avLst/>
        </a:prstGeom>
        <a:noFill/>
        <a:ln w="57150" cap="flat" cmpd="sng">
          <a:solidFill>
            <a:srgbClr val="FF0000"/>
          </a:solidFill>
          <a:prstDash val="solid"/>
          <a:miter/>
          <a:tailEnd type="triangle" w="med" len="med"/>
        </a:ln>
        <a:effectLst/>
      </xdr:spPr>
      <xdr:style>
        <a:lnRef idx="2">
          <a:schemeClr val="accent1">
            <a:shade val="50000"/>
          </a:schemeClr>
        </a:lnRef>
        <a:fillRef idx="1">
          <a:schemeClr val="accent1"/>
        </a:fillRef>
        <a:effectRef idx="0">
          <a:schemeClr val="accent1"/>
        </a:effectRef>
        <a:fontRef idx="minor">
          <a:schemeClr val="dk1"/>
        </a:fontRef>
      </xdr:style>
    </xdr:cxnSp>
    <xdr:clientData/>
  </xdr:twoCellAnchor>
  <xdr:twoCellAnchor>
    <xdr:from>
      <xdr:col>0</xdr:col>
      <xdr:colOff>195812</xdr:colOff>
      <xdr:row>529</xdr:row>
      <xdr:rowOff>12144</xdr:rowOff>
    </xdr:from>
    <xdr:to>
      <xdr:col>30</xdr:col>
      <xdr:colOff>183706</xdr:colOff>
      <xdr:row>576</xdr:row>
      <xdr:rowOff>88582</xdr:rowOff>
    </xdr:to>
    <xdr:pic>
      <xdr:nvPicPr>
        <xdr:cNvPr id="40" name="rect"/>
        <xdr:cNvPicPr/>
      </xdr:nvPicPr>
      <xdr:blipFill>
        <a:blip xmlns:r="http://schemas.openxmlformats.org/officeDocument/2006/relationships" r:embed="rId13"/>
        <a:srcRect/>
        <a:stretch>
          <a:fillRect/>
        </a:stretch>
      </xdr:blipFill>
      <xdr:spPr>
        <a:xfrm>
          <a:off x="195943" y="98515712"/>
          <a:ext cx="18200000" cy="8771432"/>
        </a:xfrm>
        <a:prstGeom prst="rect">
          <a:avLst/>
        </a:prstGeom>
        <a:noFill/>
        <a:ln>
          <a:noFill/>
        </a:ln>
        <a:effectLst/>
      </xdr:spPr>
    </xdr:pic>
    <xdr:clientData/>
  </xdr:twoCellAnchor>
  <xdr:twoCellAnchor>
    <xdr:from>
      <xdr:col>0</xdr:col>
      <xdr:colOff>511008</xdr:colOff>
      <xdr:row>546</xdr:row>
      <xdr:rowOff>62864</xdr:rowOff>
    </xdr:from>
    <xdr:to>
      <xdr:col>3</xdr:col>
      <xdr:colOff>152990</xdr:colOff>
      <xdr:row>549</xdr:row>
      <xdr:rowOff>152161</xdr:rowOff>
    </xdr:to>
    <xdr:sp macro="" textlink="">
      <xdr:nvSpPr>
        <xdr:cNvPr id="41" name=" "/>
        <xdr:cNvSpPr txBox="1"/>
      </xdr:nvSpPr>
      <xdr:spPr>
        <a:xfrm>
          <a:off x="511628" y="101705232"/>
          <a:ext cx="1394011" cy="652568"/>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画像⑫</a:t>
          </a:r>
        </a:p>
      </xdr:txBody>
    </xdr:sp>
    <xdr:clientData/>
  </xdr:twoCellAnchor>
  <xdr:twoCellAnchor>
    <xdr:from>
      <xdr:col>0</xdr:col>
      <xdr:colOff>0</xdr:colOff>
      <xdr:row>582</xdr:row>
      <xdr:rowOff>0</xdr:rowOff>
    </xdr:from>
    <xdr:to>
      <xdr:col>29</xdr:col>
      <xdr:colOff>597786</xdr:colOff>
      <xdr:row>629</xdr:row>
      <xdr:rowOff>88582</xdr:rowOff>
    </xdr:to>
    <xdr:pic>
      <xdr:nvPicPr>
        <xdr:cNvPr id="42" name="rect"/>
        <xdr:cNvPicPr/>
      </xdr:nvPicPr>
      <xdr:blipFill>
        <a:blip xmlns:r="http://schemas.openxmlformats.org/officeDocument/2006/relationships" r:embed="rId14"/>
        <a:srcRect/>
        <a:stretch>
          <a:fillRect/>
        </a:stretch>
      </xdr:blipFill>
      <xdr:spPr>
        <a:xfrm>
          <a:off x="0" y="108443488"/>
          <a:ext cx="18200000" cy="8790472"/>
        </a:xfrm>
        <a:prstGeom prst="rect">
          <a:avLst/>
        </a:prstGeom>
        <a:noFill/>
        <a:ln>
          <a:noFill/>
        </a:ln>
        <a:effectLst/>
      </xdr:spPr>
    </xdr:pic>
    <xdr:clientData/>
  </xdr:twoCellAnchor>
  <xdr:twoCellAnchor>
    <xdr:from>
      <xdr:col>1</xdr:col>
      <xdr:colOff>152088</xdr:colOff>
      <xdr:row>585</xdr:row>
      <xdr:rowOff>37861</xdr:rowOff>
    </xdr:from>
    <xdr:to>
      <xdr:col>3</xdr:col>
      <xdr:colOff>381590</xdr:colOff>
      <xdr:row>588</xdr:row>
      <xdr:rowOff>139303</xdr:rowOff>
    </xdr:to>
    <xdr:sp macro="" textlink="">
      <xdr:nvSpPr>
        <xdr:cNvPr id="43" name=" "/>
        <xdr:cNvSpPr txBox="1"/>
      </xdr:nvSpPr>
      <xdr:spPr>
        <a:xfrm>
          <a:off x="740229" y="109042200"/>
          <a:ext cx="1394011" cy="652576"/>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画像⑬</a:t>
          </a:r>
        </a:p>
      </xdr:txBody>
    </xdr:sp>
    <xdr:clientData/>
  </xdr:twoCellAnchor>
  <xdr:twoCellAnchor>
    <xdr:from>
      <xdr:col>0</xdr:col>
      <xdr:colOff>0</xdr:colOff>
      <xdr:row>633</xdr:row>
      <xdr:rowOff>75723</xdr:rowOff>
    </xdr:from>
    <xdr:to>
      <xdr:col>30</xdr:col>
      <xdr:colOff>167167</xdr:colOff>
      <xdr:row>681</xdr:row>
      <xdr:rowOff>75723</xdr:rowOff>
    </xdr:to>
    <xdr:pic>
      <xdr:nvPicPr>
        <xdr:cNvPr id="44" name="rect"/>
        <xdr:cNvPicPr/>
      </xdr:nvPicPr>
      <xdr:blipFill>
        <a:blip xmlns:r="http://schemas.openxmlformats.org/officeDocument/2006/relationships" r:embed="rId15"/>
        <a:srcRect/>
        <a:stretch>
          <a:fillRect/>
        </a:stretch>
      </xdr:blipFill>
      <xdr:spPr>
        <a:xfrm>
          <a:off x="0" y="117968488"/>
          <a:ext cx="18379482" cy="8871856"/>
        </a:xfrm>
        <a:prstGeom prst="rect">
          <a:avLst/>
        </a:prstGeom>
        <a:noFill/>
        <a:ln>
          <a:noFill/>
        </a:ln>
        <a:effectLst/>
      </xdr:spPr>
    </xdr:pic>
    <xdr:clientData/>
  </xdr:twoCellAnchor>
  <xdr:twoCellAnchor>
    <xdr:from>
      <xdr:col>0</xdr:col>
      <xdr:colOff>0</xdr:colOff>
      <xdr:row>683</xdr:row>
      <xdr:rowOff>114300</xdr:rowOff>
    </xdr:from>
    <xdr:to>
      <xdr:col>30</xdr:col>
      <xdr:colOff>76200</xdr:colOff>
      <xdr:row>731</xdr:row>
      <xdr:rowOff>12144</xdr:rowOff>
    </xdr:to>
    <xdr:pic>
      <xdr:nvPicPr>
        <xdr:cNvPr id="45" name="rect"/>
        <xdr:cNvPicPr/>
      </xdr:nvPicPr>
      <xdr:blipFill>
        <a:blip xmlns:r="http://schemas.openxmlformats.org/officeDocument/2006/relationships" r:embed="rId16"/>
        <a:srcRect/>
        <a:stretch>
          <a:fillRect/>
        </a:stretch>
      </xdr:blipFill>
      <xdr:spPr>
        <a:xfrm>
          <a:off x="0" y="127254000"/>
          <a:ext cx="18288000" cy="8785136"/>
        </a:xfrm>
        <a:prstGeom prst="rect">
          <a:avLst/>
        </a:prstGeom>
        <a:noFill/>
        <a:ln>
          <a:noFill/>
        </a:ln>
        <a:effectLst/>
      </xdr:spPr>
    </xdr:pic>
    <xdr:clientData/>
  </xdr:twoCellAnchor>
  <xdr:twoCellAnchor>
    <xdr:from>
      <xdr:col>0</xdr:col>
      <xdr:colOff>260873</xdr:colOff>
      <xdr:row>636</xdr:row>
      <xdr:rowOff>0</xdr:rowOff>
    </xdr:from>
    <xdr:to>
      <xdr:col>2</xdr:col>
      <xdr:colOff>512134</xdr:colOff>
      <xdr:row>639</xdr:row>
      <xdr:rowOff>88582</xdr:rowOff>
    </xdr:to>
    <xdr:sp macro="" textlink="">
      <xdr:nvSpPr>
        <xdr:cNvPr id="46" name=" "/>
        <xdr:cNvSpPr txBox="1"/>
      </xdr:nvSpPr>
      <xdr:spPr>
        <a:xfrm>
          <a:off x="261257" y="118436568"/>
          <a:ext cx="1394011" cy="652576"/>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画像⑭</a:t>
          </a:r>
        </a:p>
      </xdr:txBody>
    </xdr:sp>
    <xdr:clientData/>
  </xdr:twoCellAnchor>
  <xdr:twoCellAnchor>
    <xdr:from>
      <xdr:col>0</xdr:col>
      <xdr:colOff>348041</xdr:colOff>
      <xdr:row>687</xdr:row>
      <xdr:rowOff>88582</xdr:rowOff>
    </xdr:from>
    <xdr:to>
      <xdr:col>2</xdr:col>
      <xdr:colOff>598967</xdr:colOff>
      <xdr:row>691</xdr:row>
      <xdr:rowOff>0</xdr:rowOff>
    </xdr:to>
    <xdr:sp macro="" textlink="">
      <xdr:nvSpPr>
        <xdr:cNvPr id="47" name=" "/>
        <xdr:cNvSpPr txBox="1"/>
      </xdr:nvSpPr>
      <xdr:spPr>
        <a:xfrm>
          <a:off x="348343" y="127972456"/>
          <a:ext cx="1394011" cy="652576"/>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画像⑮</a:t>
          </a:r>
        </a:p>
      </xdr:txBody>
    </xdr:sp>
    <xdr:clientData/>
  </xdr:twoCellAnchor>
  <xdr:twoCellAnchor>
    <xdr:from>
      <xdr:col>0</xdr:col>
      <xdr:colOff>0</xdr:colOff>
      <xdr:row>734</xdr:row>
      <xdr:rowOff>0</xdr:rowOff>
    </xdr:from>
    <xdr:to>
      <xdr:col>30</xdr:col>
      <xdr:colOff>152990</xdr:colOff>
      <xdr:row>781</xdr:row>
      <xdr:rowOff>152161</xdr:rowOff>
    </xdr:to>
    <xdr:pic>
      <xdr:nvPicPr>
        <xdr:cNvPr id="48" name="rect"/>
        <xdr:cNvPicPr/>
      </xdr:nvPicPr>
      <xdr:blipFill>
        <a:blip xmlns:r="http://schemas.openxmlformats.org/officeDocument/2006/relationships" r:embed="rId17"/>
        <a:srcRect/>
        <a:stretch>
          <a:fillRect/>
        </a:stretch>
      </xdr:blipFill>
      <xdr:spPr>
        <a:xfrm>
          <a:off x="0" y="136572176"/>
          <a:ext cx="18365156" cy="8860960"/>
        </a:xfrm>
        <a:prstGeom prst="rect">
          <a:avLst/>
        </a:prstGeom>
        <a:noFill/>
        <a:ln>
          <a:noFill/>
        </a:ln>
        <a:effectLst/>
      </xdr:spPr>
    </xdr:pic>
    <xdr:clientData/>
  </xdr:twoCellAnchor>
  <xdr:twoCellAnchor>
    <xdr:from>
      <xdr:col>1</xdr:col>
      <xdr:colOff>0</xdr:colOff>
      <xdr:row>739</xdr:row>
      <xdr:rowOff>165020</xdr:rowOff>
    </xdr:from>
    <xdr:to>
      <xdr:col>3</xdr:col>
      <xdr:colOff>229190</xdr:colOff>
      <xdr:row>743</xdr:row>
      <xdr:rowOff>75723</xdr:rowOff>
    </xdr:to>
    <xdr:sp macro="" textlink="">
      <xdr:nvSpPr>
        <xdr:cNvPr id="49" name=" "/>
        <xdr:cNvSpPr txBox="1"/>
      </xdr:nvSpPr>
      <xdr:spPr>
        <a:xfrm>
          <a:off x="587828" y="137671632"/>
          <a:ext cx="1394011" cy="65256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画像⑯</a:t>
          </a:r>
        </a:p>
      </xdr:txBody>
    </xdr:sp>
    <xdr:clientData/>
  </xdr:twoCellAnchor>
  <xdr:twoCellAnchor>
    <xdr:from>
      <xdr:col>0</xdr:col>
      <xdr:colOff>21476</xdr:colOff>
      <xdr:row>785</xdr:row>
      <xdr:rowOff>12144</xdr:rowOff>
    </xdr:from>
    <xdr:to>
      <xdr:col>30</xdr:col>
      <xdr:colOff>189613</xdr:colOff>
      <xdr:row>832</xdr:row>
      <xdr:rowOff>152161</xdr:rowOff>
    </xdr:to>
    <xdr:pic>
      <xdr:nvPicPr>
        <xdr:cNvPr id="50" name="rect"/>
        <xdr:cNvPicPr/>
      </xdr:nvPicPr>
      <xdr:blipFill>
        <a:blip xmlns:r="http://schemas.openxmlformats.org/officeDocument/2006/relationships" r:embed="rId18"/>
        <a:srcRect/>
        <a:stretch>
          <a:fillRect/>
        </a:stretch>
      </xdr:blipFill>
      <xdr:spPr>
        <a:xfrm>
          <a:off x="21771" y="146031856"/>
          <a:ext cx="18379772" cy="8839200"/>
        </a:xfrm>
        <a:prstGeom prst="rect">
          <a:avLst/>
        </a:prstGeom>
        <a:noFill/>
        <a:ln>
          <a:noFill/>
        </a:ln>
        <a:effectLst/>
      </xdr:spPr>
    </xdr:pic>
    <xdr:clientData/>
  </xdr:twoCellAnchor>
  <xdr:twoCellAnchor>
    <xdr:from>
      <xdr:col>0</xdr:col>
      <xdr:colOff>315195</xdr:colOff>
      <xdr:row>787</xdr:row>
      <xdr:rowOff>152161</xdr:rowOff>
    </xdr:from>
    <xdr:to>
      <xdr:col>2</xdr:col>
      <xdr:colOff>554665</xdr:colOff>
      <xdr:row>791</xdr:row>
      <xdr:rowOff>126444</xdr:rowOff>
    </xdr:to>
    <xdr:sp macro="" textlink="">
      <xdr:nvSpPr>
        <xdr:cNvPr id="51" name=" "/>
        <xdr:cNvSpPr txBox="1"/>
      </xdr:nvSpPr>
      <xdr:spPr>
        <a:xfrm>
          <a:off x="315686" y="146543488"/>
          <a:ext cx="1382485" cy="706992"/>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画像⑰</a:t>
          </a:r>
        </a:p>
      </xdr:txBody>
    </xdr:sp>
    <xdr:clientData/>
  </xdr:twoCellAnchor>
  <xdr:twoCellAnchor>
    <xdr:from>
      <xdr:col>0</xdr:col>
      <xdr:colOff>0</xdr:colOff>
      <xdr:row>837</xdr:row>
      <xdr:rowOff>0</xdr:rowOff>
    </xdr:from>
    <xdr:to>
      <xdr:col>30</xdr:col>
      <xdr:colOff>184888</xdr:colOff>
      <xdr:row>884</xdr:row>
      <xdr:rowOff>114300</xdr:rowOff>
    </xdr:to>
    <xdr:pic>
      <xdr:nvPicPr>
        <xdr:cNvPr id="52" name="rect"/>
        <xdr:cNvPicPr/>
      </xdr:nvPicPr>
      <xdr:blipFill>
        <a:blip xmlns:r="http://schemas.openxmlformats.org/officeDocument/2006/relationships" r:embed="rId19"/>
        <a:srcRect/>
        <a:stretch>
          <a:fillRect/>
        </a:stretch>
      </xdr:blipFill>
      <xdr:spPr>
        <a:xfrm>
          <a:off x="0" y="155633056"/>
          <a:ext cx="18396856" cy="8823968"/>
        </a:xfrm>
        <a:prstGeom prst="rect">
          <a:avLst/>
        </a:prstGeom>
        <a:noFill/>
        <a:ln>
          <a:noFill/>
        </a:ln>
        <a:effectLst/>
      </xdr:spPr>
    </xdr:pic>
    <xdr:clientData/>
  </xdr:twoCellAnchor>
  <xdr:twoCellAnchor>
    <xdr:from>
      <xdr:col>0</xdr:col>
      <xdr:colOff>184443</xdr:colOff>
      <xdr:row>839</xdr:row>
      <xdr:rowOff>62864</xdr:rowOff>
    </xdr:from>
    <xdr:to>
      <xdr:col>2</xdr:col>
      <xdr:colOff>424120</xdr:colOff>
      <xdr:row>843</xdr:row>
      <xdr:rowOff>25003</xdr:rowOff>
    </xdr:to>
    <xdr:sp macro="" textlink="">
      <xdr:nvSpPr>
        <xdr:cNvPr id="53" name=" "/>
        <xdr:cNvSpPr txBox="1"/>
      </xdr:nvSpPr>
      <xdr:spPr>
        <a:xfrm>
          <a:off x="185057" y="156068480"/>
          <a:ext cx="1382485" cy="707008"/>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画像⑱</a:t>
          </a:r>
        </a:p>
      </xdr:txBody>
    </xdr:sp>
    <xdr:clientData/>
  </xdr:twoCellAnchor>
  <xdr:twoCellAnchor>
    <xdr:from>
      <xdr:col>0</xdr:col>
      <xdr:colOff>0</xdr:colOff>
      <xdr:row>941</xdr:row>
      <xdr:rowOff>119726</xdr:rowOff>
    </xdr:from>
    <xdr:to>
      <xdr:col>30</xdr:col>
      <xdr:colOff>293914</xdr:colOff>
      <xdr:row>990</xdr:row>
      <xdr:rowOff>10886</xdr:rowOff>
    </xdr:to>
    <xdr:grpSp>
      <xdr:nvGrpSpPr>
        <xdr:cNvPr id="57" name="グループ化 56"/>
        <xdr:cNvGrpSpPr/>
      </xdr:nvGrpSpPr>
      <xdr:grpSpPr>
        <a:xfrm>
          <a:off x="0" y="174793572"/>
          <a:ext cx="18548419" cy="8917929"/>
          <a:chOff x="0" y="166388142"/>
          <a:chExt cx="18875829" cy="9077009"/>
        </a:xfrm>
      </xdr:grpSpPr>
      <xdr:pic>
        <xdr:nvPicPr>
          <xdr:cNvPr id="54" name="図 53" descr="画面の領域"/>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166388142"/>
            <a:ext cx="18875829" cy="9077009"/>
          </a:xfrm>
          <a:prstGeom prst="rect">
            <a:avLst/>
          </a:prstGeom>
        </xdr:spPr>
      </xdr:pic>
      <xdr:sp macro="" textlink="">
        <xdr:nvSpPr>
          <xdr:cNvPr id="55" name=" "/>
          <xdr:cNvSpPr txBox="1"/>
        </xdr:nvSpPr>
        <xdr:spPr>
          <a:xfrm>
            <a:off x="1632857" y="166888885"/>
            <a:ext cx="1382677" cy="702367"/>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a:t>
            </a:r>
            <a:r>
              <a:rPr lang="ja-JP" altLang="en-US" sz="2800">
                <a:solidFill>
                  <a:srgbClr val="FFFFFF"/>
                </a:solidFill>
                <a:latin typeface="ＭＳ Ｐゴシック" panose="00000000000000000000" charset="0"/>
                <a:ea typeface="ＭＳ Ｐゴシック" panose="00000000000000000000" charset="0"/>
              </a:rPr>
              <a:t>⑳</a:t>
            </a:r>
            <a:endParaRPr lang="en-US" altLang="zh-CN" sz="2800">
              <a:solidFill>
                <a:srgbClr val="FFFFFF"/>
              </a:solidFill>
              <a:latin typeface="ＭＳ Ｐゴシック" panose="00000000000000000000" charset="0"/>
              <a:ea typeface="ＭＳ Ｐゴシック" panose="00000000000000000000" charset="0"/>
            </a:endParaRPr>
          </a:p>
        </xdr:txBody>
      </xdr:sp>
      <xdr:sp macro="" textlink="">
        <xdr:nvSpPr>
          <xdr:cNvPr id="56" name="テキスト ボックス 55"/>
          <xdr:cNvSpPr txBox="1"/>
        </xdr:nvSpPr>
        <xdr:spPr>
          <a:xfrm>
            <a:off x="15131142" y="172908687"/>
            <a:ext cx="674914" cy="50074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a:solidFill>
                  <a:srgbClr val="FFFF00"/>
                </a:solidFill>
              </a:rPr>
              <a:t>62</a:t>
            </a:r>
            <a:endParaRPr kumimoji="1" lang="ja-JP" altLang="en-US" sz="2400">
              <a:solidFill>
                <a:srgbClr val="FFFF00"/>
              </a:solidFill>
            </a:endParaRPr>
          </a:p>
        </xdr:txBody>
      </xdr:sp>
    </xdr:grpSp>
    <xdr:clientData/>
  </xdr:twoCellAnchor>
  <xdr:twoCellAnchor editAs="oneCell">
    <xdr:from>
      <xdr:col>0</xdr:col>
      <xdr:colOff>0</xdr:colOff>
      <xdr:row>890</xdr:row>
      <xdr:rowOff>0</xdr:rowOff>
    </xdr:from>
    <xdr:to>
      <xdr:col>30</xdr:col>
      <xdr:colOff>264342</xdr:colOff>
      <xdr:row>938</xdr:row>
      <xdr:rowOff>21772</xdr:rowOff>
    </xdr:to>
    <xdr:pic>
      <xdr:nvPicPr>
        <xdr:cNvPr id="58" name="図 57" descr="画面の領域"/>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166018029"/>
          <a:ext cx="18476142" cy="8904514"/>
        </a:xfrm>
        <a:prstGeom prst="rect">
          <a:avLst/>
        </a:prstGeom>
      </xdr:spPr>
    </xdr:pic>
    <xdr:clientData/>
  </xdr:twoCellAnchor>
  <xdr:twoCellAnchor>
    <xdr:from>
      <xdr:col>0</xdr:col>
      <xdr:colOff>337457</xdr:colOff>
      <xdr:row>892</xdr:row>
      <xdr:rowOff>119743</xdr:rowOff>
    </xdr:from>
    <xdr:to>
      <xdr:col>2</xdr:col>
      <xdr:colOff>577134</xdr:colOff>
      <xdr:row>896</xdr:row>
      <xdr:rowOff>81882</xdr:rowOff>
    </xdr:to>
    <xdr:sp macro="" textlink="">
      <xdr:nvSpPr>
        <xdr:cNvPr id="59" name=" "/>
        <xdr:cNvSpPr txBox="1"/>
      </xdr:nvSpPr>
      <xdr:spPr>
        <a:xfrm>
          <a:off x="337457" y="166507886"/>
          <a:ext cx="1382677" cy="702367"/>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a:t>
          </a:r>
          <a:r>
            <a:rPr lang="ja-JP" altLang="en-US" sz="2800">
              <a:solidFill>
                <a:srgbClr val="FFFFFF"/>
              </a:solidFill>
              <a:latin typeface="ＭＳ Ｐゴシック" panose="00000000000000000000" charset="0"/>
              <a:ea typeface="ＭＳ Ｐゴシック" panose="00000000000000000000" charset="0"/>
            </a:rPr>
            <a:t>⑲</a:t>
          </a:r>
          <a:endParaRPr lang="en-US" altLang="zh-CN" sz="2800">
            <a:solidFill>
              <a:srgbClr val="FFFFFF"/>
            </a:solidFill>
            <a:latin typeface="ＭＳ Ｐゴシック" panose="00000000000000000000" charset="0"/>
            <a:ea typeface="ＭＳ Ｐゴシック" panose="00000000000000000000" charset="0"/>
          </a:endParaRPr>
        </a:p>
      </xdr:txBody>
    </xdr:sp>
    <xdr:clientData/>
  </xdr:twoCellAnchor>
  <xdr:twoCellAnchor>
    <xdr:from>
      <xdr:col>0</xdr:col>
      <xdr:colOff>424543</xdr:colOff>
      <xdr:row>998</xdr:row>
      <xdr:rowOff>21770</xdr:rowOff>
    </xdr:from>
    <xdr:to>
      <xdr:col>3</xdr:col>
      <xdr:colOff>27509</xdr:colOff>
      <xdr:row>1001</xdr:row>
      <xdr:rowOff>159832</xdr:rowOff>
    </xdr:to>
    <xdr:sp macro="" textlink="">
      <xdr:nvSpPr>
        <xdr:cNvPr id="61" name=" "/>
        <xdr:cNvSpPr txBox="1"/>
      </xdr:nvSpPr>
      <xdr:spPr>
        <a:xfrm>
          <a:off x="424543" y="186025970"/>
          <a:ext cx="1355566" cy="693233"/>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a:t>
          </a:r>
          <a:r>
            <a:rPr lang="ja-JP" altLang="en-US" sz="2800">
              <a:solidFill>
                <a:srgbClr val="FFFFFF"/>
              </a:solidFill>
              <a:latin typeface="ＭＳ Ｐゴシック" panose="00000000000000000000" charset="0"/>
              <a:ea typeface="ＭＳ Ｐゴシック" panose="00000000000000000000" charset="0"/>
            </a:rPr>
            <a:t>㉑</a:t>
          </a:r>
          <a:endParaRPr lang="en-US" altLang="zh-CN" sz="2800">
            <a:solidFill>
              <a:srgbClr val="FFFFFF"/>
            </a:solidFill>
            <a:latin typeface="ＭＳ Ｐゴシック" panose="00000000000000000000" charset="0"/>
            <a:ea typeface="ＭＳ Ｐゴシック" panose="00000000000000000000" charset="0"/>
          </a:endParaRPr>
        </a:p>
      </xdr:txBody>
    </xdr:sp>
    <xdr:clientData/>
  </xdr:twoCellAnchor>
  <xdr:twoCellAnchor>
    <xdr:from>
      <xdr:col>22</xdr:col>
      <xdr:colOff>566057</xdr:colOff>
      <xdr:row>1004</xdr:row>
      <xdr:rowOff>65313</xdr:rowOff>
    </xdr:from>
    <xdr:to>
      <xdr:col>28</xdr:col>
      <xdr:colOff>87086</xdr:colOff>
      <xdr:row>1037</xdr:row>
      <xdr:rowOff>54428</xdr:rowOff>
    </xdr:to>
    <xdr:sp macro="" textlink="">
      <xdr:nvSpPr>
        <xdr:cNvPr id="63" name="正方形/長方形 62"/>
        <xdr:cNvSpPr/>
      </xdr:nvSpPr>
      <xdr:spPr>
        <a:xfrm>
          <a:off x="13901057" y="187179856"/>
          <a:ext cx="3178629" cy="609600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1046</xdr:row>
      <xdr:rowOff>0</xdr:rowOff>
    </xdr:from>
    <xdr:to>
      <xdr:col>30</xdr:col>
      <xdr:colOff>369248</xdr:colOff>
      <xdr:row>1094</xdr:row>
      <xdr:rowOff>43543</xdr:rowOff>
    </xdr:to>
    <xdr:pic>
      <xdr:nvPicPr>
        <xdr:cNvPr id="64" name="図 63" descr="画面の領域"/>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194886943"/>
          <a:ext cx="18581048" cy="8926286"/>
        </a:xfrm>
        <a:prstGeom prst="rect">
          <a:avLst/>
        </a:prstGeom>
      </xdr:spPr>
    </xdr:pic>
    <xdr:clientData/>
  </xdr:twoCellAnchor>
  <xdr:twoCellAnchor>
    <xdr:from>
      <xdr:col>0</xdr:col>
      <xdr:colOff>239486</xdr:colOff>
      <xdr:row>1048</xdr:row>
      <xdr:rowOff>54429</xdr:rowOff>
    </xdr:from>
    <xdr:to>
      <xdr:col>2</xdr:col>
      <xdr:colOff>452052</xdr:colOff>
      <xdr:row>1052</xdr:row>
      <xdr:rowOff>7433</xdr:rowOff>
    </xdr:to>
    <xdr:sp macro="" textlink="">
      <xdr:nvSpPr>
        <xdr:cNvPr id="65" name=" "/>
        <xdr:cNvSpPr txBox="1"/>
      </xdr:nvSpPr>
      <xdr:spPr>
        <a:xfrm>
          <a:off x="239486" y="195311486"/>
          <a:ext cx="1355566" cy="693233"/>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a:t>
          </a:r>
          <a:r>
            <a:rPr lang="ja-JP" altLang="en-US" sz="2800">
              <a:solidFill>
                <a:srgbClr val="FFFFFF"/>
              </a:solidFill>
              <a:latin typeface="ＭＳ Ｐゴシック" panose="00000000000000000000" charset="0"/>
              <a:ea typeface="ＭＳ Ｐゴシック" panose="00000000000000000000" charset="0"/>
            </a:rPr>
            <a:t>㉒</a:t>
          </a:r>
          <a:endParaRPr lang="en-US" altLang="zh-CN" sz="2800">
            <a:solidFill>
              <a:srgbClr val="FFFFFF"/>
            </a:solidFill>
            <a:latin typeface="ＭＳ Ｐゴシック" panose="00000000000000000000" charset="0"/>
            <a:ea typeface="ＭＳ Ｐゴシック" panose="00000000000000000000" charset="0"/>
          </a:endParaRPr>
        </a:p>
      </xdr:txBody>
    </xdr:sp>
    <xdr:clientData/>
  </xdr:twoCellAnchor>
  <xdr:twoCellAnchor editAs="oneCell">
    <xdr:from>
      <xdr:col>0</xdr:col>
      <xdr:colOff>32657</xdr:colOff>
      <xdr:row>1099</xdr:row>
      <xdr:rowOff>10885</xdr:rowOff>
    </xdr:from>
    <xdr:to>
      <xdr:col>30</xdr:col>
      <xdr:colOff>367080</xdr:colOff>
      <xdr:row>1147</xdr:row>
      <xdr:rowOff>32657</xdr:rowOff>
    </xdr:to>
    <xdr:pic>
      <xdr:nvPicPr>
        <xdr:cNvPr id="66" name="図 65" descr="画面の領域"/>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2657" y="204705856"/>
          <a:ext cx="18546223" cy="8904515"/>
        </a:xfrm>
        <a:prstGeom prst="rect">
          <a:avLst/>
        </a:prstGeom>
      </xdr:spPr>
    </xdr:pic>
    <xdr:clientData/>
  </xdr:twoCellAnchor>
  <xdr:twoCellAnchor>
    <xdr:from>
      <xdr:col>0</xdr:col>
      <xdr:colOff>315686</xdr:colOff>
      <xdr:row>1102</xdr:row>
      <xdr:rowOff>108856</xdr:rowOff>
    </xdr:from>
    <xdr:to>
      <xdr:col>2</xdr:col>
      <xdr:colOff>528252</xdr:colOff>
      <xdr:row>1106</xdr:row>
      <xdr:rowOff>61861</xdr:rowOff>
    </xdr:to>
    <xdr:sp macro="" textlink="">
      <xdr:nvSpPr>
        <xdr:cNvPr id="67" name=" "/>
        <xdr:cNvSpPr txBox="1"/>
      </xdr:nvSpPr>
      <xdr:spPr>
        <a:xfrm>
          <a:off x="315686" y="205358999"/>
          <a:ext cx="1355566" cy="693233"/>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2800">
              <a:solidFill>
                <a:srgbClr val="FFFFFF"/>
              </a:solidFill>
              <a:latin typeface="ＭＳ Ｐゴシック" panose="00000000000000000000" charset="0"/>
              <a:ea typeface="ＭＳ Ｐゴシック" panose="00000000000000000000" charset="0"/>
            </a:rPr>
            <a:t>画像</a:t>
          </a:r>
          <a:r>
            <a:rPr lang="ja-JP" altLang="en-US" sz="2800">
              <a:solidFill>
                <a:srgbClr val="FFFFFF"/>
              </a:solidFill>
              <a:latin typeface="ＭＳ Ｐゴシック" panose="00000000000000000000" charset="0"/>
              <a:ea typeface="ＭＳ Ｐゴシック" panose="00000000000000000000" charset="0"/>
            </a:rPr>
            <a:t>㉓</a:t>
          </a:r>
          <a:endParaRPr lang="en-US" altLang="zh-CN" sz="2800">
            <a:solidFill>
              <a:srgbClr val="FFFFFF"/>
            </a:solidFill>
            <a:latin typeface="ＭＳ Ｐゴシック" panose="00000000000000000000" charset="0"/>
            <a:ea typeface="ＭＳ Ｐゴシック" panose="00000000000000000000" charset="0"/>
          </a:endParaRPr>
        </a:p>
      </xdr:txBody>
    </xdr:sp>
    <xdr:clientData/>
  </xdr:twoCellAnchor>
  <xdr:twoCellAnchor editAs="oneCell">
    <xdr:from>
      <xdr:col>0</xdr:col>
      <xdr:colOff>0</xdr:colOff>
      <xdr:row>1152</xdr:row>
      <xdr:rowOff>0</xdr:rowOff>
    </xdr:from>
    <xdr:to>
      <xdr:col>14</xdr:col>
      <xdr:colOff>544286</xdr:colOff>
      <xdr:row>1207</xdr:row>
      <xdr:rowOff>96069</xdr:rowOff>
    </xdr:to>
    <xdr:pic>
      <xdr:nvPicPr>
        <xdr:cNvPr id="60" name="図 59" descr="画面の領域"/>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214503000"/>
          <a:ext cx="9002486" cy="10274212"/>
        </a:xfrm>
        <a:prstGeom prst="rect">
          <a:avLst/>
        </a:prstGeom>
      </xdr:spPr>
    </xdr:pic>
    <xdr:clientData/>
  </xdr:twoCellAnchor>
  <xdr:twoCellAnchor editAs="oneCell">
    <xdr:from>
      <xdr:col>0</xdr:col>
      <xdr:colOff>0</xdr:colOff>
      <xdr:row>1210</xdr:row>
      <xdr:rowOff>0</xdr:rowOff>
    </xdr:from>
    <xdr:to>
      <xdr:col>24</xdr:col>
      <xdr:colOff>31744</xdr:colOff>
      <xdr:row>1247</xdr:row>
      <xdr:rowOff>156272</xdr:rowOff>
    </xdr:to>
    <xdr:pic>
      <xdr:nvPicPr>
        <xdr:cNvPr id="69" name="図 68" descr="画面の領域"/>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0" y="225236314"/>
          <a:ext cx="14585944" cy="7003387"/>
        </a:xfrm>
        <a:prstGeom prst="rect">
          <a:avLst/>
        </a:prstGeom>
      </xdr:spPr>
    </xdr:pic>
    <xdr:clientData/>
  </xdr:twoCellAnchor>
  <xdr:twoCellAnchor>
    <xdr:from>
      <xdr:col>21</xdr:col>
      <xdr:colOff>54429</xdr:colOff>
      <xdr:row>1221</xdr:row>
      <xdr:rowOff>76200</xdr:rowOff>
    </xdr:from>
    <xdr:to>
      <xdr:col>22</xdr:col>
      <xdr:colOff>119744</xdr:colOff>
      <xdr:row>1223</xdr:row>
      <xdr:rowOff>130629</xdr:rowOff>
    </xdr:to>
    <xdr:sp macro="" textlink="">
      <xdr:nvSpPr>
        <xdr:cNvPr id="70" name="テキスト ボックス 69"/>
        <xdr:cNvSpPr txBox="1"/>
      </xdr:nvSpPr>
      <xdr:spPr>
        <a:xfrm>
          <a:off x="12779829" y="227348143"/>
          <a:ext cx="674915" cy="424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FF00"/>
              </a:solidFill>
            </a:rPr>
            <a:t>✘</a:t>
          </a:r>
        </a:p>
      </xdr:txBody>
    </xdr:sp>
    <xdr:clientData/>
  </xdr:twoCellAnchor>
  <xdr:twoCellAnchor editAs="oneCell">
    <xdr:from>
      <xdr:col>0</xdr:col>
      <xdr:colOff>0</xdr:colOff>
      <xdr:row>1250</xdr:row>
      <xdr:rowOff>185056</xdr:rowOff>
    </xdr:from>
    <xdr:to>
      <xdr:col>12</xdr:col>
      <xdr:colOff>522514</xdr:colOff>
      <xdr:row>1314</xdr:row>
      <xdr:rowOff>47710</xdr:rowOff>
    </xdr:to>
    <xdr:pic>
      <xdr:nvPicPr>
        <xdr:cNvPr id="71" name="図 70" descr="画面の領域"/>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232823656"/>
          <a:ext cx="7761514" cy="11706311"/>
        </a:xfrm>
        <a:prstGeom prst="rect">
          <a:avLst/>
        </a:prstGeom>
      </xdr:spPr>
    </xdr:pic>
    <xdr:clientData/>
  </xdr:twoCellAnchor>
  <xdr:twoCellAnchor editAs="oneCell">
    <xdr:from>
      <xdr:col>0</xdr:col>
      <xdr:colOff>0</xdr:colOff>
      <xdr:row>1317</xdr:row>
      <xdr:rowOff>130628</xdr:rowOff>
    </xdr:from>
    <xdr:to>
      <xdr:col>16</xdr:col>
      <xdr:colOff>446314</xdr:colOff>
      <xdr:row>1365</xdr:row>
      <xdr:rowOff>37764</xdr:rowOff>
    </xdr:to>
    <xdr:pic>
      <xdr:nvPicPr>
        <xdr:cNvPr id="72" name="図 71" descr="画面の領域"/>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245168057"/>
          <a:ext cx="10123714" cy="8789878"/>
        </a:xfrm>
        <a:prstGeom prst="rect">
          <a:avLst/>
        </a:prstGeom>
      </xdr:spPr>
    </xdr:pic>
    <xdr:clientData/>
  </xdr:twoCellAnchor>
  <xdr:twoCellAnchor editAs="oneCell">
    <xdr:from>
      <xdr:col>0</xdr:col>
      <xdr:colOff>0</xdr:colOff>
      <xdr:row>1370</xdr:row>
      <xdr:rowOff>0</xdr:rowOff>
    </xdr:from>
    <xdr:to>
      <xdr:col>15</xdr:col>
      <xdr:colOff>243428</xdr:colOff>
      <xdr:row>1422</xdr:row>
      <xdr:rowOff>65314</xdr:rowOff>
    </xdr:to>
    <xdr:pic>
      <xdr:nvPicPr>
        <xdr:cNvPr id="73" name="図 72" descr="画面の領域"/>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254845457"/>
          <a:ext cx="9311228" cy="9688286"/>
        </a:xfrm>
        <a:prstGeom prst="rect">
          <a:avLst/>
        </a:prstGeom>
      </xdr:spPr>
    </xdr:pic>
    <xdr:clientData/>
  </xdr:twoCellAnchor>
  <xdr:twoCellAnchor editAs="oneCell">
    <xdr:from>
      <xdr:col>0</xdr:col>
      <xdr:colOff>0</xdr:colOff>
      <xdr:row>1425</xdr:row>
      <xdr:rowOff>0</xdr:rowOff>
    </xdr:from>
    <xdr:to>
      <xdr:col>14</xdr:col>
      <xdr:colOff>452176</xdr:colOff>
      <xdr:row>1467</xdr:row>
      <xdr:rowOff>17094</xdr:rowOff>
    </xdr:to>
    <xdr:pic>
      <xdr:nvPicPr>
        <xdr:cNvPr id="74" name="図 73" descr="画面の領域"/>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263836220"/>
          <a:ext cx="8926286" cy="7754325"/>
        </a:xfrm>
        <a:prstGeom prst="rect">
          <a:avLst/>
        </a:prstGeom>
      </xdr:spPr>
    </xdr:pic>
    <xdr:clientData/>
  </xdr:twoCellAnchor>
  <xdr:twoCellAnchor editAs="oneCell">
    <xdr:from>
      <xdr:col>0</xdr:col>
      <xdr:colOff>0</xdr:colOff>
      <xdr:row>1469</xdr:row>
      <xdr:rowOff>0</xdr:rowOff>
    </xdr:from>
    <xdr:to>
      <xdr:col>13</xdr:col>
      <xdr:colOff>154100</xdr:colOff>
      <xdr:row>1507</xdr:row>
      <xdr:rowOff>3035</xdr:rowOff>
    </xdr:to>
    <xdr:pic>
      <xdr:nvPicPr>
        <xdr:cNvPr id="75" name="図 74" descr="画面の領域"/>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0" y="271941890"/>
          <a:ext cx="8016935" cy="7003387"/>
        </a:xfrm>
        <a:prstGeom prst="rect">
          <a:avLst/>
        </a:prstGeom>
      </xdr:spPr>
    </xdr:pic>
    <xdr:clientData/>
  </xdr:twoCellAnchor>
  <xdr:twoCellAnchor editAs="oneCell">
    <xdr:from>
      <xdr:col>0</xdr:col>
      <xdr:colOff>0</xdr:colOff>
      <xdr:row>1509</xdr:row>
      <xdr:rowOff>0</xdr:rowOff>
    </xdr:from>
    <xdr:to>
      <xdr:col>14</xdr:col>
      <xdr:colOff>243925</xdr:colOff>
      <xdr:row>1546</xdr:row>
      <xdr:rowOff>172014</xdr:rowOff>
    </xdr:to>
    <xdr:pic>
      <xdr:nvPicPr>
        <xdr:cNvPr id="76" name="図 75" descr="画面の領域"/>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0" y="279310681"/>
          <a:ext cx="8718035" cy="6988146"/>
        </a:xfrm>
        <a:prstGeom prst="rect">
          <a:avLst/>
        </a:prstGeom>
      </xdr:spPr>
    </xdr:pic>
    <xdr:clientData/>
  </xdr:twoCellAnchor>
  <xdr:twoCellAnchor>
    <xdr:from>
      <xdr:col>6</xdr:col>
      <xdr:colOff>510790</xdr:colOff>
      <xdr:row>1511</xdr:row>
      <xdr:rowOff>50240</xdr:rowOff>
    </xdr:from>
    <xdr:to>
      <xdr:col>13</xdr:col>
      <xdr:colOff>452176</xdr:colOff>
      <xdr:row>1515</xdr:row>
      <xdr:rowOff>41868</xdr:rowOff>
    </xdr:to>
    <xdr:sp macro="" textlink="">
      <xdr:nvSpPr>
        <xdr:cNvPr id="77" name="テキスト ボックス 76"/>
        <xdr:cNvSpPr txBox="1"/>
      </xdr:nvSpPr>
      <xdr:spPr>
        <a:xfrm>
          <a:off x="4094702" y="279729361"/>
          <a:ext cx="4220309" cy="72850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chemeClr val="bg1"/>
              </a:solidFill>
            </a:rPr>
            <a:t>トレンド変換して</a:t>
          </a:r>
          <a:r>
            <a:rPr kumimoji="1" lang="en-US" altLang="ja-JP" sz="1600">
              <a:solidFill>
                <a:schemeClr val="bg1"/>
              </a:solidFill>
            </a:rPr>
            <a:t>61.8</a:t>
          </a:r>
          <a:r>
            <a:rPr kumimoji="1" lang="ja-JP" altLang="en-US" sz="1600">
              <a:solidFill>
                <a:schemeClr val="bg1"/>
              </a:solidFill>
            </a:rPr>
            <a:t>を超えてきてるので条件がそろったＰＢでエントリーしても反転してしまう</a:t>
          </a:r>
        </a:p>
      </xdr:txBody>
    </xdr:sp>
    <xdr:clientData/>
  </xdr:twoCellAnchor>
  <xdr:twoCellAnchor>
    <xdr:from>
      <xdr:col>10</xdr:col>
      <xdr:colOff>159099</xdr:colOff>
      <xdr:row>1515</xdr:row>
      <xdr:rowOff>50242</xdr:rowOff>
    </xdr:from>
    <xdr:to>
      <xdr:col>10</xdr:col>
      <xdr:colOff>427055</xdr:colOff>
      <xdr:row>1521</xdr:row>
      <xdr:rowOff>142351</xdr:rowOff>
    </xdr:to>
    <xdr:cxnSp macro="">
      <xdr:nvCxnSpPr>
        <xdr:cNvPr id="79" name="直線矢印コネクタ 78"/>
        <xdr:cNvCxnSpPr/>
      </xdr:nvCxnSpPr>
      <xdr:spPr>
        <a:xfrm>
          <a:off x="6188110" y="280466242"/>
          <a:ext cx="267956" cy="1197428"/>
        </a:xfrm>
        <a:prstGeom prst="straightConnector1">
          <a:avLst/>
        </a:prstGeom>
        <a:ln w="19050">
          <a:solidFill>
            <a:schemeClr val="bg1"/>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1549</xdr:row>
      <xdr:rowOff>0</xdr:rowOff>
    </xdr:from>
    <xdr:to>
      <xdr:col>14</xdr:col>
      <xdr:colOff>334944</xdr:colOff>
      <xdr:row>1593</xdr:row>
      <xdr:rowOff>89420</xdr:rowOff>
    </xdr:to>
    <xdr:pic>
      <xdr:nvPicPr>
        <xdr:cNvPr id="84" name="図 83" descr="画面の領域"/>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286679473"/>
          <a:ext cx="8809054" cy="8195090"/>
        </a:xfrm>
        <a:prstGeom prst="rect">
          <a:avLst/>
        </a:prstGeom>
      </xdr:spPr>
    </xdr:pic>
    <xdr:clientData/>
  </xdr:twoCellAnchor>
  <xdr:twoCellAnchor editAs="oneCell">
    <xdr:from>
      <xdr:col>0</xdr:col>
      <xdr:colOff>0</xdr:colOff>
      <xdr:row>1595</xdr:row>
      <xdr:rowOff>184219</xdr:rowOff>
    </xdr:from>
    <xdr:to>
      <xdr:col>13</xdr:col>
      <xdr:colOff>318198</xdr:colOff>
      <xdr:row>1642</xdr:row>
      <xdr:rowOff>1402</xdr:rowOff>
    </xdr:to>
    <xdr:pic>
      <xdr:nvPicPr>
        <xdr:cNvPr id="85" name="図 84" descr="画面の領域"/>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0" y="295337801"/>
          <a:ext cx="8181033" cy="8475513"/>
        </a:xfrm>
        <a:prstGeom prst="rect">
          <a:avLst/>
        </a:prstGeom>
      </xdr:spPr>
    </xdr:pic>
    <xdr:clientData/>
  </xdr:twoCellAnchor>
  <xdr:twoCellAnchor editAs="oneCell">
    <xdr:from>
      <xdr:col>0</xdr:col>
      <xdr:colOff>0</xdr:colOff>
      <xdr:row>1644</xdr:row>
      <xdr:rowOff>0</xdr:rowOff>
    </xdr:from>
    <xdr:to>
      <xdr:col>14</xdr:col>
      <xdr:colOff>381097</xdr:colOff>
      <xdr:row>1682</xdr:row>
      <xdr:rowOff>10657</xdr:rowOff>
    </xdr:to>
    <xdr:pic>
      <xdr:nvPicPr>
        <xdr:cNvPr id="87" name="図 86" descr="画面の領域"/>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304180352"/>
          <a:ext cx="8855207" cy="7011008"/>
        </a:xfrm>
        <a:prstGeom prst="rect">
          <a:avLst/>
        </a:prstGeom>
      </xdr:spPr>
    </xdr:pic>
    <xdr:clientData/>
  </xdr:twoCellAnchor>
  <xdr:twoCellAnchor editAs="oneCell">
    <xdr:from>
      <xdr:col>0</xdr:col>
      <xdr:colOff>0</xdr:colOff>
      <xdr:row>1685</xdr:row>
      <xdr:rowOff>0</xdr:rowOff>
    </xdr:from>
    <xdr:to>
      <xdr:col>14</xdr:col>
      <xdr:colOff>15306</xdr:colOff>
      <xdr:row>1722</xdr:row>
      <xdr:rowOff>179634</xdr:rowOff>
    </xdr:to>
    <xdr:pic>
      <xdr:nvPicPr>
        <xdr:cNvPr id="68" name="図 67" descr="画面の領域"/>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0" y="311733363"/>
          <a:ext cx="8489416" cy="6995766"/>
        </a:xfrm>
        <a:prstGeom prst="rect">
          <a:avLst/>
        </a:prstGeom>
      </xdr:spPr>
    </xdr:pic>
    <xdr:clientData/>
  </xdr:twoCellAnchor>
  <xdr:twoCellAnchor editAs="oneCell">
    <xdr:from>
      <xdr:col>0</xdr:col>
      <xdr:colOff>16747</xdr:colOff>
      <xdr:row>1733</xdr:row>
      <xdr:rowOff>83736</xdr:rowOff>
    </xdr:from>
    <xdr:to>
      <xdr:col>15</xdr:col>
      <xdr:colOff>464808</xdr:colOff>
      <xdr:row>1769</xdr:row>
      <xdr:rowOff>180867</xdr:rowOff>
    </xdr:to>
    <xdr:pic>
      <xdr:nvPicPr>
        <xdr:cNvPr id="78" name="図 77" descr="画面の領域"/>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6747" y="320659648"/>
          <a:ext cx="9533446" cy="6729043"/>
        </a:xfrm>
        <a:prstGeom prst="rect">
          <a:avLst/>
        </a:prstGeom>
      </xdr:spPr>
    </xdr:pic>
    <xdr:clientData/>
  </xdr:twoCellAnchor>
  <xdr:twoCellAnchor>
    <xdr:from>
      <xdr:col>0</xdr:col>
      <xdr:colOff>343319</xdr:colOff>
      <xdr:row>1736</xdr:row>
      <xdr:rowOff>92109</xdr:rowOff>
    </xdr:from>
    <xdr:to>
      <xdr:col>5</xdr:col>
      <xdr:colOff>468923</xdr:colOff>
      <xdr:row>1741</xdr:row>
      <xdr:rowOff>66989</xdr:rowOff>
    </xdr:to>
    <xdr:sp macro="" textlink="">
      <xdr:nvSpPr>
        <xdr:cNvPr id="80" name="テキスト ボックス 79"/>
        <xdr:cNvSpPr txBox="1"/>
      </xdr:nvSpPr>
      <xdr:spPr>
        <a:xfrm>
          <a:off x="343319" y="321220680"/>
          <a:ext cx="3098241" cy="89597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chemeClr val="bg1"/>
              </a:solidFill>
            </a:rPr>
            <a:t>直近安値～高値</a:t>
          </a:r>
          <a:r>
            <a:rPr kumimoji="1" lang="en-US" altLang="ja-JP" sz="2400">
              <a:solidFill>
                <a:schemeClr val="bg1"/>
              </a:solidFill>
            </a:rPr>
            <a:t>FIB</a:t>
          </a:r>
        </a:p>
        <a:p>
          <a:r>
            <a:rPr kumimoji="1" lang="en-US" altLang="ja-JP" sz="2400">
              <a:solidFill>
                <a:schemeClr val="bg1"/>
              </a:solidFill>
            </a:rPr>
            <a:t>-1.618</a:t>
          </a:r>
          <a:r>
            <a:rPr kumimoji="1" lang="ja-JP" altLang="en-US" sz="2400">
              <a:solidFill>
                <a:schemeClr val="bg1"/>
              </a:solidFill>
            </a:rPr>
            <a:t>ターゲット</a:t>
          </a:r>
        </a:p>
      </xdr:txBody>
    </xdr:sp>
    <xdr:clientData/>
  </xdr:twoCellAnchor>
  <xdr:twoCellAnchor editAs="oneCell">
    <xdr:from>
      <xdr:col>0</xdr:col>
      <xdr:colOff>251209</xdr:colOff>
      <xdr:row>1773</xdr:row>
      <xdr:rowOff>0</xdr:rowOff>
    </xdr:from>
    <xdr:to>
      <xdr:col>13</xdr:col>
      <xdr:colOff>275757</xdr:colOff>
      <xdr:row>1809</xdr:row>
      <xdr:rowOff>89510</xdr:rowOff>
    </xdr:to>
    <xdr:pic>
      <xdr:nvPicPr>
        <xdr:cNvPr id="81" name="図 80" descr="画面の領域"/>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51209" y="327944703"/>
          <a:ext cx="7887383" cy="6721422"/>
        </a:xfrm>
        <a:prstGeom prst="rect">
          <a:avLst/>
        </a:prstGeom>
      </xdr:spPr>
    </xdr:pic>
    <xdr:clientData/>
  </xdr:twoCellAnchor>
  <xdr:twoCellAnchor editAs="oneCell">
    <xdr:from>
      <xdr:col>0</xdr:col>
      <xdr:colOff>0</xdr:colOff>
      <xdr:row>1812</xdr:row>
      <xdr:rowOff>0</xdr:rowOff>
    </xdr:from>
    <xdr:to>
      <xdr:col>15</xdr:col>
      <xdr:colOff>249924</xdr:colOff>
      <xdr:row>1850</xdr:row>
      <xdr:rowOff>41139</xdr:rowOff>
    </xdr:to>
    <xdr:pic>
      <xdr:nvPicPr>
        <xdr:cNvPr id="82" name="図 81" descr="画面の領域"/>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335129275"/>
          <a:ext cx="9335309" cy="704149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09"/>
  <sheetViews>
    <sheetView tabSelected="1" zoomScale="115" workbookViewId="0">
      <pane xSplit="2" ySplit="8" topLeftCell="C9" activePane="bottomRight" state="frozen"/>
      <selection pane="topRight"/>
      <selection pane="bottomLeft"/>
      <selection pane="bottomRight" activeCell="F49" sqref="F49"/>
    </sheetView>
  </sheetViews>
  <sheetFormatPr defaultColWidth="9" defaultRowHeight="13.2" x14ac:dyDescent="0.2"/>
  <cols>
    <col min="1" max="1" width="1" customWidth="1"/>
    <col min="2" max="2" width="7.77734375" customWidth="1"/>
    <col min="3" max="18" width="6.6640625" customWidth="1"/>
    <col min="19" max="19" width="4.88671875" customWidth="1"/>
    <col min="20" max="21" width="6.21875" customWidth="1"/>
    <col min="22" max="22" width="6.21875" style="1" customWidth="1"/>
    <col min="23" max="23" width="6.21875" customWidth="1"/>
    <col min="24" max="24" width="12.6640625" style="2" customWidth="1"/>
    <col min="25" max="25" width="10.21875" style="3" customWidth="1"/>
    <col min="26" max="26" width="4.88671875" style="3" customWidth="1"/>
    <col min="27" max="27" width="4.88671875" customWidth="1"/>
    <col min="28" max="28" width="8.88671875" style="4" customWidth="1"/>
    <col min="29" max="256" width="8.88671875" customWidth="1"/>
  </cols>
  <sheetData>
    <row r="2" spans="2:28" x14ac:dyDescent="0.2">
      <c r="B2" s="78" t="s">
        <v>0</v>
      </c>
      <c r="C2" s="78"/>
      <c r="D2" s="76" t="s">
        <v>1</v>
      </c>
      <c r="E2" s="76"/>
      <c r="F2" s="78" t="s">
        <v>2</v>
      </c>
      <c r="G2" s="78"/>
      <c r="H2" s="76" t="s">
        <v>61</v>
      </c>
      <c r="I2" s="76"/>
      <c r="J2" s="78" t="s">
        <v>4</v>
      </c>
      <c r="K2" s="78"/>
      <c r="L2" s="75">
        <f>C9</f>
        <v>1000000</v>
      </c>
      <c r="M2" s="76"/>
      <c r="N2" s="78" t="s">
        <v>5</v>
      </c>
      <c r="O2" s="78"/>
      <c r="P2" s="75" t="e">
        <f>C108+T108</f>
        <v>#VALUE!</v>
      </c>
      <c r="Q2" s="76"/>
      <c r="R2" s="3"/>
      <c r="S2" s="3"/>
      <c r="T2" s="3"/>
    </row>
    <row r="3" spans="2:28" ht="57" customHeight="1" x14ac:dyDescent="0.2">
      <c r="B3" s="78" t="s">
        <v>6</v>
      </c>
      <c r="C3" s="78"/>
      <c r="D3" s="90" t="s">
        <v>7</v>
      </c>
      <c r="E3" s="90"/>
      <c r="F3" s="90"/>
      <c r="G3" s="90"/>
      <c r="H3" s="90"/>
      <c r="I3" s="90"/>
      <c r="J3" s="78" t="s">
        <v>8</v>
      </c>
      <c r="K3" s="78"/>
      <c r="L3" s="90" t="s">
        <v>56</v>
      </c>
      <c r="M3" s="91"/>
      <c r="N3" s="91"/>
      <c r="O3" s="91"/>
      <c r="P3" s="91"/>
      <c r="Q3" s="91"/>
      <c r="R3" s="3"/>
      <c r="S3" s="3"/>
    </row>
    <row r="4" spans="2:28" x14ac:dyDescent="0.2">
      <c r="B4" s="78" t="s">
        <v>9</v>
      </c>
      <c r="C4" s="78"/>
      <c r="D4" s="77">
        <f>SUM($R$9:$S$993)</f>
        <v>41.138039999999997</v>
      </c>
      <c r="E4" s="77"/>
      <c r="F4" s="78" t="s">
        <v>10</v>
      </c>
      <c r="G4" s="78"/>
      <c r="H4" s="83">
        <f>SUM($V$9:$W$108)</f>
        <v>2080.2999999999965</v>
      </c>
      <c r="I4" s="76"/>
      <c r="J4" s="95" t="s">
        <v>11</v>
      </c>
      <c r="K4" s="95"/>
      <c r="L4" s="75">
        <f>MAX($C$9:$D$990)-C9</f>
        <v>2757651.6979968627</v>
      </c>
      <c r="M4" s="75"/>
      <c r="N4" s="95" t="s">
        <v>12</v>
      </c>
      <c r="O4" s="95"/>
      <c r="P4" s="77">
        <f>MIN($C$9:$D$990)-C9</f>
        <v>-42123.232727272203</v>
      </c>
      <c r="Q4" s="77"/>
      <c r="R4" s="3"/>
      <c r="S4" s="3"/>
      <c r="T4" s="3"/>
      <c r="Z4" s="3" t="s">
        <v>53</v>
      </c>
    </row>
    <row r="5" spans="2:28" x14ac:dyDescent="0.2">
      <c r="B5" s="5" t="s">
        <v>13</v>
      </c>
      <c r="C5" s="6">
        <f>COUNTIF($R$109:$R$990,"&gt;0")</f>
        <v>0</v>
      </c>
      <c r="D5" s="7" t="s">
        <v>14</v>
      </c>
      <c r="E5" s="8">
        <f>COUNTIF($R$109:$R$990,"&lt;0")</f>
        <v>0</v>
      </c>
      <c r="F5" s="7" t="s">
        <v>15</v>
      </c>
      <c r="G5" s="6">
        <f>COUNTIF($R$109:$R$990,"=0")</f>
        <v>0</v>
      </c>
      <c r="H5" s="7" t="s">
        <v>16</v>
      </c>
      <c r="I5" s="9" t="e">
        <f>C5/SUM(C5,E5,G5)</f>
        <v>#DIV/0!</v>
      </c>
      <c r="J5" s="106" t="s">
        <v>17</v>
      </c>
      <c r="K5" s="78"/>
      <c r="L5" s="93"/>
      <c r="M5" s="94"/>
      <c r="N5" s="10" t="s">
        <v>18</v>
      </c>
      <c r="O5" s="11"/>
      <c r="P5" s="93"/>
      <c r="Q5" s="94"/>
      <c r="R5" s="3"/>
      <c r="S5" s="3"/>
      <c r="T5" s="3"/>
      <c r="Z5" s="3" t="s">
        <v>54</v>
      </c>
    </row>
    <row r="6" spans="2:28" x14ac:dyDescent="0.2">
      <c r="B6" s="12"/>
      <c r="C6" s="13"/>
      <c r="D6" s="14"/>
      <c r="E6" s="15"/>
      <c r="F6" s="12"/>
      <c r="G6" s="15"/>
      <c r="H6" s="12"/>
      <c r="I6" s="16"/>
      <c r="J6" s="12"/>
      <c r="K6" s="12"/>
      <c r="L6" s="15"/>
      <c r="M6" s="15"/>
      <c r="N6" s="17"/>
      <c r="O6" s="17"/>
      <c r="P6" s="18"/>
      <c r="Q6" s="19"/>
      <c r="R6" s="3"/>
      <c r="S6" s="3"/>
      <c r="T6" s="3"/>
      <c r="Z6" s="3" t="s">
        <v>55</v>
      </c>
    </row>
    <row r="7" spans="2:28" ht="13.2" customHeight="1" x14ac:dyDescent="0.2">
      <c r="B7" s="96" t="s">
        <v>19</v>
      </c>
      <c r="C7" s="86" t="s">
        <v>20</v>
      </c>
      <c r="D7" s="87"/>
      <c r="E7" s="98" t="s">
        <v>21</v>
      </c>
      <c r="F7" s="105"/>
      <c r="G7" s="105"/>
      <c r="H7" s="105"/>
      <c r="I7" s="105"/>
      <c r="J7" s="99"/>
      <c r="K7" s="80" t="s">
        <v>87</v>
      </c>
      <c r="L7" s="81"/>
      <c r="M7" s="82"/>
      <c r="N7" s="103" t="s">
        <v>23</v>
      </c>
      <c r="O7" s="100" t="s">
        <v>24</v>
      </c>
      <c r="P7" s="101"/>
      <c r="Q7" s="101"/>
      <c r="R7" s="101"/>
      <c r="S7" s="102"/>
      <c r="T7" s="79" t="s">
        <v>25</v>
      </c>
      <c r="U7" s="79"/>
      <c r="V7" s="79"/>
      <c r="W7" s="79"/>
      <c r="X7" s="84" t="s">
        <v>45</v>
      </c>
      <c r="Y7" s="74" t="s">
        <v>46</v>
      </c>
      <c r="Z7" s="85" t="s">
        <v>48</v>
      </c>
      <c r="AA7" s="85"/>
    </row>
    <row r="8" spans="2:28" x14ac:dyDescent="0.2">
      <c r="B8" s="97"/>
      <c r="C8" s="88"/>
      <c r="D8" s="89"/>
      <c r="E8" s="20" t="s">
        <v>26</v>
      </c>
      <c r="F8" s="20" t="s">
        <v>27</v>
      </c>
      <c r="G8" s="20" t="s">
        <v>47</v>
      </c>
      <c r="H8" s="20" t="s">
        <v>28</v>
      </c>
      <c r="I8" s="98" t="s">
        <v>29</v>
      </c>
      <c r="J8" s="99"/>
      <c r="K8" s="21" t="s">
        <v>30</v>
      </c>
      <c r="L8" s="92" t="s">
        <v>31</v>
      </c>
      <c r="M8" s="82"/>
      <c r="N8" s="104"/>
      <c r="O8" s="22" t="s">
        <v>26</v>
      </c>
      <c r="P8" s="22" t="s">
        <v>27</v>
      </c>
      <c r="Q8" s="23" t="s">
        <v>47</v>
      </c>
      <c r="R8" s="100" t="s">
        <v>29</v>
      </c>
      <c r="S8" s="102"/>
      <c r="T8" s="79" t="s">
        <v>32</v>
      </c>
      <c r="U8" s="79"/>
      <c r="V8" s="79" t="s">
        <v>30</v>
      </c>
      <c r="W8" s="79"/>
      <c r="X8" s="84"/>
      <c r="Y8" s="74"/>
      <c r="Z8" s="24" t="s">
        <v>49</v>
      </c>
      <c r="AA8" s="24" t="s">
        <v>50</v>
      </c>
    </row>
    <row r="9" spans="2:28" x14ac:dyDescent="0.2">
      <c r="B9" s="25">
        <v>1</v>
      </c>
      <c r="C9" s="70">
        <v>1000000</v>
      </c>
      <c r="D9" s="70"/>
      <c r="E9" s="25">
        <v>2005</v>
      </c>
      <c r="F9" s="26">
        <v>42489</v>
      </c>
      <c r="G9" s="27">
        <v>0.66666666666666663</v>
      </c>
      <c r="H9" s="25" t="s">
        <v>34</v>
      </c>
      <c r="I9" s="71">
        <v>1.2911999999999999</v>
      </c>
      <c r="J9" s="71"/>
      <c r="K9" s="25">
        <v>44</v>
      </c>
      <c r="L9" s="70">
        <f>IF(F9="","",C9*0.02)</f>
        <v>20000</v>
      </c>
      <c r="M9" s="70"/>
      <c r="N9" s="28">
        <f>IF(K9="","",(L9/K9)/1000)</f>
        <v>0.45454545454545459</v>
      </c>
      <c r="O9" s="25">
        <v>2005</v>
      </c>
      <c r="P9" s="26">
        <v>42493</v>
      </c>
      <c r="Q9" s="27">
        <v>0.5</v>
      </c>
      <c r="R9" s="71">
        <v>1.2873000000000001</v>
      </c>
      <c r="S9" s="71"/>
      <c r="T9" s="73">
        <f t="shared" ref="T9:T40" si="0">IF(P9="","",(IF(H9="売",I9-R9,R9-I9))*N9*10000000)</f>
        <v>17727.272727271786</v>
      </c>
      <c r="U9" s="73"/>
      <c r="V9" s="72">
        <f t="shared" ref="V9:V40" si="1">IF(P9="","",IF(T9&lt;0,K9*(-1),IF(H9="買",(R9-I9)*10000,(I9-R9)*10000)))</f>
        <v>38.999999999997925</v>
      </c>
      <c r="W9" s="72"/>
      <c r="X9" s="29">
        <v>1.2956000000000001</v>
      </c>
      <c r="Y9" s="3">
        <f>(I9-X9)*100</f>
        <v>-0.44000000000001815</v>
      </c>
      <c r="Z9" s="3" t="s">
        <v>53</v>
      </c>
      <c r="AA9" s="3" t="s">
        <v>54</v>
      </c>
      <c r="AB9" s="4">
        <f>V9/K9</f>
        <v>0.88636363636358917</v>
      </c>
    </row>
    <row r="10" spans="2:28" x14ac:dyDescent="0.2">
      <c r="B10" s="25">
        <v>2</v>
      </c>
      <c r="C10" s="70">
        <f t="shared" ref="C10:C41" si="2">IF(T9="","",C9+T9)</f>
        <v>1017727.2727272718</v>
      </c>
      <c r="D10" s="70"/>
      <c r="E10" s="25">
        <v>2005</v>
      </c>
      <c r="F10" s="26">
        <v>42500</v>
      </c>
      <c r="G10" s="27">
        <v>0.5</v>
      </c>
      <c r="H10" s="25" t="s">
        <v>33</v>
      </c>
      <c r="I10" s="71">
        <v>1.2849999999999999</v>
      </c>
      <c r="J10" s="71"/>
      <c r="K10" s="25">
        <v>35</v>
      </c>
      <c r="L10" s="70">
        <f t="shared" ref="L10:L73" si="3">IF(F10="","",C10*0.02)</f>
        <v>20354.545454545438</v>
      </c>
      <c r="M10" s="70"/>
      <c r="N10" s="28">
        <f t="shared" ref="N10:N73" si="4">IF(K10="","",(L10/K10)/1000)</f>
        <v>0.58155844155844116</v>
      </c>
      <c r="O10" s="25">
        <v>2005</v>
      </c>
      <c r="P10" s="26">
        <v>42501</v>
      </c>
      <c r="Q10" s="27">
        <v>0.5</v>
      </c>
      <c r="R10" s="71">
        <v>1.2815000000000001</v>
      </c>
      <c r="S10" s="71"/>
      <c r="T10" s="73">
        <f t="shared" si="0"/>
        <v>-20354.545454544488</v>
      </c>
      <c r="U10" s="73"/>
      <c r="V10" s="72">
        <f t="shared" si="1"/>
        <v>-35</v>
      </c>
      <c r="W10" s="72"/>
      <c r="X10" s="29">
        <v>1.2815000000000001</v>
      </c>
      <c r="Y10" s="3">
        <f t="shared" ref="Y10:Y73" si="5">(I10-X10)*100</f>
        <v>0.34999999999998366</v>
      </c>
      <c r="Z10" s="3" t="s">
        <v>55</v>
      </c>
      <c r="AA10" s="3" t="s">
        <v>54</v>
      </c>
      <c r="AB10" s="4">
        <f t="shared" ref="AB10:AB73" si="6">V10/K10</f>
        <v>-1</v>
      </c>
    </row>
    <row r="11" spans="2:28" x14ac:dyDescent="0.2">
      <c r="B11" s="25">
        <v>3</v>
      </c>
      <c r="C11" s="70">
        <f t="shared" si="2"/>
        <v>997372.72727272729</v>
      </c>
      <c r="D11" s="70"/>
      <c r="E11" s="25">
        <v>2005</v>
      </c>
      <c r="F11" s="26">
        <v>42508</v>
      </c>
      <c r="G11" s="27">
        <v>0.83333333333333337</v>
      </c>
      <c r="H11" s="25" t="s">
        <v>33</v>
      </c>
      <c r="I11" s="71">
        <v>1.2675000000000001</v>
      </c>
      <c r="J11" s="71"/>
      <c r="K11" s="25">
        <v>68</v>
      </c>
      <c r="L11" s="70">
        <f t="shared" si="3"/>
        <v>19947.454545454548</v>
      </c>
      <c r="M11" s="70"/>
      <c r="N11" s="28">
        <f t="shared" si="4"/>
        <v>0.29334491978609628</v>
      </c>
      <c r="O11" s="25">
        <v>2005</v>
      </c>
      <c r="P11" s="26">
        <v>42509</v>
      </c>
      <c r="Q11" s="27">
        <v>0.66666666666666663</v>
      </c>
      <c r="R11" s="71">
        <v>1.2606999999999999</v>
      </c>
      <c r="S11" s="71"/>
      <c r="T11" s="73">
        <f t="shared" si="0"/>
        <v>-19947.454545454955</v>
      </c>
      <c r="U11" s="73"/>
      <c r="V11" s="72">
        <f t="shared" si="1"/>
        <v>-68</v>
      </c>
      <c r="W11" s="72"/>
      <c r="X11" s="29">
        <v>1.2606999999999999</v>
      </c>
      <c r="Y11" s="3">
        <f t="shared" si="5"/>
        <v>0.68000000000001393</v>
      </c>
      <c r="Z11" s="3" t="s">
        <v>53</v>
      </c>
      <c r="AA11" s="3" t="s">
        <v>53</v>
      </c>
      <c r="AB11" s="4">
        <f t="shared" si="6"/>
        <v>-1</v>
      </c>
    </row>
    <row r="12" spans="2:28" x14ac:dyDescent="0.2">
      <c r="B12" s="25">
        <v>4</v>
      </c>
      <c r="C12" s="70">
        <f t="shared" si="2"/>
        <v>977425.27272727236</v>
      </c>
      <c r="D12" s="70"/>
      <c r="E12" s="25">
        <v>2005</v>
      </c>
      <c r="F12" s="26">
        <v>42515</v>
      </c>
      <c r="G12" s="27">
        <v>0.66666666666666663</v>
      </c>
      <c r="H12" s="25" t="s">
        <v>33</v>
      </c>
      <c r="I12" s="71">
        <v>1.2585</v>
      </c>
      <c r="J12" s="71"/>
      <c r="K12" s="25">
        <v>34</v>
      </c>
      <c r="L12" s="70">
        <f t="shared" si="3"/>
        <v>19548.505454545448</v>
      </c>
      <c r="M12" s="70"/>
      <c r="N12" s="28">
        <f t="shared" si="4"/>
        <v>0.57495604278074852</v>
      </c>
      <c r="O12" s="25">
        <v>2005</v>
      </c>
      <c r="P12" s="26">
        <v>42516</v>
      </c>
      <c r="Q12" s="27">
        <v>0.33333333333333331</v>
      </c>
      <c r="R12" s="71">
        <v>1.2551000000000001</v>
      </c>
      <c r="S12" s="71"/>
      <c r="T12" s="73">
        <f t="shared" si="0"/>
        <v>-19548.505454544575</v>
      </c>
      <c r="U12" s="73"/>
      <c r="V12" s="72">
        <f t="shared" si="1"/>
        <v>-34</v>
      </c>
      <c r="W12" s="72"/>
      <c r="X12" s="29">
        <v>1.2551000000000001</v>
      </c>
      <c r="Y12" s="3">
        <f t="shared" si="5"/>
        <v>0.33999999999998476</v>
      </c>
      <c r="Z12" s="3" t="s">
        <v>53</v>
      </c>
      <c r="AA12" s="3" t="s">
        <v>53</v>
      </c>
      <c r="AB12" s="4">
        <f t="shared" si="6"/>
        <v>-1</v>
      </c>
    </row>
    <row r="13" spans="2:28" x14ac:dyDescent="0.2">
      <c r="B13" s="25">
        <v>5</v>
      </c>
      <c r="C13" s="70">
        <f t="shared" si="2"/>
        <v>957876.7672727278</v>
      </c>
      <c r="D13" s="70"/>
      <c r="E13" s="25">
        <v>2005</v>
      </c>
      <c r="F13" s="26">
        <v>42528</v>
      </c>
      <c r="G13" s="27">
        <v>0.33333333333333331</v>
      </c>
      <c r="H13" s="25" t="s">
        <v>33</v>
      </c>
      <c r="I13" s="71">
        <v>1.2267999999999999</v>
      </c>
      <c r="J13" s="71"/>
      <c r="K13" s="25">
        <v>30</v>
      </c>
      <c r="L13" s="70">
        <f t="shared" si="3"/>
        <v>19157.535345454555</v>
      </c>
      <c r="M13" s="70"/>
      <c r="N13" s="28">
        <f t="shared" si="4"/>
        <v>0.63858451151515183</v>
      </c>
      <c r="O13" s="25">
        <v>2005</v>
      </c>
      <c r="P13" s="26">
        <v>42529</v>
      </c>
      <c r="Q13" s="27">
        <v>0.5</v>
      </c>
      <c r="R13" s="71">
        <v>1.2314000000000001</v>
      </c>
      <c r="S13" s="71"/>
      <c r="T13" s="73">
        <f t="shared" si="0"/>
        <v>29374.887529698004</v>
      </c>
      <c r="U13" s="73"/>
      <c r="V13" s="72">
        <f t="shared" si="1"/>
        <v>46.000000000001592</v>
      </c>
      <c r="W13" s="72"/>
      <c r="X13" s="29">
        <v>1.2238</v>
      </c>
      <c r="Y13" s="3">
        <f t="shared" si="5"/>
        <v>0.29999999999998916</v>
      </c>
      <c r="Z13" s="3" t="s">
        <v>53</v>
      </c>
      <c r="AA13" s="3" t="s">
        <v>55</v>
      </c>
      <c r="AB13" s="4">
        <f t="shared" si="6"/>
        <v>1.5333333333333863</v>
      </c>
    </row>
    <row r="14" spans="2:28" x14ac:dyDescent="0.2">
      <c r="B14" s="25">
        <v>6</v>
      </c>
      <c r="C14" s="70">
        <f t="shared" si="2"/>
        <v>987251.65480242576</v>
      </c>
      <c r="D14" s="70"/>
      <c r="E14" s="25">
        <v>2005</v>
      </c>
      <c r="F14" s="26">
        <v>42566</v>
      </c>
      <c r="G14" s="27">
        <v>0.5</v>
      </c>
      <c r="H14" s="25" t="s">
        <v>34</v>
      </c>
      <c r="I14" s="71">
        <v>1.2098</v>
      </c>
      <c r="J14" s="71"/>
      <c r="K14" s="25">
        <v>38</v>
      </c>
      <c r="L14" s="70">
        <f t="shared" si="3"/>
        <v>19745.033096048515</v>
      </c>
      <c r="M14" s="70"/>
      <c r="N14" s="28">
        <f t="shared" si="4"/>
        <v>0.51960613410653989</v>
      </c>
      <c r="O14" s="25">
        <v>2005</v>
      </c>
      <c r="P14" s="26">
        <v>42570</v>
      </c>
      <c r="Q14" s="27">
        <v>0.66666666666666663</v>
      </c>
      <c r="R14" s="71">
        <v>1.2033</v>
      </c>
      <c r="S14" s="71"/>
      <c r="T14" s="73">
        <f t="shared" si="0"/>
        <v>33774.398716924836</v>
      </c>
      <c r="U14" s="73"/>
      <c r="V14" s="72">
        <f t="shared" si="1"/>
        <v>64.999999999999503</v>
      </c>
      <c r="W14" s="72"/>
      <c r="X14" s="29">
        <v>1.2136</v>
      </c>
      <c r="Y14" s="3">
        <f t="shared" si="5"/>
        <v>-0.38000000000000256</v>
      </c>
      <c r="Z14" s="3" t="s">
        <v>53</v>
      </c>
      <c r="AA14" s="3" t="s">
        <v>54</v>
      </c>
      <c r="AB14" s="4">
        <f t="shared" si="6"/>
        <v>1.7105263157894606</v>
      </c>
    </row>
    <row r="15" spans="2:28" x14ac:dyDescent="0.2">
      <c r="B15" s="25">
        <v>7</v>
      </c>
      <c r="C15" s="70">
        <f t="shared" si="2"/>
        <v>1021026.0535193506</v>
      </c>
      <c r="D15" s="70"/>
      <c r="E15" s="25">
        <v>2005</v>
      </c>
      <c r="F15" s="26">
        <v>42579</v>
      </c>
      <c r="G15" s="27">
        <v>0.5</v>
      </c>
      <c r="H15" s="25" t="s">
        <v>33</v>
      </c>
      <c r="I15" s="71">
        <v>1.2075</v>
      </c>
      <c r="J15" s="71"/>
      <c r="K15" s="25">
        <v>39</v>
      </c>
      <c r="L15" s="70">
        <f t="shared" si="3"/>
        <v>20420.521070387011</v>
      </c>
      <c r="M15" s="70"/>
      <c r="N15" s="28">
        <f t="shared" si="4"/>
        <v>0.52360310436889768</v>
      </c>
      <c r="O15" s="25">
        <v>2005</v>
      </c>
      <c r="P15" s="26">
        <v>42584</v>
      </c>
      <c r="Q15" s="27">
        <v>0.5</v>
      </c>
      <c r="R15" s="71">
        <v>1.2186999999999999</v>
      </c>
      <c r="S15" s="71"/>
      <c r="T15" s="73">
        <f t="shared" si="0"/>
        <v>58643.547689315899</v>
      </c>
      <c r="U15" s="73"/>
      <c r="V15" s="72">
        <f t="shared" si="1"/>
        <v>111.99999999999876</v>
      </c>
      <c r="W15" s="72"/>
      <c r="X15" s="29">
        <v>1.2036</v>
      </c>
      <c r="Y15" s="3">
        <f t="shared" si="5"/>
        <v>0.39000000000000146</v>
      </c>
      <c r="Z15" s="3" t="s">
        <v>53</v>
      </c>
      <c r="AA15" s="3" t="s">
        <v>55</v>
      </c>
      <c r="AB15" s="4">
        <f t="shared" si="6"/>
        <v>2.8717948717948403</v>
      </c>
    </row>
    <row r="16" spans="2:28" x14ac:dyDescent="0.2">
      <c r="B16" s="25">
        <v>8</v>
      </c>
      <c r="C16" s="70">
        <f t="shared" si="2"/>
        <v>1079669.6012086666</v>
      </c>
      <c r="D16" s="70"/>
      <c r="E16" s="25">
        <v>2005</v>
      </c>
      <c r="F16" s="26">
        <v>42611</v>
      </c>
      <c r="G16" s="27">
        <v>0.5</v>
      </c>
      <c r="H16" s="25" t="s">
        <v>34</v>
      </c>
      <c r="I16" s="71">
        <v>1.2305999999999999</v>
      </c>
      <c r="J16" s="71"/>
      <c r="K16" s="25">
        <v>37</v>
      </c>
      <c r="L16" s="70">
        <f t="shared" si="3"/>
        <v>21593.392024173332</v>
      </c>
      <c r="M16" s="70"/>
      <c r="N16" s="28">
        <f t="shared" si="4"/>
        <v>0.58360518984252241</v>
      </c>
      <c r="O16" s="25">
        <v>2005</v>
      </c>
      <c r="P16" s="26">
        <v>42613</v>
      </c>
      <c r="Q16" s="27">
        <v>0.66666666666666663</v>
      </c>
      <c r="R16" s="71">
        <v>1.2235</v>
      </c>
      <c r="S16" s="71"/>
      <c r="T16" s="73">
        <f t="shared" si="0"/>
        <v>41435.968478818417</v>
      </c>
      <c r="U16" s="73"/>
      <c r="V16" s="72">
        <f t="shared" si="1"/>
        <v>70.999999999998835</v>
      </c>
      <c r="W16" s="72"/>
      <c r="X16" s="29">
        <v>1.2343</v>
      </c>
      <c r="Y16" s="3">
        <f t="shared" si="5"/>
        <v>-0.37000000000000366</v>
      </c>
      <c r="Z16" s="3" t="s">
        <v>51</v>
      </c>
      <c r="AA16" s="3" t="s">
        <v>52</v>
      </c>
      <c r="AB16" s="4">
        <f t="shared" si="6"/>
        <v>1.9189189189188873</v>
      </c>
    </row>
    <row r="17" spans="2:28" x14ac:dyDescent="0.2">
      <c r="B17" s="25">
        <v>9</v>
      </c>
      <c r="C17" s="70">
        <f t="shared" si="2"/>
        <v>1121105.569687485</v>
      </c>
      <c r="D17" s="70"/>
      <c r="E17" s="25">
        <v>2005</v>
      </c>
      <c r="F17" s="26">
        <v>42620</v>
      </c>
      <c r="G17" s="27">
        <v>0.5</v>
      </c>
      <c r="H17" s="25" t="s">
        <v>34</v>
      </c>
      <c r="I17" s="71">
        <v>1.2473000000000001</v>
      </c>
      <c r="J17" s="71"/>
      <c r="K17" s="25">
        <v>64</v>
      </c>
      <c r="L17" s="70">
        <f t="shared" si="3"/>
        <v>22422.111393749699</v>
      </c>
      <c r="M17" s="70"/>
      <c r="N17" s="28">
        <f t="shared" si="4"/>
        <v>0.35034549052733904</v>
      </c>
      <c r="O17" s="25">
        <v>2005</v>
      </c>
      <c r="P17" s="26">
        <v>42625</v>
      </c>
      <c r="Q17" s="27">
        <v>0.16666666666666666</v>
      </c>
      <c r="R17" s="71">
        <v>1.2343999999999999</v>
      </c>
      <c r="S17" s="71"/>
      <c r="T17" s="73">
        <f t="shared" si="0"/>
        <v>45194.568278027204</v>
      </c>
      <c r="U17" s="73"/>
      <c r="V17" s="72">
        <f t="shared" si="1"/>
        <v>129.00000000000134</v>
      </c>
      <c r="W17" s="72"/>
      <c r="X17" s="29">
        <v>1.2537</v>
      </c>
      <c r="Y17" s="3">
        <f t="shared" si="5"/>
        <v>-0.63999999999999613</v>
      </c>
      <c r="Z17" s="3" t="s">
        <v>53</v>
      </c>
      <c r="AA17" s="3" t="s">
        <v>55</v>
      </c>
      <c r="AB17" s="4">
        <f t="shared" si="6"/>
        <v>2.0156250000000209</v>
      </c>
    </row>
    <row r="18" spans="2:28" x14ac:dyDescent="0.2">
      <c r="B18" s="25">
        <v>10</v>
      </c>
      <c r="C18" s="70">
        <f t="shared" si="2"/>
        <v>1166300.1379655122</v>
      </c>
      <c r="D18" s="70"/>
      <c r="E18" s="25">
        <v>2005</v>
      </c>
      <c r="F18" s="26">
        <v>42643</v>
      </c>
      <c r="G18" s="27">
        <v>0.83333333333333337</v>
      </c>
      <c r="H18" s="25" t="s">
        <v>34</v>
      </c>
      <c r="I18" s="71">
        <v>1.2020999999999999</v>
      </c>
      <c r="J18" s="71"/>
      <c r="K18" s="25">
        <v>47</v>
      </c>
      <c r="L18" s="70">
        <f t="shared" si="3"/>
        <v>23326.002759310246</v>
      </c>
      <c r="M18" s="70"/>
      <c r="N18" s="28">
        <f t="shared" si="4"/>
        <v>0.49629793104915415</v>
      </c>
      <c r="O18" s="25">
        <v>2005</v>
      </c>
      <c r="P18" s="26">
        <v>42647</v>
      </c>
      <c r="Q18" s="27">
        <v>0.5</v>
      </c>
      <c r="R18" s="71">
        <v>1.1939</v>
      </c>
      <c r="S18" s="71"/>
      <c r="T18" s="73">
        <f t="shared" si="0"/>
        <v>40696.430346030567</v>
      </c>
      <c r="U18" s="73"/>
      <c r="V18" s="72">
        <f t="shared" si="1"/>
        <v>81.999999999999858</v>
      </c>
      <c r="W18" s="72"/>
      <c r="X18" s="29">
        <v>1.2068000000000001</v>
      </c>
      <c r="Y18" s="3">
        <f t="shared" si="5"/>
        <v>-0.47000000000001485</v>
      </c>
      <c r="Z18" s="3" t="s">
        <v>51</v>
      </c>
      <c r="AA18" s="3" t="s">
        <v>52</v>
      </c>
      <c r="AB18" s="4">
        <f t="shared" si="6"/>
        <v>1.7446808510638268</v>
      </c>
    </row>
    <row r="19" spans="2:28" x14ac:dyDescent="0.2">
      <c r="B19" s="25">
        <v>11</v>
      </c>
      <c r="C19" s="70">
        <f t="shared" si="2"/>
        <v>1206996.5683115427</v>
      </c>
      <c r="D19" s="70"/>
      <c r="E19" s="25">
        <v>2005</v>
      </c>
      <c r="F19" s="26">
        <v>42655</v>
      </c>
      <c r="G19" s="27">
        <v>0.83333333333333337</v>
      </c>
      <c r="H19" s="25" t="s">
        <v>34</v>
      </c>
      <c r="I19" s="71">
        <v>1.20136</v>
      </c>
      <c r="J19" s="71"/>
      <c r="K19" s="25">
        <v>39</v>
      </c>
      <c r="L19" s="70">
        <f t="shared" si="3"/>
        <v>24139.931366230856</v>
      </c>
      <c r="M19" s="70"/>
      <c r="N19" s="28">
        <f t="shared" si="4"/>
        <v>0.6189725991341245</v>
      </c>
      <c r="O19" s="25">
        <v>2005</v>
      </c>
      <c r="P19" s="26">
        <v>42656</v>
      </c>
      <c r="Q19" s="27">
        <v>0.5</v>
      </c>
      <c r="R19" s="71">
        <v>1.1953</v>
      </c>
      <c r="S19" s="71"/>
      <c r="T19" s="73">
        <f t="shared" si="0"/>
        <v>37509.739507527665</v>
      </c>
      <c r="U19" s="73"/>
      <c r="V19" s="72">
        <f t="shared" si="1"/>
        <v>60.59999999999954</v>
      </c>
      <c r="W19" s="72"/>
      <c r="X19" s="29">
        <v>1.2053499999999999</v>
      </c>
      <c r="Y19" s="3">
        <f t="shared" si="5"/>
        <v>-0.3989999999999938</v>
      </c>
      <c r="Z19" s="3" t="s">
        <v>54</v>
      </c>
      <c r="AA19" s="3" t="s">
        <v>54</v>
      </c>
      <c r="AB19" s="4">
        <f t="shared" si="6"/>
        <v>1.5538461538461421</v>
      </c>
    </row>
    <row r="20" spans="2:28" x14ac:dyDescent="0.2">
      <c r="B20" s="25">
        <v>12</v>
      </c>
      <c r="C20" s="70">
        <f t="shared" si="2"/>
        <v>1244506.3078190703</v>
      </c>
      <c r="D20" s="70"/>
      <c r="E20" s="25">
        <v>2005</v>
      </c>
      <c r="F20" s="26">
        <v>42663</v>
      </c>
      <c r="G20" s="27">
        <v>0.5</v>
      </c>
      <c r="H20" s="25" t="s">
        <v>33</v>
      </c>
      <c r="I20" s="71">
        <v>1.1982999999999999</v>
      </c>
      <c r="J20" s="71"/>
      <c r="K20" s="30">
        <v>34</v>
      </c>
      <c r="L20" s="70">
        <f t="shared" si="3"/>
        <v>24890.126156381408</v>
      </c>
      <c r="M20" s="70"/>
      <c r="N20" s="28">
        <f t="shared" si="4"/>
        <v>0.7320625340112179</v>
      </c>
      <c r="O20" s="25">
        <v>2005</v>
      </c>
      <c r="P20" s="26">
        <v>42664</v>
      </c>
      <c r="Q20" s="27">
        <v>0.5</v>
      </c>
      <c r="R20" s="71">
        <v>1.2012</v>
      </c>
      <c r="S20" s="71"/>
      <c r="T20" s="73">
        <f t="shared" si="0"/>
        <v>21229.813486326231</v>
      </c>
      <c r="U20" s="73"/>
      <c r="V20" s="72">
        <f t="shared" si="1"/>
        <v>29.000000000001247</v>
      </c>
      <c r="W20" s="72"/>
      <c r="X20" s="29">
        <v>1.1949000000000001</v>
      </c>
      <c r="Y20" s="3">
        <f t="shared" si="5"/>
        <v>0.33999999999998476</v>
      </c>
      <c r="Z20" s="3" t="s">
        <v>55</v>
      </c>
      <c r="AA20" s="3" t="s">
        <v>52</v>
      </c>
      <c r="AB20" s="4">
        <f t="shared" si="6"/>
        <v>0.85294117647062495</v>
      </c>
    </row>
    <row r="21" spans="2:28" x14ac:dyDescent="0.2">
      <c r="B21" s="25">
        <v>13</v>
      </c>
      <c r="C21" s="70">
        <f t="shared" si="2"/>
        <v>1265736.1213053965</v>
      </c>
      <c r="D21" s="70"/>
      <c r="E21" s="25">
        <v>2006</v>
      </c>
      <c r="F21" s="26">
        <v>42450</v>
      </c>
      <c r="G21" s="27">
        <v>0.5</v>
      </c>
      <c r="H21" s="25" t="s">
        <v>34</v>
      </c>
      <c r="I21" s="71">
        <v>1.2126999999999999</v>
      </c>
      <c r="J21" s="71"/>
      <c r="K21" s="25">
        <v>38</v>
      </c>
      <c r="L21" s="70">
        <f t="shared" si="3"/>
        <v>25314.722426107932</v>
      </c>
      <c r="M21" s="70"/>
      <c r="N21" s="28">
        <f t="shared" si="4"/>
        <v>0.66617690595020873</v>
      </c>
      <c r="O21" s="25">
        <v>2006</v>
      </c>
      <c r="P21" s="26">
        <v>42453</v>
      </c>
      <c r="Q21" s="27">
        <v>0.5</v>
      </c>
      <c r="R21" s="71">
        <v>1.1987000000000001</v>
      </c>
      <c r="S21" s="71"/>
      <c r="T21" s="73">
        <f t="shared" si="0"/>
        <v>93264.766833027825</v>
      </c>
      <c r="U21" s="73"/>
      <c r="V21" s="72">
        <f t="shared" si="1"/>
        <v>139.9999999999979</v>
      </c>
      <c r="W21" s="72"/>
      <c r="X21" s="29">
        <v>1.2164999999999999</v>
      </c>
      <c r="Y21" s="3">
        <f t="shared" si="5"/>
        <v>-0.38000000000000256</v>
      </c>
      <c r="Z21" s="3" t="s">
        <v>55</v>
      </c>
      <c r="AA21" s="3" t="s">
        <v>54</v>
      </c>
      <c r="AB21" s="4">
        <f t="shared" si="6"/>
        <v>3.6842105263157343</v>
      </c>
    </row>
    <row r="22" spans="2:28" x14ac:dyDescent="0.2">
      <c r="B22" s="25">
        <v>14</v>
      </c>
      <c r="C22" s="70">
        <f t="shared" si="2"/>
        <v>1359000.8881384244</v>
      </c>
      <c r="D22" s="70"/>
      <c r="E22" s="25">
        <v>2006</v>
      </c>
      <c r="F22" s="26">
        <v>42487</v>
      </c>
      <c r="G22" s="27">
        <v>0.66666666666666663</v>
      </c>
      <c r="H22" s="25" t="s">
        <v>33</v>
      </c>
      <c r="I22" s="71">
        <v>1.2442</v>
      </c>
      <c r="J22" s="71"/>
      <c r="K22" s="25">
        <v>37</v>
      </c>
      <c r="L22" s="70">
        <f t="shared" si="3"/>
        <v>27180.01776276849</v>
      </c>
      <c r="M22" s="70"/>
      <c r="N22" s="28">
        <f t="shared" si="4"/>
        <v>0.73459507466941865</v>
      </c>
      <c r="O22" s="25">
        <v>2006</v>
      </c>
      <c r="P22" s="26">
        <v>42491</v>
      </c>
      <c r="Q22" s="27">
        <v>0.66666666666666663</v>
      </c>
      <c r="R22" s="71">
        <v>1.2605999999999999</v>
      </c>
      <c r="S22" s="71"/>
      <c r="T22" s="73">
        <f t="shared" si="0"/>
        <v>120473.59224578443</v>
      </c>
      <c r="U22" s="73"/>
      <c r="V22" s="72">
        <f t="shared" si="1"/>
        <v>163.99999999999972</v>
      </c>
      <c r="W22" s="72"/>
      <c r="X22" s="29">
        <v>1.2404999999999999</v>
      </c>
      <c r="Y22" s="3">
        <f t="shared" si="5"/>
        <v>0.37000000000000366</v>
      </c>
      <c r="Z22" s="3" t="s">
        <v>55</v>
      </c>
      <c r="AA22" s="3" t="s">
        <v>55</v>
      </c>
      <c r="AB22" s="4">
        <f t="shared" si="6"/>
        <v>4.4324324324324245</v>
      </c>
    </row>
    <row r="23" spans="2:28" x14ac:dyDescent="0.2">
      <c r="B23" s="25">
        <v>15</v>
      </c>
      <c r="C23" s="70">
        <f t="shared" si="2"/>
        <v>1479474.4803842087</v>
      </c>
      <c r="D23" s="70"/>
      <c r="E23" s="25">
        <v>2006</v>
      </c>
      <c r="F23" s="26">
        <v>42527</v>
      </c>
      <c r="G23" s="27">
        <v>0.5</v>
      </c>
      <c r="H23" s="25" t="s">
        <v>34</v>
      </c>
      <c r="I23" s="71">
        <v>1.2887999999999999</v>
      </c>
      <c r="J23" s="71"/>
      <c r="K23" s="25">
        <v>46</v>
      </c>
      <c r="L23" s="70">
        <f t="shared" si="3"/>
        <v>29589.489607684176</v>
      </c>
      <c r="M23" s="70"/>
      <c r="N23" s="28">
        <f t="shared" si="4"/>
        <v>0.64324977408009076</v>
      </c>
      <c r="O23" s="25">
        <v>2006</v>
      </c>
      <c r="P23" s="26">
        <v>42534</v>
      </c>
      <c r="Q23" s="27">
        <v>0.66666666666666663</v>
      </c>
      <c r="R23" s="71">
        <v>1.2617</v>
      </c>
      <c r="S23" s="71"/>
      <c r="T23" s="73">
        <f t="shared" si="0"/>
        <v>174320.68877570398</v>
      </c>
      <c r="U23" s="73"/>
      <c r="V23" s="72">
        <f t="shared" si="1"/>
        <v>270.99999999999903</v>
      </c>
      <c r="W23" s="72"/>
      <c r="X23" s="29">
        <v>1.2934000000000001</v>
      </c>
      <c r="Y23" s="3">
        <f t="shared" si="5"/>
        <v>-0.46000000000001595</v>
      </c>
      <c r="Z23" s="3" t="s">
        <v>54</v>
      </c>
      <c r="AA23" s="3" t="s">
        <v>55</v>
      </c>
      <c r="AB23" s="4">
        <f t="shared" si="6"/>
        <v>5.8913043478260656</v>
      </c>
    </row>
    <row r="24" spans="2:28" x14ac:dyDescent="0.2">
      <c r="B24" s="25">
        <v>16</v>
      </c>
      <c r="C24" s="70">
        <f t="shared" si="2"/>
        <v>1653795.1691599127</v>
      </c>
      <c r="D24" s="70"/>
      <c r="E24" s="25">
        <v>2006</v>
      </c>
      <c r="F24" s="26">
        <v>42536</v>
      </c>
      <c r="G24" s="27">
        <v>0.66666666666666663</v>
      </c>
      <c r="H24" s="25" t="s">
        <v>33</v>
      </c>
      <c r="I24" s="71">
        <v>1.2628999999999999</v>
      </c>
      <c r="J24" s="71"/>
      <c r="K24" s="25">
        <v>49</v>
      </c>
      <c r="L24" s="70">
        <f t="shared" si="3"/>
        <v>33075.903383198252</v>
      </c>
      <c r="M24" s="70"/>
      <c r="N24" s="28">
        <f t="shared" si="4"/>
        <v>0.67501843639180104</v>
      </c>
      <c r="O24" s="25">
        <v>2006</v>
      </c>
      <c r="P24" s="26">
        <v>42540</v>
      </c>
      <c r="Q24" s="27">
        <v>0.16666666666666666</v>
      </c>
      <c r="R24" s="71">
        <v>1.258</v>
      </c>
      <c r="S24" s="71"/>
      <c r="T24" s="73">
        <f t="shared" si="0"/>
        <v>-33075.903383197605</v>
      </c>
      <c r="U24" s="73"/>
      <c r="V24" s="72">
        <f t="shared" si="1"/>
        <v>-49</v>
      </c>
      <c r="W24" s="72"/>
      <c r="X24" s="29">
        <v>1.258</v>
      </c>
      <c r="Y24" s="3">
        <f t="shared" si="5"/>
        <v>0.48999999999999044</v>
      </c>
      <c r="Z24" s="3" t="s">
        <v>55</v>
      </c>
      <c r="AA24" s="3" t="s">
        <v>52</v>
      </c>
      <c r="AB24" s="4">
        <f t="shared" si="6"/>
        <v>-1</v>
      </c>
    </row>
    <row r="25" spans="2:28" x14ac:dyDescent="0.2">
      <c r="B25" s="25">
        <v>17</v>
      </c>
      <c r="C25" s="70">
        <f t="shared" si="2"/>
        <v>1620719.2657767152</v>
      </c>
      <c r="D25" s="70"/>
      <c r="E25" s="25">
        <v>2006</v>
      </c>
      <c r="F25" s="26">
        <v>42619</v>
      </c>
      <c r="G25" s="27">
        <v>0.5</v>
      </c>
      <c r="H25" s="25" t="s">
        <v>34</v>
      </c>
      <c r="I25" s="71">
        <v>1.2810999999999999</v>
      </c>
      <c r="J25" s="71"/>
      <c r="K25" s="25">
        <v>21</v>
      </c>
      <c r="L25" s="70">
        <f t="shared" si="3"/>
        <v>32414.385315534306</v>
      </c>
      <c r="M25" s="70"/>
      <c r="N25" s="28">
        <f t="shared" si="4"/>
        <v>1.5435421578825861</v>
      </c>
      <c r="O25" s="25">
        <v>2006</v>
      </c>
      <c r="P25" s="26">
        <v>42625</v>
      </c>
      <c r="Q25" s="27">
        <v>0.5</v>
      </c>
      <c r="R25" s="71">
        <v>1.2729999999999999</v>
      </c>
      <c r="S25" s="71"/>
      <c r="T25" s="73">
        <f t="shared" si="0"/>
        <v>125026.91478848942</v>
      </c>
      <c r="U25" s="73"/>
      <c r="V25" s="72">
        <f t="shared" si="1"/>
        <v>80.999999999999957</v>
      </c>
      <c r="W25" s="72"/>
      <c r="X25" s="29">
        <v>1.2831999999999999</v>
      </c>
      <c r="Y25" s="3">
        <f t="shared" si="5"/>
        <v>-0.20999999999999908</v>
      </c>
      <c r="Z25" s="3" t="s">
        <v>57</v>
      </c>
      <c r="AA25" s="3" t="s">
        <v>52</v>
      </c>
      <c r="AB25" s="4">
        <f t="shared" si="6"/>
        <v>3.857142857142855</v>
      </c>
    </row>
    <row r="26" spans="2:28" x14ac:dyDescent="0.2">
      <c r="B26" s="25">
        <v>18</v>
      </c>
      <c r="C26" s="70">
        <f t="shared" si="2"/>
        <v>1745746.1805652047</v>
      </c>
      <c r="D26" s="70"/>
      <c r="E26" s="25">
        <v>2006</v>
      </c>
      <c r="F26" s="26">
        <v>42676</v>
      </c>
      <c r="G26" s="27">
        <v>0.33333333333333331</v>
      </c>
      <c r="H26" s="25" t="s">
        <v>33</v>
      </c>
      <c r="I26" s="71">
        <v>1.2761</v>
      </c>
      <c r="J26" s="71"/>
      <c r="K26" s="25">
        <v>24</v>
      </c>
      <c r="L26" s="70">
        <f t="shared" si="3"/>
        <v>34914.923611304097</v>
      </c>
      <c r="M26" s="70"/>
      <c r="N26" s="28">
        <f t="shared" si="4"/>
        <v>1.4547884838043375</v>
      </c>
      <c r="O26" s="25">
        <v>2006</v>
      </c>
      <c r="P26" s="26">
        <v>42677</v>
      </c>
      <c r="Q26" s="27">
        <v>0.5</v>
      </c>
      <c r="R26" s="71">
        <v>1.2737000000000001</v>
      </c>
      <c r="S26" s="71"/>
      <c r="T26" s="73">
        <f t="shared" si="0"/>
        <v>-34914.923611303486</v>
      </c>
      <c r="U26" s="73"/>
      <c r="V26" s="72">
        <f t="shared" si="1"/>
        <v>-24</v>
      </c>
      <c r="W26" s="72"/>
      <c r="X26" s="29">
        <v>1.2737000000000001</v>
      </c>
      <c r="Y26" s="3">
        <f t="shared" si="5"/>
        <v>0.23999999999999577</v>
      </c>
      <c r="Z26" s="3" t="s">
        <v>55</v>
      </c>
      <c r="AA26" s="3" t="s">
        <v>55</v>
      </c>
      <c r="AB26" s="4">
        <f t="shared" si="6"/>
        <v>-1</v>
      </c>
    </row>
    <row r="27" spans="2:28" x14ac:dyDescent="0.2">
      <c r="B27" s="25">
        <v>19</v>
      </c>
      <c r="C27" s="70">
        <f t="shared" si="2"/>
        <v>1710831.2569539011</v>
      </c>
      <c r="D27" s="70"/>
      <c r="E27" s="25">
        <v>2006</v>
      </c>
      <c r="F27" s="26">
        <v>42682</v>
      </c>
      <c r="G27" s="27">
        <v>0.83333333333333337</v>
      </c>
      <c r="H27" s="25" t="s">
        <v>33</v>
      </c>
      <c r="I27" s="71">
        <v>1.2777000000000001</v>
      </c>
      <c r="J27" s="71"/>
      <c r="K27" s="25">
        <v>31</v>
      </c>
      <c r="L27" s="70">
        <f t="shared" si="3"/>
        <v>34216.625139078023</v>
      </c>
      <c r="M27" s="70"/>
      <c r="N27" s="28">
        <f t="shared" si="4"/>
        <v>1.1037621012605814</v>
      </c>
      <c r="O27" s="25">
        <v>2006</v>
      </c>
      <c r="P27" s="26">
        <v>42687</v>
      </c>
      <c r="Q27" s="27">
        <v>0.66666666666666663</v>
      </c>
      <c r="R27" s="71">
        <v>1.284</v>
      </c>
      <c r="S27" s="71"/>
      <c r="T27" s="73">
        <f t="shared" si="0"/>
        <v>69537.012379416323</v>
      </c>
      <c r="U27" s="73"/>
      <c r="V27" s="72">
        <f t="shared" si="1"/>
        <v>62.999999999999723</v>
      </c>
      <c r="W27" s="72"/>
      <c r="X27" s="29">
        <v>1.2746</v>
      </c>
      <c r="Y27" s="3">
        <f t="shared" si="5"/>
        <v>0.31000000000001027</v>
      </c>
      <c r="Z27" s="3" t="s">
        <v>58</v>
      </c>
      <c r="AA27" s="3" t="s">
        <v>58</v>
      </c>
      <c r="AB27" s="4">
        <f t="shared" si="6"/>
        <v>2.0322580645161201</v>
      </c>
    </row>
    <row r="28" spans="2:28" x14ac:dyDescent="0.2">
      <c r="B28" s="25">
        <v>20</v>
      </c>
      <c r="C28" s="70">
        <f t="shared" si="2"/>
        <v>1780368.2693333174</v>
      </c>
      <c r="D28" s="70"/>
      <c r="E28" s="25">
        <v>2006</v>
      </c>
      <c r="F28" s="26">
        <v>42704</v>
      </c>
      <c r="G28" s="27">
        <v>0.16666666666666666</v>
      </c>
      <c r="H28" s="25" t="s">
        <v>33</v>
      </c>
      <c r="I28" s="71">
        <v>1.3159000000000001</v>
      </c>
      <c r="J28" s="71"/>
      <c r="K28" s="25">
        <v>26</v>
      </c>
      <c r="L28" s="70">
        <f t="shared" si="3"/>
        <v>35607.365386666352</v>
      </c>
      <c r="M28" s="70"/>
      <c r="N28" s="28">
        <f t="shared" si="4"/>
        <v>1.3695140533333212</v>
      </c>
      <c r="O28" s="25">
        <v>2006</v>
      </c>
      <c r="P28" s="26">
        <v>42708</v>
      </c>
      <c r="Q28" s="27">
        <v>0.5</v>
      </c>
      <c r="R28" s="71">
        <v>1.329</v>
      </c>
      <c r="S28" s="71"/>
      <c r="T28" s="73">
        <f t="shared" si="0"/>
        <v>179406.34098666356</v>
      </c>
      <c r="U28" s="73"/>
      <c r="V28" s="72">
        <f t="shared" si="1"/>
        <v>130.99999999999889</v>
      </c>
      <c r="W28" s="72"/>
      <c r="X28" s="29">
        <v>1.3132999999999999</v>
      </c>
      <c r="Y28" s="3">
        <f t="shared" si="5"/>
        <v>0.26000000000001577</v>
      </c>
      <c r="Z28" s="3" t="s">
        <v>58</v>
      </c>
      <c r="AA28" s="3" t="s">
        <v>59</v>
      </c>
      <c r="AB28" s="4">
        <f t="shared" si="6"/>
        <v>5.0384615384614957</v>
      </c>
    </row>
    <row r="29" spans="2:28" x14ac:dyDescent="0.2">
      <c r="B29" s="25">
        <v>21</v>
      </c>
      <c r="C29" s="70">
        <f t="shared" si="2"/>
        <v>1959774.6103199809</v>
      </c>
      <c r="D29" s="70"/>
      <c r="E29" s="25">
        <v>2006</v>
      </c>
      <c r="F29" s="26">
        <v>42718</v>
      </c>
      <c r="G29" s="27">
        <v>0.5</v>
      </c>
      <c r="H29" s="25" t="s">
        <v>34</v>
      </c>
      <c r="I29" s="71">
        <v>1.3213999999999999</v>
      </c>
      <c r="J29" s="71"/>
      <c r="K29" s="25">
        <v>39</v>
      </c>
      <c r="L29" s="70">
        <f t="shared" si="3"/>
        <v>39195.49220639962</v>
      </c>
      <c r="M29" s="70"/>
      <c r="N29" s="28">
        <f t="shared" si="4"/>
        <v>1.0050126206769134</v>
      </c>
      <c r="O29" s="25">
        <v>2006</v>
      </c>
      <c r="P29" s="26">
        <v>42723</v>
      </c>
      <c r="Q29" s="27">
        <v>0.33333333333333331</v>
      </c>
      <c r="R29" s="71">
        <v>1.3106</v>
      </c>
      <c r="S29" s="71"/>
      <c r="T29" s="73">
        <f t="shared" si="0"/>
        <v>108541.36303310585</v>
      </c>
      <c r="U29" s="73"/>
      <c r="V29" s="72">
        <f t="shared" si="1"/>
        <v>107.9999999999992</v>
      </c>
      <c r="W29" s="72"/>
      <c r="X29" s="29">
        <v>1.3252999999999999</v>
      </c>
      <c r="Y29" s="3">
        <f t="shared" si="5"/>
        <v>-0.39000000000000146</v>
      </c>
      <c r="Z29" s="3" t="s">
        <v>57</v>
      </c>
      <c r="AA29" t="s">
        <v>58</v>
      </c>
      <c r="AB29" s="4">
        <f t="shared" si="6"/>
        <v>2.7692307692307487</v>
      </c>
    </row>
    <row r="30" spans="2:28" x14ac:dyDescent="0.2">
      <c r="B30" s="25">
        <v>22</v>
      </c>
      <c r="C30" s="70">
        <f t="shared" si="2"/>
        <v>2068315.9733530867</v>
      </c>
      <c r="D30" s="70"/>
      <c r="E30" s="25">
        <v>2007</v>
      </c>
      <c r="F30" s="26">
        <v>42391</v>
      </c>
      <c r="G30" s="27">
        <v>0</v>
      </c>
      <c r="H30" s="25" t="s">
        <v>33</v>
      </c>
      <c r="I30" s="71">
        <v>1.2971999999999999</v>
      </c>
      <c r="J30" s="71"/>
      <c r="K30" s="25">
        <v>58</v>
      </c>
      <c r="L30" s="70">
        <f t="shared" si="3"/>
        <v>41366.319467061738</v>
      </c>
      <c r="M30" s="70"/>
      <c r="N30" s="28">
        <f t="shared" si="4"/>
        <v>0.71321240460451274</v>
      </c>
      <c r="O30" s="25">
        <v>2007</v>
      </c>
      <c r="P30" s="26">
        <v>42394</v>
      </c>
      <c r="Q30" s="27">
        <v>0.33333333333333331</v>
      </c>
      <c r="R30" s="71">
        <v>1.2971999999999999</v>
      </c>
      <c r="S30" s="71"/>
      <c r="T30" s="73">
        <f t="shared" si="0"/>
        <v>0</v>
      </c>
      <c r="U30" s="73"/>
      <c r="V30" s="72">
        <f t="shared" si="1"/>
        <v>0</v>
      </c>
      <c r="W30" s="72"/>
      <c r="X30" s="29">
        <v>1.2914000000000001</v>
      </c>
      <c r="Y30" s="3">
        <f t="shared" si="5"/>
        <v>0.57999999999998053</v>
      </c>
      <c r="Z30" s="3" t="s">
        <v>58</v>
      </c>
      <c r="AA30" t="s">
        <v>58</v>
      </c>
      <c r="AB30" s="4">
        <f t="shared" si="6"/>
        <v>0</v>
      </c>
    </row>
    <row r="31" spans="2:28" x14ac:dyDescent="0.2">
      <c r="B31" s="25">
        <v>23</v>
      </c>
      <c r="C31" s="70">
        <f t="shared" si="2"/>
        <v>2068315.9733530867</v>
      </c>
      <c r="D31" s="70"/>
      <c r="E31" s="25">
        <v>2007</v>
      </c>
      <c r="F31" s="26">
        <v>42430</v>
      </c>
      <c r="G31" s="27">
        <v>0.66666666666666663</v>
      </c>
      <c r="H31" s="25" t="s">
        <v>34</v>
      </c>
      <c r="I31" s="71">
        <v>1.3211999999999999</v>
      </c>
      <c r="J31" s="71"/>
      <c r="K31" s="25">
        <v>23</v>
      </c>
      <c r="L31" s="70">
        <f t="shared" si="3"/>
        <v>41366.319467061738</v>
      </c>
      <c r="M31" s="70"/>
      <c r="N31" s="28">
        <f t="shared" si="4"/>
        <v>1.7985356290026844</v>
      </c>
      <c r="O31" s="25">
        <v>2007</v>
      </c>
      <c r="P31" s="26">
        <v>42431</v>
      </c>
      <c r="Q31" s="27">
        <v>0.66666666666666663</v>
      </c>
      <c r="R31" s="71">
        <v>1.3196399999999999</v>
      </c>
      <c r="S31" s="71"/>
      <c r="T31" s="73">
        <f t="shared" si="0"/>
        <v>28057.155812441979</v>
      </c>
      <c r="U31" s="73"/>
      <c r="V31" s="72">
        <f t="shared" si="1"/>
        <v>15.600000000000058</v>
      </c>
      <c r="W31" s="72"/>
      <c r="X31" s="29">
        <v>1.3234999999999999</v>
      </c>
      <c r="Y31" s="3">
        <f t="shared" si="5"/>
        <v>-0.22999999999999687</v>
      </c>
      <c r="Z31" s="3" t="s">
        <v>57</v>
      </c>
      <c r="AA31" s="3" t="s">
        <v>59</v>
      </c>
      <c r="AB31" s="4">
        <f t="shared" si="6"/>
        <v>0.67826086956521991</v>
      </c>
    </row>
    <row r="32" spans="2:28" x14ac:dyDescent="0.2">
      <c r="B32" s="25">
        <v>24</v>
      </c>
      <c r="C32" s="70">
        <f t="shared" si="2"/>
        <v>2096373.1291655288</v>
      </c>
      <c r="D32" s="70"/>
      <c r="E32" s="31">
        <v>2007</v>
      </c>
      <c r="F32" s="26">
        <v>42443</v>
      </c>
      <c r="G32" s="27">
        <v>0.66666666666666663</v>
      </c>
      <c r="H32" s="25" t="s">
        <v>33</v>
      </c>
      <c r="I32" s="71">
        <v>1.3192999999999999</v>
      </c>
      <c r="J32" s="71"/>
      <c r="K32" s="25">
        <v>16</v>
      </c>
      <c r="L32" s="70">
        <f t="shared" si="3"/>
        <v>41927.462583310575</v>
      </c>
      <c r="M32" s="70"/>
      <c r="N32" s="28">
        <f t="shared" si="4"/>
        <v>2.6204664114569107</v>
      </c>
      <c r="O32" s="31">
        <v>2007</v>
      </c>
      <c r="P32" s="26">
        <v>42448</v>
      </c>
      <c r="Q32" s="27">
        <v>0.5</v>
      </c>
      <c r="R32" s="71">
        <v>1.3281000000000001</v>
      </c>
      <c r="S32" s="71"/>
      <c r="T32" s="73">
        <f t="shared" si="0"/>
        <v>230601.04420821185</v>
      </c>
      <c r="U32" s="73"/>
      <c r="V32" s="72">
        <f t="shared" si="1"/>
        <v>88.000000000001407</v>
      </c>
      <c r="W32" s="72"/>
      <c r="X32" s="29">
        <v>1.3177000000000001</v>
      </c>
      <c r="Y32" s="3">
        <f t="shared" si="5"/>
        <v>0.15999999999998238</v>
      </c>
      <c r="Z32" s="3" t="s">
        <v>67</v>
      </c>
      <c r="AA32" s="3" t="s">
        <v>55</v>
      </c>
      <c r="AB32" s="4">
        <f t="shared" si="6"/>
        <v>5.5000000000000879</v>
      </c>
    </row>
    <row r="33" spans="2:28" x14ac:dyDescent="0.2">
      <c r="B33" s="25">
        <v>25</v>
      </c>
      <c r="C33" s="70">
        <f t="shared" si="2"/>
        <v>2326974.1733737406</v>
      </c>
      <c r="D33" s="70"/>
      <c r="E33" s="25">
        <v>2007</v>
      </c>
      <c r="F33" s="26">
        <v>42449</v>
      </c>
      <c r="G33" s="27">
        <v>0.33333333333333331</v>
      </c>
      <c r="H33" s="25" t="s">
        <v>33</v>
      </c>
      <c r="I33" s="71">
        <v>1.3302</v>
      </c>
      <c r="J33" s="71"/>
      <c r="K33" s="25">
        <v>25</v>
      </c>
      <c r="L33" s="70">
        <f t="shared" si="3"/>
        <v>46539.483467474813</v>
      </c>
      <c r="M33" s="70"/>
      <c r="N33" s="28">
        <f t="shared" si="4"/>
        <v>1.8615793386989927</v>
      </c>
      <c r="O33" s="25">
        <v>2007</v>
      </c>
      <c r="P33" s="26">
        <v>42449</v>
      </c>
      <c r="Q33" s="27">
        <v>0.5</v>
      </c>
      <c r="R33" s="71">
        <v>1.3277000000000001</v>
      </c>
      <c r="S33" s="71"/>
      <c r="T33" s="73">
        <f t="shared" si="0"/>
        <v>-46539.483467473823</v>
      </c>
      <c r="U33" s="73"/>
      <c r="V33" s="72">
        <f t="shared" si="1"/>
        <v>-25</v>
      </c>
      <c r="W33" s="72"/>
      <c r="X33" s="29">
        <v>1.3277000000000001</v>
      </c>
      <c r="Y33" s="3">
        <f t="shared" si="5"/>
        <v>0.24999999999999467</v>
      </c>
      <c r="Z33" s="3" t="s">
        <v>58</v>
      </c>
      <c r="AA33" s="3" t="s">
        <v>55</v>
      </c>
      <c r="AB33" s="4">
        <f t="shared" si="6"/>
        <v>-1</v>
      </c>
    </row>
    <row r="34" spans="2:28" x14ac:dyDescent="0.2">
      <c r="B34" s="25">
        <v>26</v>
      </c>
      <c r="C34" s="70">
        <f t="shared" si="2"/>
        <v>2280434.689906267</v>
      </c>
      <c r="D34" s="70"/>
      <c r="E34" s="25">
        <v>2007</v>
      </c>
      <c r="F34" s="26">
        <v>42472</v>
      </c>
      <c r="G34" s="27">
        <v>0</v>
      </c>
      <c r="H34" s="25" t="s">
        <v>33</v>
      </c>
      <c r="I34" s="71">
        <v>1.3434999999999999</v>
      </c>
      <c r="J34" s="71"/>
      <c r="K34" s="25">
        <v>28</v>
      </c>
      <c r="L34" s="70">
        <f t="shared" si="3"/>
        <v>45608.693798125343</v>
      </c>
      <c r="M34" s="70"/>
      <c r="N34" s="28">
        <f t="shared" si="4"/>
        <v>1.6288819213616192</v>
      </c>
      <c r="O34" s="25">
        <v>2007</v>
      </c>
      <c r="P34" s="26">
        <v>42478</v>
      </c>
      <c r="Q34" s="27">
        <v>0.5</v>
      </c>
      <c r="R34" s="71">
        <v>1.3559000000000001</v>
      </c>
      <c r="S34" s="71"/>
      <c r="T34" s="73">
        <f t="shared" si="0"/>
        <v>201981.35824884384</v>
      </c>
      <c r="U34" s="73"/>
      <c r="V34" s="72">
        <f t="shared" si="1"/>
        <v>124.00000000000189</v>
      </c>
      <c r="W34" s="72"/>
      <c r="X34" s="29">
        <v>1.3407</v>
      </c>
      <c r="Y34" s="3">
        <f t="shared" si="5"/>
        <v>0.27999999999999137</v>
      </c>
      <c r="Z34" s="3" t="s">
        <v>55</v>
      </c>
      <c r="AA34" s="3" t="s">
        <v>55</v>
      </c>
      <c r="AB34" s="4">
        <f t="shared" si="6"/>
        <v>4.4285714285714963</v>
      </c>
    </row>
    <row r="35" spans="2:28" x14ac:dyDescent="0.2">
      <c r="B35" s="32">
        <v>27</v>
      </c>
      <c r="C35" s="70">
        <f t="shared" si="2"/>
        <v>2482416.0481551108</v>
      </c>
      <c r="D35" s="70"/>
      <c r="E35" s="25">
        <v>2007</v>
      </c>
      <c r="F35" s="26">
        <v>42479</v>
      </c>
      <c r="G35" s="27">
        <v>0.5</v>
      </c>
      <c r="H35" s="25" t="s">
        <v>33</v>
      </c>
      <c r="I35" s="71">
        <v>1.3595999999999999</v>
      </c>
      <c r="J35" s="71"/>
      <c r="K35" s="25">
        <v>35</v>
      </c>
      <c r="L35" s="70">
        <f t="shared" si="3"/>
        <v>49648.320963102218</v>
      </c>
      <c r="M35" s="70"/>
      <c r="N35" s="28">
        <f t="shared" si="4"/>
        <v>1.4185234560886346</v>
      </c>
      <c r="O35" s="25">
        <v>2007</v>
      </c>
      <c r="P35" s="26">
        <v>42483</v>
      </c>
      <c r="Q35" s="27">
        <v>0</v>
      </c>
      <c r="R35" s="71">
        <v>1.3591</v>
      </c>
      <c r="S35" s="71"/>
      <c r="T35" s="73">
        <f t="shared" si="0"/>
        <v>-7092.6172804423923</v>
      </c>
      <c r="U35" s="73"/>
      <c r="V35" s="72">
        <f t="shared" si="1"/>
        <v>-35</v>
      </c>
      <c r="W35" s="72"/>
      <c r="X35" s="29">
        <v>1.3561000000000001</v>
      </c>
      <c r="Y35" s="3">
        <f t="shared" si="5"/>
        <v>0.34999999999998366</v>
      </c>
      <c r="Z35" s="3" t="s">
        <v>55</v>
      </c>
      <c r="AA35" s="3" t="s">
        <v>55</v>
      </c>
      <c r="AB35" s="4">
        <f t="shared" si="6"/>
        <v>-1</v>
      </c>
    </row>
    <row r="36" spans="2:28" x14ac:dyDescent="0.2">
      <c r="B36" s="25">
        <v>28</v>
      </c>
      <c r="C36" s="70">
        <f t="shared" si="2"/>
        <v>2475323.4308746685</v>
      </c>
      <c r="D36" s="70"/>
      <c r="E36" s="25">
        <v>2007</v>
      </c>
      <c r="F36" s="26">
        <v>42500</v>
      </c>
      <c r="G36" s="27">
        <v>0.5</v>
      </c>
      <c r="H36" s="25" t="s">
        <v>34</v>
      </c>
      <c r="I36" s="71">
        <v>1.35321</v>
      </c>
      <c r="J36" s="71"/>
      <c r="K36" s="25">
        <v>30</v>
      </c>
      <c r="L36" s="70">
        <f t="shared" si="3"/>
        <v>49506.468617493374</v>
      </c>
      <c r="M36" s="70"/>
      <c r="N36" s="28">
        <f t="shared" si="4"/>
        <v>1.6502156205831124</v>
      </c>
      <c r="O36" s="25">
        <v>2007</v>
      </c>
      <c r="P36" s="26">
        <v>42501</v>
      </c>
      <c r="Q36" s="27">
        <v>0.5</v>
      </c>
      <c r="R36" s="71">
        <v>1.3489</v>
      </c>
      <c r="S36" s="71"/>
      <c r="T36" s="73">
        <f t="shared" si="0"/>
        <v>71124.293247132751</v>
      </c>
      <c r="U36" s="73"/>
      <c r="V36" s="72">
        <f t="shared" si="1"/>
        <v>43.100000000000364</v>
      </c>
      <c r="W36" s="72"/>
      <c r="X36" s="29">
        <v>1.3563000000000001</v>
      </c>
      <c r="Y36" s="3">
        <f t="shared" si="5"/>
        <v>-0.30900000000000372</v>
      </c>
      <c r="Z36" s="3" t="s">
        <v>54</v>
      </c>
      <c r="AA36" s="3" t="s">
        <v>54</v>
      </c>
      <c r="AB36" s="4">
        <f t="shared" si="6"/>
        <v>1.4366666666666787</v>
      </c>
    </row>
    <row r="37" spans="2:28" x14ac:dyDescent="0.2">
      <c r="B37" s="25">
        <v>29</v>
      </c>
      <c r="C37" s="70">
        <f t="shared" si="2"/>
        <v>2546447.7241218011</v>
      </c>
      <c r="D37" s="70"/>
      <c r="E37" s="25">
        <v>2007</v>
      </c>
      <c r="F37" s="26">
        <v>42511</v>
      </c>
      <c r="G37" s="27">
        <v>0.16666666666666666</v>
      </c>
      <c r="H37" s="25" t="s">
        <v>34</v>
      </c>
      <c r="I37" s="71">
        <v>1.35151</v>
      </c>
      <c r="J37" s="71"/>
      <c r="K37" s="25">
        <v>14</v>
      </c>
      <c r="L37" s="70">
        <f t="shared" si="3"/>
        <v>50928.95448243602</v>
      </c>
      <c r="M37" s="70"/>
      <c r="N37" s="28">
        <f t="shared" si="4"/>
        <v>3.6377824630311442</v>
      </c>
      <c r="O37" s="25">
        <v>2007</v>
      </c>
      <c r="P37" s="26">
        <v>42512</v>
      </c>
      <c r="Q37" s="27">
        <v>0.5</v>
      </c>
      <c r="R37" s="71">
        <v>1.3475999999999999</v>
      </c>
      <c r="S37" s="71"/>
      <c r="T37" s="73">
        <f t="shared" si="0"/>
        <v>142237.29430452065</v>
      </c>
      <c r="U37" s="73"/>
      <c r="V37" s="72">
        <f t="shared" si="1"/>
        <v>39.100000000000804</v>
      </c>
      <c r="W37" s="72"/>
      <c r="X37" s="29">
        <v>1.353</v>
      </c>
      <c r="Y37" s="3">
        <f t="shared" si="5"/>
        <v>-0.14899999999999913</v>
      </c>
      <c r="Z37" s="3" t="s">
        <v>58</v>
      </c>
      <c r="AA37" s="3" t="s">
        <v>54</v>
      </c>
      <c r="AB37" s="4">
        <f t="shared" si="6"/>
        <v>2.7928571428572004</v>
      </c>
    </row>
    <row r="38" spans="2:28" x14ac:dyDescent="0.2">
      <c r="B38" s="25">
        <v>30</v>
      </c>
      <c r="C38" s="70">
        <f t="shared" si="2"/>
        <v>2688685.0184263219</v>
      </c>
      <c r="D38" s="70"/>
      <c r="E38" s="25">
        <v>2007</v>
      </c>
      <c r="F38" s="26">
        <v>42519</v>
      </c>
      <c r="G38" s="27">
        <v>0.33333333333333331</v>
      </c>
      <c r="H38" s="25" t="s">
        <v>33</v>
      </c>
      <c r="I38" s="71">
        <v>1.3446100000000001</v>
      </c>
      <c r="J38" s="71"/>
      <c r="K38" s="33">
        <f>Y38*100</f>
        <v>27.099999999999902</v>
      </c>
      <c r="L38" s="70">
        <f t="shared" si="3"/>
        <v>53773.700368526443</v>
      </c>
      <c r="M38" s="70"/>
      <c r="N38" s="28">
        <f t="shared" si="4"/>
        <v>1.9842693862924958</v>
      </c>
      <c r="O38" s="25">
        <v>2007</v>
      </c>
      <c r="P38" s="26">
        <v>42520</v>
      </c>
      <c r="Q38" s="27">
        <v>0.5</v>
      </c>
      <c r="R38" s="71">
        <v>1.3419000000000001</v>
      </c>
      <c r="S38" s="71"/>
      <c r="T38" s="73">
        <f t="shared" si="0"/>
        <v>-53773.700368526443</v>
      </c>
      <c r="U38" s="73"/>
      <c r="V38" s="72">
        <f t="shared" si="1"/>
        <v>-27.099999999999902</v>
      </c>
      <c r="W38" s="72"/>
      <c r="X38" s="29">
        <v>1.3419000000000001</v>
      </c>
      <c r="Y38" s="3">
        <f t="shared" si="5"/>
        <v>0.27099999999999902</v>
      </c>
      <c r="Z38" s="3" t="s">
        <v>58</v>
      </c>
      <c r="AA38" s="3" t="s">
        <v>58</v>
      </c>
      <c r="AB38" s="4">
        <f t="shared" si="6"/>
        <v>-1</v>
      </c>
    </row>
    <row r="39" spans="2:28" x14ac:dyDescent="0.2">
      <c r="B39" s="34" t="s">
        <v>64</v>
      </c>
      <c r="C39" s="70">
        <f t="shared" si="2"/>
        <v>2634911.3180577955</v>
      </c>
      <c r="D39" s="70"/>
      <c r="E39" s="25">
        <v>2007</v>
      </c>
      <c r="F39" s="26">
        <v>42624</v>
      </c>
      <c r="G39" s="27">
        <v>0.5</v>
      </c>
      <c r="H39" s="25" t="s">
        <v>33</v>
      </c>
      <c r="I39" s="71">
        <v>1.3801000000000001</v>
      </c>
      <c r="J39" s="71"/>
      <c r="K39" s="33">
        <f t="shared" ref="K39:K102" si="7">Y39*100</f>
        <v>23.000000000001908</v>
      </c>
      <c r="L39" s="70">
        <f t="shared" si="3"/>
        <v>52698.22636115591</v>
      </c>
      <c r="M39" s="70"/>
      <c r="N39" s="28">
        <f t="shared" si="4"/>
        <v>2.291227233093545</v>
      </c>
      <c r="O39" s="25">
        <v>2007</v>
      </c>
      <c r="P39" s="26">
        <v>42645</v>
      </c>
      <c r="Q39" s="27">
        <v>0.5</v>
      </c>
      <c r="R39" s="71">
        <v>1.415</v>
      </c>
      <c r="S39" s="71"/>
      <c r="T39" s="73">
        <f t="shared" si="0"/>
        <v>799638.30434964562</v>
      </c>
      <c r="U39" s="73"/>
      <c r="V39" s="72">
        <f t="shared" si="1"/>
        <v>348.99999999999932</v>
      </c>
      <c r="W39" s="72"/>
      <c r="X39" s="29">
        <v>1.3777999999999999</v>
      </c>
      <c r="Y39" s="3">
        <f t="shared" si="5"/>
        <v>0.23000000000001908</v>
      </c>
      <c r="Z39" s="3" t="s">
        <v>59</v>
      </c>
      <c r="AA39" s="3" t="s">
        <v>59</v>
      </c>
      <c r="AB39" s="4">
        <f t="shared" si="6"/>
        <v>15.173913043476972</v>
      </c>
    </row>
    <row r="40" spans="2:28" x14ac:dyDescent="0.2">
      <c r="B40" s="34" t="s">
        <v>65</v>
      </c>
      <c r="C40" s="70">
        <f t="shared" si="2"/>
        <v>3434549.622407441</v>
      </c>
      <c r="D40" s="70"/>
      <c r="E40" s="25">
        <v>2007</v>
      </c>
      <c r="F40" s="26">
        <v>42680</v>
      </c>
      <c r="G40" s="27">
        <v>0.16666666666666666</v>
      </c>
      <c r="H40" s="25" t="s">
        <v>33</v>
      </c>
      <c r="I40" s="71">
        <v>1.4487000000000001</v>
      </c>
      <c r="J40" s="71"/>
      <c r="K40" s="33">
        <f t="shared" si="7"/>
        <v>27.000000000001467</v>
      </c>
      <c r="L40" s="70">
        <f>IF(F40="","",C40*0.02)</f>
        <v>68690.992448148827</v>
      </c>
      <c r="M40" s="70"/>
      <c r="N40" s="28">
        <f t="shared" si="4"/>
        <v>2.5441108314127816</v>
      </c>
      <c r="O40" s="25">
        <v>2007</v>
      </c>
      <c r="P40" s="26">
        <v>42686</v>
      </c>
      <c r="Q40" s="27">
        <v>0.33333333333333331</v>
      </c>
      <c r="R40" s="71">
        <v>1.4614</v>
      </c>
      <c r="S40" s="71"/>
      <c r="T40" s="73">
        <f t="shared" si="0"/>
        <v>323102.07558942155</v>
      </c>
      <c r="U40" s="73"/>
      <c r="V40" s="72">
        <f t="shared" si="1"/>
        <v>126.99999999999933</v>
      </c>
      <c r="W40" s="72"/>
      <c r="X40" s="29">
        <v>1.446</v>
      </c>
      <c r="Y40" s="3">
        <f t="shared" si="5"/>
        <v>0.27000000000001467</v>
      </c>
      <c r="Z40" s="3" t="s">
        <v>58</v>
      </c>
      <c r="AA40" s="3" t="s">
        <v>59</v>
      </c>
      <c r="AB40" s="4">
        <f t="shared" si="6"/>
        <v>4.7037037037034235</v>
      </c>
    </row>
    <row r="41" spans="2:28" x14ac:dyDescent="0.2">
      <c r="B41" s="34" t="s">
        <v>66</v>
      </c>
      <c r="C41" s="70">
        <f t="shared" si="2"/>
        <v>3757651.6979968627</v>
      </c>
      <c r="D41" s="70"/>
      <c r="E41" s="25"/>
      <c r="F41" s="26"/>
      <c r="G41" s="27"/>
      <c r="H41" s="25" t="s">
        <v>34</v>
      </c>
      <c r="I41" s="71"/>
      <c r="J41" s="71"/>
      <c r="K41" s="33">
        <f t="shared" si="7"/>
        <v>0</v>
      </c>
      <c r="L41" s="70" t="str">
        <f t="shared" si="3"/>
        <v/>
      </c>
      <c r="M41" s="70"/>
      <c r="N41" s="28" t="e">
        <f t="shared" si="4"/>
        <v>#VALUE!</v>
      </c>
      <c r="O41" s="25"/>
      <c r="P41" s="26"/>
      <c r="Q41" s="27"/>
      <c r="R41" s="71"/>
      <c r="S41" s="71"/>
      <c r="T41" s="73" t="str">
        <f t="shared" ref="T41:T72" si="8">IF(P41="","",(IF(H41="売",I41-R41,R41-I41))*N41*10000000)</f>
        <v/>
      </c>
      <c r="U41" s="73"/>
      <c r="V41" s="72" t="str">
        <f t="shared" ref="V41:V72" si="9">IF(P41="","",IF(T41&lt;0,K41*(-1),IF(H41="買",(R41-I41)*10000,(I41-R41)*10000)))</f>
        <v/>
      </c>
      <c r="W41" s="72"/>
      <c r="X41" s="29"/>
      <c r="Y41" s="3">
        <f t="shared" si="5"/>
        <v>0</v>
      </c>
      <c r="AB41" s="4" t="e">
        <f t="shared" si="6"/>
        <v>#VALUE!</v>
      </c>
    </row>
    <row r="42" spans="2:28" x14ac:dyDescent="0.2">
      <c r="B42" s="34"/>
      <c r="C42" s="70" t="str">
        <f t="shared" ref="C42:C73" si="10">IF(T41="","",C41+T41)</f>
        <v/>
      </c>
      <c r="D42" s="70"/>
      <c r="E42" s="25"/>
      <c r="F42" s="26"/>
      <c r="G42" s="27"/>
      <c r="H42" s="25" t="s">
        <v>33</v>
      </c>
      <c r="I42" s="71"/>
      <c r="J42" s="71"/>
      <c r="K42" s="33">
        <f t="shared" si="7"/>
        <v>0</v>
      </c>
      <c r="L42" s="70" t="str">
        <f t="shared" si="3"/>
        <v/>
      </c>
      <c r="M42" s="70"/>
      <c r="N42" s="28" t="e">
        <f t="shared" si="4"/>
        <v>#VALUE!</v>
      </c>
      <c r="O42" s="25"/>
      <c r="P42" s="26"/>
      <c r="Q42" s="27"/>
      <c r="R42" s="71"/>
      <c r="S42" s="71"/>
      <c r="T42" s="73" t="str">
        <f t="shared" si="8"/>
        <v/>
      </c>
      <c r="U42" s="73"/>
      <c r="V42" s="72" t="str">
        <f t="shared" si="9"/>
        <v/>
      </c>
      <c r="W42" s="72"/>
      <c r="X42" s="29"/>
      <c r="Y42" s="3">
        <f t="shared" si="5"/>
        <v>0</v>
      </c>
      <c r="AB42" s="4" t="e">
        <f t="shared" si="6"/>
        <v>#VALUE!</v>
      </c>
    </row>
    <row r="43" spans="2:28" x14ac:dyDescent="0.2">
      <c r="B43" s="34"/>
      <c r="C43" s="70" t="str">
        <f t="shared" si="10"/>
        <v/>
      </c>
      <c r="D43" s="70"/>
      <c r="E43" s="25"/>
      <c r="F43" s="26"/>
      <c r="G43" s="27"/>
      <c r="H43" s="25" t="s">
        <v>34</v>
      </c>
      <c r="I43" s="71"/>
      <c r="J43" s="71"/>
      <c r="K43" s="33">
        <f t="shared" si="7"/>
        <v>0</v>
      </c>
      <c r="L43" s="70" t="str">
        <f t="shared" si="3"/>
        <v/>
      </c>
      <c r="M43" s="70"/>
      <c r="N43" s="28" t="e">
        <f t="shared" si="4"/>
        <v>#VALUE!</v>
      </c>
      <c r="O43" s="25"/>
      <c r="P43" s="26"/>
      <c r="Q43" s="27"/>
      <c r="R43" s="71"/>
      <c r="S43" s="71"/>
      <c r="T43" s="73" t="str">
        <f t="shared" si="8"/>
        <v/>
      </c>
      <c r="U43" s="73"/>
      <c r="V43" s="72" t="str">
        <f t="shared" si="9"/>
        <v/>
      </c>
      <c r="W43" s="72"/>
      <c r="X43" s="29"/>
      <c r="Y43" s="3">
        <f t="shared" si="5"/>
        <v>0</v>
      </c>
      <c r="AB43" s="4" t="e">
        <f t="shared" si="6"/>
        <v>#VALUE!</v>
      </c>
    </row>
    <row r="44" spans="2:28" x14ac:dyDescent="0.2">
      <c r="B44" s="34"/>
      <c r="C44" s="70" t="str">
        <f t="shared" si="10"/>
        <v/>
      </c>
      <c r="D44" s="70"/>
      <c r="E44" s="25"/>
      <c r="F44" s="26"/>
      <c r="G44" s="27"/>
      <c r="H44" s="25" t="s">
        <v>33</v>
      </c>
      <c r="I44" s="71"/>
      <c r="J44" s="71"/>
      <c r="K44" s="33">
        <f t="shared" si="7"/>
        <v>0</v>
      </c>
      <c r="L44" s="70" t="str">
        <f t="shared" si="3"/>
        <v/>
      </c>
      <c r="M44" s="70"/>
      <c r="N44" s="28" t="e">
        <f t="shared" si="4"/>
        <v>#VALUE!</v>
      </c>
      <c r="O44" s="25"/>
      <c r="P44" s="26"/>
      <c r="Q44" s="27"/>
      <c r="R44" s="71"/>
      <c r="S44" s="71"/>
      <c r="T44" s="73" t="str">
        <f t="shared" si="8"/>
        <v/>
      </c>
      <c r="U44" s="73"/>
      <c r="V44" s="72" t="str">
        <f t="shared" si="9"/>
        <v/>
      </c>
      <c r="W44" s="72"/>
      <c r="X44" s="29"/>
      <c r="Y44" s="3">
        <f t="shared" si="5"/>
        <v>0</v>
      </c>
      <c r="AB44" s="4" t="e">
        <f t="shared" si="6"/>
        <v>#VALUE!</v>
      </c>
    </row>
    <row r="45" spans="2:28" x14ac:dyDescent="0.2">
      <c r="B45" s="34"/>
      <c r="C45" s="70" t="str">
        <f t="shared" si="10"/>
        <v/>
      </c>
      <c r="D45" s="70"/>
      <c r="E45" s="25"/>
      <c r="F45" s="26"/>
      <c r="G45" s="27"/>
      <c r="H45" s="25" t="s">
        <v>34</v>
      </c>
      <c r="I45" s="71"/>
      <c r="J45" s="71"/>
      <c r="K45" s="33">
        <f t="shared" si="7"/>
        <v>0</v>
      </c>
      <c r="L45" s="70" t="str">
        <f t="shared" si="3"/>
        <v/>
      </c>
      <c r="M45" s="70"/>
      <c r="N45" s="28" t="e">
        <f t="shared" si="4"/>
        <v>#VALUE!</v>
      </c>
      <c r="O45" s="25"/>
      <c r="P45" s="26"/>
      <c r="Q45" s="27"/>
      <c r="R45" s="71"/>
      <c r="S45" s="71"/>
      <c r="T45" s="73" t="str">
        <f t="shared" si="8"/>
        <v/>
      </c>
      <c r="U45" s="73"/>
      <c r="V45" s="72" t="str">
        <f t="shared" si="9"/>
        <v/>
      </c>
      <c r="W45" s="72"/>
      <c r="X45" s="29"/>
      <c r="Y45" s="3">
        <f t="shared" si="5"/>
        <v>0</v>
      </c>
      <c r="AB45" s="4" t="e">
        <f t="shared" si="6"/>
        <v>#VALUE!</v>
      </c>
    </row>
    <row r="46" spans="2:28" x14ac:dyDescent="0.2">
      <c r="B46" s="34"/>
      <c r="C46" s="70" t="str">
        <f t="shared" si="10"/>
        <v/>
      </c>
      <c r="D46" s="70"/>
      <c r="E46" s="25"/>
      <c r="F46" s="26"/>
      <c r="G46" s="27"/>
      <c r="H46" s="25" t="s">
        <v>33</v>
      </c>
      <c r="I46" s="71"/>
      <c r="J46" s="71"/>
      <c r="K46" s="33">
        <f t="shared" si="7"/>
        <v>0</v>
      </c>
      <c r="L46" s="70" t="str">
        <f t="shared" si="3"/>
        <v/>
      </c>
      <c r="M46" s="70"/>
      <c r="N46" s="28" t="e">
        <f t="shared" si="4"/>
        <v>#VALUE!</v>
      </c>
      <c r="O46" s="25"/>
      <c r="P46" s="26"/>
      <c r="Q46" s="27"/>
      <c r="R46" s="71"/>
      <c r="S46" s="71"/>
      <c r="T46" s="73" t="str">
        <f t="shared" si="8"/>
        <v/>
      </c>
      <c r="U46" s="73"/>
      <c r="V46" s="72" t="str">
        <f t="shared" si="9"/>
        <v/>
      </c>
      <c r="W46" s="72"/>
      <c r="X46" s="29"/>
      <c r="Y46" s="3">
        <f t="shared" si="5"/>
        <v>0</v>
      </c>
      <c r="AB46" s="4" t="e">
        <f t="shared" si="6"/>
        <v>#VALUE!</v>
      </c>
    </row>
    <row r="47" spans="2:28" x14ac:dyDescent="0.2">
      <c r="B47" s="34"/>
      <c r="C47" s="70" t="str">
        <f t="shared" si="10"/>
        <v/>
      </c>
      <c r="D47" s="70"/>
      <c r="E47" s="25"/>
      <c r="F47" s="26"/>
      <c r="G47" s="27"/>
      <c r="H47" s="25" t="s">
        <v>33</v>
      </c>
      <c r="I47" s="71"/>
      <c r="J47" s="71"/>
      <c r="K47" s="33">
        <f t="shared" si="7"/>
        <v>0</v>
      </c>
      <c r="L47" s="70" t="str">
        <f t="shared" si="3"/>
        <v/>
      </c>
      <c r="M47" s="70"/>
      <c r="N47" s="28" t="e">
        <f t="shared" si="4"/>
        <v>#VALUE!</v>
      </c>
      <c r="O47" s="25"/>
      <c r="P47" s="26"/>
      <c r="Q47" s="27"/>
      <c r="R47" s="71"/>
      <c r="S47" s="71"/>
      <c r="T47" s="73" t="str">
        <f t="shared" si="8"/>
        <v/>
      </c>
      <c r="U47" s="73"/>
      <c r="V47" s="72" t="str">
        <f t="shared" si="9"/>
        <v/>
      </c>
      <c r="W47" s="72"/>
      <c r="X47" s="29"/>
      <c r="Y47" s="3">
        <f t="shared" si="5"/>
        <v>0</v>
      </c>
      <c r="AB47" s="4" t="e">
        <f t="shared" si="6"/>
        <v>#VALUE!</v>
      </c>
    </row>
    <row r="48" spans="2:28" x14ac:dyDescent="0.2">
      <c r="B48" s="34"/>
      <c r="C48" s="70" t="str">
        <f t="shared" si="10"/>
        <v/>
      </c>
      <c r="D48" s="70"/>
      <c r="E48" s="25"/>
      <c r="F48" s="26"/>
      <c r="G48" s="27"/>
      <c r="H48" s="25" t="s">
        <v>35</v>
      </c>
      <c r="I48" s="71"/>
      <c r="J48" s="71"/>
      <c r="K48" s="33">
        <f t="shared" si="7"/>
        <v>0</v>
      </c>
      <c r="L48" s="70" t="str">
        <f t="shared" si="3"/>
        <v/>
      </c>
      <c r="M48" s="70"/>
      <c r="N48" s="28" t="e">
        <f t="shared" si="4"/>
        <v>#VALUE!</v>
      </c>
      <c r="O48" s="25"/>
      <c r="P48" s="26"/>
      <c r="Q48" s="27"/>
      <c r="R48" s="71"/>
      <c r="S48" s="71"/>
      <c r="T48" s="73" t="str">
        <f t="shared" si="8"/>
        <v/>
      </c>
      <c r="U48" s="73"/>
      <c r="V48" s="72" t="str">
        <f t="shared" si="9"/>
        <v/>
      </c>
      <c r="W48" s="72"/>
      <c r="X48" s="29"/>
      <c r="Y48" s="3">
        <f t="shared" si="5"/>
        <v>0</v>
      </c>
      <c r="AB48" s="4" t="e">
        <f t="shared" si="6"/>
        <v>#VALUE!</v>
      </c>
    </row>
    <row r="49" spans="2:28" x14ac:dyDescent="0.2">
      <c r="B49" s="34"/>
      <c r="C49" s="70" t="str">
        <f t="shared" si="10"/>
        <v/>
      </c>
      <c r="D49" s="70"/>
      <c r="E49" s="25"/>
      <c r="F49" s="26"/>
      <c r="G49" s="27"/>
      <c r="H49" s="25" t="s">
        <v>33</v>
      </c>
      <c r="I49" s="71"/>
      <c r="J49" s="71"/>
      <c r="K49" s="33">
        <f t="shared" si="7"/>
        <v>0</v>
      </c>
      <c r="L49" s="70" t="str">
        <f t="shared" si="3"/>
        <v/>
      </c>
      <c r="M49" s="70"/>
      <c r="N49" s="28" t="e">
        <f t="shared" si="4"/>
        <v>#VALUE!</v>
      </c>
      <c r="O49" s="25"/>
      <c r="P49" s="26"/>
      <c r="Q49" s="27"/>
      <c r="R49" s="71"/>
      <c r="S49" s="71"/>
      <c r="T49" s="73" t="str">
        <f t="shared" si="8"/>
        <v/>
      </c>
      <c r="U49" s="73"/>
      <c r="V49" s="72" t="str">
        <f t="shared" si="9"/>
        <v/>
      </c>
      <c r="W49" s="72"/>
      <c r="X49" s="29"/>
      <c r="Y49" s="3">
        <f t="shared" si="5"/>
        <v>0</v>
      </c>
      <c r="AB49" s="4" t="e">
        <f t="shared" si="6"/>
        <v>#VALUE!</v>
      </c>
    </row>
    <row r="50" spans="2:28" x14ac:dyDescent="0.2">
      <c r="B50" s="34"/>
      <c r="C50" s="70" t="str">
        <f t="shared" si="10"/>
        <v/>
      </c>
      <c r="D50" s="70"/>
      <c r="E50" s="25"/>
      <c r="F50" s="26"/>
      <c r="G50" s="27"/>
      <c r="H50" s="25" t="s">
        <v>33</v>
      </c>
      <c r="I50" s="71"/>
      <c r="J50" s="71"/>
      <c r="K50" s="33">
        <f t="shared" si="7"/>
        <v>0</v>
      </c>
      <c r="L50" s="70" t="str">
        <f t="shared" si="3"/>
        <v/>
      </c>
      <c r="M50" s="70"/>
      <c r="N50" s="28" t="e">
        <f t="shared" si="4"/>
        <v>#VALUE!</v>
      </c>
      <c r="O50" s="25"/>
      <c r="P50" s="26"/>
      <c r="Q50" s="27"/>
      <c r="R50" s="71"/>
      <c r="S50" s="71"/>
      <c r="T50" s="73" t="str">
        <f t="shared" si="8"/>
        <v/>
      </c>
      <c r="U50" s="73"/>
      <c r="V50" s="72" t="str">
        <f t="shared" si="9"/>
        <v/>
      </c>
      <c r="W50" s="72"/>
      <c r="X50" s="29"/>
      <c r="Y50" s="3">
        <f t="shared" si="5"/>
        <v>0</v>
      </c>
      <c r="AB50" s="4" t="e">
        <f t="shared" si="6"/>
        <v>#VALUE!</v>
      </c>
    </row>
    <row r="51" spans="2:28" x14ac:dyDescent="0.2">
      <c r="B51" s="34"/>
      <c r="C51" s="70" t="str">
        <f t="shared" si="10"/>
        <v/>
      </c>
      <c r="D51" s="70"/>
      <c r="E51" s="25"/>
      <c r="F51" s="26"/>
      <c r="G51" s="27"/>
      <c r="H51" s="25" t="s">
        <v>34</v>
      </c>
      <c r="I51" s="71"/>
      <c r="J51" s="71"/>
      <c r="K51" s="33">
        <f t="shared" si="7"/>
        <v>0</v>
      </c>
      <c r="L51" s="70" t="str">
        <f t="shared" si="3"/>
        <v/>
      </c>
      <c r="M51" s="70"/>
      <c r="N51" s="28" t="e">
        <f t="shared" si="4"/>
        <v>#VALUE!</v>
      </c>
      <c r="O51" s="25"/>
      <c r="P51" s="26"/>
      <c r="Q51" s="27"/>
      <c r="R51" s="71"/>
      <c r="S51" s="71"/>
      <c r="T51" s="73" t="str">
        <f t="shared" si="8"/>
        <v/>
      </c>
      <c r="U51" s="73"/>
      <c r="V51" s="72" t="str">
        <f t="shared" si="9"/>
        <v/>
      </c>
      <c r="W51" s="72"/>
      <c r="X51" s="29"/>
      <c r="Y51" s="3">
        <f t="shared" si="5"/>
        <v>0</v>
      </c>
      <c r="AB51" s="4" t="e">
        <f t="shared" si="6"/>
        <v>#VALUE!</v>
      </c>
    </row>
    <row r="52" spans="2:28" x14ac:dyDescent="0.2">
      <c r="B52" s="34"/>
      <c r="C52" s="70" t="str">
        <f t="shared" si="10"/>
        <v/>
      </c>
      <c r="D52" s="70"/>
      <c r="E52" s="25"/>
      <c r="F52" s="26"/>
      <c r="G52" s="27"/>
      <c r="H52" s="25" t="s">
        <v>34</v>
      </c>
      <c r="I52" s="71"/>
      <c r="J52" s="71"/>
      <c r="K52" s="33">
        <f t="shared" si="7"/>
        <v>0</v>
      </c>
      <c r="L52" s="70" t="str">
        <f t="shared" si="3"/>
        <v/>
      </c>
      <c r="M52" s="70"/>
      <c r="N52" s="28" t="e">
        <f t="shared" si="4"/>
        <v>#VALUE!</v>
      </c>
      <c r="O52" s="25"/>
      <c r="P52" s="26"/>
      <c r="Q52" s="27"/>
      <c r="R52" s="71"/>
      <c r="S52" s="71"/>
      <c r="T52" s="73" t="str">
        <f t="shared" si="8"/>
        <v/>
      </c>
      <c r="U52" s="73"/>
      <c r="V52" s="72" t="str">
        <f t="shared" si="9"/>
        <v/>
      </c>
      <c r="W52" s="72"/>
      <c r="X52" s="29"/>
      <c r="Y52" s="3">
        <f t="shared" si="5"/>
        <v>0</v>
      </c>
      <c r="AB52" s="4" t="e">
        <f t="shared" si="6"/>
        <v>#VALUE!</v>
      </c>
    </row>
    <row r="53" spans="2:28" x14ac:dyDescent="0.2">
      <c r="B53" s="34"/>
      <c r="C53" s="70" t="str">
        <f t="shared" si="10"/>
        <v/>
      </c>
      <c r="D53" s="70"/>
      <c r="E53" s="25"/>
      <c r="F53" s="26"/>
      <c r="G53" s="27"/>
      <c r="H53" s="25" t="s">
        <v>33</v>
      </c>
      <c r="I53" s="71"/>
      <c r="J53" s="71"/>
      <c r="K53" s="33">
        <f t="shared" si="7"/>
        <v>0</v>
      </c>
      <c r="L53" s="70" t="str">
        <f t="shared" si="3"/>
        <v/>
      </c>
      <c r="M53" s="70"/>
      <c r="N53" s="28" t="e">
        <f t="shared" si="4"/>
        <v>#VALUE!</v>
      </c>
      <c r="O53" s="25"/>
      <c r="P53" s="26"/>
      <c r="Q53" s="27"/>
      <c r="R53" s="71"/>
      <c r="S53" s="71"/>
      <c r="T53" s="73" t="str">
        <f t="shared" si="8"/>
        <v/>
      </c>
      <c r="U53" s="73"/>
      <c r="V53" s="72" t="str">
        <f t="shared" si="9"/>
        <v/>
      </c>
      <c r="W53" s="72"/>
      <c r="X53" s="29"/>
      <c r="Y53" s="3">
        <f t="shared" si="5"/>
        <v>0</v>
      </c>
      <c r="AB53" s="4" t="e">
        <f t="shared" si="6"/>
        <v>#VALUE!</v>
      </c>
    </row>
    <row r="54" spans="2:28" x14ac:dyDescent="0.2">
      <c r="B54" s="34"/>
      <c r="C54" s="70" t="str">
        <f t="shared" si="10"/>
        <v/>
      </c>
      <c r="D54" s="70"/>
      <c r="E54" s="25"/>
      <c r="F54" s="26"/>
      <c r="G54" s="27"/>
      <c r="H54" s="25" t="s">
        <v>33</v>
      </c>
      <c r="I54" s="71"/>
      <c r="J54" s="71"/>
      <c r="K54" s="33">
        <f t="shared" si="7"/>
        <v>0</v>
      </c>
      <c r="L54" s="70" t="str">
        <f t="shared" si="3"/>
        <v/>
      </c>
      <c r="M54" s="70"/>
      <c r="N54" s="28" t="e">
        <f t="shared" si="4"/>
        <v>#VALUE!</v>
      </c>
      <c r="O54" s="25"/>
      <c r="P54" s="26"/>
      <c r="Q54" s="27"/>
      <c r="R54" s="71"/>
      <c r="S54" s="71"/>
      <c r="T54" s="73" t="str">
        <f t="shared" si="8"/>
        <v/>
      </c>
      <c r="U54" s="73"/>
      <c r="V54" s="72" t="str">
        <f t="shared" si="9"/>
        <v/>
      </c>
      <c r="W54" s="72"/>
      <c r="X54" s="29"/>
      <c r="Y54" s="3">
        <f t="shared" si="5"/>
        <v>0</v>
      </c>
      <c r="AB54" s="4" t="e">
        <f t="shared" si="6"/>
        <v>#VALUE!</v>
      </c>
    </row>
    <row r="55" spans="2:28" x14ac:dyDescent="0.2">
      <c r="B55" s="34"/>
      <c r="C55" s="70" t="str">
        <f t="shared" si="10"/>
        <v/>
      </c>
      <c r="D55" s="70"/>
      <c r="E55" s="25"/>
      <c r="F55" s="26"/>
      <c r="G55" s="27"/>
      <c r="H55" s="25" t="s">
        <v>34</v>
      </c>
      <c r="I55" s="71"/>
      <c r="J55" s="71"/>
      <c r="K55" s="33">
        <f t="shared" si="7"/>
        <v>0</v>
      </c>
      <c r="L55" s="70" t="str">
        <f t="shared" si="3"/>
        <v/>
      </c>
      <c r="M55" s="70"/>
      <c r="N55" s="28" t="e">
        <f t="shared" si="4"/>
        <v>#VALUE!</v>
      </c>
      <c r="O55" s="25"/>
      <c r="P55" s="26"/>
      <c r="Q55" s="27"/>
      <c r="R55" s="71"/>
      <c r="S55" s="71"/>
      <c r="T55" s="73" t="str">
        <f t="shared" si="8"/>
        <v/>
      </c>
      <c r="U55" s="73"/>
      <c r="V55" s="72" t="str">
        <f t="shared" si="9"/>
        <v/>
      </c>
      <c r="W55" s="72"/>
      <c r="X55" s="29"/>
      <c r="Y55" s="3">
        <f t="shared" si="5"/>
        <v>0</v>
      </c>
      <c r="AB55" s="4" t="e">
        <f t="shared" si="6"/>
        <v>#VALUE!</v>
      </c>
    </row>
    <row r="56" spans="2:28" x14ac:dyDescent="0.2">
      <c r="B56" s="34"/>
      <c r="C56" s="70" t="str">
        <f t="shared" si="10"/>
        <v/>
      </c>
      <c r="D56" s="70"/>
      <c r="E56" s="25"/>
      <c r="F56" s="26"/>
      <c r="G56" s="27"/>
      <c r="H56" s="25" t="s">
        <v>34</v>
      </c>
      <c r="I56" s="71"/>
      <c r="J56" s="71"/>
      <c r="K56" s="33">
        <f t="shared" si="7"/>
        <v>0</v>
      </c>
      <c r="L56" s="70" t="str">
        <f t="shared" si="3"/>
        <v/>
      </c>
      <c r="M56" s="70"/>
      <c r="N56" s="28" t="e">
        <f t="shared" si="4"/>
        <v>#VALUE!</v>
      </c>
      <c r="O56" s="25"/>
      <c r="P56" s="26"/>
      <c r="Q56" s="27"/>
      <c r="R56" s="71"/>
      <c r="S56" s="71"/>
      <c r="T56" s="73" t="str">
        <f t="shared" si="8"/>
        <v/>
      </c>
      <c r="U56" s="73"/>
      <c r="V56" s="72" t="str">
        <f t="shared" si="9"/>
        <v/>
      </c>
      <c r="W56" s="72"/>
      <c r="X56" s="29"/>
      <c r="Y56" s="3">
        <f t="shared" si="5"/>
        <v>0</v>
      </c>
      <c r="AB56" s="4" t="e">
        <f t="shared" si="6"/>
        <v>#VALUE!</v>
      </c>
    </row>
    <row r="57" spans="2:28" x14ac:dyDescent="0.2">
      <c r="B57" s="34"/>
      <c r="C57" s="70" t="str">
        <f t="shared" si="10"/>
        <v/>
      </c>
      <c r="D57" s="70"/>
      <c r="E57" s="25"/>
      <c r="F57" s="26"/>
      <c r="G57" s="27"/>
      <c r="H57" s="25" t="s">
        <v>34</v>
      </c>
      <c r="I57" s="71"/>
      <c r="J57" s="71"/>
      <c r="K57" s="33">
        <f t="shared" si="7"/>
        <v>0</v>
      </c>
      <c r="L57" s="70" t="str">
        <f t="shared" si="3"/>
        <v/>
      </c>
      <c r="M57" s="70"/>
      <c r="N57" s="28" t="e">
        <f t="shared" si="4"/>
        <v>#VALUE!</v>
      </c>
      <c r="O57" s="25"/>
      <c r="P57" s="26"/>
      <c r="Q57" s="27"/>
      <c r="R57" s="71"/>
      <c r="S57" s="71"/>
      <c r="T57" s="73" t="str">
        <f t="shared" si="8"/>
        <v/>
      </c>
      <c r="U57" s="73"/>
      <c r="V57" s="72" t="str">
        <f t="shared" si="9"/>
        <v/>
      </c>
      <c r="W57" s="72"/>
      <c r="X57" s="29"/>
      <c r="Y57" s="3">
        <f t="shared" si="5"/>
        <v>0</v>
      </c>
      <c r="AB57" s="4" t="e">
        <f t="shared" si="6"/>
        <v>#VALUE!</v>
      </c>
    </row>
    <row r="58" spans="2:28" x14ac:dyDescent="0.2">
      <c r="B58" s="34"/>
      <c r="C58" s="70" t="str">
        <f t="shared" si="10"/>
        <v/>
      </c>
      <c r="D58" s="70"/>
      <c r="E58" s="25"/>
      <c r="F58" s="26"/>
      <c r="G58" s="27"/>
      <c r="H58" s="25" t="s">
        <v>34</v>
      </c>
      <c r="I58" s="71"/>
      <c r="J58" s="71"/>
      <c r="K58" s="33">
        <f t="shared" si="7"/>
        <v>0</v>
      </c>
      <c r="L58" s="70" t="str">
        <f t="shared" si="3"/>
        <v/>
      </c>
      <c r="M58" s="70"/>
      <c r="N58" s="28" t="e">
        <f t="shared" si="4"/>
        <v>#VALUE!</v>
      </c>
      <c r="O58" s="25"/>
      <c r="P58" s="26"/>
      <c r="Q58" s="27"/>
      <c r="R58" s="71"/>
      <c r="S58" s="71"/>
      <c r="T58" s="73" t="str">
        <f t="shared" si="8"/>
        <v/>
      </c>
      <c r="U58" s="73"/>
      <c r="V58" s="72" t="str">
        <f t="shared" si="9"/>
        <v/>
      </c>
      <c r="W58" s="72"/>
      <c r="X58" s="29"/>
      <c r="Y58" s="3">
        <f t="shared" si="5"/>
        <v>0</v>
      </c>
      <c r="AB58" s="4" t="e">
        <f t="shared" si="6"/>
        <v>#VALUE!</v>
      </c>
    </row>
    <row r="59" spans="2:28" x14ac:dyDescent="0.2">
      <c r="B59" s="34"/>
      <c r="C59" s="70" t="str">
        <f t="shared" si="10"/>
        <v/>
      </c>
      <c r="D59" s="70"/>
      <c r="E59" s="25"/>
      <c r="F59" s="26"/>
      <c r="G59" s="27"/>
      <c r="H59" s="25" t="s">
        <v>34</v>
      </c>
      <c r="I59" s="71"/>
      <c r="J59" s="71"/>
      <c r="K59" s="33">
        <f t="shared" si="7"/>
        <v>0</v>
      </c>
      <c r="L59" s="70" t="str">
        <f t="shared" si="3"/>
        <v/>
      </c>
      <c r="M59" s="70"/>
      <c r="N59" s="28" t="e">
        <f t="shared" si="4"/>
        <v>#VALUE!</v>
      </c>
      <c r="O59" s="25"/>
      <c r="P59" s="26"/>
      <c r="Q59" s="27"/>
      <c r="R59" s="71"/>
      <c r="S59" s="71"/>
      <c r="T59" s="73" t="str">
        <f t="shared" si="8"/>
        <v/>
      </c>
      <c r="U59" s="73"/>
      <c r="V59" s="72" t="str">
        <f t="shared" si="9"/>
        <v/>
      </c>
      <c r="W59" s="72"/>
      <c r="X59" s="29"/>
      <c r="Y59" s="3">
        <f t="shared" si="5"/>
        <v>0</v>
      </c>
      <c r="AB59" s="4" t="e">
        <f t="shared" si="6"/>
        <v>#VALUE!</v>
      </c>
    </row>
    <row r="60" spans="2:28" x14ac:dyDescent="0.2">
      <c r="B60" s="34"/>
      <c r="C60" s="70" t="str">
        <f t="shared" si="10"/>
        <v/>
      </c>
      <c r="D60" s="70"/>
      <c r="E60" s="25"/>
      <c r="F60" s="26"/>
      <c r="G60" s="27"/>
      <c r="H60" s="25" t="s">
        <v>34</v>
      </c>
      <c r="I60" s="71"/>
      <c r="J60" s="71"/>
      <c r="K60" s="33">
        <f t="shared" si="7"/>
        <v>0</v>
      </c>
      <c r="L60" s="70" t="str">
        <f t="shared" si="3"/>
        <v/>
      </c>
      <c r="M60" s="70"/>
      <c r="N60" s="28" t="e">
        <f t="shared" si="4"/>
        <v>#VALUE!</v>
      </c>
      <c r="O60" s="25"/>
      <c r="P60" s="26"/>
      <c r="Q60" s="27"/>
      <c r="R60" s="71"/>
      <c r="S60" s="71"/>
      <c r="T60" s="73" t="str">
        <f t="shared" si="8"/>
        <v/>
      </c>
      <c r="U60" s="73"/>
      <c r="V60" s="72" t="str">
        <f t="shared" si="9"/>
        <v/>
      </c>
      <c r="W60" s="72"/>
      <c r="X60" s="29"/>
      <c r="Y60" s="3">
        <f t="shared" si="5"/>
        <v>0</v>
      </c>
      <c r="AB60" s="4" t="e">
        <f t="shared" si="6"/>
        <v>#VALUE!</v>
      </c>
    </row>
    <row r="61" spans="2:28" x14ac:dyDescent="0.2">
      <c r="B61" s="34"/>
      <c r="C61" s="70" t="str">
        <f t="shared" si="10"/>
        <v/>
      </c>
      <c r="D61" s="70"/>
      <c r="E61" s="25"/>
      <c r="F61" s="26"/>
      <c r="G61" s="27"/>
      <c r="H61" s="25" t="s">
        <v>34</v>
      </c>
      <c r="I61" s="71"/>
      <c r="J61" s="71"/>
      <c r="K61" s="33">
        <f t="shared" si="7"/>
        <v>0</v>
      </c>
      <c r="L61" s="70" t="str">
        <f t="shared" si="3"/>
        <v/>
      </c>
      <c r="M61" s="70"/>
      <c r="N61" s="28" t="e">
        <f t="shared" si="4"/>
        <v>#VALUE!</v>
      </c>
      <c r="O61" s="25"/>
      <c r="P61" s="26"/>
      <c r="Q61" s="27"/>
      <c r="R61" s="71"/>
      <c r="S61" s="71"/>
      <c r="T61" s="73" t="str">
        <f t="shared" si="8"/>
        <v/>
      </c>
      <c r="U61" s="73"/>
      <c r="V61" s="72" t="str">
        <f t="shared" si="9"/>
        <v/>
      </c>
      <c r="W61" s="72"/>
      <c r="X61" s="29"/>
      <c r="Y61" s="3">
        <f t="shared" si="5"/>
        <v>0</v>
      </c>
      <c r="AB61" s="4" t="e">
        <f t="shared" si="6"/>
        <v>#VALUE!</v>
      </c>
    </row>
    <row r="62" spans="2:28" x14ac:dyDescent="0.2">
      <c r="B62" s="34"/>
      <c r="C62" s="70" t="str">
        <f t="shared" si="10"/>
        <v/>
      </c>
      <c r="D62" s="70"/>
      <c r="E62" s="25"/>
      <c r="F62" s="26"/>
      <c r="G62" s="27"/>
      <c r="H62" s="25" t="s">
        <v>34</v>
      </c>
      <c r="I62" s="71"/>
      <c r="J62" s="71"/>
      <c r="K62" s="33">
        <f t="shared" si="7"/>
        <v>0</v>
      </c>
      <c r="L62" s="70" t="str">
        <f t="shared" si="3"/>
        <v/>
      </c>
      <c r="M62" s="70"/>
      <c r="N62" s="28" t="e">
        <f t="shared" si="4"/>
        <v>#VALUE!</v>
      </c>
      <c r="O62" s="25"/>
      <c r="P62" s="26"/>
      <c r="Q62" s="27"/>
      <c r="R62" s="71"/>
      <c r="S62" s="71"/>
      <c r="T62" s="73" t="str">
        <f t="shared" si="8"/>
        <v/>
      </c>
      <c r="U62" s="73"/>
      <c r="V62" s="72" t="str">
        <f t="shared" si="9"/>
        <v/>
      </c>
      <c r="W62" s="72"/>
      <c r="X62" s="29"/>
      <c r="Y62" s="3">
        <f t="shared" si="5"/>
        <v>0</v>
      </c>
      <c r="AB62" s="4" t="e">
        <f t="shared" si="6"/>
        <v>#VALUE!</v>
      </c>
    </row>
    <row r="63" spans="2:28" x14ac:dyDescent="0.2">
      <c r="B63" s="34"/>
      <c r="C63" s="70" t="str">
        <f t="shared" si="10"/>
        <v/>
      </c>
      <c r="D63" s="70"/>
      <c r="E63" s="25"/>
      <c r="F63" s="26"/>
      <c r="G63" s="27"/>
      <c r="H63" s="25" t="s">
        <v>33</v>
      </c>
      <c r="I63" s="71"/>
      <c r="J63" s="71"/>
      <c r="K63" s="33">
        <f t="shared" si="7"/>
        <v>0</v>
      </c>
      <c r="L63" s="70" t="str">
        <f t="shared" si="3"/>
        <v/>
      </c>
      <c r="M63" s="70"/>
      <c r="N63" s="28" t="e">
        <f t="shared" si="4"/>
        <v>#VALUE!</v>
      </c>
      <c r="O63" s="25"/>
      <c r="P63" s="26"/>
      <c r="Q63" s="27"/>
      <c r="R63" s="71"/>
      <c r="S63" s="71"/>
      <c r="T63" s="73" t="str">
        <f t="shared" si="8"/>
        <v/>
      </c>
      <c r="U63" s="73"/>
      <c r="V63" s="72" t="str">
        <f t="shared" si="9"/>
        <v/>
      </c>
      <c r="W63" s="72"/>
      <c r="X63" s="29"/>
      <c r="Y63" s="3">
        <f t="shared" si="5"/>
        <v>0</v>
      </c>
      <c r="AB63" s="4" t="e">
        <f t="shared" si="6"/>
        <v>#VALUE!</v>
      </c>
    </row>
    <row r="64" spans="2:28" x14ac:dyDescent="0.2">
      <c r="B64" s="34"/>
      <c r="C64" s="70" t="str">
        <f t="shared" si="10"/>
        <v/>
      </c>
      <c r="D64" s="70"/>
      <c r="E64" s="25"/>
      <c r="F64" s="26"/>
      <c r="G64" s="27"/>
      <c r="H64" s="25" t="s">
        <v>34</v>
      </c>
      <c r="I64" s="71"/>
      <c r="J64" s="71"/>
      <c r="K64" s="33">
        <f t="shared" si="7"/>
        <v>0</v>
      </c>
      <c r="L64" s="70" t="str">
        <f t="shared" si="3"/>
        <v/>
      </c>
      <c r="M64" s="70"/>
      <c r="N64" s="28" t="e">
        <f t="shared" si="4"/>
        <v>#VALUE!</v>
      </c>
      <c r="O64" s="25"/>
      <c r="P64" s="26"/>
      <c r="Q64" s="27"/>
      <c r="R64" s="71"/>
      <c r="S64" s="71"/>
      <c r="T64" s="73" t="str">
        <f t="shared" si="8"/>
        <v/>
      </c>
      <c r="U64" s="73"/>
      <c r="V64" s="72" t="str">
        <f t="shared" si="9"/>
        <v/>
      </c>
      <c r="W64" s="72"/>
      <c r="X64" s="29"/>
      <c r="Y64" s="3">
        <f t="shared" si="5"/>
        <v>0</v>
      </c>
      <c r="AB64" s="4" t="e">
        <f t="shared" si="6"/>
        <v>#VALUE!</v>
      </c>
    </row>
    <row r="65" spans="2:28" x14ac:dyDescent="0.2">
      <c r="B65" s="34"/>
      <c r="C65" s="70" t="str">
        <f t="shared" si="10"/>
        <v/>
      </c>
      <c r="D65" s="70"/>
      <c r="E65" s="25"/>
      <c r="F65" s="26"/>
      <c r="G65" s="27"/>
      <c r="H65" s="25" t="s">
        <v>34</v>
      </c>
      <c r="I65" s="71"/>
      <c r="J65" s="71"/>
      <c r="K65" s="33">
        <f t="shared" si="7"/>
        <v>0</v>
      </c>
      <c r="L65" s="70" t="str">
        <f t="shared" si="3"/>
        <v/>
      </c>
      <c r="M65" s="70"/>
      <c r="N65" s="28" t="e">
        <f t="shared" si="4"/>
        <v>#VALUE!</v>
      </c>
      <c r="O65" s="25"/>
      <c r="P65" s="26"/>
      <c r="Q65" s="27"/>
      <c r="R65" s="71"/>
      <c r="S65" s="71"/>
      <c r="T65" s="73" t="str">
        <f t="shared" si="8"/>
        <v/>
      </c>
      <c r="U65" s="73"/>
      <c r="V65" s="72" t="str">
        <f t="shared" si="9"/>
        <v/>
      </c>
      <c r="W65" s="72"/>
      <c r="X65" s="29"/>
      <c r="Y65" s="3">
        <f t="shared" si="5"/>
        <v>0</v>
      </c>
      <c r="AB65" s="4" t="e">
        <f t="shared" si="6"/>
        <v>#VALUE!</v>
      </c>
    </row>
    <row r="66" spans="2:28" x14ac:dyDescent="0.2">
      <c r="B66" s="34"/>
      <c r="C66" s="70" t="str">
        <f t="shared" si="10"/>
        <v/>
      </c>
      <c r="D66" s="70"/>
      <c r="E66" s="25"/>
      <c r="F66" s="26"/>
      <c r="G66" s="27"/>
      <c r="H66" s="25" t="s">
        <v>34</v>
      </c>
      <c r="I66" s="71"/>
      <c r="J66" s="71"/>
      <c r="K66" s="33">
        <f t="shared" si="7"/>
        <v>0</v>
      </c>
      <c r="L66" s="70" t="str">
        <f t="shared" si="3"/>
        <v/>
      </c>
      <c r="M66" s="70"/>
      <c r="N66" s="28" t="e">
        <f t="shared" si="4"/>
        <v>#VALUE!</v>
      </c>
      <c r="O66" s="25"/>
      <c r="P66" s="26"/>
      <c r="Q66" s="27"/>
      <c r="R66" s="71"/>
      <c r="S66" s="71"/>
      <c r="T66" s="73" t="str">
        <f t="shared" si="8"/>
        <v/>
      </c>
      <c r="U66" s="73"/>
      <c r="V66" s="72" t="str">
        <f t="shared" si="9"/>
        <v/>
      </c>
      <c r="W66" s="72"/>
      <c r="X66" s="29"/>
      <c r="Y66" s="3">
        <f t="shared" si="5"/>
        <v>0</v>
      </c>
      <c r="AB66" s="4" t="e">
        <f t="shared" si="6"/>
        <v>#VALUE!</v>
      </c>
    </row>
    <row r="67" spans="2:28" x14ac:dyDescent="0.2">
      <c r="B67" s="34"/>
      <c r="C67" s="70" t="str">
        <f t="shared" si="10"/>
        <v/>
      </c>
      <c r="D67" s="70"/>
      <c r="E67" s="25"/>
      <c r="F67" s="26"/>
      <c r="G67" s="27"/>
      <c r="H67" s="25" t="s">
        <v>34</v>
      </c>
      <c r="I67" s="71"/>
      <c r="J67" s="71"/>
      <c r="K67" s="33">
        <f t="shared" si="7"/>
        <v>0</v>
      </c>
      <c r="L67" s="70" t="str">
        <f t="shared" si="3"/>
        <v/>
      </c>
      <c r="M67" s="70"/>
      <c r="N67" s="28" t="e">
        <f t="shared" si="4"/>
        <v>#VALUE!</v>
      </c>
      <c r="O67" s="25"/>
      <c r="P67" s="26"/>
      <c r="Q67" s="27"/>
      <c r="R67" s="71"/>
      <c r="S67" s="71"/>
      <c r="T67" s="73" t="str">
        <f t="shared" si="8"/>
        <v/>
      </c>
      <c r="U67" s="73"/>
      <c r="V67" s="72" t="str">
        <f t="shared" si="9"/>
        <v/>
      </c>
      <c r="W67" s="72"/>
      <c r="X67" s="29"/>
      <c r="Y67" s="3">
        <f t="shared" si="5"/>
        <v>0</v>
      </c>
      <c r="AB67" s="4" t="e">
        <f t="shared" si="6"/>
        <v>#VALUE!</v>
      </c>
    </row>
    <row r="68" spans="2:28" x14ac:dyDescent="0.2">
      <c r="B68" s="34"/>
      <c r="C68" s="70" t="str">
        <f t="shared" si="10"/>
        <v/>
      </c>
      <c r="D68" s="70"/>
      <c r="E68" s="25"/>
      <c r="F68" s="26"/>
      <c r="G68" s="27"/>
      <c r="H68" s="25" t="s">
        <v>33</v>
      </c>
      <c r="I68" s="71"/>
      <c r="J68" s="71"/>
      <c r="K68" s="33">
        <f t="shared" si="7"/>
        <v>0</v>
      </c>
      <c r="L68" s="70" t="str">
        <f t="shared" si="3"/>
        <v/>
      </c>
      <c r="M68" s="70"/>
      <c r="N68" s="28" t="e">
        <f t="shared" si="4"/>
        <v>#VALUE!</v>
      </c>
      <c r="O68" s="25"/>
      <c r="P68" s="26"/>
      <c r="Q68" s="27"/>
      <c r="R68" s="71"/>
      <c r="S68" s="71"/>
      <c r="T68" s="73" t="str">
        <f t="shared" si="8"/>
        <v/>
      </c>
      <c r="U68" s="73"/>
      <c r="V68" s="72" t="str">
        <f t="shared" si="9"/>
        <v/>
      </c>
      <c r="W68" s="72"/>
      <c r="X68" s="29"/>
      <c r="Y68" s="3">
        <f t="shared" si="5"/>
        <v>0</v>
      </c>
      <c r="AB68" s="4" t="e">
        <f t="shared" si="6"/>
        <v>#VALUE!</v>
      </c>
    </row>
    <row r="69" spans="2:28" x14ac:dyDescent="0.2">
      <c r="B69" s="34"/>
      <c r="C69" s="70" t="str">
        <f t="shared" si="10"/>
        <v/>
      </c>
      <c r="D69" s="70"/>
      <c r="E69" s="25"/>
      <c r="F69" s="26"/>
      <c r="G69" s="27"/>
      <c r="H69" s="25" t="s">
        <v>33</v>
      </c>
      <c r="I69" s="71"/>
      <c r="J69" s="71"/>
      <c r="K69" s="33">
        <f t="shared" si="7"/>
        <v>0</v>
      </c>
      <c r="L69" s="70" t="str">
        <f t="shared" si="3"/>
        <v/>
      </c>
      <c r="M69" s="70"/>
      <c r="N69" s="28" t="e">
        <f t="shared" si="4"/>
        <v>#VALUE!</v>
      </c>
      <c r="O69" s="25"/>
      <c r="P69" s="26"/>
      <c r="Q69" s="27"/>
      <c r="R69" s="71"/>
      <c r="S69" s="71"/>
      <c r="T69" s="73" t="str">
        <f t="shared" si="8"/>
        <v/>
      </c>
      <c r="U69" s="73"/>
      <c r="V69" s="72" t="str">
        <f t="shared" si="9"/>
        <v/>
      </c>
      <c r="W69" s="72"/>
      <c r="X69" s="29"/>
      <c r="Y69" s="3">
        <f t="shared" si="5"/>
        <v>0</v>
      </c>
      <c r="AB69" s="4" t="e">
        <f t="shared" si="6"/>
        <v>#VALUE!</v>
      </c>
    </row>
    <row r="70" spans="2:28" x14ac:dyDescent="0.2">
      <c r="B70" s="34"/>
      <c r="C70" s="70" t="str">
        <f t="shared" si="10"/>
        <v/>
      </c>
      <c r="D70" s="70"/>
      <c r="E70" s="25"/>
      <c r="F70" s="26"/>
      <c r="G70" s="27"/>
      <c r="H70" s="25" t="s">
        <v>34</v>
      </c>
      <c r="I70" s="71"/>
      <c r="J70" s="71"/>
      <c r="K70" s="33">
        <f t="shared" si="7"/>
        <v>0</v>
      </c>
      <c r="L70" s="70" t="str">
        <f t="shared" si="3"/>
        <v/>
      </c>
      <c r="M70" s="70"/>
      <c r="N70" s="28" t="e">
        <f t="shared" si="4"/>
        <v>#VALUE!</v>
      </c>
      <c r="O70" s="25"/>
      <c r="P70" s="26"/>
      <c r="Q70" s="27"/>
      <c r="R70" s="71"/>
      <c r="S70" s="71"/>
      <c r="T70" s="73" t="str">
        <f t="shared" si="8"/>
        <v/>
      </c>
      <c r="U70" s="73"/>
      <c r="V70" s="72" t="str">
        <f t="shared" si="9"/>
        <v/>
      </c>
      <c r="W70" s="72"/>
      <c r="X70" s="29"/>
      <c r="Y70" s="3">
        <f t="shared" si="5"/>
        <v>0</v>
      </c>
      <c r="AB70" s="4" t="e">
        <f t="shared" si="6"/>
        <v>#VALUE!</v>
      </c>
    </row>
    <row r="71" spans="2:28" x14ac:dyDescent="0.2">
      <c r="B71" s="34"/>
      <c r="C71" s="70" t="str">
        <f t="shared" si="10"/>
        <v/>
      </c>
      <c r="D71" s="70"/>
      <c r="E71" s="25"/>
      <c r="F71" s="26"/>
      <c r="G71" s="27"/>
      <c r="H71" s="25" t="s">
        <v>33</v>
      </c>
      <c r="I71" s="71"/>
      <c r="J71" s="71"/>
      <c r="K71" s="33">
        <f t="shared" si="7"/>
        <v>0</v>
      </c>
      <c r="L71" s="70" t="str">
        <f t="shared" si="3"/>
        <v/>
      </c>
      <c r="M71" s="70"/>
      <c r="N71" s="28" t="e">
        <f t="shared" si="4"/>
        <v>#VALUE!</v>
      </c>
      <c r="O71" s="25"/>
      <c r="P71" s="26"/>
      <c r="Q71" s="27"/>
      <c r="R71" s="71"/>
      <c r="S71" s="71"/>
      <c r="T71" s="73" t="str">
        <f t="shared" si="8"/>
        <v/>
      </c>
      <c r="U71" s="73"/>
      <c r="V71" s="72" t="str">
        <f t="shared" si="9"/>
        <v/>
      </c>
      <c r="W71" s="72"/>
      <c r="X71" s="29"/>
      <c r="Y71" s="3">
        <f t="shared" si="5"/>
        <v>0</v>
      </c>
      <c r="AB71" s="4" t="e">
        <f t="shared" si="6"/>
        <v>#VALUE!</v>
      </c>
    </row>
    <row r="72" spans="2:28" x14ac:dyDescent="0.2">
      <c r="B72" s="34"/>
      <c r="C72" s="70" t="str">
        <f t="shared" si="10"/>
        <v/>
      </c>
      <c r="D72" s="70"/>
      <c r="E72" s="25"/>
      <c r="F72" s="26"/>
      <c r="G72" s="27"/>
      <c r="H72" s="25" t="s">
        <v>34</v>
      </c>
      <c r="I72" s="71"/>
      <c r="J72" s="71"/>
      <c r="K72" s="33">
        <f t="shared" si="7"/>
        <v>0</v>
      </c>
      <c r="L72" s="70" t="str">
        <f t="shared" si="3"/>
        <v/>
      </c>
      <c r="M72" s="70"/>
      <c r="N72" s="28" t="e">
        <f t="shared" si="4"/>
        <v>#VALUE!</v>
      </c>
      <c r="O72" s="25"/>
      <c r="P72" s="26"/>
      <c r="Q72" s="27"/>
      <c r="R72" s="71"/>
      <c r="S72" s="71"/>
      <c r="T72" s="73" t="str">
        <f t="shared" si="8"/>
        <v/>
      </c>
      <c r="U72" s="73"/>
      <c r="V72" s="72" t="str">
        <f t="shared" si="9"/>
        <v/>
      </c>
      <c r="W72" s="72"/>
      <c r="X72" s="29"/>
      <c r="Y72" s="3">
        <f t="shared" si="5"/>
        <v>0</v>
      </c>
      <c r="AB72" s="4" t="e">
        <f t="shared" si="6"/>
        <v>#VALUE!</v>
      </c>
    </row>
    <row r="73" spans="2:28" x14ac:dyDescent="0.2">
      <c r="B73" s="34"/>
      <c r="C73" s="70" t="str">
        <f t="shared" si="10"/>
        <v/>
      </c>
      <c r="D73" s="70"/>
      <c r="E73" s="25"/>
      <c r="F73" s="26"/>
      <c r="G73" s="27"/>
      <c r="H73" s="25" t="s">
        <v>33</v>
      </c>
      <c r="I73" s="71"/>
      <c r="J73" s="71"/>
      <c r="K73" s="33">
        <f t="shared" si="7"/>
        <v>0</v>
      </c>
      <c r="L73" s="70" t="str">
        <f t="shared" si="3"/>
        <v/>
      </c>
      <c r="M73" s="70"/>
      <c r="N73" s="28" t="e">
        <f t="shared" si="4"/>
        <v>#VALUE!</v>
      </c>
      <c r="O73" s="25"/>
      <c r="P73" s="26"/>
      <c r="Q73" s="27"/>
      <c r="R73" s="71"/>
      <c r="S73" s="71"/>
      <c r="T73" s="73" t="str">
        <f t="shared" ref="T73:T108" si="11">IF(P73="","",(IF(H73="売",I73-R73,R73-I73))*N73*10000000)</f>
        <v/>
      </c>
      <c r="U73" s="73"/>
      <c r="V73" s="72" t="str">
        <f t="shared" ref="V73:V108" si="12">IF(P73="","",IF(T73&lt;0,K73*(-1),IF(H73="買",(R73-I73)*10000,(I73-R73)*10000)))</f>
        <v/>
      </c>
      <c r="W73" s="72"/>
      <c r="X73" s="29"/>
      <c r="Y73" s="3">
        <f t="shared" si="5"/>
        <v>0</v>
      </c>
      <c r="AB73" s="4" t="e">
        <f t="shared" si="6"/>
        <v>#VALUE!</v>
      </c>
    </row>
    <row r="74" spans="2:28" x14ac:dyDescent="0.2">
      <c r="B74" s="34"/>
      <c r="C74" s="70" t="str">
        <f t="shared" ref="C74:C108" si="13">IF(T73="","",C73+T73)</f>
        <v/>
      </c>
      <c r="D74" s="70"/>
      <c r="E74" s="25"/>
      <c r="F74" s="26"/>
      <c r="G74" s="27"/>
      <c r="H74" s="25" t="s">
        <v>33</v>
      </c>
      <c r="I74" s="71"/>
      <c r="J74" s="71"/>
      <c r="K74" s="33">
        <f t="shared" si="7"/>
        <v>0</v>
      </c>
      <c r="L74" s="70" t="str">
        <f t="shared" ref="L74:L108" si="14">IF(F74="","",C74*0.02)</f>
        <v/>
      </c>
      <c r="M74" s="70"/>
      <c r="N74" s="28" t="e">
        <f t="shared" ref="N74:N108" si="15">IF(K74="","",(L74/K74)/1000)</f>
        <v>#VALUE!</v>
      </c>
      <c r="O74" s="25"/>
      <c r="P74" s="26"/>
      <c r="Q74" s="27"/>
      <c r="R74" s="71"/>
      <c r="S74" s="71"/>
      <c r="T74" s="73" t="str">
        <f t="shared" si="11"/>
        <v/>
      </c>
      <c r="U74" s="73"/>
      <c r="V74" s="72" t="str">
        <f t="shared" si="12"/>
        <v/>
      </c>
      <c r="W74" s="72"/>
      <c r="X74" s="29"/>
      <c r="Y74" s="3">
        <f t="shared" ref="Y74:Y108" si="16">(I74-X74)*100</f>
        <v>0</v>
      </c>
      <c r="AB74" s="4" t="e">
        <f t="shared" ref="AB74:AB108" si="17">V74/K74</f>
        <v>#VALUE!</v>
      </c>
    </row>
    <row r="75" spans="2:28" x14ac:dyDescent="0.2">
      <c r="B75" s="34"/>
      <c r="C75" s="70" t="str">
        <f t="shared" si="13"/>
        <v/>
      </c>
      <c r="D75" s="70"/>
      <c r="E75" s="25"/>
      <c r="F75" s="26"/>
      <c r="G75" s="27"/>
      <c r="H75" s="25" t="s">
        <v>34</v>
      </c>
      <c r="I75" s="71"/>
      <c r="J75" s="71"/>
      <c r="K75" s="33">
        <f t="shared" si="7"/>
        <v>0</v>
      </c>
      <c r="L75" s="70" t="str">
        <f t="shared" si="14"/>
        <v/>
      </c>
      <c r="M75" s="70"/>
      <c r="N75" s="28" t="e">
        <f t="shared" si="15"/>
        <v>#VALUE!</v>
      </c>
      <c r="O75" s="25"/>
      <c r="P75" s="26"/>
      <c r="Q75" s="27"/>
      <c r="R75" s="71"/>
      <c r="S75" s="71"/>
      <c r="T75" s="73" t="str">
        <f t="shared" si="11"/>
        <v/>
      </c>
      <c r="U75" s="73"/>
      <c r="V75" s="72" t="str">
        <f t="shared" si="12"/>
        <v/>
      </c>
      <c r="W75" s="72"/>
      <c r="X75" s="29"/>
      <c r="Y75" s="3">
        <f t="shared" si="16"/>
        <v>0</v>
      </c>
      <c r="AB75" s="4" t="e">
        <f t="shared" si="17"/>
        <v>#VALUE!</v>
      </c>
    </row>
    <row r="76" spans="2:28" x14ac:dyDescent="0.2">
      <c r="B76" s="34"/>
      <c r="C76" s="70" t="str">
        <f t="shared" si="13"/>
        <v/>
      </c>
      <c r="D76" s="70"/>
      <c r="E76" s="25"/>
      <c r="F76" s="26"/>
      <c r="G76" s="27"/>
      <c r="H76" s="25" t="s">
        <v>34</v>
      </c>
      <c r="I76" s="71"/>
      <c r="J76" s="71"/>
      <c r="K76" s="33">
        <f t="shared" si="7"/>
        <v>0</v>
      </c>
      <c r="L76" s="70" t="str">
        <f t="shared" si="14"/>
        <v/>
      </c>
      <c r="M76" s="70"/>
      <c r="N76" s="28" t="e">
        <f t="shared" si="15"/>
        <v>#VALUE!</v>
      </c>
      <c r="O76" s="25"/>
      <c r="P76" s="26"/>
      <c r="Q76" s="27"/>
      <c r="R76" s="71"/>
      <c r="S76" s="71"/>
      <c r="T76" s="73" t="str">
        <f t="shared" si="11"/>
        <v/>
      </c>
      <c r="U76" s="73"/>
      <c r="V76" s="72" t="str">
        <f t="shared" si="12"/>
        <v/>
      </c>
      <c r="W76" s="72"/>
      <c r="X76" s="29"/>
      <c r="Y76" s="3">
        <f t="shared" si="16"/>
        <v>0</v>
      </c>
      <c r="AB76" s="4" t="e">
        <f t="shared" si="17"/>
        <v>#VALUE!</v>
      </c>
    </row>
    <row r="77" spans="2:28" x14ac:dyDescent="0.2">
      <c r="B77" s="34"/>
      <c r="C77" s="70" t="str">
        <f t="shared" si="13"/>
        <v/>
      </c>
      <c r="D77" s="70"/>
      <c r="E77" s="25"/>
      <c r="F77" s="26"/>
      <c r="G77" s="27"/>
      <c r="H77" s="25" t="s">
        <v>34</v>
      </c>
      <c r="I77" s="71"/>
      <c r="J77" s="71"/>
      <c r="K77" s="33">
        <f t="shared" si="7"/>
        <v>0</v>
      </c>
      <c r="L77" s="70" t="str">
        <f t="shared" si="14"/>
        <v/>
      </c>
      <c r="M77" s="70"/>
      <c r="N77" s="28" t="e">
        <f t="shared" si="15"/>
        <v>#VALUE!</v>
      </c>
      <c r="O77" s="25"/>
      <c r="P77" s="26"/>
      <c r="Q77" s="27"/>
      <c r="R77" s="71"/>
      <c r="S77" s="71"/>
      <c r="T77" s="73" t="str">
        <f t="shared" si="11"/>
        <v/>
      </c>
      <c r="U77" s="73"/>
      <c r="V77" s="72" t="str">
        <f t="shared" si="12"/>
        <v/>
      </c>
      <c r="W77" s="72"/>
      <c r="X77" s="29"/>
      <c r="Y77" s="3">
        <f t="shared" si="16"/>
        <v>0</v>
      </c>
      <c r="AB77" s="4" t="e">
        <f t="shared" si="17"/>
        <v>#VALUE!</v>
      </c>
    </row>
    <row r="78" spans="2:28" x14ac:dyDescent="0.2">
      <c r="B78" s="34"/>
      <c r="C78" s="70" t="str">
        <f t="shared" si="13"/>
        <v/>
      </c>
      <c r="D78" s="70"/>
      <c r="E78" s="25"/>
      <c r="F78" s="26"/>
      <c r="G78" s="27"/>
      <c r="H78" s="25" t="s">
        <v>33</v>
      </c>
      <c r="I78" s="71"/>
      <c r="J78" s="71"/>
      <c r="K78" s="33">
        <f t="shared" si="7"/>
        <v>0</v>
      </c>
      <c r="L78" s="70" t="str">
        <f t="shared" si="14"/>
        <v/>
      </c>
      <c r="M78" s="70"/>
      <c r="N78" s="28" t="e">
        <f t="shared" si="15"/>
        <v>#VALUE!</v>
      </c>
      <c r="O78" s="25"/>
      <c r="P78" s="26"/>
      <c r="Q78" s="27"/>
      <c r="R78" s="71"/>
      <c r="S78" s="71"/>
      <c r="T78" s="73" t="str">
        <f t="shared" si="11"/>
        <v/>
      </c>
      <c r="U78" s="73"/>
      <c r="V78" s="72" t="str">
        <f t="shared" si="12"/>
        <v/>
      </c>
      <c r="W78" s="72"/>
      <c r="X78" s="29"/>
      <c r="Y78" s="3">
        <f t="shared" si="16"/>
        <v>0</v>
      </c>
      <c r="AB78" s="4" t="e">
        <f t="shared" si="17"/>
        <v>#VALUE!</v>
      </c>
    </row>
    <row r="79" spans="2:28" x14ac:dyDescent="0.2">
      <c r="B79" s="34"/>
      <c r="C79" s="70" t="str">
        <f t="shared" si="13"/>
        <v/>
      </c>
      <c r="D79" s="70"/>
      <c r="E79" s="25"/>
      <c r="F79" s="26"/>
      <c r="G79" s="27"/>
      <c r="H79" s="25" t="s">
        <v>34</v>
      </c>
      <c r="I79" s="71"/>
      <c r="J79" s="71"/>
      <c r="K79" s="33">
        <f t="shared" si="7"/>
        <v>0</v>
      </c>
      <c r="L79" s="70" t="str">
        <f t="shared" si="14"/>
        <v/>
      </c>
      <c r="M79" s="70"/>
      <c r="N79" s="28" t="e">
        <f t="shared" si="15"/>
        <v>#VALUE!</v>
      </c>
      <c r="O79" s="25"/>
      <c r="P79" s="26"/>
      <c r="Q79" s="27"/>
      <c r="R79" s="71"/>
      <c r="S79" s="71"/>
      <c r="T79" s="73" t="str">
        <f t="shared" si="11"/>
        <v/>
      </c>
      <c r="U79" s="73"/>
      <c r="V79" s="72" t="str">
        <f t="shared" si="12"/>
        <v/>
      </c>
      <c r="W79" s="72"/>
      <c r="X79" s="29"/>
      <c r="Y79" s="3">
        <f t="shared" si="16"/>
        <v>0</v>
      </c>
      <c r="AB79" s="4" t="e">
        <f t="shared" si="17"/>
        <v>#VALUE!</v>
      </c>
    </row>
    <row r="80" spans="2:28" x14ac:dyDescent="0.2">
      <c r="B80" s="34"/>
      <c r="C80" s="70" t="str">
        <f t="shared" si="13"/>
        <v/>
      </c>
      <c r="D80" s="70"/>
      <c r="E80" s="25"/>
      <c r="F80" s="26"/>
      <c r="G80" s="27"/>
      <c r="H80" s="25" t="s">
        <v>33</v>
      </c>
      <c r="I80" s="71"/>
      <c r="J80" s="71"/>
      <c r="K80" s="33">
        <f t="shared" si="7"/>
        <v>0</v>
      </c>
      <c r="L80" s="70" t="str">
        <f t="shared" si="14"/>
        <v/>
      </c>
      <c r="M80" s="70"/>
      <c r="N80" s="28" t="e">
        <f t="shared" si="15"/>
        <v>#VALUE!</v>
      </c>
      <c r="O80" s="25"/>
      <c r="P80" s="26"/>
      <c r="Q80" s="27"/>
      <c r="R80" s="71"/>
      <c r="S80" s="71"/>
      <c r="T80" s="73" t="str">
        <f t="shared" si="11"/>
        <v/>
      </c>
      <c r="U80" s="73"/>
      <c r="V80" s="72" t="str">
        <f t="shared" si="12"/>
        <v/>
      </c>
      <c r="W80" s="72"/>
      <c r="X80" s="29"/>
      <c r="Y80" s="3">
        <f t="shared" si="16"/>
        <v>0</v>
      </c>
      <c r="AB80" s="4" t="e">
        <f t="shared" si="17"/>
        <v>#VALUE!</v>
      </c>
    </row>
    <row r="81" spans="2:28" x14ac:dyDescent="0.2">
      <c r="B81" s="34"/>
      <c r="C81" s="70" t="str">
        <f t="shared" si="13"/>
        <v/>
      </c>
      <c r="D81" s="70"/>
      <c r="E81" s="25"/>
      <c r="F81" s="26"/>
      <c r="G81" s="27"/>
      <c r="H81" s="25" t="s">
        <v>34</v>
      </c>
      <c r="I81" s="71"/>
      <c r="J81" s="71"/>
      <c r="K81" s="33">
        <f t="shared" si="7"/>
        <v>0</v>
      </c>
      <c r="L81" s="70" t="str">
        <f t="shared" si="14"/>
        <v/>
      </c>
      <c r="M81" s="70"/>
      <c r="N81" s="28" t="e">
        <f t="shared" si="15"/>
        <v>#VALUE!</v>
      </c>
      <c r="O81" s="25"/>
      <c r="P81" s="26"/>
      <c r="Q81" s="27"/>
      <c r="R81" s="71"/>
      <c r="S81" s="71"/>
      <c r="T81" s="73" t="str">
        <f t="shared" si="11"/>
        <v/>
      </c>
      <c r="U81" s="73"/>
      <c r="V81" s="72" t="str">
        <f t="shared" si="12"/>
        <v/>
      </c>
      <c r="W81" s="72"/>
      <c r="X81" s="29"/>
      <c r="Y81" s="3">
        <f t="shared" si="16"/>
        <v>0</v>
      </c>
      <c r="AB81" s="4" t="e">
        <f t="shared" si="17"/>
        <v>#VALUE!</v>
      </c>
    </row>
    <row r="82" spans="2:28" x14ac:dyDescent="0.2">
      <c r="B82" s="34"/>
      <c r="C82" s="70" t="str">
        <f t="shared" si="13"/>
        <v/>
      </c>
      <c r="D82" s="70"/>
      <c r="E82" s="25"/>
      <c r="F82" s="26"/>
      <c r="G82" s="27"/>
      <c r="H82" s="25" t="s">
        <v>34</v>
      </c>
      <c r="I82" s="71"/>
      <c r="J82" s="71"/>
      <c r="K82" s="33">
        <f t="shared" si="7"/>
        <v>0</v>
      </c>
      <c r="L82" s="70" t="str">
        <f t="shared" si="14"/>
        <v/>
      </c>
      <c r="M82" s="70"/>
      <c r="N82" s="28" t="e">
        <f t="shared" si="15"/>
        <v>#VALUE!</v>
      </c>
      <c r="O82" s="25"/>
      <c r="P82" s="26"/>
      <c r="Q82" s="27"/>
      <c r="R82" s="71"/>
      <c r="S82" s="71"/>
      <c r="T82" s="73" t="str">
        <f t="shared" si="11"/>
        <v/>
      </c>
      <c r="U82" s="73"/>
      <c r="V82" s="72" t="str">
        <f t="shared" si="12"/>
        <v/>
      </c>
      <c r="W82" s="72"/>
      <c r="X82" s="29"/>
      <c r="Y82" s="3">
        <f t="shared" si="16"/>
        <v>0</v>
      </c>
      <c r="AB82" s="4" t="e">
        <f t="shared" si="17"/>
        <v>#VALUE!</v>
      </c>
    </row>
    <row r="83" spans="2:28" x14ac:dyDescent="0.2">
      <c r="B83" s="34"/>
      <c r="C83" s="70" t="str">
        <f t="shared" si="13"/>
        <v/>
      </c>
      <c r="D83" s="70"/>
      <c r="E83" s="25"/>
      <c r="F83" s="26"/>
      <c r="G83" s="27"/>
      <c r="H83" s="25" t="s">
        <v>34</v>
      </c>
      <c r="I83" s="71"/>
      <c r="J83" s="71"/>
      <c r="K83" s="33">
        <f t="shared" si="7"/>
        <v>0</v>
      </c>
      <c r="L83" s="70" t="str">
        <f t="shared" si="14"/>
        <v/>
      </c>
      <c r="M83" s="70"/>
      <c r="N83" s="28" t="e">
        <f t="shared" si="15"/>
        <v>#VALUE!</v>
      </c>
      <c r="O83" s="25"/>
      <c r="P83" s="26"/>
      <c r="Q83" s="27"/>
      <c r="R83" s="71"/>
      <c r="S83" s="71"/>
      <c r="T83" s="73" t="str">
        <f t="shared" si="11"/>
        <v/>
      </c>
      <c r="U83" s="73"/>
      <c r="V83" s="72" t="str">
        <f t="shared" si="12"/>
        <v/>
      </c>
      <c r="W83" s="72"/>
      <c r="X83" s="29"/>
      <c r="Y83" s="3">
        <f t="shared" si="16"/>
        <v>0</v>
      </c>
      <c r="AB83" s="4" t="e">
        <f t="shared" si="17"/>
        <v>#VALUE!</v>
      </c>
    </row>
    <row r="84" spans="2:28" x14ac:dyDescent="0.2">
      <c r="B84" s="34"/>
      <c r="C84" s="70" t="str">
        <f t="shared" si="13"/>
        <v/>
      </c>
      <c r="D84" s="70"/>
      <c r="E84" s="25"/>
      <c r="F84" s="26"/>
      <c r="G84" s="27"/>
      <c r="H84" s="25" t="s">
        <v>34</v>
      </c>
      <c r="I84" s="71"/>
      <c r="J84" s="71"/>
      <c r="K84" s="33">
        <f t="shared" si="7"/>
        <v>0</v>
      </c>
      <c r="L84" s="70" t="str">
        <f t="shared" si="14"/>
        <v/>
      </c>
      <c r="M84" s="70"/>
      <c r="N84" s="28" t="e">
        <f t="shared" si="15"/>
        <v>#VALUE!</v>
      </c>
      <c r="O84" s="25"/>
      <c r="P84" s="26"/>
      <c r="Q84" s="27"/>
      <c r="R84" s="71"/>
      <c r="S84" s="71"/>
      <c r="T84" s="73" t="str">
        <f t="shared" si="11"/>
        <v/>
      </c>
      <c r="U84" s="73"/>
      <c r="V84" s="72" t="str">
        <f t="shared" si="12"/>
        <v/>
      </c>
      <c r="W84" s="72"/>
      <c r="X84" s="29"/>
      <c r="Y84" s="3">
        <f t="shared" si="16"/>
        <v>0</v>
      </c>
      <c r="AB84" s="4" t="e">
        <f t="shared" si="17"/>
        <v>#VALUE!</v>
      </c>
    </row>
    <row r="85" spans="2:28" x14ac:dyDescent="0.2">
      <c r="B85" s="34"/>
      <c r="C85" s="70" t="str">
        <f t="shared" si="13"/>
        <v/>
      </c>
      <c r="D85" s="70"/>
      <c r="E85" s="25"/>
      <c r="F85" s="26"/>
      <c r="G85" s="27"/>
      <c r="H85" s="25" t="s">
        <v>33</v>
      </c>
      <c r="I85" s="71"/>
      <c r="J85" s="71"/>
      <c r="K85" s="33">
        <f t="shared" si="7"/>
        <v>0</v>
      </c>
      <c r="L85" s="70" t="str">
        <f t="shared" si="14"/>
        <v/>
      </c>
      <c r="M85" s="70"/>
      <c r="N85" s="28" t="e">
        <f t="shared" si="15"/>
        <v>#VALUE!</v>
      </c>
      <c r="O85" s="25"/>
      <c r="P85" s="26"/>
      <c r="Q85" s="27"/>
      <c r="R85" s="71"/>
      <c r="S85" s="71"/>
      <c r="T85" s="73" t="str">
        <f t="shared" si="11"/>
        <v/>
      </c>
      <c r="U85" s="73"/>
      <c r="V85" s="72" t="str">
        <f t="shared" si="12"/>
        <v/>
      </c>
      <c r="W85" s="72"/>
      <c r="X85" s="29"/>
      <c r="Y85" s="3">
        <f t="shared" si="16"/>
        <v>0</v>
      </c>
      <c r="AB85" s="4" t="e">
        <f t="shared" si="17"/>
        <v>#VALUE!</v>
      </c>
    </row>
    <row r="86" spans="2:28" x14ac:dyDescent="0.2">
      <c r="B86" s="34"/>
      <c r="C86" s="70" t="str">
        <f t="shared" si="13"/>
        <v/>
      </c>
      <c r="D86" s="70"/>
      <c r="E86" s="25"/>
      <c r="F86" s="26"/>
      <c r="G86" s="27"/>
      <c r="H86" s="25" t="s">
        <v>34</v>
      </c>
      <c r="I86" s="71"/>
      <c r="J86" s="71"/>
      <c r="K86" s="33">
        <f t="shared" si="7"/>
        <v>0</v>
      </c>
      <c r="L86" s="70" t="str">
        <f t="shared" si="14"/>
        <v/>
      </c>
      <c r="M86" s="70"/>
      <c r="N86" s="28" t="e">
        <f t="shared" si="15"/>
        <v>#VALUE!</v>
      </c>
      <c r="O86" s="25"/>
      <c r="P86" s="26"/>
      <c r="Q86" s="27"/>
      <c r="R86" s="71"/>
      <c r="S86" s="71"/>
      <c r="T86" s="73" t="str">
        <f t="shared" si="11"/>
        <v/>
      </c>
      <c r="U86" s="73"/>
      <c r="V86" s="72" t="str">
        <f t="shared" si="12"/>
        <v/>
      </c>
      <c r="W86" s="72"/>
      <c r="X86" s="29"/>
      <c r="Y86" s="3">
        <f t="shared" si="16"/>
        <v>0</v>
      </c>
      <c r="AB86" s="4" t="e">
        <f t="shared" si="17"/>
        <v>#VALUE!</v>
      </c>
    </row>
    <row r="87" spans="2:28" x14ac:dyDescent="0.2">
      <c r="B87" s="34"/>
      <c r="C87" s="70" t="str">
        <f t="shared" si="13"/>
        <v/>
      </c>
      <c r="D87" s="70"/>
      <c r="E87" s="25"/>
      <c r="F87" s="26"/>
      <c r="G87" s="27"/>
      <c r="H87" s="25" t="s">
        <v>33</v>
      </c>
      <c r="I87" s="71"/>
      <c r="J87" s="71"/>
      <c r="K87" s="33">
        <f t="shared" si="7"/>
        <v>0</v>
      </c>
      <c r="L87" s="70" t="str">
        <f t="shared" si="14"/>
        <v/>
      </c>
      <c r="M87" s="70"/>
      <c r="N87" s="28" t="e">
        <f t="shared" si="15"/>
        <v>#VALUE!</v>
      </c>
      <c r="O87" s="25"/>
      <c r="P87" s="26"/>
      <c r="Q87" s="27"/>
      <c r="R87" s="71"/>
      <c r="S87" s="71"/>
      <c r="T87" s="73" t="str">
        <f t="shared" si="11"/>
        <v/>
      </c>
      <c r="U87" s="73"/>
      <c r="V87" s="72" t="str">
        <f t="shared" si="12"/>
        <v/>
      </c>
      <c r="W87" s="72"/>
      <c r="X87" s="29"/>
      <c r="Y87" s="3">
        <f t="shared" si="16"/>
        <v>0</v>
      </c>
      <c r="AB87" s="4" t="e">
        <f t="shared" si="17"/>
        <v>#VALUE!</v>
      </c>
    </row>
    <row r="88" spans="2:28" x14ac:dyDescent="0.2">
      <c r="B88" s="34"/>
      <c r="C88" s="70" t="str">
        <f t="shared" si="13"/>
        <v/>
      </c>
      <c r="D88" s="70"/>
      <c r="E88" s="25"/>
      <c r="F88" s="26"/>
      <c r="G88" s="27"/>
      <c r="H88" s="25" t="s">
        <v>33</v>
      </c>
      <c r="I88" s="71"/>
      <c r="J88" s="71"/>
      <c r="K88" s="33">
        <f t="shared" si="7"/>
        <v>0</v>
      </c>
      <c r="L88" s="70" t="str">
        <f t="shared" si="14"/>
        <v/>
      </c>
      <c r="M88" s="70"/>
      <c r="N88" s="28" t="e">
        <f t="shared" si="15"/>
        <v>#VALUE!</v>
      </c>
      <c r="O88" s="25"/>
      <c r="P88" s="26"/>
      <c r="Q88" s="27"/>
      <c r="R88" s="71"/>
      <c r="S88" s="71"/>
      <c r="T88" s="73" t="str">
        <f t="shared" si="11"/>
        <v/>
      </c>
      <c r="U88" s="73"/>
      <c r="V88" s="72" t="str">
        <f t="shared" si="12"/>
        <v/>
      </c>
      <c r="W88" s="72"/>
      <c r="X88" s="29"/>
      <c r="Y88" s="3">
        <f t="shared" si="16"/>
        <v>0</v>
      </c>
      <c r="AB88" s="4" t="e">
        <f t="shared" si="17"/>
        <v>#VALUE!</v>
      </c>
    </row>
    <row r="89" spans="2:28" x14ac:dyDescent="0.2">
      <c r="B89" s="34"/>
      <c r="C89" s="70" t="str">
        <f t="shared" si="13"/>
        <v/>
      </c>
      <c r="D89" s="70"/>
      <c r="E89" s="25"/>
      <c r="F89" s="26"/>
      <c r="G89" s="27"/>
      <c r="H89" s="25" t="s">
        <v>33</v>
      </c>
      <c r="I89" s="71"/>
      <c r="J89" s="71"/>
      <c r="K89" s="33">
        <f t="shared" si="7"/>
        <v>0</v>
      </c>
      <c r="L89" s="70" t="str">
        <f t="shared" si="14"/>
        <v/>
      </c>
      <c r="M89" s="70"/>
      <c r="N89" s="28" t="e">
        <f t="shared" si="15"/>
        <v>#VALUE!</v>
      </c>
      <c r="O89" s="25"/>
      <c r="P89" s="26"/>
      <c r="Q89" s="27"/>
      <c r="R89" s="71"/>
      <c r="S89" s="71"/>
      <c r="T89" s="73" t="str">
        <f t="shared" si="11"/>
        <v/>
      </c>
      <c r="U89" s="73"/>
      <c r="V89" s="72" t="str">
        <f t="shared" si="12"/>
        <v/>
      </c>
      <c r="W89" s="72"/>
      <c r="X89" s="29"/>
      <c r="Y89" s="3">
        <f t="shared" si="16"/>
        <v>0</v>
      </c>
      <c r="AB89" s="4" t="e">
        <f t="shared" si="17"/>
        <v>#VALUE!</v>
      </c>
    </row>
    <row r="90" spans="2:28" x14ac:dyDescent="0.2">
      <c r="B90" s="34"/>
      <c r="C90" s="70" t="str">
        <f t="shared" si="13"/>
        <v/>
      </c>
      <c r="D90" s="70"/>
      <c r="E90" s="25"/>
      <c r="F90" s="26"/>
      <c r="G90" s="27"/>
      <c r="H90" s="25" t="s">
        <v>33</v>
      </c>
      <c r="I90" s="71"/>
      <c r="J90" s="71"/>
      <c r="K90" s="33">
        <f t="shared" si="7"/>
        <v>0</v>
      </c>
      <c r="L90" s="70" t="str">
        <f t="shared" si="14"/>
        <v/>
      </c>
      <c r="M90" s="70"/>
      <c r="N90" s="28" t="e">
        <f t="shared" si="15"/>
        <v>#VALUE!</v>
      </c>
      <c r="O90" s="25"/>
      <c r="P90" s="26"/>
      <c r="Q90" s="27"/>
      <c r="R90" s="71"/>
      <c r="S90" s="71"/>
      <c r="T90" s="73" t="str">
        <f t="shared" si="11"/>
        <v/>
      </c>
      <c r="U90" s="73"/>
      <c r="V90" s="72" t="str">
        <f t="shared" si="12"/>
        <v/>
      </c>
      <c r="W90" s="72"/>
      <c r="X90" s="29"/>
      <c r="Y90" s="3">
        <f t="shared" si="16"/>
        <v>0</v>
      </c>
      <c r="AB90" s="4" t="e">
        <f t="shared" si="17"/>
        <v>#VALUE!</v>
      </c>
    </row>
    <row r="91" spans="2:28" x14ac:dyDescent="0.2">
      <c r="B91" s="34"/>
      <c r="C91" s="70" t="str">
        <f t="shared" si="13"/>
        <v/>
      </c>
      <c r="D91" s="70"/>
      <c r="E91" s="25"/>
      <c r="F91" s="26"/>
      <c r="G91" s="27"/>
      <c r="H91" s="25" t="s">
        <v>33</v>
      </c>
      <c r="I91" s="71"/>
      <c r="J91" s="71"/>
      <c r="K91" s="33">
        <f t="shared" si="7"/>
        <v>0</v>
      </c>
      <c r="L91" s="70" t="str">
        <f t="shared" si="14"/>
        <v/>
      </c>
      <c r="M91" s="70"/>
      <c r="N91" s="28" t="e">
        <f t="shared" si="15"/>
        <v>#VALUE!</v>
      </c>
      <c r="O91" s="25"/>
      <c r="P91" s="26"/>
      <c r="Q91" s="27"/>
      <c r="R91" s="71"/>
      <c r="S91" s="71"/>
      <c r="T91" s="73" t="str">
        <f t="shared" si="11"/>
        <v/>
      </c>
      <c r="U91" s="73"/>
      <c r="V91" s="72" t="str">
        <f t="shared" si="12"/>
        <v/>
      </c>
      <c r="W91" s="72"/>
      <c r="X91" s="29"/>
      <c r="Y91" s="3">
        <f t="shared" si="16"/>
        <v>0</v>
      </c>
      <c r="AB91" s="4" t="e">
        <f t="shared" si="17"/>
        <v>#VALUE!</v>
      </c>
    </row>
    <row r="92" spans="2:28" x14ac:dyDescent="0.2">
      <c r="B92" s="34"/>
      <c r="C92" s="70" t="str">
        <f t="shared" si="13"/>
        <v/>
      </c>
      <c r="D92" s="70"/>
      <c r="E92" s="25"/>
      <c r="F92" s="26"/>
      <c r="G92" s="27"/>
      <c r="H92" s="25" t="s">
        <v>34</v>
      </c>
      <c r="I92" s="71"/>
      <c r="J92" s="71"/>
      <c r="K92" s="33">
        <f t="shared" si="7"/>
        <v>0</v>
      </c>
      <c r="L92" s="70" t="str">
        <f t="shared" si="14"/>
        <v/>
      </c>
      <c r="M92" s="70"/>
      <c r="N92" s="28" t="e">
        <f t="shared" si="15"/>
        <v>#VALUE!</v>
      </c>
      <c r="O92" s="25"/>
      <c r="P92" s="26"/>
      <c r="Q92" s="27"/>
      <c r="R92" s="71"/>
      <c r="S92" s="71"/>
      <c r="T92" s="73" t="str">
        <f t="shared" si="11"/>
        <v/>
      </c>
      <c r="U92" s="73"/>
      <c r="V92" s="72" t="str">
        <f t="shared" si="12"/>
        <v/>
      </c>
      <c r="W92" s="72"/>
      <c r="X92" s="29"/>
      <c r="Y92" s="3">
        <f t="shared" si="16"/>
        <v>0</v>
      </c>
      <c r="AB92" s="4" t="e">
        <f t="shared" si="17"/>
        <v>#VALUE!</v>
      </c>
    </row>
    <row r="93" spans="2:28" x14ac:dyDescent="0.2">
      <c r="B93" s="34"/>
      <c r="C93" s="70" t="str">
        <f t="shared" si="13"/>
        <v/>
      </c>
      <c r="D93" s="70"/>
      <c r="E93" s="25"/>
      <c r="F93" s="26"/>
      <c r="G93" s="27"/>
      <c r="H93" s="25" t="s">
        <v>33</v>
      </c>
      <c r="I93" s="71"/>
      <c r="J93" s="71"/>
      <c r="K93" s="33">
        <f t="shared" si="7"/>
        <v>0</v>
      </c>
      <c r="L93" s="70" t="str">
        <f t="shared" si="14"/>
        <v/>
      </c>
      <c r="M93" s="70"/>
      <c r="N93" s="28" t="e">
        <f t="shared" si="15"/>
        <v>#VALUE!</v>
      </c>
      <c r="O93" s="25"/>
      <c r="P93" s="26"/>
      <c r="Q93" s="27"/>
      <c r="R93" s="71"/>
      <c r="S93" s="71"/>
      <c r="T93" s="73" t="str">
        <f t="shared" si="11"/>
        <v/>
      </c>
      <c r="U93" s="73"/>
      <c r="V93" s="72" t="str">
        <f t="shared" si="12"/>
        <v/>
      </c>
      <c r="W93" s="72"/>
      <c r="X93" s="29"/>
      <c r="Y93" s="3">
        <f t="shared" si="16"/>
        <v>0</v>
      </c>
      <c r="AB93" s="4" t="e">
        <f t="shared" si="17"/>
        <v>#VALUE!</v>
      </c>
    </row>
    <row r="94" spans="2:28" x14ac:dyDescent="0.2">
      <c r="B94" s="34"/>
      <c r="C94" s="70" t="str">
        <f t="shared" si="13"/>
        <v/>
      </c>
      <c r="D94" s="70"/>
      <c r="E94" s="25"/>
      <c r="F94" s="26"/>
      <c r="G94" s="27"/>
      <c r="H94" s="25" t="s">
        <v>34</v>
      </c>
      <c r="I94" s="71"/>
      <c r="J94" s="71"/>
      <c r="K94" s="33">
        <f t="shared" si="7"/>
        <v>0</v>
      </c>
      <c r="L94" s="70" t="str">
        <f t="shared" si="14"/>
        <v/>
      </c>
      <c r="M94" s="70"/>
      <c r="N94" s="28" t="e">
        <f t="shared" si="15"/>
        <v>#VALUE!</v>
      </c>
      <c r="O94" s="25"/>
      <c r="P94" s="26"/>
      <c r="Q94" s="27"/>
      <c r="R94" s="71"/>
      <c r="S94" s="71"/>
      <c r="T94" s="73" t="str">
        <f t="shared" si="11"/>
        <v/>
      </c>
      <c r="U94" s="73"/>
      <c r="V94" s="72" t="str">
        <f t="shared" si="12"/>
        <v/>
      </c>
      <c r="W94" s="72"/>
      <c r="X94" s="29"/>
      <c r="Y94" s="3">
        <f t="shared" si="16"/>
        <v>0</v>
      </c>
      <c r="AB94" s="4" t="e">
        <f t="shared" si="17"/>
        <v>#VALUE!</v>
      </c>
    </row>
    <row r="95" spans="2:28" x14ac:dyDescent="0.2">
      <c r="B95" s="34"/>
      <c r="C95" s="70" t="str">
        <f t="shared" si="13"/>
        <v/>
      </c>
      <c r="D95" s="70"/>
      <c r="E95" s="25"/>
      <c r="F95" s="26"/>
      <c r="G95" s="27"/>
      <c r="H95" s="25" t="s">
        <v>33</v>
      </c>
      <c r="I95" s="71"/>
      <c r="J95" s="71"/>
      <c r="K95" s="33">
        <f t="shared" si="7"/>
        <v>0</v>
      </c>
      <c r="L95" s="70" t="str">
        <f t="shared" si="14"/>
        <v/>
      </c>
      <c r="M95" s="70"/>
      <c r="N95" s="28" t="e">
        <f t="shared" si="15"/>
        <v>#VALUE!</v>
      </c>
      <c r="O95" s="25"/>
      <c r="P95" s="26"/>
      <c r="Q95" s="27"/>
      <c r="R95" s="71"/>
      <c r="S95" s="71"/>
      <c r="T95" s="73" t="str">
        <f t="shared" si="11"/>
        <v/>
      </c>
      <c r="U95" s="73"/>
      <c r="V95" s="72" t="str">
        <f t="shared" si="12"/>
        <v/>
      </c>
      <c r="W95" s="72"/>
      <c r="X95" s="29"/>
      <c r="Y95" s="3">
        <f t="shared" si="16"/>
        <v>0</v>
      </c>
      <c r="AB95" s="4" t="e">
        <f t="shared" si="17"/>
        <v>#VALUE!</v>
      </c>
    </row>
    <row r="96" spans="2:28" x14ac:dyDescent="0.2">
      <c r="B96" s="34"/>
      <c r="C96" s="70" t="str">
        <f t="shared" si="13"/>
        <v/>
      </c>
      <c r="D96" s="70"/>
      <c r="E96" s="25"/>
      <c r="F96" s="26"/>
      <c r="G96" s="27"/>
      <c r="H96" s="25" t="s">
        <v>34</v>
      </c>
      <c r="I96" s="71"/>
      <c r="J96" s="71"/>
      <c r="K96" s="33">
        <f t="shared" si="7"/>
        <v>0</v>
      </c>
      <c r="L96" s="70" t="str">
        <f t="shared" si="14"/>
        <v/>
      </c>
      <c r="M96" s="70"/>
      <c r="N96" s="28" t="e">
        <f t="shared" si="15"/>
        <v>#VALUE!</v>
      </c>
      <c r="O96" s="25"/>
      <c r="P96" s="26"/>
      <c r="Q96" s="27"/>
      <c r="R96" s="71"/>
      <c r="S96" s="71"/>
      <c r="T96" s="73" t="str">
        <f t="shared" si="11"/>
        <v/>
      </c>
      <c r="U96" s="73"/>
      <c r="V96" s="72" t="str">
        <f t="shared" si="12"/>
        <v/>
      </c>
      <c r="W96" s="72"/>
      <c r="X96" s="29"/>
      <c r="Y96" s="3">
        <f t="shared" si="16"/>
        <v>0</v>
      </c>
      <c r="AB96" s="4" t="e">
        <f t="shared" si="17"/>
        <v>#VALUE!</v>
      </c>
    </row>
    <row r="97" spans="2:28" x14ac:dyDescent="0.2">
      <c r="B97" s="34"/>
      <c r="C97" s="70" t="str">
        <f t="shared" si="13"/>
        <v/>
      </c>
      <c r="D97" s="70"/>
      <c r="E97" s="25"/>
      <c r="F97" s="26"/>
      <c r="G97" s="27"/>
      <c r="H97" s="25" t="s">
        <v>33</v>
      </c>
      <c r="I97" s="71"/>
      <c r="J97" s="71"/>
      <c r="K97" s="33">
        <f t="shared" si="7"/>
        <v>0</v>
      </c>
      <c r="L97" s="70" t="str">
        <f t="shared" si="14"/>
        <v/>
      </c>
      <c r="M97" s="70"/>
      <c r="N97" s="28" t="e">
        <f t="shared" si="15"/>
        <v>#VALUE!</v>
      </c>
      <c r="O97" s="25"/>
      <c r="P97" s="26"/>
      <c r="Q97" s="27"/>
      <c r="R97" s="71"/>
      <c r="S97" s="71"/>
      <c r="T97" s="73" t="str">
        <f t="shared" si="11"/>
        <v/>
      </c>
      <c r="U97" s="73"/>
      <c r="V97" s="72" t="str">
        <f t="shared" si="12"/>
        <v/>
      </c>
      <c r="W97" s="72"/>
      <c r="X97" s="29"/>
      <c r="Y97" s="3">
        <f t="shared" si="16"/>
        <v>0</v>
      </c>
      <c r="AB97" s="4" t="e">
        <f t="shared" si="17"/>
        <v>#VALUE!</v>
      </c>
    </row>
    <row r="98" spans="2:28" x14ac:dyDescent="0.2">
      <c r="B98" s="34"/>
      <c r="C98" s="70" t="str">
        <f t="shared" si="13"/>
        <v/>
      </c>
      <c r="D98" s="70"/>
      <c r="E98" s="25"/>
      <c r="F98" s="26"/>
      <c r="G98" s="27"/>
      <c r="H98" s="25" t="s">
        <v>34</v>
      </c>
      <c r="I98" s="71"/>
      <c r="J98" s="71"/>
      <c r="K98" s="33">
        <f t="shared" si="7"/>
        <v>0</v>
      </c>
      <c r="L98" s="70" t="str">
        <f t="shared" si="14"/>
        <v/>
      </c>
      <c r="M98" s="70"/>
      <c r="N98" s="28" t="e">
        <f t="shared" si="15"/>
        <v>#VALUE!</v>
      </c>
      <c r="O98" s="25"/>
      <c r="P98" s="26"/>
      <c r="Q98" s="27"/>
      <c r="R98" s="71"/>
      <c r="S98" s="71"/>
      <c r="T98" s="73" t="str">
        <f t="shared" si="11"/>
        <v/>
      </c>
      <c r="U98" s="73"/>
      <c r="V98" s="72" t="str">
        <f t="shared" si="12"/>
        <v/>
      </c>
      <c r="W98" s="72"/>
      <c r="X98" s="29"/>
      <c r="Y98" s="3">
        <f t="shared" si="16"/>
        <v>0</v>
      </c>
      <c r="AB98" s="4" t="e">
        <f t="shared" si="17"/>
        <v>#VALUE!</v>
      </c>
    </row>
    <row r="99" spans="2:28" x14ac:dyDescent="0.2">
      <c r="B99" s="34"/>
      <c r="C99" s="70" t="str">
        <f t="shared" si="13"/>
        <v/>
      </c>
      <c r="D99" s="70"/>
      <c r="E99" s="25"/>
      <c r="F99" s="26"/>
      <c r="G99" s="27"/>
      <c r="H99" s="25" t="s">
        <v>33</v>
      </c>
      <c r="I99" s="71"/>
      <c r="J99" s="71"/>
      <c r="K99" s="33">
        <f t="shared" si="7"/>
        <v>0</v>
      </c>
      <c r="L99" s="70" t="str">
        <f t="shared" si="14"/>
        <v/>
      </c>
      <c r="M99" s="70"/>
      <c r="N99" s="28" t="e">
        <f t="shared" si="15"/>
        <v>#VALUE!</v>
      </c>
      <c r="O99" s="25"/>
      <c r="P99" s="26"/>
      <c r="Q99" s="27"/>
      <c r="R99" s="71"/>
      <c r="S99" s="71"/>
      <c r="T99" s="73" t="str">
        <f t="shared" si="11"/>
        <v/>
      </c>
      <c r="U99" s="73"/>
      <c r="V99" s="72" t="str">
        <f t="shared" si="12"/>
        <v/>
      </c>
      <c r="W99" s="72"/>
      <c r="X99" s="29"/>
      <c r="Y99" s="3">
        <f t="shared" si="16"/>
        <v>0</v>
      </c>
      <c r="AB99" s="4" t="e">
        <f t="shared" si="17"/>
        <v>#VALUE!</v>
      </c>
    </row>
    <row r="100" spans="2:28" x14ac:dyDescent="0.2">
      <c r="B100" s="34"/>
      <c r="C100" s="70" t="str">
        <f t="shared" si="13"/>
        <v/>
      </c>
      <c r="D100" s="70"/>
      <c r="E100" s="25"/>
      <c r="F100" s="26"/>
      <c r="G100" s="27"/>
      <c r="H100" s="25" t="s">
        <v>33</v>
      </c>
      <c r="I100" s="71"/>
      <c r="J100" s="71"/>
      <c r="K100" s="33">
        <f t="shared" si="7"/>
        <v>0</v>
      </c>
      <c r="L100" s="70" t="str">
        <f t="shared" si="14"/>
        <v/>
      </c>
      <c r="M100" s="70"/>
      <c r="N100" s="28" t="e">
        <f t="shared" si="15"/>
        <v>#VALUE!</v>
      </c>
      <c r="O100" s="25"/>
      <c r="P100" s="26"/>
      <c r="Q100" s="27"/>
      <c r="R100" s="71"/>
      <c r="S100" s="71"/>
      <c r="T100" s="73" t="str">
        <f t="shared" si="11"/>
        <v/>
      </c>
      <c r="U100" s="73"/>
      <c r="V100" s="72" t="str">
        <f t="shared" si="12"/>
        <v/>
      </c>
      <c r="W100" s="72"/>
      <c r="X100" s="29"/>
      <c r="Y100" s="3">
        <f t="shared" si="16"/>
        <v>0</v>
      </c>
      <c r="AB100" s="4" t="e">
        <f t="shared" si="17"/>
        <v>#VALUE!</v>
      </c>
    </row>
    <row r="101" spans="2:28" x14ac:dyDescent="0.2">
      <c r="B101" s="34"/>
      <c r="C101" s="70" t="str">
        <f t="shared" si="13"/>
        <v/>
      </c>
      <c r="D101" s="70"/>
      <c r="E101" s="25"/>
      <c r="F101" s="26"/>
      <c r="G101" s="27"/>
      <c r="H101" s="25" t="s">
        <v>34</v>
      </c>
      <c r="I101" s="71"/>
      <c r="J101" s="71"/>
      <c r="K101" s="33">
        <f t="shared" si="7"/>
        <v>0</v>
      </c>
      <c r="L101" s="70" t="str">
        <f t="shared" si="14"/>
        <v/>
      </c>
      <c r="M101" s="70"/>
      <c r="N101" s="28" t="e">
        <f t="shared" si="15"/>
        <v>#VALUE!</v>
      </c>
      <c r="O101" s="25"/>
      <c r="P101" s="26"/>
      <c r="Q101" s="27"/>
      <c r="R101" s="71"/>
      <c r="S101" s="71"/>
      <c r="T101" s="73" t="str">
        <f t="shared" si="11"/>
        <v/>
      </c>
      <c r="U101" s="73"/>
      <c r="V101" s="72" t="str">
        <f t="shared" si="12"/>
        <v/>
      </c>
      <c r="W101" s="72"/>
      <c r="X101" s="29"/>
      <c r="Y101" s="3">
        <f t="shared" si="16"/>
        <v>0</v>
      </c>
      <c r="AB101" s="4" t="e">
        <f t="shared" si="17"/>
        <v>#VALUE!</v>
      </c>
    </row>
    <row r="102" spans="2:28" x14ac:dyDescent="0.2">
      <c r="B102" s="34"/>
      <c r="C102" s="70" t="str">
        <f t="shared" si="13"/>
        <v/>
      </c>
      <c r="D102" s="70"/>
      <c r="E102" s="25"/>
      <c r="F102" s="26"/>
      <c r="G102" s="27"/>
      <c r="H102" s="25" t="s">
        <v>34</v>
      </c>
      <c r="I102" s="71"/>
      <c r="J102" s="71"/>
      <c r="K102" s="33">
        <f t="shared" si="7"/>
        <v>0</v>
      </c>
      <c r="L102" s="70" t="str">
        <f t="shared" si="14"/>
        <v/>
      </c>
      <c r="M102" s="70"/>
      <c r="N102" s="28" t="e">
        <f t="shared" si="15"/>
        <v>#VALUE!</v>
      </c>
      <c r="O102" s="25"/>
      <c r="P102" s="26"/>
      <c r="Q102" s="27"/>
      <c r="R102" s="71"/>
      <c r="S102" s="71"/>
      <c r="T102" s="73" t="str">
        <f t="shared" si="11"/>
        <v/>
      </c>
      <c r="U102" s="73"/>
      <c r="V102" s="72" t="str">
        <f t="shared" si="12"/>
        <v/>
      </c>
      <c r="W102" s="72"/>
      <c r="X102" s="29"/>
      <c r="Y102" s="3">
        <f t="shared" si="16"/>
        <v>0</v>
      </c>
      <c r="AB102" s="4" t="e">
        <f t="shared" si="17"/>
        <v>#VALUE!</v>
      </c>
    </row>
    <row r="103" spans="2:28" x14ac:dyDescent="0.2">
      <c r="B103" s="34"/>
      <c r="C103" s="70" t="str">
        <f t="shared" si="13"/>
        <v/>
      </c>
      <c r="D103" s="70"/>
      <c r="E103" s="25"/>
      <c r="F103" s="26"/>
      <c r="G103" s="27"/>
      <c r="H103" s="25" t="s">
        <v>34</v>
      </c>
      <c r="I103" s="71"/>
      <c r="J103" s="71"/>
      <c r="K103" s="33">
        <f t="shared" ref="K103:K108" si="18">Y103*100</f>
        <v>0</v>
      </c>
      <c r="L103" s="70" t="str">
        <f t="shared" si="14"/>
        <v/>
      </c>
      <c r="M103" s="70"/>
      <c r="N103" s="28" t="e">
        <f t="shared" si="15"/>
        <v>#VALUE!</v>
      </c>
      <c r="O103" s="25"/>
      <c r="P103" s="26"/>
      <c r="Q103" s="27"/>
      <c r="R103" s="71"/>
      <c r="S103" s="71"/>
      <c r="T103" s="73" t="str">
        <f t="shared" si="11"/>
        <v/>
      </c>
      <c r="U103" s="73"/>
      <c r="V103" s="72" t="str">
        <f t="shared" si="12"/>
        <v/>
      </c>
      <c r="W103" s="72"/>
      <c r="X103" s="29"/>
      <c r="Y103" s="3">
        <f t="shared" si="16"/>
        <v>0</v>
      </c>
      <c r="AB103" s="4" t="e">
        <f t="shared" si="17"/>
        <v>#VALUE!</v>
      </c>
    </row>
    <row r="104" spans="2:28" x14ac:dyDescent="0.2">
      <c r="B104" s="34"/>
      <c r="C104" s="70" t="str">
        <f t="shared" si="13"/>
        <v/>
      </c>
      <c r="D104" s="70"/>
      <c r="E104" s="25"/>
      <c r="F104" s="26"/>
      <c r="G104" s="27"/>
      <c r="H104" s="25" t="s">
        <v>33</v>
      </c>
      <c r="I104" s="71"/>
      <c r="J104" s="71"/>
      <c r="K104" s="33">
        <f t="shared" si="18"/>
        <v>0</v>
      </c>
      <c r="L104" s="70" t="str">
        <f t="shared" si="14"/>
        <v/>
      </c>
      <c r="M104" s="70"/>
      <c r="N104" s="28" t="e">
        <f t="shared" si="15"/>
        <v>#VALUE!</v>
      </c>
      <c r="O104" s="25"/>
      <c r="P104" s="26"/>
      <c r="Q104" s="27"/>
      <c r="R104" s="71"/>
      <c r="S104" s="71"/>
      <c r="T104" s="73" t="str">
        <f t="shared" si="11"/>
        <v/>
      </c>
      <c r="U104" s="73"/>
      <c r="V104" s="72" t="str">
        <f t="shared" si="12"/>
        <v/>
      </c>
      <c r="W104" s="72"/>
      <c r="X104" s="29"/>
      <c r="Y104" s="3">
        <f t="shared" si="16"/>
        <v>0</v>
      </c>
      <c r="AB104" s="4" t="e">
        <f t="shared" si="17"/>
        <v>#VALUE!</v>
      </c>
    </row>
    <row r="105" spans="2:28" x14ac:dyDescent="0.2">
      <c r="B105" s="34"/>
      <c r="C105" s="70" t="str">
        <f t="shared" si="13"/>
        <v/>
      </c>
      <c r="D105" s="70"/>
      <c r="E105" s="25"/>
      <c r="F105" s="26"/>
      <c r="G105" s="27"/>
      <c r="H105" s="25" t="s">
        <v>34</v>
      </c>
      <c r="I105" s="71"/>
      <c r="J105" s="71"/>
      <c r="K105" s="33">
        <f t="shared" si="18"/>
        <v>0</v>
      </c>
      <c r="L105" s="70" t="str">
        <f t="shared" si="14"/>
        <v/>
      </c>
      <c r="M105" s="70"/>
      <c r="N105" s="28" t="e">
        <f t="shared" si="15"/>
        <v>#VALUE!</v>
      </c>
      <c r="O105" s="25"/>
      <c r="P105" s="26"/>
      <c r="Q105" s="27"/>
      <c r="R105" s="71"/>
      <c r="S105" s="71"/>
      <c r="T105" s="73" t="str">
        <f t="shared" si="11"/>
        <v/>
      </c>
      <c r="U105" s="73"/>
      <c r="V105" s="72" t="str">
        <f t="shared" si="12"/>
        <v/>
      </c>
      <c r="W105" s="72"/>
      <c r="X105" s="29"/>
      <c r="Y105" s="3">
        <f t="shared" si="16"/>
        <v>0</v>
      </c>
      <c r="AB105" s="4" t="e">
        <f t="shared" si="17"/>
        <v>#VALUE!</v>
      </c>
    </row>
    <row r="106" spans="2:28" x14ac:dyDescent="0.2">
      <c r="B106" s="34"/>
      <c r="C106" s="70" t="str">
        <f t="shared" si="13"/>
        <v/>
      </c>
      <c r="D106" s="70"/>
      <c r="E106" s="25"/>
      <c r="F106" s="26"/>
      <c r="G106" s="27"/>
      <c r="H106" s="25" t="s">
        <v>33</v>
      </c>
      <c r="I106" s="71"/>
      <c r="J106" s="71"/>
      <c r="K106" s="33">
        <f t="shared" si="18"/>
        <v>0</v>
      </c>
      <c r="L106" s="70" t="str">
        <f t="shared" si="14"/>
        <v/>
      </c>
      <c r="M106" s="70"/>
      <c r="N106" s="28" t="e">
        <f t="shared" si="15"/>
        <v>#VALUE!</v>
      </c>
      <c r="O106" s="25"/>
      <c r="P106" s="26"/>
      <c r="Q106" s="27"/>
      <c r="R106" s="71"/>
      <c r="S106" s="71"/>
      <c r="T106" s="73" t="str">
        <f t="shared" si="11"/>
        <v/>
      </c>
      <c r="U106" s="73"/>
      <c r="V106" s="72" t="str">
        <f t="shared" si="12"/>
        <v/>
      </c>
      <c r="W106" s="72"/>
      <c r="X106" s="29"/>
      <c r="Y106" s="3">
        <f t="shared" si="16"/>
        <v>0</v>
      </c>
      <c r="AB106" s="4" t="e">
        <f t="shared" si="17"/>
        <v>#VALUE!</v>
      </c>
    </row>
    <row r="107" spans="2:28" x14ac:dyDescent="0.2">
      <c r="B107" s="34"/>
      <c r="C107" s="70" t="str">
        <f t="shared" si="13"/>
        <v/>
      </c>
      <c r="D107" s="70"/>
      <c r="E107" s="25"/>
      <c r="F107" s="26"/>
      <c r="G107" s="27"/>
      <c r="H107" s="25" t="s">
        <v>33</v>
      </c>
      <c r="I107" s="71"/>
      <c r="J107" s="71"/>
      <c r="K107" s="33">
        <f t="shared" si="18"/>
        <v>0</v>
      </c>
      <c r="L107" s="70" t="str">
        <f t="shared" si="14"/>
        <v/>
      </c>
      <c r="M107" s="70"/>
      <c r="N107" s="28" t="e">
        <f t="shared" si="15"/>
        <v>#VALUE!</v>
      </c>
      <c r="O107" s="25"/>
      <c r="P107" s="26"/>
      <c r="Q107" s="27"/>
      <c r="R107" s="71"/>
      <c r="S107" s="71"/>
      <c r="T107" s="73" t="str">
        <f t="shared" si="11"/>
        <v/>
      </c>
      <c r="U107" s="73"/>
      <c r="V107" s="72" t="str">
        <f t="shared" si="12"/>
        <v/>
      </c>
      <c r="W107" s="72"/>
      <c r="X107" s="29"/>
      <c r="Y107" s="3">
        <f t="shared" si="16"/>
        <v>0</v>
      </c>
      <c r="AB107" s="4" t="e">
        <f t="shared" si="17"/>
        <v>#VALUE!</v>
      </c>
    </row>
    <row r="108" spans="2:28" x14ac:dyDescent="0.2">
      <c r="B108" s="34"/>
      <c r="C108" s="70" t="str">
        <f t="shared" si="13"/>
        <v/>
      </c>
      <c r="D108" s="70"/>
      <c r="E108" s="25"/>
      <c r="F108" s="26"/>
      <c r="G108" s="27"/>
      <c r="H108" s="25" t="s">
        <v>34</v>
      </c>
      <c r="I108" s="71"/>
      <c r="J108" s="71"/>
      <c r="K108" s="33">
        <f t="shared" si="18"/>
        <v>0</v>
      </c>
      <c r="L108" s="70" t="str">
        <f t="shared" si="14"/>
        <v/>
      </c>
      <c r="M108" s="70"/>
      <c r="N108" s="28" t="e">
        <f t="shared" si="15"/>
        <v>#VALUE!</v>
      </c>
      <c r="O108" s="25"/>
      <c r="P108" s="26"/>
      <c r="Q108" s="27"/>
      <c r="R108" s="71"/>
      <c r="S108" s="71"/>
      <c r="T108" s="73" t="str">
        <f t="shared" si="11"/>
        <v/>
      </c>
      <c r="U108" s="73"/>
      <c r="V108" s="72" t="str">
        <f t="shared" si="12"/>
        <v/>
      </c>
      <c r="W108" s="72"/>
      <c r="X108" s="29"/>
      <c r="Y108" s="3">
        <f t="shared" si="16"/>
        <v>0</v>
      </c>
      <c r="AB108" s="4" t="e">
        <f t="shared" si="17"/>
        <v>#VALUE!</v>
      </c>
    </row>
    <row r="109" spans="2:28" x14ac:dyDescent="0.2">
      <c r="B109" s="3"/>
      <c r="C109" s="3"/>
      <c r="D109" s="3"/>
      <c r="E109" s="3"/>
      <c r="F109" s="3"/>
      <c r="G109" s="3"/>
      <c r="H109" s="3"/>
      <c r="I109" s="3"/>
      <c r="J109" s="3"/>
      <c r="K109" s="3"/>
      <c r="L109" s="3"/>
      <c r="M109" s="3"/>
      <c r="N109" s="3"/>
      <c r="O109" s="3"/>
      <c r="P109" s="3"/>
      <c r="Q109" s="3"/>
      <c r="R109" s="3"/>
    </row>
  </sheetData>
  <mergeCells count="638">
    <mergeCell ref="R28:S28"/>
    <mergeCell ref="I35:J35"/>
    <mergeCell ref="F2:G2"/>
    <mergeCell ref="D3:I3"/>
    <mergeCell ref="I22:J22"/>
    <mergeCell ref="T26:U26"/>
    <mergeCell ref="P5:Q5"/>
    <mergeCell ref="H2:I2"/>
    <mergeCell ref="J4:K4"/>
    <mergeCell ref="L2:M2"/>
    <mergeCell ref="C10:D10"/>
    <mergeCell ref="C12:D12"/>
    <mergeCell ref="P4:Q4"/>
    <mergeCell ref="L10:M10"/>
    <mergeCell ref="E7:J7"/>
    <mergeCell ref="R12:S12"/>
    <mergeCell ref="L4:M4"/>
    <mergeCell ref="J5:K5"/>
    <mergeCell ref="I12:J12"/>
    <mergeCell ref="L12:M12"/>
    <mergeCell ref="R10:S10"/>
    <mergeCell ref="L21:M21"/>
    <mergeCell ref="I27:J27"/>
    <mergeCell ref="C16:D16"/>
    <mergeCell ref="V24:W24"/>
    <mergeCell ref="V16:W16"/>
    <mergeCell ref="R14:S14"/>
    <mergeCell ref="L16:M16"/>
    <mergeCell ref="T13:U13"/>
    <mergeCell ref="T14:U14"/>
    <mergeCell ref="R16:S16"/>
    <mergeCell ref="C18:D18"/>
    <mergeCell ref="C20:D20"/>
    <mergeCell ref="C22:D22"/>
    <mergeCell ref="R18:S18"/>
    <mergeCell ref="T20:U20"/>
    <mergeCell ref="V18:W18"/>
    <mergeCell ref="C21:D21"/>
    <mergeCell ref="C23:D23"/>
    <mergeCell ref="V13:W13"/>
    <mergeCell ref="I16:J16"/>
    <mergeCell ref="V19:W19"/>
    <mergeCell ref="C14:D14"/>
    <mergeCell ref="I14:J14"/>
    <mergeCell ref="L13:M13"/>
    <mergeCell ref="I13:J13"/>
    <mergeCell ref="C13:D13"/>
    <mergeCell ref="T18:U18"/>
    <mergeCell ref="I59:J59"/>
    <mergeCell ref="C54:D54"/>
    <mergeCell ref="T56:U56"/>
    <mergeCell ref="L62:M62"/>
    <mergeCell ref="V60:W60"/>
    <mergeCell ref="I64:J64"/>
    <mergeCell ref="L64:M64"/>
    <mergeCell ref="R64:S64"/>
    <mergeCell ref="T64:U64"/>
    <mergeCell ref="V64:W64"/>
    <mergeCell ref="L58:M58"/>
    <mergeCell ref="I60:J60"/>
    <mergeCell ref="T58:U58"/>
    <mergeCell ref="L56:M56"/>
    <mergeCell ref="R58:S58"/>
    <mergeCell ref="T60:U60"/>
    <mergeCell ref="C62:D62"/>
    <mergeCell ref="C64:D64"/>
    <mergeCell ref="L60:M60"/>
    <mergeCell ref="R59:S59"/>
    <mergeCell ref="T63:U63"/>
    <mergeCell ref="C58:D58"/>
    <mergeCell ref="C60:D60"/>
    <mergeCell ref="I58:J58"/>
    <mergeCell ref="T46:U46"/>
    <mergeCell ref="C48:D48"/>
    <mergeCell ref="C46:D46"/>
    <mergeCell ref="V43:W43"/>
    <mergeCell ref="C56:D56"/>
    <mergeCell ref="T50:U50"/>
    <mergeCell ref="I55:J55"/>
    <mergeCell ref="L54:M54"/>
    <mergeCell ref="I52:J52"/>
    <mergeCell ref="C52:D52"/>
    <mergeCell ref="R55:S55"/>
    <mergeCell ref="C53:D53"/>
    <mergeCell ref="L48:M48"/>
    <mergeCell ref="R44:S44"/>
    <mergeCell ref="C47:D47"/>
    <mergeCell ref="L46:M46"/>
    <mergeCell ref="I51:J51"/>
    <mergeCell ref="V55:W55"/>
    <mergeCell ref="L44:M44"/>
    <mergeCell ref="L51:M51"/>
    <mergeCell ref="R51:S51"/>
    <mergeCell ref="C50:D50"/>
    <mergeCell ref="I45:J45"/>
    <mergeCell ref="R46:S46"/>
    <mergeCell ref="V26:W26"/>
    <mergeCell ref="L28:M28"/>
    <mergeCell ref="L27:M27"/>
    <mergeCell ref="R27:S27"/>
    <mergeCell ref="V27:W27"/>
    <mergeCell ref="C30:D30"/>
    <mergeCell ref="V41:W41"/>
    <mergeCell ref="L26:M26"/>
    <mergeCell ref="V34:W34"/>
    <mergeCell ref="I38:J38"/>
    <mergeCell ref="I37:J37"/>
    <mergeCell ref="V29:W29"/>
    <mergeCell ref="C32:D32"/>
    <mergeCell ref="C37:D37"/>
    <mergeCell ref="C38:D38"/>
    <mergeCell ref="C40:D40"/>
    <mergeCell ref="I40:J40"/>
    <mergeCell ref="L40:M40"/>
    <mergeCell ref="C33:D33"/>
    <mergeCell ref="V31:W31"/>
    <mergeCell ref="V37:W37"/>
    <mergeCell ref="T31:U31"/>
    <mergeCell ref="T33:U33"/>
    <mergeCell ref="L35:M35"/>
    <mergeCell ref="R56:S56"/>
    <mergeCell ref="V58:W58"/>
    <mergeCell ref="I54:J54"/>
    <mergeCell ref="I50:J50"/>
    <mergeCell ref="L50:M50"/>
    <mergeCell ref="R50:S50"/>
    <mergeCell ref="V28:W28"/>
    <mergeCell ref="I28:J28"/>
    <mergeCell ref="T45:U45"/>
    <mergeCell ref="T29:U29"/>
    <mergeCell ref="R30:S30"/>
    <mergeCell ref="L29:M29"/>
    <mergeCell ref="R29:S29"/>
    <mergeCell ref="T41:U41"/>
    <mergeCell ref="L39:M39"/>
    <mergeCell ref="I41:J41"/>
    <mergeCell ref="T35:U35"/>
    <mergeCell ref="L43:M43"/>
    <mergeCell ref="T47:U47"/>
    <mergeCell ref="V42:W42"/>
    <mergeCell ref="V46:W46"/>
    <mergeCell ref="V36:W36"/>
    <mergeCell ref="T28:U28"/>
    <mergeCell ref="L45:M45"/>
    <mergeCell ref="C69:D69"/>
    <mergeCell ref="T69:U69"/>
    <mergeCell ref="C65:D65"/>
    <mergeCell ref="I69:J69"/>
    <mergeCell ref="L69:M69"/>
    <mergeCell ref="R69:S69"/>
    <mergeCell ref="C90:D90"/>
    <mergeCell ref="T85:U85"/>
    <mergeCell ref="L83:M83"/>
    <mergeCell ref="C66:D66"/>
    <mergeCell ref="I66:J66"/>
    <mergeCell ref="L66:M66"/>
    <mergeCell ref="T66:U66"/>
    <mergeCell ref="R66:S66"/>
    <mergeCell ref="L65:M65"/>
    <mergeCell ref="T65:U65"/>
    <mergeCell ref="C70:D70"/>
    <mergeCell ref="I68:J68"/>
    <mergeCell ref="L67:M67"/>
    <mergeCell ref="C77:D77"/>
    <mergeCell ref="C67:D67"/>
    <mergeCell ref="C68:D68"/>
    <mergeCell ref="C75:D75"/>
    <mergeCell ref="C72:D72"/>
    <mergeCell ref="V69:W69"/>
    <mergeCell ref="V66:W66"/>
    <mergeCell ref="V52:W52"/>
    <mergeCell ref="V54:W54"/>
    <mergeCell ref="R54:S54"/>
    <mergeCell ref="T54:U54"/>
    <mergeCell ref="I49:J49"/>
    <mergeCell ref="I48:J48"/>
    <mergeCell ref="R49:S49"/>
    <mergeCell ref="I56:J56"/>
    <mergeCell ref="V56:W56"/>
    <mergeCell ref="V49:W49"/>
    <mergeCell ref="I63:J63"/>
    <mergeCell ref="T59:U59"/>
    <mergeCell ref="L57:M57"/>
    <mergeCell ref="V61:W61"/>
    <mergeCell ref="L63:M63"/>
    <mergeCell ref="R68:S68"/>
    <mergeCell ref="T68:U68"/>
    <mergeCell ref="R63:S63"/>
    <mergeCell ref="L59:M59"/>
    <mergeCell ref="V57:W57"/>
    <mergeCell ref="T61:U61"/>
    <mergeCell ref="R60:S60"/>
    <mergeCell ref="T22:U22"/>
    <mergeCell ref="I30:J30"/>
    <mergeCell ref="I32:J32"/>
    <mergeCell ref="R107:S107"/>
    <mergeCell ref="T107:U107"/>
    <mergeCell ref="V107:W107"/>
    <mergeCell ref="T99:U99"/>
    <mergeCell ref="I99:J99"/>
    <mergeCell ref="T98:U98"/>
    <mergeCell ref="L99:M99"/>
    <mergeCell ref="R100:S100"/>
    <mergeCell ref="R99:S99"/>
    <mergeCell ref="V99:W99"/>
    <mergeCell ref="V102:W102"/>
    <mergeCell ref="V98:W98"/>
    <mergeCell ref="V103:W103"/>
    <mergeCell ref="R103:S103"/>
    <mergeCell ref="I67:J67"/>
    <mergeCell ref="L87:M87"/>
    <mergeCell ref="T92:U92"/>
    <mergeCell ref="V68:W68"/>
    <mergeCell ref="I73:J73"/>
    <mergeCell ref="R70:S70"/>
    <mergeCell ref="V62:W62"/>
    <mergeCell ref="I108:J108"/>
    <mergeCell ref="V105:W105"/>
    <mergeCell ref="V108:W108"/>
    <mergeCell ref="C108:D108"/>
    <mergeCell ref="T104:U104"/>
    <mergeCell ref="I104:J104"/>
    <mergeCell ref="R104:S104"/>
    <mergeCell ref="R105:S105"/>
    <mergeCell ref="L108:M108"/>
    <mergeCell ref="R108:S108"/>
    <mergeCell ref="T108:U108"/>
    <mergeCell ref="L104:M104"/>
    <mergeCell ref="C105:D105"/>
    <mergeCell ref="I107:J107"/>
    <mergeCell ref="R106:S106"/>
    <mergeCell ref="T106:U106"/>
    <mergeCell ref="C104:D104"/>
    <mergeCell ref="I106:J106"/>
    <mergeCell ref="V106:W106"/>
    <mergeCell ref="C107:D107"/>
    <mergeCell ref="L105:M105"/>
    <mergeCell ref="L106:M106"/>
    <mergeCell ref="I105:J105"/>
    <mergeCell ref="L107:M107"/>
    <mergeCell ref="C106:D106"/>
    <mergeCell ref="T102:U102"/>
    <mergeCell ref="L101:M101"/>
    <mergeCell ref="C100:D100"/>
    <mergeCell ref="T97:U97"/>
    <mergeCell ref="L102:M102"/>
    <mergeCell ref="L96:M96"/>
    <mergeCell ref="C101:D101"/>
    <mergeCell ref="C103:D103"/>
    <mergeCell ref="T105:U105"/>
    <mergeCell ref="R101:S101"/>
    <mergeCell ref="R102:S102"/>
    <mergeCell ref="C102:D102"/>
    <mergeCell ref="I100:J100"/>
    <mergeCell ref="C99:D99"/>
    <mergeCell ref="T100:U100"/>
    <mergeCell ref="L98:M98"/>
    <mergeCell ref="L100:M100"/>
    <mergeCell ref="R98:S98"/>
    <mergeCell ref="I98:J98"/>
    <mergeCell ref="C98:D98"/>
    <mergeCell ref="I101:J101"/>
    <mergeCell ref="T101:U101"/>
    <mergeCell ref="I97:J97"/>
    <mergeCell ref="V73:W73"/>
    <mergeCell ref="L70:M70"/>
    <mergeCell ref="R73:S73"/>
    <mergeCell ref="T73:U73"/>
    <mergeCell ref="I70:J70"/>
    <mergeCell ref="V70:W70"/>
    <mergeCell ref="R85:S85"/>
    <mergeCell ref="T90:U90"/>
    <mergeCell ref="R87:S87"/>
    <mergeCell ref="R90:S90"/>
    <mergeCell ref="L73:M73"/>
    <mergeCell ref="V71:W71"/>
    <mergeCell ref="I74:J74"/>
    <mergeCell ref="I77:J77"/>
    <mergeCell ref="I72:J72"/>
    <mergeCell ref="I80:J80"/>
    <mergeCell ref="V75:W75"/>
    <mergeCell ref="T70:U70"/>
    <mergeCell ref="I75:J75"/>
    <mergeCell ref="T79:U79"/>
    <mergeCell ref="L81:M81"/>
    <mergeCell ref="R81:S81"/>
    <mergeCell ref="L76:M76"/>
    <mergeCell ref="T77:U77"/>
    <mergeCell ref="I92:J92"/>
    <mergeCell ref="I90:J90"/>
    <mergeCell ref="I89:J89"/>
    <mergeCell ref="V84:W84"/>
    <mergeCell ref="L86:M86"/>
    <mergeCell ref="R82:S82"/>
    <mergeCell ref="V86:W86"/>
    <mergeCell ref="I102:J102"/>
    <mergeCell ref="C91:D91"/>
    <mergeCell ref="C89:D89"/>
    <mergeCell ref="C92:D92"/>
    <mergeCell ref="I85:J85"/>
    <mergeCell ref="L92:M92"/>
    <mergeCell ref="I82:J82"/>
    <mergeCell ref="L84:M84"/>
    <mergeCell ref="V89:W89"/>
    <mergeCell ref="T89:U89"/>
    <mergeCell ref="I91:J91"/>
    <mergeCell ref="R92:S92"/>
    <mergeCell ref="L89:M89"/>
    <mergeCell ref="L91:M91"/>
    <mergeCell ref="R91:S91"/>
    <mergeCell ref="T91:U91"/>
    <mergeCell ref="C93:D93"/>
    <mergeCell ref="V104:W104"/>
    <mergeCell ref="I103:J103"/>
    <mergeCell ref="V101:W101"/>
    <mergeCell ref="L103:M103"/>
    <mergeCell ref="T103:U103"/>
    <mergeCell ref="T75:U75"/>
    <mergeCell ref="L85:M85"/>
    <mergeCell ref="I81:J81"/>
    <mergeCell ref="V83:W83"/>
    <mergeCell ref="R83:S83"/>
    <mergeCell ref="L90:M90"/>
    <mergeCell ref="I87:J87"/>
    <mergeCell ref="T87:U87"/>
    <mergeCell ref="V90:W90"/>
    <mergeCell ref="R89:S89"/>
    <mergeCell ref="L94:M94"/>
    <mergeCell ref="V100:W100"/>
    <mergeCell ref="V92:W92"/>
    <mergeCell ref="V87:W87"/>
    <mergeCell ref="V91:W91"/>
    <mergeCell ref="I83:J83"/>
    <mergeCell ref="T81:U81"/>
    <mergeCell ref="L95:M95"/>
    <mergeCell ref="R95:S95"/>
    <mergeCell ref="T62:U62"/>
    <mergeCell ref="I62:J62"/>
    <mergeCell ref="R62:S62"/>
    <mergeCell ref="R67:S67"/>
    <mergeCell ref="T67:U67"/>
    <mergeCell ref="V63:W63"/>
    <mergeCell ref="V67:W67"/>
    <mergeCell ref="R65:S65"/>
    <mergeCell ref="L61:M61"/>
    <mergeCell ref="T94:U94"/>
    <mergeCell ref="T93:U93"/>
    <mergeCell ref="V93:W93"/>
    <mergeCell ref="C96:D96"/>
    <mergeCell ref="C97:D97"/>
    <mergeCell ref="I94:J94"/>
    <mergeCell ref="I93:J93"/>
    <mergeCell ref="R96:S96"/>
    <mergeCell ref="L97:M97"/>
    <mergeCell ref="V95:W95"/>
    <mergeCell ref="R94:S94"/>
    <mergeCell ref="C94:D94"/>
    <mergeCell ref="I96:J96"/>
    <mergeCell ref="R93:S93"/>
    <mergeCell ref="V94:W94"/>
    <mergeCell ref="L93:M93"/>
    <mergeCell ref="C95:D95"/>
    <mergeCell ref="T95:U95"/>
    <mergeCell ref="T96:U96"/>
    <mergeCell ref="I95:J95"/>
    <mergeCell ref="V97:W97"/>
    <mergeCell ref="V96:W96"/>
    <mergeCell ref="R97:S97"/>
    <mergeCell ref="C24:D24"/>
    <mergeCell ref="C26:D26"/>
    <mergeCell ref="L8:M8"/>
    <mergeCell ref="T11:U11"/>
    <mergeCell ref="V9:W9"/>
    <mergeCell ref="D2:E2"/>
    <mergeCell ref="L5:M5"/>
    <mergeCell ref="N4:O4"/>
    <mergeCell ref="B7:B8"/>
    <mergeCell ref="T7:W7"/>
    <mergeCell ref="R13:S13"/>
    <mergeCell ref="V12:W12"/>
    <mergeCell ref="I8:J8"/>
    <mergeCell ref="O7:S7"/>
    <mergeCell ref="V8:W8"/>
    <mergeCell ref="R8:S8"/>
    <mergeCell ref="N7:N8"/>
    <mergeCell ref="R24:S24"/>
    <mergeCell ref="I20:J20"/>
    <mergeCell ref="L23:M23"/>
    <mergeCell ref="I23:J23"/>
    <mergeCell ref="V21:W21"/>
    <mergeCell ref="I21:J21"/>
    <mergeCell ref="T23:U23"/>
    <mergeCell ref="C61:D61"/>
    <mergeCell ref="T57:U57"/>
    <mergeCell ref="V59:W59"/>
    <mergeCell ref="C63:D63"/>
    <mergeCell ref="I79:J79"/>
    <mergeCell ref="R77:S77"/>
    <mergeCell ref="I57:J57"/>
    <mergeCell ref="R53:S53"/>
    <mergeCell ref="T53:U53"/>
    <mergeCell ref="L53:M53"/>
    <mergeCell ref="L55:M55"/>
    <mergeCell ref="T55:U55"/>
    <mergeCell ref="R61:S61"/>
    <mergeCell ref="L68:M68"/>
    <mergeCell ref="I65:J65"/>
    <mergeCell ref="V65:W65"/>
    <mergeCell ref="C79:D79"/>
    <mergeCell ref="R75:S75"/>
    <mergeCell ref="V77:W77"/>
    <mergeCell ref="R79:S79"/>
    <mergeCell ref="L79:M79"/>
    <mergeCell ref="V78:W78"/>
    <mergeCell ref="T76:U76"/>
    <mergeCell ref="V79:W79"/>
    <mergeCell ref="R35:S35"/>
    <mergeCell ref="L42:M42"/>
    <mergeCell ref="I33:J33"/>
    <mergeCell ref="L49:M49"/>
    <mergeCell ref="R48:S48"/>
    <mergeCell ref="C45:D45"/>
    <mergeCell ref="R43:S43"/>
    <mergeCell ref="R33:S33"/>
    <mergeCell ref="C36:D36"/>
    <mergeCell ref="R36:S36"/>
    <mergeCell ref="I42:J42"/>
    <mergeCell ref="C35:D35"/>
    <mergeCell ref="R20:S20"/>
    <mergeCell ref="I17:J17"/>
    <mergeCell ref="C51:D51"/>
    <mergeCell ref="I53:J53"/>
    <mergeCell ref="I46:J46"/>
    <mergeCell ref="R47:S47"/>
    <mergeCell ref="T43:U43"/>
    <mergeCell ref="R45:S45"/>
    <mergeCell ref="C44:D44"/>
    <mergeCell ref="T49:U49"/>
    <mergeCell ref="I47:J47"/>
    <mergeCell ref="C49:D49"/>
    <mergeCell ref="C28:D28"/>
    <mergeCell ref="C31:D31"/>
    <mergeCell ref="L31:M31"/>
    <mergeCell ref="R32:S32"/>
    <mergeCell ref="I29:J29"/>
    <mergeCell ref="I34:J34"/>
    <mergeCell ref="L34:M34"/>
    <mergeCell ref="R34:S34"/>
    <mergeCell ref="T34:U34"/>
    <mergeCell ref="L37:M37"/>
    <mergeCell ref="R26:S26"/>
    <mergeCell ref="T38:U38"/>
    <mergeCell ref="R21:S21"/>
    <mergeCell ref="T21:U21"/>
    <mergeCell ref="R23:S23"/>
    <mergeCell ref="V23:W23"/>
    <mergeCell ref="T27:U27"/>
    <mergeCell ref="C34:D34"/>
    <mergeCell ref="I31:J31"/>
    <mergeCell ref="T32:U32"/>
    <mergeCell ref="L30:M30"/>
    <mergeCell ref="R31:S31"/>
    <mergeCell ref="L24:M24"/>
    <mergeCell ref="C27:D27"/>
    <mergeCell ref="C29:D29"/>
    <mergeCell ref="I25:J25"/>
    <mergeCell ref="T30:U30"/>
    <mergeCell ref="C25:D25"/>
    <mergeCell ref="I26:J26"/>
    <mergeCell ref="R25:S25"/>
    <mergeCell ref="V25:W25"/>
    <mergeCell ref="L25:M25"/>
    <mergeCell ref="T25:U25"/>
    <mergeCell ref="L22:M22"/>
    <mergeCell ref="R22:S22"/>
    <mergeCell ref="V32:W32"/>
    <mergeCell ref="V30:W30"/>
    <mergeCell ref="L32:M32"/>
    <mergeCell ref="L71:M71"/>
    <mergeCell ref="T74:U74"/>
    <mergeCell ref="I78:J78"/>
    <mergeCell ref="C57:D57"/>
    <mergeCell ref="C59:D59"/>
    <mergeCell ref="I39:J39"/>
    <mergeCell ref="V39:W39"/>
    <mergeCell ref="R39:S39"/>
    <mergeCell ref="T39:U39"/>
    <mergeCell ref="C42:D42"/>
    <mergeCell ref="C41:D41"/>
    <mergeCell ref="C55:D55"/>
    <mergeCell ref="L47:M47"/>
    <mergeCell ref="V53:W53"/>
    <mergeCell ref="C43:D43"/>
    <mergeCell ref="R42:S42"/>
    <mergeCell ref="L41:M41"/>
    <mergeCell ref="I44:J44"/>
    <mergeCell ref="L75:M75"/>
    <mergeCell ref="C73:D73"/>
    <mergeCell ref="L72:M72"/>
    <mergeCell ref="I71:J71"/>
    <mergeCell ref="T71:U71"/>
    <mergeCell ref="C88:D88"/>
    <mergeCell ref="V80:W80"/>
    <mergeCell ref="R86:S86"/>
    <mergeCell ref="L80:M80"/>
    <mergeCell ref="I88:J88"/>
    <mergeCell ref="L88:M88"/>
    <mergeCell ref="R88:S88"/>
    <mergeCell ref="T88:U88"/>
    <mergeCell ref="V88:W88"/>
    <mergeCell ref="C84:D84"/>
    <mergeCell ref="L82:M82"/>
    <mergeCell ref="R80:S80"/>
    <mergeCell ref="T82:U82"/>
    <mergeCell ref="I84:J84"/>
    <mergeCell ref="C83:D83"/>
    <mergeCell ref="C85:D85"/>
    <mergeCell ref="V81:W81"/>
    <mergeCell ref="C87:D87"/>
    <mergeCell ref="T83:U83"/>
    <mergeCell ref="V85:W85"/>
    <mergeCell ref="C86:D86"/>
    <mergeCell ref="T80:U80"/>
    <mergeCell ref="V82:W82"/>
    <mergeCell ref="I86:J86"/>
    <mergeCell ref="R84:S84"/>
    <mergeCell ref="T84:U84"/>
    <mergeCell ref="T86:U86"/>
    <mergeCell ref="V76:W76"/>
    <mergeCell ref="C71:D71"/>
    <mergeCell ref="V72:W72"/>
    <mergeCell ref="L78:M78"/>
    <mergeCell ref="R74:S74"/>
    <mergeCell ref="C80:D80"/>
    <mergeCell ref="C82:D82"/>
    <mergeCell ref="C74:D74"/>
    <mergeCell ref="R71:S71"/>
    <mergeCell ref="T72:U72"/>
    <mergeCell ref="C76:D76"/>
    <mergeCell ref="C78:D78"/>
    <mergeCell ref="I76:J76"/>
    <mergeCell ref="R72:S72"/>
    <mergeCell ref="V74:W74"/>
    <mergeCell ref="R78:S78"/>
    <mergeCell ref="L74:M74"/>
    <mergeCell ref="R76:S76"/>
    <mergeCell ref="T78:U78"/>
    <mergeCell ref="C81:D81"/>
    <mergeCell ref="L77:M77"/>
    <mergeCell ref="V44:W44"/>
    <mergeCell ref="R57:S57"/>
    <mergeCell ref="I61:J61"/>
    <mergeCell ref="C39:D39"/>
    <mergeCell ref="V51:W51"/>
    <mergeCell ref="V47:W47"/>
    <mergeCell ref="V35:W35"/>
    <mergeCell ref="V50:W50"/>
    <mergeCell ref="L52:M52"/>
    <mergeCell ref="R52:S52"/>
    <mergeCell ref="T52:U52"/>
    <mergeCell ref="T36:U36"/>
    <mergeCell ref="L38:M38"/>
    <mergeCell ref="L36:M36"/>
    <mergeCell ref="R38:S38"/>
    <mergeCell ref="V38:W38"/>
    <mergeCell ref="T42:U42"/>
    <mergeCell ref="T48:U48"/>
    <mergeCell ref="T44:U44"/>
    <mergeCell ref="T51:U51"/>
    <mergeCell ref="R40:S40"/>
    <mergeCell ref="T40:U40"/>
    <mergeCell ref="V40:W40"/>
    <mergeCell ref="Z7:AA7"/>
    <mergeCell ref="C7:D8"/>
    <mergeCell ref="B4:C4"/>
    <mergeCell ref="J2:K2"/>
    <mergeCell ref="L3:Q3"/>
    <mergeCell ref="T12:U12"/>
    <mergeCell ref="L20:M20"/>
    <mergeCell ref="V20:W20"/>
    <mergeCell ref="V48:W48"/>
    <mergeCell ref="R41:S41"/>
    <mergeCell ref="I43:J43"/>
    <mergeCell ref="V45:W45"/>
    <mergeCell ref="I36:J36"/>
    <mergeCell ref="L18:M18"/>
    <mergeCell ref="T24:U24"/>
    <mergeCell ref="I24:J24"/>
    <mergeCell ref="V22:W22"/>
    <mergeCell ref="I19:J19"/>
    <mergeCell ref="T19:U19"/>
    <mergeCell ref="L19:M19"/>
    <mergeCell ref="V33:W33"/>
    <mergeCell ref="T37:U37"/>
    <mergeCell ref="L33:M33"/>
    <mergeCell ref="R37:S37"/>
    <mergeCell ref="Y7:Y8"/>
    <mergeCell ref="L11:M11"/>
    <mergeCell ref="I9:J9"/>
    <mergeCell ref="P2:Q2"/>
    <mergeCell ref="D4:E4"/>
    <mergeCell ref="B3:C3"/>
    <mergeCell ref="F4:G4"/>
    <mergeCell ref="J3:K3"/>
    <mergeCell ref="C9:D9"/>
    <mergeCell ref="T8:U8"/>
    <mergeCell ref="K7:M7"/>
    <mergeCell ref="C11:D11"/>
    <mergeCell ref="B2:C2"/>
    <mergeCell ref="H4:I4"/>
    <mergeCell ref="N2:O2"/>
    <mergeCell ref="X7:X8"/>
    <mergeCell ref="I10:J10"/>
    <mergeCell ref="V10:W10"/>
    <mergeCell ref="C19:D19"/>
    <mergeCell ref="R19:S19"/>
    <mergeCell ref="I11:J11"/>
    <mergeCell ref="V11:W11"/>
    <mergeCell ref="L9:M9"/>
    <mergeCell ref="R9:S9"/>
    <mergeCell ref="T9:U9"/>
    <mergeCell ref="R11:S11"/>
    <mergeCell ref="T10:U10"/>
    <mergeCell ref="I15:J15"/>
    <mergeCell ref="V14:W14"/>
    <mergeCell ref="L14:M14"/>
    <mergeCell ref="I18:J18"/>
    <mergeCell ref="C15:D15"/>
    <mergeCell ref="V15:W15"/>
    <mergeCell ref="V17:W17"/>
    <mergeCell ref="T15:U15"/>
    <mergeCell ref="C17:D17"/>
    <mergeCell ref="L17:M17"/>
    <mergeCell ref="L15:M15"/>
    <mergeCell ref="T17:U17"/>
    <mergeCell ref="R15:S15"/>
    <mergeCell ref="R17:S17"/>
    <mergeCell ref="T16:U16"/>
  </mergeCells>
  <phoneticPr fontId="14"/>
  <conditionalFormatting sqref="H13">
    <cfRule type="cellIs" dxfId="31" priority="3" stopIfTrue="1" operator="equal">
      <formula>"買"</formula>
    </cfRule>
    <cfRule type="cellIs" dxfId="30" priority="4" stopIfTrue="1" operator="equal">
      <formula>"売"</formula>
    </cfRule>
  </conditionalFormatting>
  <conditionalFormatting sqref="H46">
    <cfRule type="cellIs" dxfId="29" priority="1" stopIfTrue="1" operator="equal">
      <formula>"買"</formula>
    </cfRule>
    <cfRule type="cellIs" dxfId="28" priority="2" stopIfTrue="1" operator="equal">
      <formula>"売"</formula>
    </cfRule>
  </conditionalFormatting>
  <conditionalFormatting sqref="H12">
    <cfRule type="cellIs" dxfId="27" priority="5" stopIfTrue="1" operator="equal">
      <formula>"買"</formula>
    </cfRule>
    <cfRule type="cellIs" dxfId="26" priority="6" stopIfTrue="1" operator="equal">
      <formula>"売"</formula>
    </cfRule>
  </conditionalFormatting>
  <conditionalFormatting sqref="H9:H11 H14:H45 H47:H108">
    <cfRule type="cellIs" dxfId="25" priority="7" stopIfTrue="1" operator="equal">
      <formula>"買"</formula>
    </cfRule>
    <cfRule type="cellIs" dxfId="24" priority="8" stopIfTrue="1" operator="equal">
      <formula>"売"</formula>
    </cfRule>
  </conditionalFormatting>
  <dataValidations count="1">
    <dataValidation type="list" allowBlank="1" showInputMessage="1" showErrorMessage="1" sqref="H9:H108">
      <formula1>"買,売"</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09"/>
  <sheetViews>
    <sheetView zoomScale="115" workbookViewId="0">
      <pane xSplit="2" ySplit="8" topLeftCell="C9" activePane="bottomRight" state="frozen"/>
      <selection pane="topRight"/>
      <selection pane="bottomLeft"/>
      <selection pane="bottomRight" activeCell="X40" sqref="X40"/>
    </sheetView>
  </sheetViews>
  <sheetFormatPr defaultColWidth="9" defaultRowHeight="13.2" x14ac:dyDescent="0.2"/>
  <cols>
    <col min="1" max="1" width="1" customWidth="1"/>
    <col min="2" max="18" width="6.6640625" customWidth="1"/>
    <col min="19" max="19" width="4.88671875" customWidth="1"/>
    <col min="20" max="21" width="6.21875" customWidth="1"/>
    <col min="22" max="22" width="6.21875" style="1" customWidth="1"/>
    <col min="23" max="23" width="6.21875" customWidth="1"/>
    <col min="24" max="24" width="12.6640625" style="2" customWidth="1"/>
    <col min="25" max="25" width="10.21875" style="3" customWidth="1"/>
    <col min="26" max="26" width="4.88671875" style="3" customWidth="1"/>
    <col min="27" max="27" width="4.88671875" customWidth="1"/>
    <col min="28" max="28" width="8.88671875" style="4" customWidth="1"/>
    <col min="29" max="256" width="8.88671875" customWidth="1"/>
  </cols>
  <sheetData>
    <row r="2" spans="2:28" x14ac:dyDescent="0.2">
      <c r="B2" s="78" t="s">
        <v>0</v>
      </c>
      <c r="C2" s="78"/>
      <c r="D2" s="76" t="s">
        <v>1</v>
      </c>
      <c r="E2" s="76"/>
      <c r="F2" s="78" t="s">
        <v>2</v>
      </c>
      <c r="G2" s="78"/>
      <c r="H2" s="76" t="s">
        <v>62</v>
      </c>
      <c r="I2" s="76"/>
      <c r="J2" s="78" t="s">
        <v>4</v>
      </c>
      <c r="K2" s="78"/>
      <c r="L2" s="75">
        <f>C9</f>
        <v>3757651.6979968627</v>
      </c>
      <c r="M2" s="76"/>
      <c r="N2" s="78" t="s">
        <v>5</v>
      </c>
      <c r="O2" s="78"/>
      <c r="P2" s="75" t="e">
        <f>C108+T108</f>
        <v>#VALUE!</v>
      </c>
      <c r="Q2" s="76"/>
      <c r="R2" s="3"/>
      <c r="S2" s="3"/>
      <c r="T2" s="3"/>
    </row>
    <row r="3" spans="2:28" ht="57" customHeight="1" x14ac:dyDescent="0.2">
      <c r="B3" s="78" t="s">
        <v>6</v>
      </c>
      <c r="C3" s="78"/>
      <c r="D3" s="90" t="s">
        <v>7</v>
      </c>
      <c r="E3" s="90"/>
      <c r="F3" s="90"/>
      <c r="G3" s="90"/>
      <c r="H3" s="90"/>
      <c r="I3" s="90"/>
      <c r="J3" s="78" t="s">
        <v>8</v>
      </c>
      <c r="K3" s="78"/>
      <c r="L3" s="90" t="s">
        <v>60</v>
      </c>
      <c r="M3" s="91"/>
      <c r="N3" s="91"/>
      <c r="O3" s="91"/>
      <c r="P3" s="91"/>
      <c r="Q3" s="91"/>
      <c r="R3" s="3"/>
      <c r="S3" s="3"/>
      <c r="X3" s="2">
        <f>K13*1</f>
        <v>37</v>
      </c>
    </row>
    <row r="4" spans="2:28" x14ac:dyDescent="0.2">
      <c r="B4" s="78" t="s">
        <v>9</v>
      </c>
      <c r="C4" s="78"/>
      <c r="D4" s="77">
        <f>SUM($R$9:$S$993)</f>
        <v>42.990790000000004</v>
      </c>
      <c r="E4" s="77"/>
      <c r="F4" s="78" t="s">
        <v>10</v>
      </c>
      <c r="G4" s="78"/>
      <c r="H4" s="83">
        <f>SUM($V$9:$W$108)</f>
        <v>2898.9999999999941</v>
      </c>
      <c r="I4" s="76"/>
      <c r="J4" s="95" t="s">
        <v>11</v>
      </c>
      <c r="K4" s="95"/>
      <c r="L4" s="75">
        <f>MAX($C$9:$D$990)-C9</f>
        <v>5684128.1409568507</v>
      </c>
      <c r="M4" s="75"/>
      <c r="N4" s="95" t="s">
        <v>12</v>
      </c>
      <c r="O4" s="95"/>
      <c r="P4" s="77">
        <f>MIN($C$9:$D$990)-C9</f>
        <v>0</v>
      </c>
      <c r="Q4" s="77"/>
      <c r="R4" s="3"/>
      <c r="S4" s="3"/>
      <c r="T4" s="3"/>
      <c r="Z4" s="3" t="s">
        <v>53</v>
      </c>
    </row>
    <row r="5" spans="2:28" x14ac:dyDescent="0.2">
      <c r="B5" s="35" t="s">
        <v>13</v>
      </c>
      <c r="C5" s="36">
        <f>COUNTIF($R$109:$R$990,"&gt;0")</f>
        <v>0</v>
      </c>
      <c r="D5" s="37" t="s">
        <v>14</v>
      </c>
      <c r="E5" s="8">
        <f>COUNTIF($R$109:$R$990,"&lt;0")</f>
        <v>0</v>
      </c>
      <c r="F5" s="37" t="s">
        <v>15</v>
      </c>
      <c r="G5" s="36">
        <f>COUNTIF($R$109:$R$990,"=0")</f>
        <v>0</v>
      </c>
      <c r="H5" s="37" t="s">
        <v>16</v>
      </c>
      <c r="I5" s="9" t="e">
        <f>C5/SUM(C5,E5,G5)</f>
        <v>#DIV/0!</v>
      </c>
      <c r="J5" s="106" t="s">
        <v>17</v>
      </c>
      <c r="K5" s="78"/>
      <c r="L5" s="93"/>
      <c r="M5" s="94"/>
      <c r="N5" s="10" t="s">
        <v>18</v>
      </c>
      <c r="O5" s="11"/>
      <c r="P5" s="93"/>
      <c r="Q5" s="94"/>
      <c r="R5" s="3"/>
      <c r="S5" s="3"/>
      <c r="T5" s="3"/>
      <c r="Z5" s="3" t="s">
        <v>54</v>
      </c>
    </row>
    <row r="6" spans="2:28" x14ac:dyDescent="0.2">
      <c r="B6" s="12"/>
      <c r="C6" s="13"/>
      <c r="D6" s="14"/>
      <c r="E6" s="15"/>
      <c r="F6" s="12"/>
      <c r="G6" s="15"/>
      <c r="H6" s="12"/>
      <c r="I6" s="16"/>
      <c r="J6" s="12"/>
      <c r="K6" s="12"/>
      <c r="L6" s="15"/>
      <c r="M6" s="15"/>
      <c r="N6" s="17"/>
      <c r="O6" s="17"/>
      <c r="P6" s="18"/>
      <c r="Q6" s="38"/>
      <c r="R6" s="3"/>
      <c r="S6" s="3"/>
      <c r="T6" s="3"/>
      <c r="Z6" s="3" t="s">
        <v>55</v>
      </c>
    </row>
    <row r="7" spans="2:28" ht="13.2" customHeight="1" x14ac:dyDescent="0.2">
      <c r="B7" s="96" t="s">
        <v>19</v>
      </c>
      <c r="C7" s="86" t="s">
        <v>20</v>
      </c>
      <c r="D7" s="87"/>
      <c r="E7" s="98" t="s">
        <v>21</v>
      </c>
      <c r="F7" s="105"/>
      <c r="G7" s="105"/>
      <c r="H7" s="105"/>
      <c r="I7" s="105"/>
      <c r="J7" s="99"/>
      <c r="K7" s="80" t="s">
        <v>87</v>
      </c>
      <c r="L7" s="81"/>
      <c r="M7" s="82"/>
      <c r="N7" s="103" t="s">
        <v>23</v>
      </c>
      <c r="O7" s="100" t="s">
        <v>24</v>
      </c>
      <c r="P7" s="101"/>
      <c r="Q7" s="101"/>
      <c r="R7" s="101"/>
      <c r="S7" s="102"/>
      <c r="T7" s="79" t="s">
        <v>25</v>
      </c>
      <c r="U7" s="79"/>
      <c r="V7" s="79"/>
      <c r="W7" s="79"/>
      <c r="X7" s="84" t="s">
        <v>45</v>
      </c>
      <c r="Y7" s="74" t="s">
        <v>46</v>
      </c>
      <c r="Z7" s="85" t="s">
        <v>48</v>
      </c>
      <c r="AA7" s="85"/>
    </row>
    <row r="8" spans="2:28" x14ac:dyDescent="0.2">
      <c r="B8" s="97"/>
      <c r="C8" s="88"/>
      <c r="D8" s="89"/>
      <c r="E8" s="20" t="s">
        <v>26</v>
      </c>
      <c r="F8" s="20" t="s">
        <v>27</v>
      </c>
      <c r="G8" s="20" t="s">
        <v>47</v>
      </c>
      <c r="H8" s="20" t="s">
        <v>28</v>
      </c>
      <c r="I8" s="98" t="s">
        <v>29</v>
      </c>
      <c r="J8" s="99"/>
      <c r="K8" s="21" t="s">
        <v>30</v>
      </c>
      <c r="L8" s="92" t="s">
        <v>31</v>
      </c>
      <c r="M8" s="82"/>
      <c r="N8" s="104"/>
      <c r="O8" s="22" t="s">
        <v>26</v>
      </c>
      <c r="P8" s="22" t="s">
        <v>27</v>
      </c>
      <c r="Q8" s="39" t="s">
        <v>47</v>
      </c>
      <c r="R8" s="100" t="s">
        <v>29</v>
      </c>
      <c r="S8" s="102"/>
      <c r="T8" s="79" t="s">
        <v>32</v>
      </c>
      <c r="U8" s="79"/>
      <c r="V8" s="79" t="s">
        <v>30</v>
      </c>
      <c r="W8" s="79"/>
      <c r="X8" s="84"/>
      <c r="Y8" s="74"/>
      <c r="Z8" s="24" t="s">
        <v>49</v>
      </c>
      <c r="AA8" s="24" t="s">
        <v>50</v>
      </c>
    </row>
    <row r="9" spans="2:28" x14ac:dyDescent="0.2">
      <c r="B9" s="40">
        <v>31</v>
      </c>
      <c r="C9" s="70">
        <v>3757651.6979968627</v>
      </c>
      <c r="D9" s="70"/>
      <c r="E9" s="40">
        <v>2007</v>
      </c>
      <c r="F9" s="26">
        <v>42525</v>
      </c>
      <c r="G9" s="27">
        <v>0.5</v>
      </c>
      <c r="H9" s="40" t="s">
        <v>33</v>
      </c>
      <c r="I9" s="71">
        <v>1.34561</v>
      </c>
      <c r="J9" s="71"/>
      <c r="K9" s="41">
        <v>24</v>
      </c>
      <c r="L9" s="70">
        <f>IF(F9="","",C9*0.02)</f>
        <v>75153.033959937253</v>
      </c>
      <c r="M9" s="70"/>
      <c r="N9" s="28">
        <f>IF(K9="","",(L9/K9)/1000)</f>
        <v>3.1313764149973853</v>
      </c>
      <c r="O9" s="40">
        <v>2007</v>
      </c>
      <c r="P9" s="26">
        <v>42526</v>
      </c>
      <c r="Q9" s="27">
        <v>0.16666666666666666</v>
      </c>
      <c r="R9" s="71">
        <v>1.34995</v>
      </c>
      <c r="S9" s="71"/>
      <c r="T9" s="73">
        <f t="shared" ref="T9:T40" si="0">IF(P9="","",(IF(H9="売",I9-R9,R9-I9))*N9*10000000)</f>
        <v>135901.73641088684</v>
      </c>
      <c r="U9" s="73"/>
      <c r="V9" s="72">
        <f t="shared" ref="V9:V40" si="1">IF(P9="","",IF(T9&lt;0,K9*(-1),IF(H9="買",(R9-I9)*10000,(I9-R9)*10000)))</f>
        <v>43.400000000000105</v>
      </c>
      <c r="W9" s="72"/>
      <c r="X9" s="29">
        <v>1.3431999999999999</v>
      </c>
      <c r="Y9" s="3">
        <f>(I9-X9)*100</f>
        <v>0.24100000000000232</v>
      </c>
      <c r="Z9" s="3" t="s">
        <v>55</v>
      </c>
      <c r="AA9" s="3" t="s">
        <v>55</v>
      </c>
      <c r="AB9" s="4">
        <f>V9/K9</f>
        <v>1.8083333333333378</v>
      </c>
    </row>
    <row r="10" spans="2:28" x14ac:dyDescent="0.2">
      <c r="B10" s="40">
        <v>32</v>
      </c>
      <c r="C10" s="70">
        <f t="shared" ref="C10:C73" si="2">IF(T9="","",C9+T9)</f>
        <v>3893553.4344077497</v>
      </c>
      <c r="D10" s="70"/>
      <c r="E10" s="40">
        <v>2007</v>
      </c>
      <c r="F10" s="26">
        <v>42536</v>
      </c>
      <c r="G10" s="27">
        <v>0.5</v>
      </c>
      <c r="H10" s="40" t="s">
        <v>33</v>
      </c>
      <c r="I10" s="71">
        <v>1.3325</v>
      </c>
      <c r="J10" s="71"/>
      <c r="K10" s="42">
        <v>20</v>
      </c>
      <c r="L10" s="70">
        <f t="shared" ref="L10:L44" si="3">IF(F10="","",C10*0.02)</f>
        <v>77871.068688154992</v>
      </c>
      <c r="M10" s="70"/>
      <c r="N10" s="28">
        <f t="shared" ref="N10:N73" si="4">IF(K10="","",(L10/K10)/1000)</f>
        <v>3.8935534344077496</v>
      </c>
      <c r="O10" s="40">
        <v>2007</v>
      </c>
      <c r="P10" s="26">
        <v>42536</v>
      </c>
      <c r="Q10" s="27">
        <v>0.66666666666666663</v>
      </c>
      <c r="R10" s="71">
        <v>1.3370599999999999</v>
      </c>
      <c r="S10" s="71"/>
      <c r="T10" s="73">
        <f t="shared" si="0"/>
        <v>177546.03660898941</v>
      </c>
      <c r="U10" s="73"/>
      <c r="V10" s="72">
        <f t="shared" si="1"/>
        <v>45.599999999998971</v>
      </c>
      <c r="W10" s="72"/>
      <c r="X10" s="29">
        <v>1.3305</v>
      </c>
      <c r="Y10" s="3">
        <f t="shared" ref="Y10:Y40" si="5">(I10-X10)*100</f>
        <v>0.20000000000000018</v>
      </c>
      <c r="Z10" s="3" t="s">
        <v>59</v>
      </c>
      <c r="AA10" s="3" t="s">
        <v>57</v>
      </c>
      <c r="AB10" s="4">
        <f t="shared" ref="AB10:AB73" si="6">V10/K10</f>
        <v>2.2799999999999487</v>
      </c>
    </row>
    <row r="11" spans="2:28" x14ac:dyDescent="0.2">
      <c r="B11" s="40">
        <v>33</v>
      </c>
      <c r="C11" s="70">
        <f t="shared" si="2"/>
        <v>4071099.471016739</v>
      </c>
      <c r="D11" s="70"/>
      <c r="E11" s="40">
        <v>2007</v>
      </c>
      <c r="F11" s="26">
        <v>42550</v>
      </c>
      <c r="G11" s="27">
        <v>0.5</v>
      </c>
      <c r="H11" s="40" t="s">
        <v>33</v>
      </c>
      <c r="I11" s="71">
        <v>1.3465</v>
      </c>
      <c r="J11" s="71"/>
      <c r="K11" s="42">
        <v>12</v>
      </c>
      <c r="L11" s="70">
        <f t="shared" si="3"/>
        <v>81421.989420334779</v>
      </c>
      <c r="M11" s="70"/>
      <c r="N11" s="28">
        <f t="shared" si="4"/>
        <v>6.7851657850278979</v>
      </c>
      <c r="O11" s="40">
        <v>2007</v>
      </c>
      <c r="P11" s="26">
        <v>42550</v>
      </c>
      <c r="Q11" s="27">
        <v>0.66666666666666663</v>
      </c>
      <c r="R11" s="71">
        <v>1.3511200000000001</v>
      </c>
      <c r="S11" s="71"/>
      <c r="T11" s="73">
        <f t="shared" si="0"/>
        <v>313474.65926829353</v>
      </c>
      <c r="U11" s="73"/>
      <c r="V11" s="72">
        <f t="shared" si="1"/>
        <v>46.200000000000685</v>
      </c>
      <c r="W11" s="72"/>
      <c r="X11" s="29">
        <v>1.3423</v>
      </c>
      <c r="Y11" s="3">
        <f t="shared" si="5"/>
        <v>0.41999999999999815</v>
      </c>
      <c r="Z11" s="3" t="s">
        <v>59</v>
      </c>
      <c r="AA11" s="3" t="s">
        <v>58</v>
      </c>
      <c r="AB11" s="4">
        <f t="shared" si="6"/>
        <v>3.8500000000000569</v>
      </c>
    </row>
    <row r="12" spans="2:28" x14ac:dyDescent="0.2">
      <c r="B12" s="40">
        <v>34</v>
      </c>
      <c r="C12" s="70">
        <f t="shared" si="2"/>
        <v>4384574.1302850321</v>
      </c>
      <c r="D12" s="70"/>
      <c r="E12" s="40">
        <v>2007</v>
      </c>
      <c r="F12" s="26">
        <v>42612</v>
      </c>
      <c r="G12" s="27">
        <v>0.66666666666666663</v>
      </c>
      <c r="H12" s="40" t="s">
        <v>33</v>
      </c>
      <c r="I12" s="71">
        <v>1.3635999999999999</v>
      </c>
      <c r="J12" s="71"/>
      <c r="K12" s="42">
        <v>44</v>
      </c>
      <c r="L12" s="70">
        <f t="shared" si="3"/>
        <v>87691.482605700643</v>
      </c>
      <c r="M12" s="70"/>
      <c r="N12" s="28">
        <f t="shared" si="4"/>
        <v>1.992988241038651</v>
      </c>
      <c r="O12" s="40">
        <v>2007</v>
      </c>
      <c r="P12" s="26">
        <v>42613</v>
      </c>
      <c r="Q12" s="27">
        <v>0.5</v>
      </c>
      <c r="R12" s="71">
        <v>1.3680300000000001</v>
      </c>
      <c r="S12" s="71"/>
      <c r="T12" s="73">
        <f t="shared" si="0"/>
        <v>88289.37907801535</v>
      </c>
      <c r="U12" s="73"/>
      <c r="V12" s="72">
        <f t="shared" si="1"/>
        <v>44.30000000000156</v>
      </c>
      <c r="W12" s="72"/>
      <c r="X12" s="29">
        <v>1.3592</v>
      </c>
      <c r="Y12" s="3">
        <f t="shared" si="5"/>
        <v>0.43999999999999595</v>
      </c>
      <c r="Z12" s="3" t="s">
        <v>59</v>
      </c>
      <c r="AA12" s="3" t="s">
        <v>58</v>
      </c>
      <c r="AB12" s="4">
        <f t="shared" si="6"/>
        <v>1.0068181818182174</v>
      </c>
    </row>
    <row r="13" spans="2:28" x14ac:dyDescent="0.2">
      <c r="B13" s="40">
        <v>35</v>
      </c>
      <c r="C13" s="70">
        <f t="shared" si="2"/>
        <v>4472863.5093630478</v>
      </c>
      <c r="D13" s="70"/>
      <c r="E13" s="40">
        <v>2007</v>
      </c>
      <c r="F13" s="26">
        <v>42704</v>
      </c>
      <c r="G13" s="27">
        <v>0.16666666666666666</v>
      </c>
      <c r="H13" s="40" t="s">
        <v>34</v>
      </c>
      <c r="I13" s="71">
        <v>1.4743999999999999</v>
      </c>
      <c r="J13" s="71"/>
      <c r="K13" s="42">
        <v>37</v>
      </c>
      <c r="L13" s="70">
        <f t="shared" si="3"/>
        <v>89457.270187260961</v>
      </c>
      <c r="M13" s="70"/>
      <c r="N13" s="43">
        <f t="shared" si="4"/>
        <v>2.4177640591151612</v>
      </c>
      <c r="O13" s="40">
        <v>2007</v>
      </c>
      <c r="P13" s="26">
        <v>42704</v>
      </c>
      <c r="Q13" s="27">
        <v>0.5</v>
      </c>
      <c r="R13" s="71">
        <v>1.4781</v>
      </c>
      <c r="S13" s="71"/>
      <c r="T13" s="73">
        <f t="shared" si="0"/>
        <v>-89457.270187261849</v>
      </c>
      <c r="U13" s="73"/>
      <c r="V13" s="72">
        <f t="shared" si="1"/>
        <v>-37</v>
      </c>
      <c r="W13" s="72"/>
      <c r="X13" s="29">
        <v>1.4781</v>
      </c>
      <c r="Y13" s="3">
        <f t="shared" si="5"/>
        <v>-0.37000000000000366</v>
      </c>
      <c r="Z13" s="3" t="s">
        <v>58</v>
      </c>
      <c r="AA13" s="3" t="s">
        <v>57</v>
      </c>
      <c r="AB13" s="4">
        <f t="shared" si="6"/>
        <v>-1</v>
      </c>
    </row>
    <row r="14" spans="2:28" x14ac:dyDescent="0.2">
      <c r="B14" s="40">
        <v>36</v>
      </c>
      <c r="C14" s="70">
        <f t="shared" si="2"/>
        <v>4383406.2391757863</v>
      </c>
      <c r="D14" s="70"/>
      <c r="E14" s="40">
        <v>2008</v>
      </c>
      <c r="F14" s="26">
        <v>42383</v>
      </c>
      <c r="G14" s="27">
        <v>0.33333333333333331</v>
      </c>
      <c r="H14" s="40" t="s">
        <v>33</v>
      </c>
      <c r="I14" s="71">
        <v>1.4819</v>
      </c>
      <c r="J14" s="71"/>
      <c r="K14" s="42">
        <v>25</v>
      </c>
      <c r="L14" s="70">
        <f t="shared" si="3"/>
        <v>87668.124783515726</v>
      </c>
      <c r="M14" s="70"/>
      <c r="N14" s="43">
        <f t="shared" si="4"/>
        <v>3.5067249913406289</v>
      </c>
      <c r="O14" s="40">
        <v>2008</v>
      </c>
      <c r="P14" s="26">
        <v>42383</v>
      </c>
      <c r="Q14" s="27">
        <v>0.33333333333333331</v>
      </c>
      <c r="R14" s="71">
        <v>1.4881599999999999</v>
      </c>
      <c r="S14" s="71"/>
      <c r="T14" s="73">
        <f t="shared" si="0"/>
        <v>219520.984457921</v>
      </c>
      <c r="U14" s="73"/>
      <c r="V14" s="72">
        <f t="shared" si="1"/>
        <v>62.599999999999326</v>
      </c>
      <c r="W14" s="72"/>
      <c r="X14" s="29">
        <v>1.4794</v>
      </c>
      <c r="Y14" s="3">
        <f t="shared" si="5"/>
        <v>0.24999999999999467</v>
      </c>
      <c r="Z14" s="3" t="s">
        <v>55</v>
      </c>
      <c r="AA14" s="3" t="s">
        <v>55</v>
      </c>
      <c r="AB14" s="4">
        <f t="shared" si="6"/>
        <v>2.5039999999999729</v>
      </c>
    </row>
    <row r="15" spans="2:28" x14ac:dyDescent="0.2">
      <c r="B15" s="40">
        <v>37</v>
      </c>
      <c r="C15" s="70">
        <f t="shared" si="2"/>
        <v>4602927.2236337075</v>
      </c>
      <c r="D15" s="70"/>
      <c r="E15" s="40">
        <v>2008</v>
      </c>
      <c r="F15" s="26">
        <v>42398</v>
      </c>
      <c r="G15" s="27">
        <v>0.83333333333333337</v>
      </c>
      <c r="H15" s="40" t="s">
        <v>33</v>
      </c>
      <c r="I15" s="71">
        <v>1.4774</v>
      </c>
      <c r="J15" s="71"/>
      <c r="K15" s="42">
        <v>36</v>
      </c>
      <c r="L15" s="70">
        <f t="shared" si="3"/>
        <v>92058.544472674155</v>
      </c>
      <c r="M15" s="70"/>
      <c r="N15" s="43">
        <f t="shared" si="4"/>
        <v>2.5571817909076153</v>
      </c>
      <c r="O15" s="40">
        <v>2008</v>
      </c>
      <c r="P15" s="26">
        <v>42399</v>
      </c>
      <c r="Q15" s="27">
        <v>0.83333333333333337</v>
      </c>
      <c r="R15" s="71">
        <v>1.48569</v>
      </c>
      <c r="S15" s="71"/>
      <c r="T15" s="73">
        <f t="shared" si="0"/>
        <v>211990.37046623896</v>
      </c>
      <c r="U15" s="73"/>
      <c r="V15" s="72">
        <f t="shared" si="1"/>
        <v>82.899999999999082</v>
      </c>
      <c r="W15" s="72"/>
      <c r="X15" s="29">
        <v>1.4738</v>
      </c>
      <c r="Y15" s="3">
        <f t="shared" si="5"/>
        <v>0.36000000000000476</v>
      </c>
      <c r="Z15" s="3" t="s">
        <v>55</v>
      </c>
      <c r="AA15" s="3" t="s">
        <v>55</v>
      </c>
      <c r="AB15" s="4">
        <f t="shared" si="6"/>
        <v>2.3027777777777523</v>
      </c>
    </row>
    <row r="16" spans="2:28" x14ac:dyDescent="0.2">
      <c r="B16" s="40">
        <v>38</v>
      </c>
      <c r="C16" s="70">
        <f t="shared" si="2"/>
        <v>4814917.5940999463</v>
      </c>
      <c r="D16" s="70"/>
      <c r="E16" s="40">
        <v>2008</v>
      </c>
      <c r="F16" s="26">
        <v>42405</v>
      </c>
      <c r="G16" s="27">
        <v>0.33333333333333331</v>
      </c>
      <c r="H16" s="40" t="s">
        <v>34</v>
      </c>
      <c r="I16" s="71">
        <v>1.48</v>
      </c>
      <c r="J16" s="71"/>
      <c r="K16" s="42">
        <v>49</v>
      </c>
      <c r="L16" s="70">
        <f t="shared" si="3"/>
        <v>96298.351881998926</v>
      </c>
      <c r="M16" s="70"/>
      <c r="N16" s="43">
        <f>IF(K16="","",(L16/K16)/1000)</f>
        <v>1.9652724873877332</v>
      </c>
      <c r="O16" s="40">
        <v>2008</v>
      </c>
      <c r="P16" s="26">
        <v>42405</v>
      </c>
      <c r="Q16" s="27">
        <v>0.5</v>
      </c>
      <c r="R16" s="71">
        <v>1.4662299999999999</v>
      </c>
      <c r="S16" s="71"/>
      <c r="T16" s="73">
        <f t="shared" si="0"/>
        <v>270618.02151329204</v>
      </c>
      <c r="U16" s="73"/>
      <c r="V16" s="72">
        <f t="shared" si="1"/>
        <v>137.70000000000061</v>
      </c>
      <c r="W16" s="72"/>
      <c r="X16" s="29">
        <v>1.4849000000000001</v>
      </c>
      <c r="Y16" s="3">
        <f t="shared" si="5"/>
        <v>-0.49000000000001265</v>
      </c>
      <c r="Z16" s="3" t="s">
        <v>57</v>
      </c>
      <c r="AA16" s="3" t="s">
        <v>59</v>
      </c>
      <c r="AB16" s="4">
        <f t="shared" si="6"/>
        <v>2.8102040816326657</v>
      </c>
    </row>
    <row r="17" spans="2:28" x14ac:dyDescent="0.2">
      <c r="B17" s="40">
        <v>39</v>
      </c>
      <c r="C17" s="70">
        <f t="shared" si="2"/>
        <v>5085535.615613238</v>
      </c>
      <c r="D17" s="70"/>
      <c r="E17" s="40">
        <v>2008</v>
      </c>
      <c r="F17" s="26">
        <v>42413</v>
      </c>
      <c r="G17" s="27">
        <v>0.83333333333333337</v>
      </c>
      <c r="H17" s="40" t="s">
        <v>33</v>
      </c>
      <c r="I17" s="71">
        <v>1.4579</v>
      </c>
      <c r="J17" s="71"/>
      <c r="K17" s="42">
        <v>48</v>
      </c>
      <c r="L17" s="70">
        <f t="shared" si="3"/>
        <v>101710.71231226476</v>
      </c>
      <c r="M17" s="70"/>
      <c r="N17" s="28">
        <f t="shared" si="4"/>
        <v>2.1189731731721828</v>
      </c>
      <c r="O17" s="40">
        <v>2008</v>
      </c>
      <c r="P17" s="26">
        <v>42415</v>
      </c>
      <c r="Q17" s="27">
        <v>0.33333333333333331</v>
      </c>
      <c r="R17" s="71">
        <v>1.4662299999999999</v>
      </c>
      <c r="S17" s="71"/>
      <c r="T17" s="73">
        <f t="shared" si="0"/>
        <v>176510.46532524173</v>
      </c>
      <c r="U17" s="73"/>
      <c r="V17" s="72">
        <f t="shared" si="1"/>
        <v>83.299999999999486</v>
      </c>
      <c r="W17" s="72"/>
      <c r="X17" s="29">
        <v>1.4531000000000001</v>
      </c>
      <c r="Y17" s="3">
        <f t="shared" si="5"/>
        <v>0.47999999999999154</v>
      </c>
      <c r="Z17" s="3" t="s">
        <v>59</v>
      </c>
      <c r="AA17" s="3" t="s">
        <v>59</v>
      </c>
      <c r="AB17" s="4">
        <f t="shared" si="6"/>
        <v>1.7354166666666559</v>
      </c>
    </row>
    <row r="18" spans="2:28" x14ac:dyDescent="0.2">
      <c r="B18" s="40">
        <v>40</v>
      </c>
      <c r="C18" s="70">
        <f t="shared" si="2"/>
        <v>5262046.0809384799</v>
      </c>
      <c r="D18" s="70"/>
      <c r="E18" s="40">
        <v>2008</v>
      </c>
      <c r="F18" s="26">
        <v>42421</v>
      </c>
      <c r="G18" s="27">
        <v>0.66666666666666663</v>
      </c>
      <c r="H18" s="40" t="s">
        <v>33</v>
      </c>
      <c r="I18" s="71">
        <v>1.4748000000000001</v>
      </c>
      <c r="J18" s="71"/>
      <c r="K18" s="42">
        <v>45</v>
      </c>
      <c r="L18" s="70">
        <f t="shared" si="3"/>
        <v>105240.9216187696</v>
      </c>
      <c r="M18" s="70"/>
      <c r="N18" s="28">
        <f t="shared" si="4"/>
        <v>2.3386871470837689</v>
      </c>
      <c r="O18" s="40">
        <v>2008</v>
      </c>
      <c r="P18" s="26">
        <v>42421</v>
      </c>
      <c r="Q18" s="27">
        <v>0.83333333333333337</v>
      </c>
      <c r="R18" s="71">
        <v>1.4841899999999999</v>
      </c>
      <c r="S18" s="71"/>
      <c r="T18" s="73">
        <f t="shared" si="0"/>
        <v>219602.72311116094</v>
      </c>
      <c r="U18" s="73"/>
      <c r="V18" s="72">
        <f t="shared" si="1"/>
        <v>93.899999999997874</v>
      </c>
      <c r="W18" s="72"/>
      <c r="X18" s="29">
        <v>1.4702999999999999</v>
      </c>
      <c r="Y18" s="3">
        <f t="shared" si="5"/>
        <v>0.45000000000001705</v>
      </c>
      <c r="Z18" s="3" t="s">
        <v>59</v>
      </c>
      <c r="AA18" s="3" t="s">
        <v>59</v>
      </c>
      <c r="AB18" s="4">
        <f t="shared" si="6"/>
        <v>2.0866666666666194</v>
      </c>
    </row>
    <row r="19" spans="2:28" x14ac:dyDescent="0.2">
      <c r="B19" s="40">
        <v>41</v>
      </c>
      <c r="C19" s="70">
        <f t="shared" si="2"/>
        <v>5481648.8040496409</v>
      </c>
      <c r="D19" s="70"/>
      <c r="E19" s="40">
        <v>2008</v>
      </c>
      <c r="F19" s="26">
        <v>42454</v>
      </c>
      <c r="G19" s="27">
        <v>0.16666666666666666</v>
      </c>
      <c r="H19" s="40" t="s">
        <v>33</v>
      </c>
      <c r="I19" s="71">
        <v>1.5447</v>
      </c>
      <c r="J19" s="71"/>
      <c r="K19" s="42">
        <v>83</v>
      </c>
      <c r="L19" s="70">
        <f t="shared" si="3"/>
        <v>109632.97608099283</v>
      </c>
      <c r="M19" s="70"/>
      <c r="N19" s="28">
        <f t="shared" si="4"/>
        <v>1.3208792298914798</v>
      </c>
      <c r="O19" s="40">
        <v>2008</v>
      </c>
      <c r="P19" s="26">
        <v>42455</v>
      </c>
      <c r="Q19" s="27">
        <v>0.83333333333333337</v>
      </c>
      <c r="R19" s="71">
        <v>1.57864</v>
      </c>
      <c r="S19" s="71"/>
      <c r="T19" s="73">
        <f t="shared" si="0"/>
        <v>448306.41062516934</v>
      </c>
      <c r="U19" s="73"/>
      <c r="V19" s="72">
        <f t="shared" si="1"/>
        <v>339.40000000000083</v>
      </c>
      <c r="W19" s="72"/>
      <c r="X19" s="29">
        <v>1.5364</v>
      </c>
      <c r="Y19" s="3">
        <f t="shared" si="5"/>
        <v>0.82999999999999741</v>
      </c>
      <c r="Z19" s="3" t="s">
        <v>58</v>
      </c>
      <c r="AA19" s="3" t="s">
        <v>57</v>
      </c>
      <c r="AB19" s="4">
        <f t="shared" si="6"/>
        <v>4.0891566265060337</v>
      </c>
    </row>
    <row r="20" spans="2:28" x14ac:dyDescent="0.2">
      <c r="B20" s="40">
        <v>42</v>
      </c>
      <c r="C20" s="70">
        <f t="shared" si="2"/>
        <v>5929955.2146748099</v>
      </c>
      <c r="D20" s="70"/>
      <c r="E20" s="40">
        <v>2008</v>
      </c>
      <c r="F20" s="26">
        <v>42460</v>
      </c>
      <c r="G20" s="27">
        <v>0.83333333333333337</v>
      </c>
      <c r="H20" s="40" t="s">
        <v>34</v>
      </c>
      <c r="I20" s="71">
        <v>1.579</v>
      </c>
      <c r="J20" s="71"/>
      <c r="K20" s="42">
        <v>106</v>
      </c>
      <c r="L20" s="70">
        <f t="shared" si="3"/>
        <v>118599.1042934962</v>
      </c>
      <c r="M20" s="70"/>
      <c r="N20" s="28">
        <f t="shared" si="4"/>
        <v>1.1188594744669453</v>
      </c>
      <c r="O20" s="40">
        <v>2008</v>
      </c>
      <c r="P20" s="26">
        <v>42461</v>
      </c>
      <c r="Q20" s="27">
        <v>0.66666666666666663</v>
      </c>
      <c r="R20" s="71">
        <v>1.5588900000000001</v>
      </c>
      <c r="S20" s="71"/>
      <c r="T20" s="73">
        <f t="shared" si="0"/>
        <v>225002.64031530105</v>
      </c>
      <c r="U20" s="73"/>
      <c r="V20" s="72">
        <f t="shared" si="1"/>
        <v>201.09999999999849</v>
      </c>
      <c r="W20" s="72"/>
      <c r="X20" s="29">
        <v>1.5895999999999999</v>
      </c>
      <c r="Y20" s="3">
        <f t="shared" si="5"/>
        <v>-1.0599999999999943</v>
      </c>
      <c r="Z20" s="3" t="s">
        <v>58</v>
      </c>
      <c r="AA20" s="3" t="s">
        <v>58</v>
      </c>
      <c r="AB20" s="4">
        <f t="shared" si="6"/>
        <v>1.8971698113207405</v>
      </c>
    </row>
    <row r="21" spans="2:28" x14ac:dyDescent="0.2">
      <c r="B21" s="40">
        <v>43</v>
      </c>
      <c r="C21" s="70">
        <f t="shared" si="2"/>
        <v>6154957.8549901107</v>
      </c>
      <c r="D21" s="70"/>
      <c r="E21" s="40">
        <v>2008</v>
      </c>
      <c r="F21" s="26">
        <v>42476</v>
      </c>
      <c r="G21" s="27">
        <v>0</v>
      </c>
      <c r="H21" s="40" t="s">
        <v>33</v>
      </c>
      <c r="I21" s="71">
        <v>1.5797000000000001</v>
      </c>
      <c r="J21" s="71"/>
      <c r="K21" s="42">
        <v>46</v>
      </c>
      <c r="L21" s="70">
        <f t="shared" si="3"/>
        <v>123099.15709980222</v>
      </c>
      <c r="M21" s="70"/>
      <c r="N21" s="28">
        <f t="shared" si="4"/>
        <v>2.6760686326043959</v>
      </c>
      <c r="O21" s="40">
        <v>2008</v>
      </c>
      <c r="P21" s="26">
        <v>42476</v>
      </c>
      <c r="Q21" s="27">
        <v>0.66666666666666663</v>
      </c>
      <c r="R21" s="71">
        <v>1.5901099999999999</v>
      </c>
      <c r="S21" s="71"/>
      <c r="T21" s="73">
        <f t="shared" si="0"/>
        <v>278578.7446541125</v>
      </c>
      <c r="U21" s="73"/>
      <c r="V21" s="72">
        <f t="shared" si="1"/>
        <v>104.09999999999809</v>
      </c>
      <c r="W21" s="72"/>
      <c r="X21" s="29">
        <v>1.5750999999999999</v>
      </c>
      <c r="Y21" s="3">
        <f t="shared" si="5"/>
        <v>0.46000000000001595</v>
      </c>
      <c r="Z21" s="3" t="s">
        <v>55</v>
      </c>
      <c r="AA21" s="3" t="s">
        <v>58</v>
      </c>
      <c r="AB21" s="4">
        <f t="shared" si="6"/>
        <v>2.263043478260828</v>
      </c>
    </row>
    <row r="22" spans="2:28" x14ac:dyDescent="0.2">
      <c r="B22" s="40">
        <v>44</v>
      </c>
      <c r="C22" s="70">
        <f t="shared" si="2"/>
        <v>6433536.5996442232</v>
      </c>
      <c r="D22" s="70"/>
      <c r="E22" s="40">
        <v>2008</v>
      </c>
      <c r="F22" s="26">
        <v>42495</v>
      </c>
      <c r="G22" s="27">
        <v>0.83333333333333337</v>
      </c>
      <c r="H22" s="40" t="s">
        <v>33</v>
      </c>
      <c r="I22" s="71">
        <v>1.5502</v>
      </c>
      <c r="J22" s="71"/>
      <c r="K22" s="42">
        <v>77</v>
      </c>
      <c r="L22" s="70">
        <f t="shared" si="3"/>
        <v>128670.73199288447</v>
      </c>
      <c r="M22" s="70"/>
      <c r="N22" s="28">
        <f t="shared" si="4"/>
        <v>1.6710484674400579</v>
      </c>
      <c r="O22" s="40">
        <v>2008</v>
      </c>
      <c r="P22" s="26">
        <v>42497</v>
      </c>
      <c r="Q22" s="27">
        <v>0.5</v>
      </c>
      <c r="R22" s="71">
        <v>1.5425</v>
      </c>
      <c r="S22" s="71"/>
      <c r="T22" s="73">
        <f t="shared" si="0"/>
        <v>-128670.73199288512</v>
      </c>
      <c r="U22" s="73"/>
      <c r="V22" s="72">
        <f t="shared" si="1"/>
        <v>-77</v>
      </c>
      <c r="W22" s="72"/>
      <c r="X22" s="29">
        <v>1.5425</v>
      </c>
      <c r="Y22" s="3">
        <f t="shared" si="5"/>
        <v>0.77000000000000401</v>
      </c>
      <c r="Z22" s="3" t="s">
        <v>58</v>
      </c>
      <c r="AA22" s="3" t="s">
        <v>57</v>
      </c>
      <c r="AB22" s="4">
        <f t="shared" si="6"/>
        <v>-1</v>
      </c>
    </row>
    <row r="23" spans="2:28" x14ac:dyDescent="0.2">
      <c r="B23" s="40">
        <v>45</v>
      </c>
      <c r="C23" s="70">
        <f t="shared" si="2"/>
        <v>6304865.8676513378</v>
      </c>
      <c r="D23" s="70"/>
      <c r="E23" s="40">
        <v>2008</v>
      </c>
      <c r="F23" s="26">
        <v>42502</v>
      </c>
      <c r="G23" s="27">
        <v>0.5</v>
      </c>
      <c r="H23" s="40" t="s">
        <v>33</v>
      </c>
      <c r="I23" s="71">
        <v>1.5444</v>
      </c>
      <c r="J23" s="71"/>
      <c r="K23" s="42">
        <v>79</v>
      </c>
      <c r="L23" s="70">
        <f t="shared" si="3"/>
        <v>126097.31735302675</v>
      </c>
      <c r="M23" s="70"/>
      <c r="N23" s="28">
        <f t="shared" si="4"/>
        <v>1.5961685740889464</v>
      </c>
      <c r="O23" s="40">
        <v>2008</v>
      </c>
      <c r="P23" s="26">
        <v>42506</v>
      </c>
      <c r="Q23" s="27">
        <v>0.66666666666666663</v>
      </c>
      <c r="R23" s="71">
        <v>1.5591699999999999</v>
      </c>
      <c r="S23" s="71"/>
      <c r="T23" s="73">
        <f t="shared" si="0"/>
        <v>235754.09839293658</v>
      </c>
      <c r="U23" s="73"/>
      <c r="V23" s="72">
        <f t="shared" si="1"/>
        <v>147.69999999999951</v>
      </c>
      <c r="W23" s="72"/>
      <c r="X23" s="29">
        <v>1.5365</v>
      </c>
      <c r="Y23" s="3">
        <f t="shared" si="5"/>
        <v>0.79000000000000181</v>
      </c>
      <c r="Z23" s="3" t="s">
        <v>59</v>
      </c>
      <c r="AA23" s="3" t="s">
        <v>51</v>
      </c>
      <c r="AB23" s="4">
        <f t="shared" si="6"/>
        <v>1.8696202531645507</v>
      </c>
    </row>
    <row r="24" spans="2:28" x14ac:dyDescent="0.2">
      <c r="B24" s="40">
        <v>46</v>
      </c>
      <c r="C24" s="70">
        <f t="shared" si="2"/>
        <v>6540619.9660442742</v>
      </c>
      <c r="D24" s="70"/>
      <c r="E24" s="40">
        <v>2008</v>
      </c>
      <c r="F24" s="26">
        <v>42518</v>
      </c>
      <c r="G24" s="27">
        <v>0.5</v>
      </c>
      <c r="H24" s="40" t="s">
        <v>34</v>
      </c>
      <c r="I24" s="71">
        <v>1.5697000000000001</v>
      </c>
      <c r="J24" s="71"/>
      <c r="K24" s="42">
        <v>62</v>
      </c>
      <c r="L24" s="70">
        <f t="shared" si="3"/>
        <v>130812.39932088548</v>
      </c>
      <c r="M24" s="70"/>
      <c r="N24" s="28">
        <f t="shared" si="4"/>
        <v>2.1098774084013789</v>
      </c>
      <c r="O24" s="40">
        <v>2008</v>
      </c>
      <c r="P24" s="26">
        <v>42519</v>
      </c>
      <c r="Q24" s="27">
        <v>0.33333333333333331</v>
      </c>
      <c r="R24" s="71">
        <v>1.55627</v>
      </c>
      <c r="S24" s="71"/>
      <c r="T24" s="73">
        <f t="shared" si="0"/>
        <v>283356.53594830632</v>
      </c>
      <c r="U24" s="73"/>
      <c r="V24" s="72">
        <f t="shared" si="1"/>
        <v>134.30000000000052</v>
      </c>
      <c r="W24" s="72"/>
      <c r="X24" s="29">
        <v>1.5759000000000001</v>
      </c>
      <c r="Y24" s="3">
        <f t="shared" si="5"/>
        <v>-0.61999999999999833</v>
      </c>
      <c r="Z24" s="3" t="s">
        <v>57</v>
      </c>
      <c r="AA24" s="3" t="s">
        <v>57</v>
      </c>
      <c r="AB24" s="4">
        <f t="shared" si="6"/>
        <v>2.1661290322580729</v>
      </c>
    </row>
    <row r="25" spans="2:28" x14ac:dyDescent="0.2">
      <c r="B25" s="40">
        <v>47</v>
      </c>
      <c r="C25" s="70">
        <f t="shared" si="2"/>
        <v>6823976.5019925805</v>
      </c>
      <c r="D25" s="70"/>
      <c r="E25" s="40">
        <v>2008</v>
      </c>
      <c r="F25" s="26">
        <v>42534</v>
      </c>
      <c r="G25" s="27">
        <v>0.16666666666666666</v>
      </c>
      <c r="H25" s="40" t="s">
        <v>34</v>
      </c>
      <c r="I25" s="71">
        <v>1.5427</v>
      </c>
      <c r="J25" s="71"/>
      <c r="K25" s="42">
        <v>54</v>
      </c>
      <c r="L25" s="70">
        <f t="shared" si="3"/>
        <v>136479.53003985161</v>
      </c>
      <c r="M25" s="70"/>
      <c r="N25" s="28">
        <f t="shared" si="4"/>
        <v>2.5273987044416968</v>
      </c>
      <c r="O25" s="40">
        <v>2008</v>
      </c>
      <c r="P25" s="26">
        <v>42534</v>
      </c>
      <c r="Q25" s="27">
        <v>0.66666666666666663</v>
      </c>
      <c r="R25" s="71">
        <v>1.53661</v>
      </c>
      <c r="S25" s="71"/>
      <c r="T25" s="73">
        <f t="shared" si="0"/>
        <v>153918.58110049754</v>
      </c>
      <c r="U25" s="73"/>
      <c r="V25" s="72">
        <f t="shared" si="1"/>
        <v>60.899999999999288</v>
      </c>
      <c r="W25" s="72"/>
      <c r="X25" s="29">
        <v>1.5481</v>
      </c>
      <c r="Y25" s="44">
        <f t="shared" si="5"/>
        <v>-0.54000000000000714</v>
      </c>
      <c r="Z25" s="29" t="s">
        <v>51</v>
      </c>
      <c r="AA25" s="29" t="s">
        <v>51</v>
      </c>
      <c r="AB25" s="4">
        <f t="shared" si="6"/>
        <v>1.1277777777777647</v>
      </c>
    </row>
    <row r="26" spans="2:28" x14ac:dyDescent="0.2">
      <c r="B26" s="40">
        <v>48</v>
      </c>
      <c r="C26" s="70">
        <f t="shared" si="2"/>
        <v>6977895.0830930779</v>
      </c>
      <c r="D26" s="70"/>
      <c r="E26" s="40">
        <v>2008</v>
      </c>
      <c r="F26" s="26">
        <v>42540</v>
      </c>
      <c r="G26" s="27">
        <v>0.66666666666666663</v>
      </c>
      <c r="H26" s="40" t="s">
        <v>69</v>
      </c>
      <c r="I26" s="71">
        <v>1.5501</v>
      </c>
      <c r="J26" s="71"/>
      <c r="K26" s="42">
        <v>35</v>
      </c>
      <c r="L26" s="70">
        <f t="shared" si="3"/>
        <v>139557.90166186157</v>
      </c>
      <c r="M26" s="70"/>
      <c r="N26" s="28">
        <f t="shared" si="4"/>
        <v>3.9873686189103306</v>
      </c>
      <c r="O26" s="40">
        <v>2008</v>
      </c>
      <c r="P26" s="26">
        <v>42541</v>
      </c>
      <c r="Q26" s="27">
        <v>0.5</v>
      </c>
      <c r="R26" s="71">
        <v>1.5585800000000001</v>
      </c>
      <c r="S26" s="71"/>
      <c r="T26" s="73">
        <f t="shared" si="0"/>
        <v>338128.85888359777</v>
      </c>
      <c r="U26" s="73"/>
      <c r="V26" s="72">
        <f t="shared" si="1"/>
        <v>84.800000000000438</v>
      </c>
      <c r="W26" s="72"/>
      <c r="X26" s="29">
        <v>1.5466</v>
      </c>
      <c r="Y26" s="3">
        <f t="shared" si="5"/>
        <v>0.35000000000000586</v>
      </c>
      <c r="Z26" s="3" t="s">
        <v>55</v>
      </c>
      <c r="AA26" s="3" t="s">
        <v>55</v>
      </c>
      <c r="AB26" s="4">
        <f t="shared" si="6"/>
        <v>2.4228571428571555</v>
      </c>
    </row>
    <row r="27" spans="2:28" x14ac:dyDescent="0.2">
      <c r="B27" s="40">
        <v>49</v>
      </c>
      <c r="C27" s="70">
        <f t="shared" si="2"/>
        <v>7316023.9419766758</v>
      </c>
      <c r="D27" s="70"/>
      <c r="E27" s="40">
        <v>2008</v>
      </c>
      <c r="F27" s="26">
        <v>42586</v>
      </c>
      <c r="G27" s="27">
        <v>0.83333333333333337</v>
      </c>
      <c r="H27" s="40" t="s">
        <v>68</v>
      </c>
      <c r="I27" s="71">
        <v>1.5565</v>
      </c>
      <c r="J27" s="71"/>
      <c r="K27" s="42">
        <v>65</v>
      </c>
      <c r="L27" s="70">
        <f t="shared" si="3"/>
        <v>146320.47883953352</v>
      </c>
      <c r="M27" s="70"/>
      <c r="N27" s="28">
        <f t="shared" si="4"/>
        <v>2.2510842898389773</v>
      </c>
      <c r="O27" s="40">
        <v>2008</v>
      </c>
      <c r="P27" s="26">
        <v>42587</v>
      </c>
      <c r="Q27" s="27">
        <v>0.83333333333333337</v>
      </c>
      <c r="R27" s="71">
        <v>1.5466</v>
      </c>
      <c r="S27" s="71"/>
      <c r="T27" s="73">
        <f t="shared" si="0"/>
        <v>222857.34469405923</v>
      </c>
      <c r="U27" s="73"/>
      <c r="V27" s="72">
        <f t="shared" si="1"/>
        <v>99.000000000000199</v>
      </c>
      <c r="W27" s="72"/>
      <c r="X27" s="29">
        <v>1.5629999999999999</v>
      </c>
      <c r="Y27" s="3">
        <f t="shared" si="5"/>
        <v>-0.64999999999999503</v>
      </c>
      <c r="Z27" s="3" t="s">
        <v>52</v>
      </c>
      <c r="AA27" s="3" t="s">
        <v>52</v>
      </c>
      <c r="AB27" s="4">
        <f t="shared" si="6"/>
        <v>1.5230769230769261</v>
      </c>
    </row>
    <row r="28" spans="2:28" x14ac:dyDescent="0.2">
      <c r="B28" s="40">
        <v>50</v>
      </c>
      <c r="C28" s="70">
        <f t="shared" si="2"/>
        <v>7538881.2866707351</v>
      </c>
      <c r="D28" s="70"/>
      <c r="E28" s="40">
        <v>2008</v>
      </c>
      <c r="F28" s="26">
        <v>42596</v>
      </c>
      <c r="G28" s="27">
        <v>0.66666666666666663</v>
      </c>
      <c r="H28" s="40" t="s">
        <v>70</v>
      </c>
      <c r="I28" s="71">
        <v>1.4887999999999999</v>
      </c>
      <c r="J28" s="71"/>
      <c r="K28" s="42">
        <v>61</v>
      </c>
      <c r="L28" s="70">
        <f t="shared" si="3"/>
        <v>150777.62573341469</v>
      </c>
      <c r="M28" s="70"/>
      <c r="N28" s="28">
        <f t="shared" si="4"/>
        <v>2.4717643562854867</v>
      </c>
      <c r="O28" s="40">
        <v>2008</v>
      </c>
      <c r="P28" s="26">
        <v>42596</v>
      </c>
      <c r="Q28" s="27">
        <v>0.66666666666666663</v>
      </c>
      <c r="R28" s="71">
        <v>1.47943</v>
      </c>
      <c r="S28" s="71"/>
      <c r="T28" s="73">
        <f t="shared" si="0"/>
        <v>231604.3201839471</v>
      </c>
      <c r="U28" s="73"/>
      <c r="V28" s="72">
        <f t="shared" si="1"/>
        <v>93.699999999998781</v>
      </c>
      <c r="W28" s="72"/>
      <c r="X28" s="29">
        <v>1.4948999999999999</v>
      </c>
      <c r="Y28" s="3">
        <f t="shared" si="5"/>
        <v>-0.60999999999999943</v>
      </c>
      <c r="Z28" s="29" t="s">
        <v>51</v>
      </c>
      <c r="AA28" s="29" t="s">
        <v>51</v>
      </c>
      <c r="AB28" s="4">
        <f t="shared" si="6"/>
        <v>1.5360655737704718</v>
      </c>
    </row>
    <row r="29" spans="2:28" x14ac:dyDescent="0.2">
      <c r="B29" s="40">
        <v>51</v>
      </c>
      <c r="C29" s="70">
        <f t="shared" si="2"/>
        <v>7770485.6068546819</v>
      </c>
      <c r="D29" s="70"/>
      <c r="E29" s="40">
        <v>2008</v>
      </c>
      <c r="F29" s="26">
        <v>42625</v>
      </c>
      <c r="G29" s="27">
        <v>0.66666666666666663</v>
      </c>
      <c r="H29" s="40" t="s">
        <v>71</v>
      </c>
      <c r="I29" s="71">
        <v>1.4126000000000001</v>
      </c>
      <c r="J29" s="71"/>
      <c r="K29" s="42">
        <v>85</v>
      </c>
      <c r="L29" s="70">
        <f t="shared" si="3"/>
        <v>155409.71213709365</v>
      </c>
      <c r="M29" s="70"/>
      <c r="N29" s="28">
        <f t="shared" si="4"/>
        <v>1.8283495545540429</v>
      </c>
      <c r="O29" s="40">
        <v>2008</v>
      </c>
      <c r="P29" s="26">
        <v>42625</v>
      </c>
      <c r="Q29" s="27">
        <v>0.83333333333333337</v>
      </c>
      <c r="R29" s="71">
        <v>1.4215599999999999</v>
      </c>
      <c r="S29" s="71"/>
      <c r="T29" s="73">
        <f t="shared" si="0"/>
        <v>163820.12008803964</v>
      </c>
      <c r="U29" s="73"/>
      <c r="V29" s="72">
        <f t="shared" si="1"/>
        <v>89.599999999998573</v>
      </c>
      <c r="W29" s="72"/>
      <c r="X29" s="29">
        <v>1.4041000000000001</v>
      </c>
      <c r="Y29" s="3">
        <f t="shared" si="5"/>
        <v>0.8499999999999952</v>
      </c>
      <c r="Z29" s="29" t="s">
        <v>51</v>
      </c>
      <c r="AA29" s="29" t="s">
        <v>51</v>
      </c>
      <c r="AB29" s="4">
        <f t="shared" si="6"/>
        <v>1.0541176470588067</v>
      </c>
    </row>
    <row r="30" spans="2:28" x14ac:dyDescent="0.2">
      <c r="B30" s="40">
        <v>52</v>
      </c>
      <c r="C30" s="70">
        <f t="shared" si="2"/>
        <v>7934305.7269427218</v>
      </c>
      <c r="D30" s="70"/>
      <c r="E30" s="40">
        <v>2008</v>
      </c>
      <c r="F30" s="26">
        <v>42643</v>
      </c>
      <c r="G30" s="27">
        <v>0</v>
      </c>
      <c r="H30" s="40" t="s">
        <v>72</v>
      </c>
      <c r="I30" s="71">
        <v>1.4386000000000001</v>
      </c>
      <c r="J30" s="71"/>
      <c r="K30" s="42">
        <v>182</v>
      </c>
      <c r="L30" s="70">
        <f t="shared" si="3"/>
        <v>158686.11453885442</v>
      </c>
      <c r="M30" s="70"/>
      <c r="N30" s="28">
        <f t="shared" si="4"/>
        <v>0.87190172823546386</v>
      </c>
      <c r="O30" s="40">
        <v>2008</v>
      </c>
      <c r="P30" s="26">
        <v>42643</v>
      </c>
      <c r="Q30" s="27">
        <v>0.66666666666666663</v>
      </c>
      <c r="R30" s="71">
        <v>1.41479</v>
      </c>
      <c r="S30" s="71"/>
      <c r="T30" s="73">
        <f t="shared" si="0"/>
        <v>207599.80149286491</v>
      </c>
      <c r="U30" s="73"/>
      <c r="V30" s="72">
        <f t="shared" si="1"/>
        <v>238.1000000000011</v>
      </c>
      <c r="W30" s="72"/>
      <c r="X30" s="29">
        <v>1.4567999999999999</v>
      </c>
      <c r="Y30" s="3">
        <f t="shared" si="5"/>
        <v>-1.8199999999999772</v>
      </c>
      <c r="Z30" s="29" t="s">
        <v>51</v>
      </c>
      <c r="AA30" s="29" t="s">
        <v>51</v>
      </c>
      <c r="AB30" s="4">
        <f t="shared" si="6"/>
        <v>1.3082417582417643</v>
      </c>
    </row>
    <row r="31" spans="2:28" x14ac:dyDescent="0.2">
      <c r="B31" s="40">
        <v>53</v>
      </c>
      <c r="C31" s="70">
        <f t="shared" si="2"/>
        <v>8141905.528435587</v>
      </c>
      <c r="D31" s="70"/>
      <c r="E31" s="40">
        <v>2008</v>
      </c>
      <c r="F31" s="26">
        <v>42647</v>
      </c>
      <c r="G31" s="27">
        <v>0</v>
      </c>
      <c r="H31" s="40" t="s">
        <v>34</v>
      </c>
      <c r="I31" s="71">
        <v>1.3789</v>
      </c>
      <c r="J31" s="71"/>
      <c r="K31" s="42">
        <v>117</v>
      </c>
      <c r="L31" s="70">
        <f t="shared" si="3"/>
        <v>162838.11056871174</v>
      </c>
      <c r="M31" s="70"/>
      <c r="N31" s="28">
        <f t="shared" si="4"/>
        <v>1.3917787228095022</v>
      </c>
      <c r="O31" s="40">
        <v>2008</v>
      </c>
      <c r="P31" s="26">
        <v>42649</v>
      </c>
      <c r="Q31" s="27">
        <v>0.33333333333333331</v>
      </c>
      <c r="R31" s="71">
        <v>1.35656</v>
      </c>
      <c r="S31" s="71"/>
      <c r="T31" s="73">
        <f t="shared" si="0"/>
        <v>310923.36667564319</v>
      </c>
      <c r="U31" s="73"/>
      <c r="V31" s="72">
        <f t="shared" si="1"/>
        <v>223.40000000000026</v>
      </c>
      <c r="W31" s="72"/>
      <c r="X31" s="29">
        <v>1.3906000000000001</v>
      </c>
      <c r="Y31" s="3">
        <f t="shared" si="5"/>
        <v>-1.1700000000000044</v>
      </c>
      <c r="Z31" s="29" t="s">
        <v>51</v>
      </c>
      <c r="AA31" s="29" t="s">
        <v>51</v>
      </c>
      <c r="AB31" s="4">
        <f t="shared" si="6"/>
        <v>1.9094017094017117</v>
      </c>
    </row>
    <row r="32" spans="2:28" x14ac:dyDescent="0.2">
      <c r="B32" s="40">
        <v>54</v>
      </c>
      <c r="C32" s="70">
        <f t="shared" si="2"/>
        <v>8452828.8951112293</v>
      </c>
      <c r="D32" s="70"/>
      <c r="E32" s="40">
        <v>2008</v>
      </c>
      <c r="F32" s="26">
        <v>42658</v>
      </c>
      <c r="G32" s="27">
        <v>0.66666666666666663</v>
      </c>
      <c r="H32" s="40" t="s">
        <v>73</v>
      </c>
      <c r="I32" s="71">
        <v>1.3580000000000001</v>
      </c>
      <c r="J32" s="71"/>
      <c r="K32" s="42">
        <v>106</v>
      </c>
      <c r="L32" s="70">
        <f t="shared" si="3"/>
        <v>169056.57790222458</v>
      </c>
      <c r="M32" s="70"/>
      <c r="N32" s="28">
        <f t="shared" si="4"/>
        <v>1.594873376436081</v>
      </c>
      <c r="O32" s="40">
        <v>2008</v>
      </c>
      <c r="P32" s="26">
        <v>42659</v>
      </c>
      <c r="Q32" s="27">
        <v>0</v>
      </c>
      <c r="R32" s="71">
        <v>1.3455699999999999</v>
      </c>
      <c r="S32" s="71"/>
      <c r="T32" s="73">
        <f t="shared" si="0"/>
        <v>198242.76069100748</v>
      </c>
      <c r="U32" s="73"/>
      <c r="V32" s="72">
        <f t="shared" si="1"/>
        <v>124.30000000000163</v>
      </c>
      <c r="W32" s="72"/>
      <c r="X32" s="29">
        <v>1.3686</v>
      </c>
      <c r="Y32" s="3">
        <f t="shared" si="5"/>
        <v>-1.0599999999999943</v>
      </c>
      <c r="Z32" s="29" t="s">
        <v>51</v>
      </c>
      <c r="AA32" s="3" t="s">
        <v>52</v>
      </c>
      <c r="AB32" s="4">
        <f t="shared" si="6"/>
        <v>1.1726415094339777</v>
      </c>
    </row>
    <row r="33" spans="2:28" x14ac:dyDescent="0.2">
      <c r="B33" s="40">
        <v>55</v>
      </c>
      <c r="C33" s="70">
        <f t="shared" si="2"/>
        <v>8651071.6558022369</v>
      </c>
      <c r="D33" s="70"/>
      <c r="E33" s="40">
        <v>2008</v>
      </c>
      <c r="F33" s="26">
        <v>42693</v>
      </c>
      <c r="G33" s="27">
        <v>0.83333333333333337</v>
      </c>
      <c r="H33" s="40" t="s">
        <v>74</v>
      </c>
      <c r="I33" s="71">
        <v>1.2551000000000001</v>
      </c>
      <c r="J33" s="71"/>
      <c r="K33" s="42">
        <v>261</v>
      </c>
      <c r="L33" s="70">
        <f t="shared" si="3"/>
        <v>173021.43311604473</v>
      </c>
      <c r="M33" s="70"/>
      <c r="N33" s="28">
        <f t="shared" si="4"/>
        <v>0.6629173682607078</v>
      </c>
      <c r="O33" s="40">
        <v>2008</v>
      </c>
      <c r="P33" s="26">
        <v>42694</v>
      </c>
      <c r="Q33" s="27">
        <v>0.83333333333333337</v>
      </c>
      <c r="R33" s="71">
        <v>1.2449399999999999</v>
      </c>
      <c r="S33" s="71"/>
      <c r="T33" s="73">
        <f t="shared" si="0"/>
        <v>67352.404615289022</v>
      </c>
      <c r="U33" s="73"/>
      <c r="V33" s="72">
        <f t="shared" si="1"/>
        <v>101.60000000000169</v>
      </c>
      <c r="W33" s="72"/>
      <c r="X33" s="29">
        <v>1.2812000000000001</v>
      </c>
      <c r="Y33" s="3">
        <f t="shared" si="5"/>
        <v>-2.6100000000000012</v>
      </c>
      <c r="Z33" s="29" t="s">
        <v>51</v>
      </c>
      <c r="AA33" s="29" t="s">
        <v>52</v>
      </c>
      <c r="AB33" s="4">
        <f t="shared" si="6"/>
        <v>0.38927203065134747</v>
      </c>
    </row>
    <row r="34" spans="2:28" x14ac:dyDescent="0.2">
      <c r="B34" s="40">
        <v>56</v>
      </c>
      <c r="C34" s="70">
        <f t="shared" si="2"/>
        <v>8718424.0604175255</v>
      </c>
      <c r="D34" s="70"/>
      <c r="E34" s="40">
        <v>2009</v>
      </c>
      <c r="F34" s="26">
        <v>42403</v>
      </c>
      <c r="G34" s="27">
        <v>0.33333333333333331</v>
      </c>
      <c r="H34" s="40" t="s">
        <v>75</v>
      </c>
      <c r="I34" s="71">
        <v>1.2828999999999999</v>
      </c>
      <c r="J34" s="71"/>
      <c r="K34" s="42">
        <v>83</v>
      </c>
      <c r="L34" s="70">
        <f t="shared" si="3"/>
        <v>174368.48120835051</v>
      </c>
      <c r="M34" s="70"/>
      <c r="N34" s="28">
        <f t="shared" si="4"/>
        <v>2.1008250747994039</v>
      </c>
      <c r="O34" s="40">
        <v>2009</v>
      </c>
      <c r="P34" s="26">
        <v>42403</v>
      </c>
      <c r="Q34" s="27">
        <v>0.66666666666666663</v>
      </c>
      <c r="R34" s="71">
        <v>1.2911999999999999</v>
      </c>
      <c r="S34" s="71"/>
      <c r="T34" s="73">
        <f t="shared" si="0"/>
        <v>-174368.48120834999</v>
      </c>
      <c r="U34" s="73"/>
      <c r="V34" s="72">
        <f t="shared" si="1"/>
        <v>-83</v>
      </c>
      <c r="W34" s="72"/>
      <c r="X34" s="29">
        <v>1.2911999999999999</v>
      </c>
      <c r="Y34" s="3">
        <f t="shared" si="5"/>
        <v>-0.82999999999999741</v>
      </c>
      <c r="Z34" s="29" t="s">
        <v>52</v>
      </c>
      <c r="AA34" s="29" t="s">
        <v>51</v>
      </c>
      <c r="AB34" s="4">
        <f t="shared" si="6"/>
        <v>-1</v>
      </c>
    </row>
    <row r="35" spans="2:28" x14ac:dyDescent="0.2">
      <c r="B35" s="40">
        <v>57</v>
      </c>
      <c r="C35" s="70">
        <f t="shared" si="2"/>
        <v>8544055.579209175</v>
      </c>
      <c r="D35" s="70"/>
      <c r="E35" s="40">
        <v>2009</v>
      </c>
      <c r="F35" s="26">
        <v>42410</v>
      </c>
      <c r="G35" s="27">
        <v>0.83333333333333337</v>
      </c>
      <c r="H35" s="40" t="s">
        <v>76</v>
      </c>
      <c r="I35" s="71">
        <v>1.292</v>
      </c>
      <c r="J35" s="71"/>
      <c r="K35" s="42">
        <v>154</v>
      </c>
      <c r="L35" s="70">
        <f t="shared" si="3"/>
        <v>170881.1115841835</v>
      </c>
      <c r="M35" s="70"/>
      <c r="N35" s="28">
        <f t="shared" si="4"/>
        <v>1.1096176076895032</v>
      </c>
      <c r="O35" s="40">
        <v>2009</v>
      </c>
      <c r="P35" s="26">
        <v>42416</v>
      </c>
      <c r="Q35" s="27">
        <v>0.66666666666666663</v>
      </c>
      <c r="R35" s="71">
        <v>1.2811300000000001</v>
      </c>
      <c r="S35" s="71"/>
      <c r="T35" s="73">
        <f t="shared" si="0"/>
        <v>120615.43395584828</v>
      </c>
      <c r="U35" s="73"/>
      <c r="V35" s="72">
        <f t="shared" si="1"/>
        <v>108.69999999999935</v>
      </c>
      <c r="W35" s="72"/>
      <c r="X35" s="29">
        <v>1.3073999999999999</v>
      </c>
      <c r="Y35" s="3">
        <f t="shared" si="5"/>
        <v>-1.5399999999999858</v>
      </c>
      <c r="Z35" s="29" t="s">
        <v>52</v>
      </c>
      <c r="AA35" s="3" t="s">
        <v>55</v>
      </c>
      <c r="AB35" s="4">
        <f t="shared" si="6"/>
        <v>0.70584415584415161</v>
      </c>
    </row>
    <row r="36" spans="2:28" x14ac:dyDescent="0.2">
      <c r="B36" s="40">
        <v>58</v>
      </c>
      <c r="C36" s="70">
        <f t="shared" si="2"/>
        <v>8664671.0131650232</v>
      </c>
      <c r="D36" s="70"/>
      <c r="E36" s="40">
        <v>2009</v>
      </c>
      <c r="F36" s="26">
        <v>42432</v>
      </c>
      <c r="G36" s="27">
        <v>0.5</v>
      </c>
      <c r="H36" s="40" t="s">
        <v>34</v>
      </c>
      <c r="I36" s="71">
        <v>1.2621</v>
      </c>
      <c r="J36" s="71"/>
      <c r="K36" s="42">
        <v>55</v>
      </c>
      <c r="L36" s="70">
        <f t="shared" si="3"/>
        <v>173293.42026330048</v>
      </c>
      <c r="M36" s="70"/>
      <c r="N36" s="28">
        <f t="shared" si="4"/>
        <v>3.1507894593327359</v>
      </c>
      <c r="O36" s="40">
        <v>2009</v>
      </c>
      <c r="P36" s="26">
        <v>42432</v>
      </c>
      <c r="Q36" s="27">
        <v>0.66666666666666663</v>
      </c>
      <c r="R36" s="71">
        <v>1.2557199999999999</v>
      </c>
      <c r="S36" s="71"/>
      <c r="T36" s="73">
        <f t="shared" si="0"/>
        <v>201020.36750543021</v>
      </c>
      <c r="U36" s="73"/>
      <c r="V36" s="72">
        <f t="shared" si="1"/>
        <v>63.800000000000523</v>
      </c>
      <c r="W36" s="72"/>
      <c r="X36" s="29">
        <v>1.2676000000000001</v>
      </c>
      <c r="Y36" s="3">
        <f t="shared" si="5"/>
        <v>-0.55000000000000604</v>
      </c>
      <c r="Z36" s="29" t="s">
        <v>51</v>
      </c>
      <c r="AA36" s="29" t="s">
        <v>51</v>
      </c>
      <c r="AB36" s="4">
        <f t="shared" si="6"/>
        <v>1.1600000000000095</v>
      </c>
    </row>
    <row r="37" spans="2:28" x14ac:dyDescent="0.2">
      <c r="B37" s="40">
        <v>59</v>
      </c>
      <c r="C37" s="70">
        <f t="shared" si="2"/>
        <v>8865691.3806704525</v>
      </c>
      <c r="D37" s="70"/>
      <c r="E37" s="40">
        <v>2009</v>
      </c>
      <c r="F37" s="26">
        <v>42441</v>
      </c>
      <c r="G37" s="27">
        <v>0.83333333333333337</v>
      </c>
      <c r="H37" s="40" t="s">
        <v>77</v>
      </c>
      <c r="I37" s="71">
        <v>1.2839</v>
      </c>
      <c r="J37" s="71"/>
      <c r="K37" s="42">
        <v>108</v>
      </c>
      <c r="L37" s="70">
        <f t="shared" si="3"/>
        <v>177313.82761340906</v>
      </c>
      <c r="M37" s="70"/>
      <c r="N37" s="28">
        <f t="shared" si="4"/>
        <v>1.641794700124158</v>
      </c>
      <c r="O37" s="40">
        <v>2009</v>
      </c>
      <c r="P37" s="26">
        <v>42442</v>
      </c>
      <c r="Q37" s="27">
        <v>0.16666666666666666</v>
      </c>
      <c r="R37" s="71">
        <v>1.2921499999999999</v>
      </c>
      <c r="S37" s="71"/>
      <c r="T37" s="73">
        <f t="shared" si="0"/>
        <v>135448.06276024086</v>
      </c>
      <c r="U37" s="73"/>
      <c r="V37" s="72">
        <f t="shared" si="1"/>
        <v>82.499999999998693</v>
      </c>
      <c r="W37" s="72"/>
      <c r="X37" s="29">
        <v>1.2730999999999999</v>
      </c>
      <c r="Y37" s="3">
        <f t="shared" si="5"/>
        <v>1.0800000000000143</v>
      </c>
      <c r="Z37" s="3" t="s">
        <v>55</v>
      </c>
      <c r="AA37" s="3" t="s">
        <v>55</v>
      </c>
      <c r="AB37" s="4">
        <f t="shared" si="6"/>
        <v>0.76388888888887674</v>
      </c>
    </row>
    <row r="38" spans="2:28" x14ac:dyDescent="0.2">
      <c r="B38" s="40">
        <v>60</v>
      </c>
      <c r="C38" s="70">
        <f t="shared" si="2"/>
        <v>9001139.4434306938</v>
      </c>
      <c r="D38" s="70"/>
      <c r="E38" s="40">
        <v>2009</v>
      </c>
      <c r="F38" s="26">
        <v>42445</v>
      </c>
      <c r="G38" s="27">
        <v>0.16666666666666666</v>
      </c>
      <c r="H38" s="40" t="s">
        <v>33</v>
      </c>
      <c r="I38" s="71">
        <v>1.2897000000000001</v>
      </c>
      <c r="J38" s="71"/>
      <c r="K38" s="42">
        <v>65</v>
      </c>
      <c r="L38" s="70">
        <f t="shared" si="3"/>
        <v>180022.78886861389</v>
      </c>
      <c r="M38" s="70"/>
      <c r="N38" s="28">
        <f t="shared" si="4"/>
        <v>2.7695813672094447</v>
      </c>
      <c r="O38" s="40">
        <v>2009</v>
      </c>
      <c r="P38" s="26">
        <v>42445</v>
      </c>
      <c r="Q38" s="27">
        <v>0.5</v>
      </c>
      <c r="R38" s="71">
        <v>1.3056099999999999</v>
      </c>
      <c r="S38" s="71"/>
      <c r="T38" s="73">
        <f t="shared" si="0"/>
        <v>440640.39552301908</v>
      </c>
      <c r="U38" s="73"/>
      <c r="V38" s="72">
        <f t="shared" si="1"/>
        <v>159.09999999999869</v>
      </c>
      <c r="W38" s="72"/>
      <c r="X38" s="29">
        <v>1.2831999999999999</v>
      </c>
      <c r="Y38" s="3">
        <f t="shared" si="5"/>
        <v>0.65000000000001723</v>
      </c>
      <c r="Z38" s="29" t="s">
        <v>55</v>
      </c>
      <c r="AA38" s="29" t="s">
        <v>55</v>
      </c>
      <c r="AB38" s="4">
        <f t="shared" si="6"/>
        <v>2.4476923076922876</v>
      </c>
    </row>
    <row r="39" spans="2:28" x14ac:dyDescent="0.2">
      <c r="B39" s="40">
        <v>61</v>
      </c>
      <c r="C39" s="70">
        <f t="shared" si="2"/>
        <v>9441779.838953713</v>
      </c>
      <c r="D39" s="70"/>
      <c r="E39" s="40"/>
      <c r="F39" s="26"/>
      <c r="G39" s="27"/>
      <c r="H39" s="40" t="s">
        <v>33</v>
      </c>
      <c r="I39" s="71"/>
      <c r="J39" s="71"/>
      <c r="K39" s="42"/>
      <c r="L39" s="70" t="str">
        <f t="shared" si="3"/>
        <v/>
      </c>
      <c r="M39" s="70"/>
      <c r="N39" s="28" t="str">
        <f t="shared" si="4"/>
        <v/>
      </c>
      <c r="O39" s="40"/>
      <c r="P39" s="26"/>
      <c r="Q39" s="27"/>
      <c r="R39" s="71"/>
      <c r="S39" s="71"/>
      <c r="T39" s="73" t="str">
        <f t="shared" si="0"/>
        <v/>
      </c>
      <c r="U39" s="73"/>
      <c r="V39" s="72" t="str">
        <f t="shared" si="1"/>
        <v/>
      </c>
      <c r="W39" s="72"/>
      <c r="X39" s="29"/>
      <c r="Y39" s="3">
        <f t="shared" si="5"/>
        <v>0</v>
      </c>
      <c r="AB39" s="4" t="e">
        <f t="shared" si="6"/>
        <v>#VALUE!</v>
      </c>
    </row>
    <row r="40" spans="2:28" x14ac:dyDescent="0.2">
      <c r="B40" s="40">
        <v>62</v>
      </c>
      <c r="C40" s="70" t="str">
        <f t="shared" si="2"/>
        <v/>
      </c>
      <c r="D40" s="70"/>
      <c r="E40" s="40"/>
      <c r="F40" s="26"/>
      <c r="G40" s="27"/>
      <c r="H40" s="40" t="s">
        <v>33</v>
      </c>
      <c r="I40" s="71"/>
      <c r="J40" s="71"/>
      <c r="K40" s="42"/>
      <c r="L40" s="70" t="str">
        <f t="shared" si="3"/>
        <v/>
      </c>
      <c r="M40" s="70"/>
      <c r="N40" s="28" t="str">
        <f t="shared" si="4"/>
        <v/>
      </c>
      <c r="O40" s="40"/>
      <c r="P40" s="26"/>
      <c r="Q40" s="27"/>
      <c r="R40" s="71"/>
      <c r="S40" s="71"/>
      <c r="T40" s="73" t="str">
        <f t="shared" si="0"/>
        <v/>
      </c>
      <c r="U40" s="73"/>
      <c r="V40" s="72" t="str">
        <f t="shared" si="1"/>
        <v/>
      </c>
      <c r="W40" s="72"/>
      <c r="X40" s="29"/>
      <c r="Y40" s="3">
        <f t="shared" si="5"/>
        <v>0</v>
      </c>
      <c r="AB40" s="4" t="e">
        <f t="shared" si="6"/>
        <v>#VALUE!</v>
      </c>
    </row>
    <row r="41" spans="2:28" x14ac:dyDescent="0.2">
      <c r="B41" s="40">
        <v>63</v>
      </c>
      <c r="C41" s="70" t="str">
        <f t="shared" si="2"/>
        <v/>
      </c>
      <c r="D41" s="70"/>
      <c r="E41" s="40"/>
      <c r="F41" s="26"/>
      <c r="G41" s="27"/>
      <c r="H41" s="40" t="s">
        <v>34</v>
      </c>
      <c r="I41" s="71"/>
      <c r="J41" s="71"/>
      <c r="K41" s="42"/>
      <c r="L41" s="70" t="str">
        <f t="shared" si="3"/>
        <v/>
      </c>
      <c r="M41" s="70"/>
      <c r="N41" s="28" t="str">
        <f t="shared" si="4"/>
        <v/>
      </c>
      <c r="O41" s="40"/>
      <c r="P41" s="26"/>
      <c r="Q41" s="27"/>
      <c r="R41" s="71"/>
      <c r="S41" s="71"/>
      <c r="T41" s="73" t="str">
        <f t="shared" ref="T41:T72" si="7">IF(P41="","",(IF(H41="売",I41-R41,R41-I41))*N41*10000000)</f>
        <v/>
      </c>
      <c r="U41" s="73"/>
      <c r="V41" s="72" t="str">
        <f t="shared" ref="V41:V72" si="8">IF(P41="","",IF(T41&lt;0,K41*(-1),IF(H41="買",(R41-I41)*10000,(I41-R41)*10000)))</f>
        <v/>
      </c>
      <c r="W41" s="72"/>
      <c r="X41" s="29"/>
      <c r="Y41" s="3">
        <f t="shared" ref="Y41:Y72" si="9">(I41-X41)*100</f>
        <v>0</v>
      </c>
      <c r="AB41" s="4" t="e">
        <f t="shared" si="6"/>
        <v>#VALUE!</v>
      </c>
    </row>
    <row r="42" spans="2:28" x14ac:dyDescent="0.2">
      <c r="B42" s="40">
        <v>64</v>
      </c>
      <c r="C42" s="70" t="str">
        <f t="shared" si="2"/>
        <v/>
      </c>
      <c r="D42" s="70"/>
      <c r="E42" s="40"/>
      <c r="F42" s="26"/>
      <c r="G42" s="27"/>
      <c r="H42" s="40" t="s">
        <v>33</v>
      </c>
      <c r="I42" s="71"/>
      <c r="J42" s="71"/>
      <c r="K42" s="42"/>
      <c r="L42" s="70" t="str">
        <f t="shared" si="3"/>
        <v/>
      </c>
      <c r="M42" s="70"/>
      <c r="N42" s="28" t="str">
        <f t="shared" si="4"/>
        <v/>
      </c>
      <c r="O42" s="40"/>
      <c r="P42" s="26"/>
      <c r="Q42" s="27"/>
      <c r="R42" s="71"/>
      <c r="S42" s="71"/>
      <c r="T42" s="73" t="str">
        <f t="shared" si="7"/>
        <v/>
      </c>
      <c r="U42" s="73"/>
      <c r="V42" s="72" t="str">
        <f t="shared" si="8"/>
        <v/>
      </c>
      <c r="W42" s="72"/>
      <c r="X42" s="29"/>
      <c r="Y42" s="3">
        <f t="shared" si="9"/>
        <v>0</v>
      </c>
      <c r="AB42" s="4" t="e">
        <f t="shared" si="6"/>
        <v>#VALUE!</v>
      </c>
    </row>
    <row r="43" spans="2:28" x14ac:dyDescent="0.2">
      <c r="B43" s="40">
        <v>65</v>
      </c>
      <c r="C43" s="70" t="str">
        <f t="shared" si="2"/>
        <v/>
      </c>
      <c r="D43" s="70"/>
      <c r="E43" s="40"/>
      <c r="F43" s="26"/>
      <c r="G43" s="27"/>
      <c r="H43" s="40" t="s">
        <v>34</v>
      </c>
      <c r="I43" s="71"/>
      <c r="J43" s="71"/>
      <c r="K43" s="42"/>
      <c r="L43" s="70" t="str">
        <f t="shared" si="3"/>
        <v/>
      </c>
      <c r="M43" s="70"/>
      <c r="N43" s="28" t="str">
        <f t="shared" si="4"/>
        <v/>
      </c>
      <c r="O43" s="40"/>
      <c r="P43" s="26"/>
      <c r="Q43" s="27"/>
      <c r="R43" s="71"/>
      <c r="S43" s="71"/>
      <c r="T43" s="73" t="str">
        <f t="shared" si="7"/>
        <v/>
      </c>
      <c r="U43" s="73"/>
      <c r="V43" s="72" t="str">
        <f t="shared" si="8"/>
        <v/>
      </c>
      <c r="W43" s="72"/>
      <c r="X43" s="29"/>
      <c r="Y43" s="3">
        <f t="shared" si="9"/>
        <v>0</v>
      </c>
      <c r="AB43" s="4" t="e">
        <f t="shared" si="6"/>
        <v>#VALUE!</v>
      </c>
    </row>
    <row r="44" spans="2:28" x14ac:dyDescent="0.2">
      <c r="B44" s="40">
        <v>66</v>
      </c>
      <c r="C44" s="70" t="str">
        <f t="shared" si="2"/>
        <v/>
      </c>
      <c r="D44" s="70"/>
      <c r="E44" s="40"/>
      <c r="F44" s="26"/>
      <c r="G44" s="27"/>
      <c r="H44" s="40" t="s">
        <v>33</v>
      </c>
      <c r="I44" s="71"/>
      <c r="J44" s="71"/>
      <c r="K44" s="42"/>
      <c r="L44" s="70" t="str">
        <f t="shared" si="3"/>
        <v/>
      </c>
      <c r="M44" s="70"/>
      <c r="N44" s="28" t="str">
        <f t="shared" si="4"/>
        <v/>
      </c>
      <c r="O44" s="40"/>
      <c r="P44" s="26"/>
      <c r="Q44" s="27"/>
      <c r="R44" s="71"/>
      <c r="S44" s="71"/>
      <c r="T44" s="73" t="str">
        <f t="shared" si="7"/>
        <v/>
      </c>
      <c r="U44" s="73"/>
      <c r="V44" s="72" t="str">
        <f t="shared" si="8"/>
        <v/>
      </c>
      <c r="W44" s="72"/>
      <c r="X44" s="29"/>
      <c r="Y44" s="3">
        <f t="shared" si="9"/>
        <v>0</v>
      </c>
      <c r="AB44" s="4" t="e">
        <f t="shared" si="6"/>
        <v>#VALUE!</v>
      </c>
    </row>
    <row r="45" spans="2:28" x14ac:dyDescent="0.2">
      <c r="B45" s="40">
        <v>67</v>
      </c>
      <c r="C45" s="70" t="str">
        <f t="shared" si="2"/>
        <v/>
      </c>
      <c r="D45" s="70"/>
      <c r="E45" s="40"/>
      <c r="F45" s="26"/>
      <c r="G45" s="27"/>
      <c r="H45" s="40" t="s">
        <v>34</v>
      </c>
      <c r="I45" s="71"/>
      <c r="J45" s="71"/>
      <c r="K45" s="42"/>
      <c r="L45" s="70" t="str">
        <f t="shared" ref="L45:L72" si="10">IF(F45="","",C45*0.03)</f>
        <v/>
      </c>
      <c r="M45" s="70"/>
      <c r="N45" s="28" t="str">
        <f t="shared" si="4"/>
        <v/>
      </c>
      <c r="O45" s="40"/>
      <c r="P45" s="26"/>
      <c r="Q45" s="27"/>
      <c r="R45" s="71"/>
      <c r="S45" s="71"/>
      <c r="T45" s="73" t="str">
        <f t="shared" si="7"/>
        <v/>
      </c>
      <c r="U45" s="73"/>
      <c r="V45" s="72" t="str">
        <f t="shared" si="8"/>
        <v/>
      </c>
      <c r="W45" s="72"/>
      <c r="X45" s="29"/>
      <c r="Y45" s="3">
        <f t="shared" si="9"/>
        <v>0</v>
      </c>
      <c r="AB45" s="4" t="e">
        <f t="shared" si="6"/>
        <v>#VALUE!</v>
      </c>
    </row>
    <row r="46" spans="2:28" x14ac:dyDescent="0.2">
      <c r="B46" s="40">
        <v>68</v>
      </c>
      <c r="C46" s="70" t="str">
        <f t="shared" si="2"/>
        <v/>
      </c>
      <c r="D46" s="70"/>
      <c r="E46" s="40"/>
      <c r="F46" s="26"/>
      <c r="G46" s="27"/>
      <c r="H46" s="40" t="s">
        <v>33</v>
      </c>
      <c r="I46" s="71"/>
      <c r="J46" s="71"/>
      <c r="K46" s="42"/>
      <c r="L46" s="70" t="str">
        <f t="shared" si="10"/>
        <v/>
      </c>
      <c r="M46" s="70"/>
      <c r="N46" s="28" t="str">
        <f t="shared" si="4"/>
        <v/>
      </c>
      <c r="O46" s="40"/>
      <c r="P46" s="26"/>
      <c r="Q46" s="27"/>
      <c r="R46" s="71"/>
      <c r="S46" s="71"/>
      <c r="T46" s="73" t="str">
        <f t="shared" si="7"/>
        <v/>
      </c>
      <c r="U46" s="73"/>
      <c r="V46" s="72" t="str">
        <f t="shared" si="8"/>
        <v/>
      </c>
      <c r="W46" s="72"/>
      <c r="X46" s="29"/>
      <c r="Y46" s="3">
        <f t="shared" si="9"/>
        <v>0</v>
      </c>
      <c r="AB46" s="4" t="e">
        <f t="shared" si="6"/>
        <v>#VALUE!</v>
      </c>
    </row>
    <row r="47" spans="2:28" x14ac:dyDescent="0.2">
      <c r="B47" s="40">
        <v>69</v>
      </c>
      <c r="C47" s="70" t="str">
        <f t="shared" si="2"/>
        <v/>
      </c>
      <c r="D47" s="70"/>
      <c r="E47" s="40"/>
      <c r="F47" s="26"/>
      <c r="G47" s="27"/>
      <c r="H47" s="40" t="s">
        <v>33</v>
      </c>
      <c r="I47" s="71"/>
      <c r="J47" s="71"/>
      <c r="K47" s="42"/>
      <c r="L47" s="70" t="str">
        <f t="shared" si="10"/>
        <v/>
      </c>
      <c r="M47" s="70"/>
      <c r="N47" s="28" t="str">
        <f t="shared" si="4"/>
        <v/>
      </c>
      <c r="O47" s="40"/>
      <c r="P47" s="26"/>
      <c r="Q47" s="27"/>
      <c r="R47" s="71"/>
      <c r="S47" s="71"/>
      <c r="T47" s="73" t="str">
        <f t="shared" si="7"/>
        <v/>
      </c>
      <c r="U47" s="73"/>
      <c r="V47" s="72" t="str">
        <f t="shared" si="8"/>
        <v/>
      </c>
      <c r="W47" s="72"/>
      <c r="X47" s="29"/>
      <c r="Y47" s="3">
        <f t="shared" si="9"/>
        <v>0</v>
      </c>
      <c r="AB47" s="4" t="e">
        <f t="shared" si="6"/>
        <v>#VALUE!</v>
      </c>
    </row>
    <row r="48" spans="2:28" x14ac:dyDescent="0.2">
      <c r="B48" s="40">
        <v>70</v>
      </c>
      <c r="C48" s="70" t="str">
        <f t="shared" si="2"/>
        <v/>
      </c>
      <c r="D48" s="70"/>
      <c r="E48" s="40"/>
      <c r="F48" s="26"/>
      <c r="G48" s="27"/>
      <c r="H48" s="40" t="s">
        <v>35</v>
      </c>
      <c r="I48" s="71"/>
      <c r="J48" s="71"/>
      <c r="K48" s="42"/>
      <c r="L48" s="70" t="str">
        <f t="shared" si="10"/>
        <v/>
      </c>
      <c r="M48" s="70"/>
      <c r="N48" s="28" t="str">
        <f t="shared" si="4"/>
        <v/>
      </c>
      <c r="O48" s="40"/>
      <c r="P48" s="26"/>
      <c r="Q48" s="27"/>
      <c r="R48" s="71"/>
      <c r="S48" s="71"/>
      <c r="T48" s="73" t="str">
        <f t="shared" si="7"/>
        <v/>
      </c>
      <c r="U48" s="73"/>
      <c r="V48" s="72" t="str">
        <f t="shared" si="8"/>
        <v/>
      </c>
      <c r="W48" s="72"/>
      <c r="X48" s="29"/>
      <c r="Y48" s="3">
        <f t="shared" si="9"/>
        <v>0</v>
      </c>
      <c r="AB48" s="4" t="e">
        <f t="shared" si="6"/>
        <v>#VALUE!</v>
      </c>
    </row>
    <row r="49" spans="2:28" x14ac:dyDescent="0.2">
      <c r="B49" s="40">
        <v>71</v>
      </c>
      <c r="C49" s="70" t="str">
        <f t="shared" si="2"/>
        <v/>
      </c>
      <c r="D49" s="70"/>
      <c r="E49" s="40"/>
      <c r="F49" s="26"/>
      <c r="G49" s="27"/>
      <c r="H49" s="40" t="s">
        <v>33</v>
      </c>
      <c r="I49" s="71"/>
      <c r="J49" s="71"/>
      <c r="K49" s="42"/>
      <c r="L49" s="70" t="str">
        <f t="shared" si="10"/>
        <v/>
      </c>
      <c r="M49" s="70"/>
      <c r="N49" s="28" t="str">
        <f t="shared" si="4"/>
        <v/>
      </c>
      <c r="O49" s="40"/>
      <c r="P49" s="26"/>
      <c r="Q49" s="27"/>
      <c r="R49" s="71"/>
      <c r="S49" s="71"/>
      <c r="T49" s="73" t="str">
        <f t="shared" si="7"/>
        <v/>
      </c>
      <c r="U49" s="73"/>
      <c r="V49" s="72" t="str">
        <f t="shared" si="8"/>
        <v/>
      </c>
      <c r="W49" s="72"/>
      <c r="X49" s="29"/>
      <c r="Y49" s="3">
        <f t="shared" si="9"/>
        <v>0</v>
      </c>
      <c r="AB49" s="4" t="e">
        <f t="shared" si="6"/>
        <v>#VALUE!</v>
      </c>
    </row>
    <row r="50" spans="2:28" x14ac:dyDescent="0.2">
      <c r="B50" s="40">
        <v>72</v>
      </c>
      <c r="C50" s="70" t="str">
        <f t="shared" si="2"/>
        <v/>
      </c>
      <c r="D50" s="70"/>
      <c r="E50" s="40"/>
      <c r="F50" s="26"/>
      <c r="G50" s="27"/>
      <c r="H50" s="40" t="s">
        <v>33</v>
      </c>
      <c r="I50" s="71"/>
      <c r="J50" s="71"/>
      <c r="K50" s="42"/>
      <c r="L50" s="70" t="str">
        <f t="shared" si="10"/>
        <v/>
      </c>
      <c r="M50" s="70"/>
      <c r="N50" s="28" t="str">
        <f t="shared" si="4"/>
        <v/>
      </c>
      <c r="O50" s="40"/>
      <c r="P50" s="26"/>
      <c r="Q50" s="27"/>
      <c r="R50" s="71"/>
      <c r="S50" s="71"/>
      <c r="T50" s="73" t="str">
        <f t="shared" si="7"/>
        <v/>
      </c>
      <c r="U50" s="73"/>
      <c r="V50" s="72" t="str">
        <f t="shared" si="8"/>
        <v/>
      </c>
      <c r="W50" s="72"/>
      <c r="X50" s="29"/>
      <c r="Y50" s="3">
        <f t="shared" si="9"/>
        <v>0</v>
      </c>
      <c r="AB50" s="4" t="e">
        <f t="shared" si="6"/>
        <v>#VALUE!</v>
      </c>
    </row>
    <row r="51" spans="2:28" x14ac:dyDescent="0.2">
      <c r="B51" s="40">
        <v>73</v>
      </c>
      <c r="C51" s="70" t="str">
        <f t="shared" si="2"/>
        <v/>
      </c>
      <c r="D51" s="70"/>
      <c r="E51" s="40"/>
      <c r="F51" s="26"/>
      <c r="G51" s="27"/>
      <c r="H51" s="40" t="s">
        <v>34</v>
      </c>
      <c r="I51" s="71"/>
      <c r="J51" s="71"/>
      <c r="K51" s="42"/>
      <c r="L51" s="70" t="str">
        <f t="shared" si="10"/>
        <v/>
      </c>
      <c r="M51" s="70"/>
      <c r="N51" s="28" t="str">
        <f t="shared" si="4"/>
        <v/>
      </c>
      <c r="O51" s="40"/>
      <c r="P51" s="26"/>
      <c r="Q51" s="27"/>
      <c r="R51" s="71"/>
      <c r="S51" s="71"/>
      <c r="T51" s="73" t="str">
        <f t="shared" si="7"/>
        <v/>
      </c>
      <c r="U51" s="73"/>
      <c r="V51" s="72" t="str">
        <f t="shared" si="8"/>
        <v/>
      </c>
      <c r="W51" s="72"/>
      <c r="X51" s="29"/>
      <c r="Y51" s="3">
        <f t="shared" si="9"/>
        <v>0</v>
      </c>
      <c r="AB51" s="4" t="e">
        <f t="shared" si="6"/>
        <v>#VALUE!</v>
      </c>
    </row>
    <row r="52" spans="2:28" x14ac:dyDescent="0.2">
      <c r="B52" s="40">
        <v>74</v>
      </c>
      <c r="C52" s="70" t="str">
        <f t="shared" si="2"/>
        <v/>
      </c>
      <c r="D52" s="70"/>
      <c r="E52" s="40"/>
      <c r="F52" s="26"/>
      <c r="G52" s="27"/>
      <c r="H52" s="40" t="s">
        <v>34</v>
      </c>
      <c r="I52" s="71"/>
      <c r="J52" s="71"/>
      <c r="K52" s="42"/>
      <c r="L52" s="70" t="str">
        <f t="shared" si="10"/>
        <v/>
      </c>
      <c r="M52" s="70"/>
      <c r="N52" s="28" t="str">
        <f t="shared" si="4"/>
        <v/>
      </c>
      <c r="O52" s="40"/>
      <c r="P52" s="26"/>
      <c r="Q52" s="27"/>
      <c r="R52" s="71"/>
      <c r="S52" s="71"/>
      <c r="T52" s="73" t="str">
        <f t="shared" si="7"/>
        <v/>
      </c>
      <c r="U52" s="73"/>
      <c r="V52" s="72" t="str">
        <f t="shared" si="8"/>
        <v/>
      </c>
      <c r="W52" s="72"/>
      <c r="X52" s="29"/>
      <c r="Y52" s="3">
        <f t="shared" si="9"/>
        <v>0</v>
      </c>
      <c r="AB52" s="4" t="e">
        <f t="shared" si="6"/>
        <v>#VALUE!</v>
      </c>
    </row>
    <row r="53" spans="2:28" x14ac:dyDescent="0.2">
      <c r="B53" s="40">
        <v>75</v>
      </c>
      <c r="C53" s="70" t="str">
        <f t="shared" si="2"/>
        <v/>
      </c>
      <c r="D53" s="70"/>
      <c r="E53" s="40"/>
      <c r="F53" s="26"/>
      <c r="G53" s="27"/>
      <c r="H53" s="40" t="s">
        <v>33</v>
      </c>
      <c r="I53" s="71"/>
      <c r="J53" s="71"/>
      <c r="K53" s="42"/>
      <c r="L53" s="70" t="str">
        <f t="shared" si="10"/>
        <v/>
      </c>
      <c r="M53" s="70"/>
      <c r="N53" s="28" t="str">
        <f t="shared" si="4"/>
        <v/>
      </c>
      <c r="O53" s="40"/>
      <c r="P53" s="26"/>
      <c r="Q53" s="27"/>
      <c r="R53" s="71"/>
      <c r="S53" s="71"/>
      <c r="T53" s="73" t="str">
        <f t="shared" si="7"/>
        <v/>
      </c>
      <c r="U53" s="73"/>
      <c r="V53" s="72" t="str">
        <f t="shared" si="8"/>
        <v/>
      </c>
      <c r="W53" s="72"/>
      <c r="X53" s="29"/>
      <c r="Y53" s="3">
        <f t="shared" si="9"/>
        <v>0</v>
      </c>
      <c r="AB53" s="4" t="e">
        <f t="shared" si="6"/>
        <v>#VALUE!</v>
      </c>
    </row>
    <row r="54" spans="2:28" x14ac:dyDescent="0.2">
      <c r="B54" s="40">
        <v>76</v>
      </c>
      <c r="C54" s="70" t="str">
        <f t="shared" si="2"/>
        <v/>
      </c>
      <c r="D54" s="70"/>
      <c r="E54" s="40"/>
      <c r="F54" s="26"/>
      <c r="G54" s="27"/>
      <c r="H54" s="40" t="s">
        <v>33</v>
      </c>
      <c r="I54" s="71"/>
      <c r="J54" s="71"/>
      <c r="K54" s="42"/>
      <c r="L54" s="70" t="str">
        <f t="shared" si="10"/>
        <v/>
      </c>
      <c r="M54" s="70"/>
      <c r="N54" s="28" t="str">
        <f t="shared" si="4"/>
        <v/>
      </c>
      <c r="O54" s="40"/>
      <c r="P54" s="26"/>
      <c r="Q54" s="27"/>
      <c r="R54" s="71"/>
      <c r="S54" s="71"/>
      <c r="T54" s="73" t="str">
        <f t="shared" si="7"/>
        <v/>
      </c>
      <c r="U54" s="73"/>
      <c r="V54" s="72" t="str">
        <f t="shared" si="8"/>
        <v/>
      </c>
      <c r="W54" s="72"/>
      <c r="X54" s="29"/>
      <c r="Y54" s="3">
        <f t="shared" si="9"/>
        <v>0</v>
      </c>
      <c r="AB54" s="4" t="e">
        <f t="shared" si="6"/>
        <v>#VALUE!</v>
      </c>
    </row>
    <row r="55" spans="2:28" x14ac:dyDescent="0.2">
      <c r="B55" s="40">
        <v>77</v>
      </c>
      <c r="C55" s="70" t="str">
        <f t="shared" si="2"/>
        <v/>
      </c>
      <c r="D55" s="70"/>
      <c r="E55" s="40"/>
      <c r="F55" s="26"/>
      <c r="G55" s="27"/>
      <c r="H55" s="40" t="s">
        <v>34</v>
      </c>
      <c r="I55" s="71"/>
      <c r="J55" s="71"/>
      <c r="K55" s="42"/>
      <c r="L55" s="70" t="str">
        <f t="shared" si="10"/>
        <v/>
      </c>
      <c r="M55" s="70"/>
      <c r="N55" s="28" t="str">
        <f t="shared" si="4"/>
        <v/>
      </c>
      <c r="O55" s="40"/>
      <c r="P55" s="26"/>
      <c r="Q55" s="27"/>
      <c r="R55" s="71"/>
      <c r="S55" s="71"/>
      <c r="T55" s="73" t="str">
        <f t="shared" si="7"/>
        <v/>
      </c>
      <c r="U55" s="73"/>
      <c r="V55" s="72" t="str">
        <f t="shared" si="8"/>
        <v/>
      </c>
      <c r="W55" s="72"/>
      <c r="X55" s="29"/>
      <c r="Y55" s="3">
        <f t="shared" si="9"/>
        <v>0</v>
      </c>
      <c r="AB55" s="4" t="e">
        <f t="shared" si="6"/>
        <v>#VALUE!</v>
      </c>
    </row>
    <row r="56" spans="2:28" x14ac:dyDescent="0.2">
      <c r="B56" s="40">
        <v>78</v>
      </c>
      <c r="C56" s="70" t="str">
        <f t="shared" si="2"/>
        <v/>
      </c>
      <c r="D56" s="70"/>
      <c r="E56" s="40"/>
      <c r="F56" s="26"/>
      <c r="G56" s="27"/>
      <c r="H56" s="40" t="s">
        <v>34</v>
      </c>
      <c r="I56" s="71"/>
      <c r="J56" s="71"/>
      <c r="K56" s="42"/>
      <c r="L56" s="70" t="str">
        <f t="shared" si="10"/>
        <v/>
      </c>
      <c r="M56" s="70"/>
      <c r="N56" s="28" t="str">
        <f t="shared" si="4"/>
        <v/>
      </c>
      <c r="O56" s="40"/>
      <c r="P56" s="26"/>
      <c r="Q56" s="27"/>
      <c r="R56" s="71"/>
      <c r="S56" s="71"/>
      <c r="T56" s="73" t="str">
        <f t="shared" si="7"/>
        <v/>
      </c>
      <c r="U56" s="73"/>
      <c r="V56" s="72" t="str">
        <f t="shared" si="8"/>
        <v/>
      </c>
      <c r="W56" s="72"/>
      <c r="X56" s="29"/>
      <c r="Y56" s="3">
        <f t="shared" si="9"/>
        <v>0</v>
      </c>
      <c r="AB56" s="4" t="e">
        <f t="shared" si="6"/>
        <v>#VALUE!</v>
      </c>
    </row>
    <row r="57" spans="2:28" x14ac:dyDescent="0.2">
      <c r="B57" s="40">
        <v>79</v>
      </c>
      <c r="C57" s="70" t="str">
        <f t="shared" si="2"/>
        <v/>
      </c>
      <c r="D57" s="70"/>
      <c r="E57" s="40"/>
      <c r="F57" s="26"/>
      <c r="G57" s="27"/>
      <c r="H57" s="40" t="s">
        <v>34</v>
      </c>
      <c r="I57" s="71"/>
      <c r="J57" s="71"/>
      <c r="K57" s="42"/>
      <c r="L57" s="70" t="str">
        <f t="shared" si="10"/>
        <v/>
      </c>
      <c r="M57" s="70"/>
      <c r="N57" s="28" t="str">
        <f t="shared" si="4"/>
        <v/>
      </c>
      <c r="O57" s="40"/>
      <c r="P57" s="26"/>
      <c r="Q57" s="27"/>
      <c r="R57" s="71"/>
      <c r="S57" s="71"/>
      <c r="T57" s="73" t="str">
        <f t="shared" si="7"/>
        <v/>
      </c>
      <c r="U57" s="73"/>
      <c r="V57" s="72" t="str">
        <f t="shared" si="8"/>
        <v/>
      </c>
      <c r="W57" s="72"/>
      <c r="X57" s="29"/>
      <c r="Y57" s="3">
        <f t="shared" si="9"/>
        <v>0</v>
      </c>
      <c r="AB57" s="4" t="e">
        <f t="shared" si="6"/>
        <v>#VALUE!</v>
      </c>
    </row>
    <row r="58" spans="2:28" x14ac:dyDescent="0.2">
      <c r="B58" s="40">
        <v>80</v>
      </c>
      <c r="C58" s="70" t="str">
        <f t="shared" si="2"/>
        <v/>
      </c>
      <c r="D58" s="70"/>
      <c r="E58" s="40"/>
      <c r="F58" s="26"/>
      <c r="G58" s="27"/>
      <c r="H58" s="40" t="s">
        <v>34</v>
      </c>
      <c r="I58" s="71"/>
      <c r="J58" s="71"/>
      <c r="K58" s="42"/>
      <c r="L58" s="70" t="str">
        <f t="shared" si="10"/>
        <v/>
      </c>
      <c r="M58" s="70"/>
      <c r="N58" s="28" t="str">
        <f t="shared" si="4"/>
        <v/>
      </c>
      <c r="O58" s="40"/>
      <c r="P58" s="26"/>
      <c r="Q58" s="27"/>
      <c r="R58" s="71"/>
      <c r="S58" s="71"/>
      <c r="T58" s="73" t="str">
        <f t="shared" si="7"/>
        <v/>
      </c>
      <c r="U58" s="73"/>
      <c r="V58" s="72" t="str">
        <f t="shared" si="8"/>
        <v/>
      </c>
      <c r="W58" s="72"/>
      <c r="X58" s="29"/>
      <c r="Y58" s="3">
        <f t="shared" si="9"/>
        <v>0</v>
      </c>
      <c r="AB58" s="4" t="e">
        <f t="shared" si="6"/>
        <v>#VALUE!</v>
      </c>
    </row>
    <row r="59" spans="2:28" x14ac:dyDescent="0.2">
      <c r="B59" s="40">
        <v>81</v>
      </c>
      <c r="C59" s="70" t="str">
        <f t="shared" si="2"/>
        <v/>
      </c>
      <c r="D59" s="70"/>
      <c r="E59" s="40"/>
      <c r="F59" s="26"/>
      <c r="G59" s="27"/>
      <c r="H59" s="40" t="s">
        <v>34</v>
      </c>
      <c r="I59" s="71"/>
      <c r="J59" s="71"/>
      <c r="K59" s="42"/>
      <c r="L59" s="70" t="str">
        <f t="shared" si="10"/>
        <v/>
      </c>
      <c r="M59" s="70"/>
      <c r="N59" s="28" t="str">
        <f t="shared" si="4"/>
        <v/>
      </c>
      <c r="O59" s="40"/>
      <c r="P59" s="26"/>
      <c r="Q59" s="27"/>
      <c r="R59" s="71"/>
      <c r="S59" s="71"/>
      <c r="T59" s="73" t="str">
        <f t="shared" si="7"/>
        <v/>
      </c>
      <c r="U59" s="73"/>
      <c r="V59" s="72" t="str">
        <f t="shared" si="8"/>
        <v/>
      </c>
      <c r="W59" s="72"/>
      <c r="X59" s="29"/>
      <c r="Y59" s="3">
        <f t="shared" si="9"/>
        <v>0</v>
      </c>
      <c r="AB59" s="4" t="e">
        <f t="shared" si="6"/>
        <v>#VALUE!</v>
      </c>
    </row>
    <row r="60" spans="2:28" x14ac:dyDescent="0.2">
      <c r="B60" s="40">
        <v>82</v>
      </c>
      <c r="C60" s="70" t="str">
        <f t="shared" si="2"/>
        <v/>
      </c>
      <c r="D60" s="70"/>
      <c r="E60" s="40"/>
      <c r="F60" s="26"/>
      <c r="G60" s="27"/>
      <c r="H60" s="40" t="s">
        <v>34</v>
      </c>
      <c r="I60" s="71"/>
      <c r="J60" s="71"/>
      <c r="K60" s="42"/>
      <c r="L60" s="70" t="str">
        <f t="shared" si="10"/>
        <v/>
      </c>
      <c r="M60" s="70"/>
      <c r="N60" s="28" t="str">
        <f t="shared" si="4"/>
        <v/>
      </c>
      <c r="O60" s="40"/>
      <c r="P60" s="26"/>
      <c r="Q60" s="27"/>
      <c r="R60" s="71"/>
      <c r="S60" s="71"/>
      <c r="T60" s="73" t="str">
        <f t="shared" si="7"/>
        <v/>
      </c>
      <c r="U60" s="73"/>
      <c r="V60" s="72" t="str">
        <f t="shared" si="8"/>
        <v/>
      </c>
      <c r="W60" s="72"/>
      <c r="X60" s="29"/>
      <c r="Y60" s="3">
        <f t="shared" si="9"/>
        <v>0</v>
      </c>
      <c r="AB60" s="4" t="e">
        <f t="shared" si="6"/>
        <v>#VALUE!</v>
      </c>
    </row>
    <row r="61" spans="2:28" x14ac:dyDescent="0.2">
      <c r="B61" s="40">
        <v>83</v>
      </c>
      <c r="C61" s="70" t="str">
        <f t="shared" si="2"/>
        <v/>
      </c>
      <c r="D61" s="70"/>
      <c r="E61" s="40"/>
      <c r="F61" s="26"/>
      <c r="G61" s="27"/>
      <c r="H61" s="40" t="s">
        <v>34</v>
      </c>
      <c r="I61" s="71"/>
      <c r="J61" s="71"/>
      <c r="K61" s="42"/>
      <c r="L61" s="70" t="str">
        <f t="shared" si="10"/>
        <v/>
      </c>
      <c r="M61" s="70"/>
      <c r="N61" s="28" t="str">
        <f t="shared" si="4"/>
        <v/>
      </c>
      <c r="O61" s="40"/>
      <c r="P61" s="26"/>
      <c r="Q61" s="27"/>
      <c r="R61" s="71"/>
      <c r="S61" s="71"/>
      <c r="T61" s="73" t="str">
        <f t="shared" si="7"/>
        <v/>
      </c>
      <c r="U61" s="73"/>
      <c r="V61" s="72" t="str">
        <f t="shared" si="8"/>
        <v/>
      </c>
      <c r="W61" s="72"/>
      <c r="X61" s="29"/>
      <c r="Y61" s="3">
        <f t="shared" si="9"/>
        <v>0</v>
      </c>
      <c r="AB61" s="4" t="e">
        <f t="shared" si="6"/>
        <v>#VALUE!</v>
      </c>
    </row>
    <row r="62" spans="2:28" x14ac:dyDescent="0.2">
      <c r="B62" s="40">
        <v>84</v>
      </c>
      <c r="C62" s="70" t="str">
        <f t="shared" si="2"/>
        <v/>
      </c>
      <c r="D62" s="70"/>
      <c r="E62" s="40"/>
      <c r="F62" s="26"/>
      <c r="G62" s="27"/>
      <c r="H62" s="40" t="s">
        <v>34</v>
      </c>
      <c r="I62" s="71"/>
      <c r="J62" s="71"/>
      <c r="K62" s="42"/>
      <c r="L62" s="70" t="str">
        <f t="shared" si="10"/>
        <v/>
      </c>
      <c r="M62" s="70"/>
      <c r="N62" s="28" t="str">
        <f t="shared" si="4"/>
        <v/>
      </c>
      <c r="O62" s="40"/>
      <c r="P62" s="26"/>
      <c r="Q62" s="27"/>
      <c r="R62" s="71"/>
      <c r="S62" s="71"/>
      <c r="T62" s="73" t="str">
        <f t="shared" si="7"/>
        <v/>
      </c>
      <c r="U62" s="73"/>
      <c r="V62" s="72" t="str">
        <f t="shared" si="8"/>
        <v/>
      </c>
      <c r="W62" s="72"/>
      <c r="X62" s="29"/>
      <c r="Y62" s="3">
        <f t="shared" si="9"/>
        <v>0</v>
      </c>
      <c r="AB62" s="4" t="e">
        <f t="shared" si="6"/>
        <v>#VALUE!</v>
      </c>
    </row>
    <row r="63" spans="2:28" x14ac:dyDescent="0.2">
      <c r="B63" s="40">
        <v>85</v>
      </c>
      <c r="C63" s="70" t="str">
        <f t="shared" si="2"/>
        <v/>
      </c>
      <c r="D63" s="70"/>
      <c r="E63" s="40"/>
      <c r="F63" s="26"/>
      <c r="G63" s="27"/>
      <c r="H63" s="40" t="s">
        <v>33</v>
      </c>
      <c r="I63" s="71"/>
      <c r="J63" s="71"/>
      <c r="K63" s="42"/>
      <c r="L63" s="70" t="str">
        <f t="shared" si="10"/>
        <v/>
      </c>
      <c r="M63" s="70"/>
      <c r="N63" s="28" t="str">
        <f t="shared" si="4"/>
        <v/>
      </c>
      <c r="O63" s="40"/>
      <c r="P63" s="26"/>
      <c r="Q63" s="27"/>
      <c r="R63" s="71"/>
      <c r="S63" s="71"/>
      <c r="T63" s="73" t="str">
        <f t="shared" si="7"/>
        <v/>
      </c>
      <c r="U63" s="73"/>
      <c r="V63" s="72" t="str">
        <f t="shared" si="8"/>
        <v/>
      </c>
      <c r="W63" s="72"/>
      <c r="X63" s="29"/>
      <c r="Y63" s="3">
        <f t="shared" si="9"/>
        <v>0</v>
      </c>
      <c r="AB63" s="4" t="e">
        <f t="shared" si="6"/>
        <v>#VALUE!</v>
      </c>
    </row>
    <row r="64" spans="2:28" x14ac:dyDescent="0.2">
      <c r="B64" s="40">
        <v>86</v>
      </c>
      <c r="C64" s="70" t="str">
        <f t="shared" si="2"/>
        <v/>
      </c>
      <c r="D64" s="70"/>
      <c r="E64" s="40"/>
      <c r="F64" s="26"/>
      <c r="G64" s="27"/>
      <c r="H64" s="40" t="s">
        <v>34</v>
      </c>
      <c r="I64" s="71"/>
      <c r="J64" s="71"/>
      <c r="K64" s="42"/>
      <c r="L64" s="70" t="str">
        <f t="shared" si="10"/>
        <v/>
      </c>
      <c r="M64" s="70"/>
      <c r="N64" s="28" t="str">
        <f t="shared" si="4"/>
        <v/>
      </c>
      <c r="O64" s="40"/>
      <c r="P64" s="26"/>
      <c r="Q64" s="27"/>
      <c r="R64" s="71"/>
      <c r="S64" s="71"/>
      <c r="T64" s="73" t="str">
        <f t="shared" si="7"/>
        <v/>
      </c>
      <c r="U64" s="73"/>
      <c r="V64" s="72" t="str">
        <f t="shared" si="8"/>
        <v/>
      </c>
      <c r="W64" s="72"/>
      <c r="X64" s="29"/>
      <c r="Y64" s="3">
        <f t="shared" si="9"/>
        <v>0</v>
      </c>
      <c r="AB64" s="4" t="e">
        <f t="shared" si="6"/>
        <v>#VALUE!</v>
      </c>
    </row>
    <row r="65" spans="2:28" x14ac:dyDescent="0.2">
      <c r="B65" s="40">
        <v>87</v>
      </c>
      <c r="C65" s="70" t="str">
        <f t="shared" si="2"/>
        <v/>
      </c>
      <c r="D65" s="70"/>
      <c r="E65" s="40"/>
      <c r="F65" s="26"/>
      <c r="G65" s="27"/>
      <c r="H65" s="40" t="s">
        <v>34</v>
      </c>
      <c r="I65" s="71"/>
      <c r="J65" s="71"/>
      <c r="K65" s="42"/>
      <c r="L65" s="70" t="str">
        <f t="shared" si="10"/>
        <v/>
      </c>
      <c r="M65" s="70"/>
      <c r="N65" s="28" t="str">
        <f t="shared" si="4"/>
        <v/>
      </c>
      <c r="O65" s="40"/>
      <c r="P65" s="26"/>
      <c r="Q65" s="27"/>
      <c r="R65" s="71"/>
      <c r="S65" s="71"/>
      <c r="T65" s="73" t="str">
        <f t="shared" si="7"/>
        <v/>
      </c>
      <c r="U65" s="73"/>
      <c r="V65" s="72" t="str">
        <f t="shared" si="8"/>
        <v/>
      </c>
      <c r="W65" s="72"/>
      <c r="X65" s="29"/>
      <c r="Y65" s="3">
        <f t="shared" si="9"/>
        <v>0</v>
      </c>
      <c r="AB65" s="4" t="e">
        <f t="shared" si="6"/>
        <v>#VALUE!</v>
      </c>
    </row>
    <row r="66" spans="2:28" x14ac:dyDescent="0.2">
      <c r="B66" s="40">
        <v>88</v>
      </c>
      <c r="C66" s="70" t="str">
        <f t="shared" si="2"/>
        <v/>
      </c>
      <c r="D66" s="70"/>
      <c r="E66" s="40"/>
      <c r="F66" s="26"/>
      <c r="G66" s="27"/>
      <c r="H66" s="40" t="s">
        <v>34</v>
      </c>
      <c r="I66" s="71"/>
      <c r="J66" s="71"/>
      <c r="K66" s="42"/>
      <c r="L66" s="70" t="str">
        <f t="shared" si="10"/>
        <v/>
      </c>
      <c r="M66" s="70"/>
      <c r="N66" s="28" t="str">
        <f t="shared" si="4"/>
        <v/>
      </c>
      <c r="O66" s="40"/>
      <c r="P66" s="26"/>
      <c r="Q66" s="27"/>
      <c r="R66" s="71"/>
      <c r="S66" s="71"/>
      <c r="T66" s="73" t="str">
        <f t="shared" si="7"/>
        <v/>
      </c>
      <c r="U66" s="73"/>
      <c r="V66" s="72" t="str">
        <f t="shared" si="8"/>
        <v/>
      </c>
      <c r="W66" s="72"/>
      <c r="X66" s="29"/>
      <c r="Y66" s="3">
        <f t="shared" si="9"/>
        <v>0</v>
      </c>
      <c r="AB66" s="4" t="e">
        <f t="shared" si="6"/>
        <v>#VALUE!</v>
      </c>
    </row>
    <row r="67" spans="2:28" x14ac:dyDescent="0.2">
      <c r="B67" s="40">
        <v>89</v>
      </c>
      <c r="C67" s="70" t="str">
        <f t="shared" si="2"/>
        <v/>
      </c>
      <c r="D67" s="70"/>
      <c r="E67" s="40"/>
      <c r="F67" s="26"/>
      <c r="G67" s="27"/>
      <c r="H67" s="40" t="s">
        <v>34</v>
      </c>
      <c r="I67" s="71"/>
      <c r="J67" s="71"/>
      <c r="K67" s="42"/>
      <c r="L67" s="70" t="str">
        <f t="shared" si="10"/>
        <v/>
      </c>
      <c r="M67" s="70"/>
      <c r="N67" s="28" t="str">
        <f t="shared" si="4"/>
        <v/>
      </c>
      <c r="O67" s="40"/>
      <c r="P67" s="26"/>
      <c r="Q67" s="27"/>
      <c r="R67" s="71"/>
      <c r="S67" s="71"/>
      <c r="T67" s="73" t="str">
        <f t="shared" si="7"/>
        <v/>
      </c>
      <c r="U67" s="73"/>
      <c r="V67" s="72" t="str">
        <f t="shared" si="8"/>
        <v/>
      </c>
      <c r="W67" s="72"/>
      <c r="X67" s="29"/>
      <c r="Y67" s="3">
        <f t="shared" si="9"/>
        <v>0</v>
      </c>
      <c r="AB67" s="4" t="e">
        <f t="shared" si="6"/>
        <v>#VALUE!</v>
      </c>
    </row>
    <row r="68" spans="2:28" x14ac:dyDescent="0.2">
      <c r="B68" s="40">
        <v>90</v>
      </c>
      <c r="C68" s="70" t="str">
        <f t="shared" si="2"/>
        <v/>
      </c>
      <c r="D68" s="70"/>
      <c r="E68" s="40"/>
      <c r="F68" s="26"/>
      <c r="G68" s="27"/>
      <c r="H68" s="40" t="s">
        <v>33</v>
      </c>
      <c r="I68" s="71"/>
      <c r="J68" s="71"/>
      <c r="K68" s="42"/>
      <c r="L68" s="70" t="str">
        <f t="shared" si="10"/>
        <v/>
      </c>
      <c r="M68" s="70"/>
      <c r="N68" s="28" t="str">
        <f t="shared" si="4"/>
        <v/>
      </c>
      <c r="O68" s="40"/>
      <c r="P68" s="26"/>
      <c r="Q68" s="27"/>
      <c r="R68" s="71"/>
      <c r="S68" s="71"/>
      <c r="T68" s="73" t="str">
        <f t="shared" si="7"/>
        <v/>
      </c>
      <c r="U68" s="73"/>
      <c r="V68" s="72" t="str">
        <f t="shared" si="8"/>
        <v/>
      </c>
      <c r="W68" s="72"/>
      <c r="X68" s="29"/>
      <c r="Y68" s="3">
        <f t="shared" si="9"/>
        <v>0</v>
      </c>
      <c r="AB68" s="4" t="e">
        <f t="shared" si="6"/>
        <v>#VALUE!</v>
      </c>
    </row>
    <row r="69" spans="2:28" x14ac:dyDescent="0.2">
      <c r="B69" s="40">
        <v>91</v>
      </c>
      <c r="C69" s="70" t="str">
        <f t="shared" si="2"/>
        <v/>
      </c>
      <c r="D69" s="70"/>
      <c r="E69" s="40"/>
      <c r="F69" s="26"/>
      <c r="G69" s="27"/>
      <c r="H69" s="40" t="s">
        <v>33</v>
      </c>
      <c r="I69" s="71"/>
      <c r="J69" s="71"/>
      <c r="K69" s="42"/>
      <c r="L69" s="70" t="str">
        <f t="shared" si="10"/>
        <v/>
      </c>
      <c r="M69" s="70"/>
      <c r="N69" s="28" t="str">
        <f t="shared" si="4"/>
        <v/>
      </c>
      <c r="O69" s="40"/>
      <c r="P69" s="26"/>
      <c r="Q69" s="27"/>
      <c r="R69" s="71"/>
      <c r="S69" s="71"/>
      <c r="T69" s="73" t="str">
        <f t="shared" si="7"/>
        <v/>
      </c>
      <c r="U69" s="73"/>
      <c r="V69" s="72" t="str">
        <f t="shared" si="8"/>
        <v/>
      </c>
      <c r="W69" s="72"/>
      <c r="X69" s="29"/>
      <c r="Y69" s="3">
        <f t="shared" si="9"/>
        <v>0</v>
      </c>
      <c r="AB69" s="4" t="e">
        <f t="shared" si="6"/>
        <v>#VALUE!</v>
      </c>
    </row>
    <row r="70" spans="2:28" x14ac:dyDescent="0.2">
      <c r="B70" s="40">
        <v>92</v>
      </c>
      <c r="C70" s="70" t="str">
        <f t="shared" si="2"/>
        <v/>
      </c>
      <c r="D70" s="70"/>
      <c r="E70" s="40"/>
      <c r="F70" s="26"/>
      <c r="G70" s="27"/>
      <c r="H70" s="40" t="s">
        <v>34</v>
      </c>
      <c r="I70" s="71"/>
      <c r="J70" s="71"/>
      <c r="K70" s="42"/>
      <c r="L70" s="70" t="str">
        <f t="shared" si="10"/>
        <v/>
      </c>
      <c r="M70" s="70"/>
      <c r="N70" s="28" t="str">
        <f t="shared" si="4"/>
        <v/>
      </c>
      <c r="O70" s="40"/>
      <c r="P70" s="26"/>
      <c r="Q70" s="27"/>
      <c r="R70" s="71"/>
      <c r="S70" s="71"/>
      <c r="T70" s="73" t="str">
        <f t="shared" si="7"/>
        <v/>
      </c>
      <c r="U70" s="73"/>
      <c r="V70" s="72" t="str">
        <f t="shared" si="8"/>
        <v/>
      </c>
      <c r="W70" s="72"/>
      <c r="X70" s="29"/>
      <c r="Y70" s="3">
        <f t="shared" si="9"/>
        <v>0</v>
      </c>
      <c r="AB70" s="4" t="e">
        <f t="shared" si="6"/>
        <v>#VALUE!</v>
      </c>
    </row>
    <row r="71" spans="2:28" x14ac:dyDescent="0.2">
      <c r="B71" s="40">
        <v>93</v>
      </c>
      <c r="C71" s="70" t="str">
        <f t="shared" si="2"/>
        <v/>
      </c>
      <c r="D71" s="70"/>
      <c r="E71" s="40"/>
      <c r="F71" s="26"/>
      <c r="G71" s="27"/>
      <c r="H71" s="40" t="s">
        <v>33</v>
      </c>
      <c r="I71" s="71"/>
      <c r="J71" s="71"/>
      <c r="K71" s="42"/>
      <c r="L71" s="70" t="str">
        <f t="shared" si="10"/>
        <v/>
      </c>
      <c r="M71" s="70"/>
      <c r="N71" s="28" t="str">
        <f t="shared" si="4"/>
        <v/>
      </c>
      <c r="O71" s="40"/>
      <c r="P71" s="26"/>
      <c r="Q71" s="27"/>
      <c r="R71" s="71"/>
      <c r="S71" s="71"/>
      <c r="T71" s="73" t="str">
        <f t="shared" si="7"/>
        <v/>
      </c>
      <c r="U71" s="73"/>
      <c r="V71" s="72" t="str">
        <f t="shared" si="8"/>
        <v/>
      </c>
      <c r="W71" s="72"/>
      <c r="X71" s="29"/>
      <c r="Y71" s="3">
        <f t="shared" si="9"/>
        <v>0</v>
      </c>
      <c r="AB71" s="4" t="e">
        <f t="shared" si="6"/>
        <v>#VALUE!</v>
      </c>
    </row>
    <row r="72" spans="2:28" x14ac:dyDescent="0.2">
      <c r="B72" s="40">
        <v>94</v>
      </c>
      <c r="C72" s="70" t="str">
        <f t="shared" si="2"/>
        <v/>
      </c>
      <c r="D72" s="70"/>
      <c r="E72" s="40"/>
      <c r="F72" s="26"/>
      <c r="G72" s="27"/>
      <c r="H72" s="40" t="s">
        <v>34</v>
      </c>
      <c r="I72" s="71"/>
      <c r="J72" s="71"/>
      <c r="K72" s="42"/>
      <c r="L72" s="70" t="str">
        <f t="shared" si="10"/>
        <v/>
      </c>
      <c r="M72" s="70"/>
      <c r="N72" s="28" t="str">
        <f t="shared" si="4"/>
        <v/>
      </c>
      <c r="O72" s="40"/>
      <c r="P72" s="26"/>
      <c r="Q72" s="27"/>
      <c r="R72" s="71"/>
      <c r="S72" s="71"/>
      <c r="T72" s="73" t="str">
        <f t="shared" si="7"/>
        <v/>
      </c>
      <c r="U72" s="73"/>
      <c r="V72" s="72" t="str">
        <f t="shared" si="8"/>
        <v/>
      </c>
      <c r="W72" s="72"/>
      <c r="X72" s="29"/>
      <c r="Y72" s="3">
        <f t="shared" si="9"/>
        <v>0</v>
      </c>
      <c r="AB72" s="4" t="e">
        <f t="shared" si="6"/>
        <v>#VALUE!</v>
      </c>
    </row>
    <row r="73" spans="2:28" x14ac:dyDescent="0.2">
      <c r="B73" s="40">
        <v>95</v>
      </c>
      <c r="C73" s="70" t="str">
        <f t="shared" si="2"/>
        <v/>
      </c>
      <c r="D73" s="70"/>
      <c r="E73" s="40"/>
      <c r="F73" s="26"/>
      <c r="G73" s="27"/>
      <c r="H73" s="40" t="s">
        <v>33</v>
      </c>
      <c r="I73" s="71"/>
      <c r="J73" s="71"/>
      <c r="K73" s="42"/>
      <c r="L73" s="70" t="str">
        <f t="shared" ref="L73:L108" si="11">IF(F73="","",C73*0.03)</f>
        <v/>
      </c>
      <c r="M73" s="70"/>
      <c r="N73" s="28" t="str">
        <f t="shared" si="4"/>
        <v/>
      </c>
      <c r="O73" s="40"/>
      <c r="P73" s="26"/>
      <c r="Q73" s="27"/>
      <c r="R73" s="71"/>
      <c r="S73" s="71"/>
      <c r="T73" s="73" t="str">
        <f t="shared" ref="T73:T108" si="12">IF(P73="","",(IF(H73="売",I73-R73,R73-I73))*N73*10000000)</f>
        <v/>
      </c>
      <c r="U73" s="73"/>
      <c r="V73" s="72" t="str">
        <f t="shared" ref="V73:V108" si="13">IF(P73="","",IF(T73&lt;0,K73*(-1),IF(H73="買",(R73-I73)*10000,(I73-R73)*10000)))</f>
        <v/>
      </c>
      <c r="W73" s="72"/>
      <c r="X73" s="29"/>
      <c r="Y73" s="3">
        <f t="shared" ref="Y73" si="14">(I73-X73)*100</f>
        <v>0</v>
      </c>
      <c r="AB73" s="4" t="e">
        <f t="shared" si="6"/>
        <v>#VALUE!</v>
      </c>
    </row>
    <row r="74" spans="2:28" x14ac:dyDescent="0.2">
      <c r="B74" s="40">
        <v>96</v>
      </c>
      <c r="C74" s="70" t="str">
        <f t="shared" ref="C74:C108" si="15">IF(T73="","",C73+T73)</f>
        <v/>
      </c>
      <c r="D74" s="70"/>
      <c r="E74" s="40"/>
      <c r="F74" s="26"/>
      <c r="G74" s="27"/>
      <c r="H74" s="40" t="s">
        <v>33</v>
      </c>
      <c r="I74" s="71"/>
      <c r="J74" s="71"/>
      <c r="K74" s="42"/>
      <c r="L74" s="70" t="str">
        <f t="shared" si="11"/>
        <v/>
      </c>
      <c r="M74" s="70"/>
      <c r="N74" s="28" t="str">
        <f t="shared" ref="N74:N108" si="16">IF(K74="","",(L74/K74)/1000)</f>
        <v/>
      </c>
      <c r="O74" s="40"/>
      <c r="P74" s="26"/>
      <c r="Q74" s="27"/>
      <c r="R74" s="71"/>
      <c r="S74" s="71"/>
      <c r="T74" s="73" t="str">
        <f t="shared" si="12"/>
        <v/>
      </c>
      <c r="U74" s="73"/>
      <c r="V74" s="72" t="str">
        <f t="shared" si="13"/>
        <v/>
      </c>
      <c r="W74" s="72"/>
      <c r="X74" s="29"/>
      <c r="Y74" s="3">
        <f t="shared" ref="Y74:Y108" si="17">(I74-X74)*100</f>
        <v>0</v>
      </c>
      <c r="AB74" s="4" t="e">
        <f t="shared" ref="AB74:AB108" si="18">V74/K74</f>
        <v>#VALUE!</v>
      </c>
    </row>
    <row r="75" spans="2:28" x14ac:dyDescent="0.2">
      <c r="B75" s="40">
        <v>97</v>
      </c>
      <c r="C75" s="70" t="str">
        <f t="shared" si="15"/>
        <v/>
      </c>
      <c r="D75" s="70"/>
      <c r="E75" s="40"/>
      <c r="F75" s="26"/>
      <c r="G75" s="27"/>
      <c r="H75" s="40" t="s">
        <v>34</v>
      </c>
      <c r="I75" s="71"/>
      <c r="J75" s="71"/>
      <c r="K75" s="42"/>
      <c r="L75" s="70" t="str">
        <f t="shared" si="11"/>
        <v/>
      </c>
      <c r="M75" s="70"/>
      <c r="N75" s="28" t="str">
        <f t="shared" si="16"/>
        <v/>
      </c>
      <c r="O75" s="40"/>
      <c r="P75" s="26"/>
      <c r="Q75" s="27"/>
      <c r="R75" s="71"/>
      <c r="S75" s="71"/>
      <c r="T75" s="73" t="str">
        <f t="shared" si="12"/>
        <v/>
      </c>
      <c r="U75" s="73"/>
      <c r="V75" s="72" t="str">
        <f t="shared" si="13"/>
        <v/>
      </c>
      <c r="W75" s="72"/>
      <c r="X75" s="29"/>
      <c r="Y75" s="3">
        <f t="shared" si="17"/>
        <v>0</v>
      </c>
      <c r="AB75" s="4" t="e">
        <f t="shared" si="18"/>
        <v>#VALUE!</v>
      </c>
    </row>
    <row r="76" spans="2:28" x14ac:dyDescent="0.2">
      <c r="B76" s="40">
        <v>98</v>
      </c>
      <c r="C76" s="70" t="str">
        <f t="shared" si="15"/>
        <v/>
      </c>
      <c r="D76" s="70"/>
      <c r="E76" s="40"/>
      <c r="F76" s="26"/>
      <c r="G76" s="27"/>
      <c r="H76" s="40" t="s">
        <v>34</v>
      </c>
      <c r="I76" s="71"/>
      <c r="J76" s="71"/>
      <c r="K76" s="42"/>
      <c r="L76" s="70" t="str">
        <f t="shared" si="11"/>
        <v/>
      </c>
      <c r="M76" s="70"/>
      <c r="N76" s="28" t="str">
        <f t="shared" si="16"/>
        <v/>
      </c>
      <c r="O76" s="40"/>
      <c r="P76" s="26"/>
      <c r="Q76" s="27"/>
      <c r="R76" s="71"/>
      <c r="S76" s="71"/>
      <c r="T76" s="73" t="str">
        <f t="shared" si="12"/>
        <v/>
      </c>
      <c r="U76" s="73"/>
      <c r="V76" s="72" t="str">
        <f t="shared" si="13"/>
        <v/>
      </c>
      <c r="W76" s="72"/>
      <c r="X76" s="29"/>
      <c r="Y76" s="3">
        <f t="shared" si="17"/>
        <v>0</v>
      </c>
      <c r="AB76" s="4" t="e">
        <f t="shared" si="18"/>
        <v>#VALUE!</v>
      </c>
    </row>
    <row r="77" spans="2:28" x14ac:dyDescent="0.2">
      <c r="B77" s="40">
        <v>99</v>
      </c>
      <c r="C77" s="70" t="str">
        <f t="shared" si="15"/>
        <v/>
      </c>
      <c r="D77" s="70"/>
      <c r="E77" s="40"/>
      <c r="F77" s="26"/>
      <c r="G77" s="27"/>
      <c r="H77" s="40" t="s">
        <v>34</v>
      </c>
      <c r="I77" s="71"/>
      <c r="J77" s="71"/>
      <c r="K77" s="42"/>
      <c r="L77" s="70" t="str">
        <f t="shared" si="11"/>
        <v/>
      </c>
      <c r="M77" s="70"/>
      <c r="N77" s="28" t="str">
        <f t="shared" si="16"/>
        <v/>
      </c>
      <c r="O77" s="40"/>
      <c r="P77" s="26"/>
      <c r="Q77" s="27"/>
      <c r="R77" s="71"/>
      <c r="S77" s="71"/>
      <c r="T77" s="73" t="str">
        <f t="shared" si="12"/>
        <v/>
      </c>
      <c r="U77" s="73"/>
      <c r="V77" s="72" t="str">
        <f t="shared" si="13"/>
        <v/>
      </c>
      <c r="W77" s="72"/>
      <c r="X77" s="29"/>
      <c r="Y77" s="3">
        <f t="shared" si="17"/>
        <v>0</v>
      </c>
      <c r="AB77" s="4" t="e">
        <f t="shared" si="18"/>
        <v>#VALUE!</v>
      </c>
    </row>
    <row r="78" spans="2:28" x14ac:dyDescent="0.2">
      <c r="B78" s="40">
        <v>100</v>
      </c>
      <c r="C78" s="70" t="str">
        <f t="shared" si="15"/>
        <v/>
      </c>
      <c r="D78" s="70"/>
      <c r="E78" s="40"/>
      <c r="F78" s="26"/>
      <c r="G78" s="27"/>
      <c r="H78" s="40" t="s">
        <v>33</v>
      </c>
      <c r="I78" s="71"/>
      <c r="J78" s="71"/>
      <c r="K78" s="42"/>
      <c r="L78" s="70" t="str">
        <f t="shared" si="11"/>
        <v/>
      </c>
      <c r="M78" s="70"/>
      <c r="N78" s="28" t="str">
        <f t="shared" si="16"/>
        <v/>
      </c>
      <c r="O78" s="40"/>
      <c r="P78" s="26"/>
      <c r="Q78" s="27"/>
      <c r="R78" s="71"/>
      <c r="S78" s="71"/>
      <c r="T78" s="73" t="str">
        <f t="shared" si="12"/>
        <v/>
      </c>
      <c r="U78" s="73"/>
      <c r="V78" s="72" t="str">
        <f t="shared" si="13"/>
        <v/>
      </c>
      <c r="W78" s="72"/>
      <c r="X78" s="29"/>
      <c r="Y78" s="3">
        <f t="shared" si="17"/>
        <v>0</v>
      </c>
      <c r="AB78" s="4" t="e">
        <f t="shared" si="18"/>
        <v>#VALUE!</v>
      </c>
    </row>
    <row r="79" spans="2:28" x14ac:dyDescent="0.2">
      <c r="B79" s="40">
        <v>101</v>
      </c>
      <c r="C79" s="70" t="str">
        <f t="shared" si="15"/>
        <v/>
      </c>
      <c r="D79" s="70"/>
      <c r="E79" s="40"/>
      <c r="F79" s="26"/>
      <c r="G79" s="27"/>
      <c r="H79" s="40" t="s">
        <v>34</v>
      </c>
      <c r="I79" s="71"/>
      <c r="J79" s="71"/>
      <c r="K79" s="42"/>
      <c r="L79" s="70" t="str">
        <f t="shared" si="11"/>
        <v/>
      </c>
      <c r="M79" s="70"/>
      <c r="N79" s="28" t="str">
        <f t="shared" si="16"/>
        <v/>
      </c>
      <c r="O79" s="40"/>
      <c r="P79" s="26"/>
      <c r="Q79" s="27"/>
      <c r="R79" s="71"/>
      <c r="S79" s="71"/>
      <c r="T79" s="73" t="str">
        <f t="shared" si="12"/>
        <v/>
      </c>
      <c r="U79" s="73"/>
      <c r="V79" s="72" t="str">
        <f t="shared" si="13"/>
        <v/>
      </c>
      <c r="W79" s="72"/>
      <c r="X79" s="29"/>
      <c r="Y79" s="3">
        <f t="shared" si="17"/>
        <v>0</v>
      </c>
      <c r="AB79" s="4" t="e">
        <f t="shared" si="18"/>
        <v>#VALUE!</v>
      </c>
    </row>
    <row r="80" spans="2:28" x14ac:dyDescent="0.2">
      <c r="B80" s="40">
        <v>102</v>
      </c>
      <c r="C80" s="70" t="str">
        <f t="shared" si="15"/>
        <v/>
      </c>
      <c r="D80" s="70"/>
      <c r="E80" s="40"/>
      <c r="F80" s="26"/>
      <c r="G80" s="27"/>
      <c r="H80" s="40" t="s">
        <v>33</v>
      </c>
      <c r="I80" s="71"/>
      <c r="J80" s="71"/>
      <c r="K80" s="42"/>
      <c r="L80" s="70" t="str">
        <f t="shared" si="11"/>
        <v/>
      </c>
      <c r="M80" s="70"/>
      <c r="N80" s="28" t="str">
        <f t="shared" si="16"/>
        <v/>
      </c>
      <c r="O80" s="40"/>
      <c r="P80" s="26"/>
      <c r="Q80" s="27"/>
      <c r="R80" s="71"/>
      <c r="S80" s="71"/>
      <c r="T80" s="73" t="str">
        <f t="shared" si="12"/>
        <v/>
      </c>
      <c r="U80" s="73"/>
      <c r="V80" s="72" t="str">
        <f t="shared" si="13"/>
        <v/>
      </c>
      <c r="W80" s="72"/>
      <c r="X80" s="29"/>
      <c r="Y80" s="3">
        <f t="shared" si="17"/>
        <v>0</v>
      </c>
      <c r="AB80" s="4" t="e">
        <f t="shared" si="18"/>
        <v>#VALUE!</v>
      </c>
    </row>
    <row r="81" spans="2:28" x14ac:dyDescent="0.2">
      <c r="B81" s="40">
        <v>103</v>
      </c>
      <c r="C81" s="70" t="str">
        <f t="shared" si="15"/>
        <v/>
      </c>
      <c r="D81" s="70"/>
      <c r="E81" s="40"/>
      <c r="F81" s="26"/>
      <c r="G81" s="27"/>
      <c r="H81" s="40" t="s">
        <v>34</v>
      </c>
      <c r="I81" s="71"/>
      <c r="J81" s="71"/>
      <c r="K81" s="42"/>
      <c r="L81" s="70" t="str">
        <f t="shared" si="11"/>
        <v/>
      </c>
      <c r="M81" s="70"/>
      <c r="N81" s="28" t="str">
        <f t="shared" si="16"/>
        <v/>
      </c>
      <c r="O81" s="40"/>
      <c r="P81" s="26"/>
      <c r="Q81" s="27"/>
      <c r="R81" s="71"/>
      <c r="S81" s="71"/>
      <c r="T81" s="73" t="str">
        <f t="shared" si="12"/>
        <v/>
      </c>
      <c r="U81" s="73"/>
      <c r="V81" s="72" t="str">
        <f t="shared" si="13"/>
        <v/>
      </c>
      <c r="W81" s="72"/>
      <c r="X81" s="29"/>
      <c r="Y81" s="3">
        <f t="shared" si="17"/>
        <v>0</v>
      </c>
      <c r="AB81" s="4" t="e">
        <f t="shared" si="18"/>
        <v>#VALUE!</v>
      </c>
    </row>
    <row r="82" spans="2:28" x14ac:dyDescent="0.2">
      <c r="B82" s="40">
        <v>104</v>
      </c>
      <c r="C82" s="70" t="str">
        <f t="shared" si="15"/>
        <v/>
      </c>
      <c r="D82" s="70"/>
      <c r="E82" s="40"/>
      <c r="F82" s="26"/>
      <c r="G82" s="27"/>
      <c r="H82" s="40" t="s">
        <v>34</v>
      </c>
      <c r="I82" s="71"/>
      <c r="J82" s="71"/>
      <c r="K82" s="42"/>
      <c r="L82" s="70" t="str">
        <f t="shared" si="11"/>
        <v/>
      </c>
      <c r="M82" s="70"/>
      <c r="N82" s="28" t="str">
        <f t="shared" si="16"/>
        <v/>
      </c>
      <c r="O82" s="40"/>
      <c r="P82" s="26"/>
      <c r="Q82" s="27"/>
      <c r="R82" s="71"/>
      <c r="S82" s="71"/>
      <c r="T82" s="73" t="str">
        <f t="shared" si="12"/>
        <v/>
      </c>
      <c r="U82" s="73"/>
      <c r="V82" s="72" t="str">
        <f t="shared" si="13"/>
        <v/>
      </c>
      <c r="W82" s="72"/>
      <c r="X82" s="29"/>
      <c r="Y82" s="3">
        <f t="shared" si="17"/>
        <v>0</v>
      </c>
      <c r="AB82" s="4" t="e">
        <f t="shared" si="18"/>
        <v>#VALUE!</v>
      </c>
    </row>
    <row r="83" spans="2:28" x14ac:dyDescent="0.2">
      <c r="B83" s="40">
        <v>105</v>
      </c>
      <c r="C83" s="70" t="str">
        <f t="shared" si="15"/>
        <v/>
      </c>
      <c r="D83" s="70"/>
      <c r="E83" s="40"/>
      <c r="F83" s="26"/>
      <c r="G83" s="27"/>
      <c r="H83" s="40" t="s">
        <v>34</v>
      </c>
      <c r="I83" s="71"/>
      <c r="J83" s="71"/>
      <c r="K83" s="42"/>
      <c r="L83" s="70" t="str">
        <f t="shared" si="11"/>
        <v/>
      </c>
      <c r="M83" s="70"/>
      <c r="N83" s="28" t="str">
        <f t="shared" si="16"/>
        <v/>
      </c>
      <c r="O83" s="40"/>
      <c r="P83" s="26"/>
      <c r="Q83" s="27"/>
      <c r="R83" s="71"/>
      <c r="S83" s="71"/>
      <c r="T83" s="73" t="str">
        <f t="shared" si="12"/>
        <v/>
      </c>
      <c r="U83" s="73"/>
      <c r="V83" s="72" t="str">
        <f t="shared" si="13"/>
        <v/>
      </c>
      <c r="W83" s="72"/>
      <c r="X83" s="29"/>
      <c r="Y83" s="3">
        <f t="shared" si="17"/>
        <v>0</v>
      </c>
      <c r="AB83" s="4" t="e">
        <f t="shared" si="18"/>
        <v>#VALUE!</v>
      </c>
    </row>
    <row r="84" spans="2:28" x14ac:dyDescent="0.2">
      <c r="B84" s="40">
        <v>106</v>
      </c>
      <c r="C84" s="70" t="str">
        <f t="shared" si="15"/>
        <v/>
      </c>
      <c r="D84" s="70"/>
      <c r="E84" s="40"/>
      <c r="F84" s="26"/>
      <c r="G84" s="27"/>
      <c r="H84" s="40" t="s">
        <v>34</v>
      </c>
      <c r="I84" s="71"/>
      <c r="J84" s="71"/>
      <c r="K84" s="42"/>
      <c r="L84" s="70" t="str">
        <f t="shared" si="11"/>
        <v/>
      </c>
      <c r="M84" s="70"/>
      <c r="N84" s="28" t="str">
        <f t="shared" si="16"/>
        <v/>
      </c>
      <c r="O84" s="40"/>
      <c r="P84" s="26"/>
      <c r="Q84" s="27"/>
      <c r="R84" s="71"/>
      <c r="S84" s="71"/>
      <c r="T84" s="73" t="str">
        <f t="shared" si="12"/>
        <v/>
      </c>
      <c r="U84" s="73"/>
      <c r="V84" s="72" t="str">
        <f t="shared" si="13"/>
        <v/>
      </c>
      <c r="W84" s="72"/>
      <c r="X84" s="29"/>
      <c r="Y84" s="3">
        <f t="shared" si="17"/>
        <v>0</v>
      </c>
      <c r="AB84" s="4" t="e">
        <f t="shared" si="18"/>
        <v>#VALUE!</v>
      </c>
    </row>
    <row r="85" spans="2:28" x14ac:dyDescent="0.2">
      <c r="B85" s="40">
        <v>107</v>
      </c>
      <c r="C85" s="70" t="str">
        <f t="shared" si="15"/>
        <v/>
      </c>
      <c r="D85" s="70"/>
      <c r="E85" s="40"/>
      <c r="F85" s="26"/>
      <c r="G85" s="27"/>
      <c r="H85" s="40" t="s">
        <v>33</v>
      </c>
      <c r="I85" s="71"/>
      <c r="J85" s="71"/>
      <c r="K85" s="42"/>
      <c r="L85" s="70" t="str">
        <f t="shared" si="11"/>
        <v/>
      </c>
      <c r="M85" s="70"/>
      <c r="N85" s="28" t="str">
        <f t="shared" si="16"/>
        <v/>
      </c>
      <c r="O85" s="40"/>
      <c r="P85" s="26"/>
      <c r="Q85" s="27"/>
      <c r="R85" s="71"/>
      <c r="S85" s="71"/>
      <c r="T85" s="73" t="str">
        <f t="shared" si="12"/>
        <v/>
      </c>
      <c r="U85" s="73"/>
      <c r="V85" s="72" t="str">
        <f t="shared" si="13"/>
        <v/>
      </c>
      <c r="W85" s="72"/>
      <c r="X85" s="29"/>
      <c r="Y85" s="3">
        <f t="shared" si="17"/>
        <v>0</v>
      </c>
      <c r="AB85" s="4" t="e">
        <f t="shared" si="18"/>
        <v>#VALUE!</v>
      </c>
    </row>
    <row r="86" spans="2:28" x14ac:dyDescent="0.2">
      <c r="B86" s="40">
        <v>108</v>
      </c>
      <c r="C86" s="70" t="str">
        <f t="shared" si="15"/>
        <v/>
      </c>
      <c r="D86" s="70"/>
      <c r="E86" s="40"/>
      <c r="F86" s="26"/>
      <c r="G86" s="27"/>
      <c r="H86" s="40" t="s">
        <v>34</v>
      </c>
      <c r="I86" s="71"/>
      <c r="J86" s="71"/>
      <c r="K86" s="42"/>
      <c r="L86" s="70" t="str">
        <f t="shared" si="11"/>
        <v/>
      </c>
      <c r="M86" s="70"/>
      <c r="N86" s="28" t="str">
        <f t="shared" si="16"/>
        <v/>
      </c>
      <c r="O86" s="40"/>
      <c r="P86" s="26"/>
      <c r="Q86" s="27"/>
      <c r="R86" s="71"/>
      <c r="S86" s="71"/>
      <c r="T86" s="73" t="str">
        <f t="shared" si="12"/>
        <v/>
      </c>
      <c r="U86" s="73"/>
      <c r="V86" s="72" t="str">
        <f t="shared" si="13"/>
        <v/>
      </c>
      <c r="W86" s="72"/>
      <c r="X86" s="29"/>
      <c r="Y86" s="3">
        <f t="shared" si="17"/>
        <v>0</v>
      </c>
      <c r="AB86" s="4" t="e">
        <f t="shared" si="18"/>
        <v>#VALUE!</v>
      </c>
    </row>
    <row r="87" spans="2:28" x14ac:dyDescent="0.2">
      <c r="B87" s="40">
        <v>109</v>
      </c>
      <c r="C87" s="70" t="str">
        <f t="shared" si="15"/>
        <v/>
      </c>
      <c r="D87" s="70"/>
      <c r="E87" s="40"/>
      <c r="F87" s="26"/>
      <c r="G87" s="27"/>
      <c r="H87" s="40" t="s">
        <v>33</v>
      </c>
      <c r="I87" s="71"/>
      <c r="J87" s="71"/>
      <c r="K87" s="42"/>
      <c r="L87" s="70" t="str">
        <f t="shared" si="11"/>
        <v/>
      </c>
      <c r="M87" s="70"/>
      <c r="N87" s="28" t="str">
        <f t="shared" si="16"/>
        <v/>
      </c>
      <c r="O87" s="40"/>
      <c r="P87" s="26"/>
      <c r="Q87" s="27"/>
      <c r="R87" s="71"/>
      <c r="S87" s="71"/>
      <c r="T87" s="73" t="str">
        <f t="shared" si="12"/>
        <v/>
      </c>
      <c r="U87" s="73"/>
      <c r="V87" s="72" t="str">
        <f t="shared" si="13"/>
        <v/>
      </c>
      <c r="W87" s="72"/>
      <c r="X87" s="29"/>
      <c r="Y87" s="3">
        <f t="shared" si="17"/>
        <v>0</v>
      </c>
      <c r="AB87" s="4" t="e">
        <f t="shared" si="18"/>
        <v>#VALUE!</v>
      </c>
    </row>
    <row r="88" spans="2:28" x14ac:dyDescent="0.2">
      <c r="B88" s="40">
        <v>110</v>
      </c>
      <c r="C88" s="70" t="str">
        <f t="shared" si="15"/>
        <v/>
      </c>
      <c r="D88" s="70"/>
      <c r="E88" s="40"/>
      <c r="F88" s="26"/>
      <c r="G88" s="27"/>
      <c r="H88" s="40" t="s">
        <v>33</v>
      </c>
      <c r="I88" s="71"/>
      <c r="J88" s="71"/>
      <c r="K88" s="42"/>
      <c r="L88" s="70" t="str">
        <f t="shared" si="11"/>
        <v/>
      </c>
      <c r="M88" s="70"/>
      <c r="N88" s="28" t="str">
        <f t="shared" si="16"/>
        <v/>
      </c>
      <c r="O88" s="40"/>
      <c r="P88" s="26"/>
      <c r="Q88" s="27"/>
      <c r="R88" s="71"/>
      <c r="S88" s="71"/>
      <c r="T88" s="73" t="str">
        <f t="shared" si="12"/>
        <v/>
      </c>
      <c r="U88" s="73"/>
      <c r="V88" s="72" t="str">
        <f t="shared" si="13"/>
        <v/>
      </c>
      <c r="W88" s="72"/>
      <c r="X88" s="29"/>
      <c r="Y88" s="3">
        <f t="shared" si="17"/>
        <v>0</v>
      </c>
      <c r="AB88" s="4" t="e">
        <f t="shared" si="18"/>
        <v>#VALUE!</v>
      </c>
    </row>
    <row r="89" spans="2:28" x14ac:dyDescent="0.2">
      <c r="B89" s="40">
        <v>111</v>
      </c>
      <c r="C89" s="70" t="str">
        <f t="shared" si="15"/>
        <v/>
      </c>
      <c r="D89" s="70"/>
      <c r="E89" s="40"/>
      <c r="F89" s="26"/>
      <c r="G89" s="27"/>
      <c r="H89" s="40" t="s">
        <v>33</v>
      </c>
      <c r="I89" s="71"/>
      <c r="J89" s="71"/>
      <c r="K89" s="42"/>
      <c r="L89" s="70" t="str">
        <f t="shared" si="11"/>
        <v/>
      </c>
      <c r="M89" s="70"/>
      <c r="N89" s="28" t="str">
        <f t="shared" si="16"/>
        <v/>
      </c>
      <c r="O89" s="40"/>
      <c r="P89" s="26"/>
      <c r="Q89" s="27"/>
      <c r="R89" s="71"/>
      <c r="S89" s="71"/>
      <c r="T89" s="73" t="str">
        <f t="shared" si="12"/>
        <v/>
      </c>
      <c r="U89" s="73"/>
      <c r="V89" s="72" t="str">
        <f t="shared" si="13"/>
        <v/>
      </c>
      <c r="W89" s="72"/>
      <c r="X89" s="29"/>
      <c r="Y89" s="3">
        <f t="shared" si="17"/>
        <v>0</v>
      </c>
      <c r="AB89" s="4" t="e">
        <f t="shared" si="18"/>
        <v>#VALUE!</v>
      </c>
    </row>
    <row r="90" spans="2:28" x14ac:dyDescent="0.2">
      <c r="B90" s="40">
        <v>112</v>
      </c>
      <c r="C90" s="70" t="str">
        <f t="shared" si="15"/>
        <v/>
      </c>
      <c r="D90" s="70"/>
      <c r="E90" s="40"/>
      <c r="F90" s="26"/>
      <c r="G90" s="27"/>
      <c r="H90" s="40" t="s">
        <v>33</v>
      </c>
      <c r="I90" s="71"/>
      <c r="J90" s="71"/>
      <c r="K90" s="42"/>
      <c r="L90" s="70" t="str">
        <f t="shared" si="11"/>
        <v/>
      </c>
      <c r="M90" s="70"/>
      <c r="N90" s="28" t="str">
        <f t="shared" si="16"/>
        <v/>
      </c>
      <c r="O90" s="40"/>
      <c r="P90" s="26"/>
      <c r="Q90" s="27"/>
      <c r="R90" s="71"/>
      <c r="S90" s="71"/>
      <c r="T90" s="73" t="str">
        <f t="shared" si="12"/>
        <v/>
      </c>
      <c r="U90" s="73"/>
      <c r="V90" s="72" t="str">
        <f t="shared" si="13"/>
        <v/>
      </c>
      <c r="W90" s="72"/>
      <c r="X90" s="29"/>
      <c r="Y90" s="3">
        <f t="shared" si="17"/>
        <v>0</v>
      </c>
      <c r="AB90" s="4" t="e">
        <f t="shared" si="18"/>
        <v>#VALUE!</v>
      </c>
    </row>
    <row r="91" spans="2:28" x14ac:dyDescent="0.2">
      <c r="B91" s="40">
        <v>113</v>
      </c>
      <c r="C91" s="70" t="str">
        <f t="shared" si="15"/>
        <v/>
      </c>
      <c r="D91" s="70"/>
      <c r="E91" s="40"/>
      <c r="F91" s="26"/>
      <c r="G91" s="27"/>
      <c r="H91" s="40" t="s">
        <v>33</v>
      </c>
      <c r="I91" s="71"/>
      <c r="J91" s="71"/>
      <c r="K91" s="42"/>
      <c r="L91" s="70" t="str">
        <f t="shared" si="11"/>
        <v/>
      </c>
      <c r="M91" s="70"/>
      <c r="N91" s="28" t="str">
        <f t="shared" si="16"/>
        <v/>
      </c>
      <c r="O91" s="40"/>
      <c r="P91" s="26"/>
      <c r="Q91" s="27"/>
      <c r="R91" s="71"/>
      <c r="S91" s="71"/>
      <c r="T91" s="73" t="str">
        <f t="shared" si="12"/>
        <v/>
      </c>
      <c r="U91" s="73"/>
      <c r="V91" s="72" t="str">
        <f t="shared" si="13"/>
        <v/>
      </c>
      <c r="W91" s="72"/>
      <c r="X91" s="29"/>
      <c r="Y91" s="3">
        <f t="shared" si="17"/>
        <v>0</v>
      </c>
      <c r="AB91" s="4" t="e">
        <f t="shared" si="18"/>
        <v>#VALUE!</v>
      </c>
    </row>
    <row r="92" spans="2:28" x14ac:dyDescent="0.2">
      <c r="B92" s="40">
        <v>114</v>
      </c>
      <c r="C92" s="70" t="str">
        <f t="shared" si="15"/>
        <v/>
      </c>
      <c r="D92" s="70"/>
      <c r="E92" s="40"/>
      <c r="F92" s="26"/>
      <c r="G92" s="27"/>
      <c r="H92" s="40" t="s">
        <v>34</v>
      </c>
      <c r="I92" s="71"/>
      <c r="J92" s="71"/>
      <c r="K92" s="42"/>
      <c r="L92" s="70" t="str">
        <f t="shared" si="11"/>
        <v/>
      </c>
      <c r="M92" s="70"/>
      <c r="N92" s="28" t="str">
        <f t="shared" si="16"/>
        <v/>
      </c>
      <c r="O92" s="40"/>
      <c r="P92" s="26"/>
      <c r="Q92" s="27"/>
      <c r="R92" s="71"/>
      <c r="S92" s="71"/>
      <c r="T92" s="73" t="str">
        <f t="shared" si="12"/>
        <v/>
      </c>
      <c r="U92" s="73"/>
      <c r="V92" s="72" t="str">
        <f t="shared" si="13"/>
        <v/>
      </c>
      <c r="W92" s="72"/>
      <c r="X92" s="29"/>
      <c r="Y92" s="3">
        <f t="shared" si="17"/>
        <v>0</v>
      </c>
      <c r="AB92" s="4" t="e">
        <f t="shared" si="18"/>
        <v>#VALUE!</v>
      </c>
    </row>
    <row r="93" spans="2:28" x14ac:dyDescent="0.2">
      <c r="B93" s="40">
        <v>115</v>
      </c>
      <c r="C93" s="70" t="str">
        <f t="shared" si="15"/>
        <v/>
      </c>
      <c r="D93" s="70"/>
      <c r="E93" s="40"/>
      <c r="F93" s="26"/>
      <c r="G93" s="27"/>
      <c r="H93" s="40" t="s">
        <v>33</v>
      </c>
      <c r="I93" s="71"/>
      <c r="J93" s="71"/>
      <c r="K93" s="42"/>
      <c r="L93" s="70" t="str">
        <f t="shared" si="11"/>
        <v/>
      </c>
      <c r="M93" s="70"/>
      <c r="N93" s="28" t="str">
        <f t="shared" si="16"/>
        <v/>
      </c>
      <c r="O93" s="40"/>
      <c r="P93" s="26"/>
      <c r="Q93" s="27"/>
      <c r="R93" s="71"/>
      <c r="S93" s="71"/>
      <c r="T93" s="73" t="str">
        <f t="shared" si="12"/>
        <v/>
      </c>
      <c r="U93" s="73"/>
      <c r="V93" s="72" t="str">
        <f t="shared" si="13"/>
        <v/>
      </c>
      <c r="W93" s="72"/>
      <c r="X93" s="29"/>
      <c r="Y93" s="3">
        <f t="shared" si="17"/>
        <v>0</v>
      </c>
      <c r="AB93" s="4" t="e">
        <f t="shared" si="18"/>
        <v>#VALUE!</v>
      </c>
    </row>
    <row r="94" spans="2:28" x14ac:dyDescent="0.2">
      <c r="B94" s="40">
        <v>116</v>
      </c>
      <c r="C94" s="70" t="str">
        <f t="shared" si="15"/>
        <v/>
      </c>
      <c r="D94" s="70"/>
      <c r="E94" s="40"/>
      <c r="F94" s="26"/>
      <c r="G94" s="27"/>
      <c r="H94" s="40" t="s">
        <v>34</v>
      </c>
      <c r="I94" s="71"/>
      <c r="J94" s="71"/>
      <c r="K94" s="42"/>
      <c r="L94" s="70" t="str">
        <f t="shared" si="11"/>
        <v/>
      </c>
      <c r="M94" s="70"/>
      <c r="N94" s="28" t="str">
        <f t="shared" si="16"/>
        <v/>
      </c>
      <c r="O94" s="40"/>
      <c r="P94" s="26"/>
      <c r="Q94" s="27"/>
      <c r="R94" s="71"/>
      <c r="S94" s="71"/>
      <c r="T94" s="73" t="str">
        <f t="shared" si="12"/>
        <v/>
      </c>
      <c r="U94" s="73"/>
      <c r="V94" s="72" t="str">
        <f t="shared" si="13"/>
        <v/>
      </c>
      <c r="W94" s="72"/>
      <c r="X94" s="29"/>
      <c r="Y94" s="3">
        <f t="shared" si="17"/>
        <v>0</v>
      </c>
      <c r="AB94" s="4" t="e">
        <f t="shared" si="18"/>
        <v>#VALUE!</v>
      </c>
    </row>
    <row r="95" spans="2:28" x14ac:dyDescent="0.2">
      <c r="B95" s="40">
        <v>117</v>
      </c>
      <c r="C95" s="70" t="str">
        <f t="shared" si="15"/>
        <v/>
      </c>
      <c r="D95" s="70"/>
      <c r="E95" s="40"/>
      <c r="F95" s="26"/>
      <c r="G95" s="27"/>
      <c r="H95" s="40" t="s">
        <v>33</v>
      </c>
      <c r="I95" s="71"/>
      <c r="J95" s="71"/>
      <c r="K95" s="42"/>
      <c r="L95" s="70" t="str">
        <f t="shared" si="11"/>
        <v/>
      </c>
      <c r="M95" s="70"/>
      <c r="N95" s="28" t="str">
        <f t="shared" si="16"/>
        <v/>
      </c>
      <c r="O95" s="40"/>
      <c r="P95" s="26"/>
      <c r="Q95" s="27"/>
      <c r="R95" s="71"/>
      <c r="S95" s="71"/>
      <c r="T95" s="73" t="str">
        <f t="shared" si="12"/>
        <v/>
      </c>
      <c r="U95" s="73"/>
      <c r="V95" s="72" t="str">
        <f t="shared" si="13"/>
        <v/>
      </c>
      <c r="W95" s="72"/>
      <c r="X95" s="29"/>
      <c r="Y95" s="3">
        <f t="shared" si="17"/>
        <v>0</v>
      </c>
      <c r="AB95" s="4" t="e">
        <f t="shared" si="18"/>
        <v>#VALUE!</v>
      </c>
    </row>
    <row r="96" spans="2:28" x14ac:dyDescent="0.2">
      <c r="B96" s="40">
        <v>118</v>
      </c>
      <c r="C96" s="70" t="str">
        <f t="shared" si="15"/>
        <v/>
      </c>
      <c r="D96" s="70"/>
      <c r="E96" s="40"/>
      <c r="F96" s="26"/>
      <c r="G96" s="27"/>
      <c r="H96" s="40" t="s">
        <v>34</v>
      </c>
      <c r="I96" s="71"/>
      <c r="J96" s="71"/>
      <c r="K96" s="42"/>
      <c r="L96" s="70" t="str">
        <f t="shared" si="11"/>
        <v/>
      </c>
      <c r="M96" s="70"/>
      <c r="N96" s="28" t="str">
        <f t="shared" si="16"/>
        <v/>
      </c>
      <c r="O96" s="40"/>
      <c r="P96" s="26"/>
      <c r="Q96" s="27"/>
      <c r="R96" s="71"/>
      <c r="S96" s="71"/>
      <c r="T96" s="73" t="str">
        <f t="shared" si="12"/>
        <v/>
      </c>
      <c r="U96" s="73"/>
      <c r="V96" s="72" t="str">
        <f t="shared" si="13"/>
        <v/>
      </c>
      <c r="W96" s="72"/>
      <c r="X96" s="29"/>
      <c r="Y96" s="3">
        <f t="shared" si="17"/>
        <v>0</v>
      </c>
      <c r="AB96" s="4" t="e">
        <f t="shared" si="18"/>
        <v>#VALUE!</v>
      </c>
    </row>
    <row r="97" spans="2:28" x14ac:dyDescent="0.2">
      <c r="B97" s="40">
        <v>119</v>
      </c>
      <c r="C97" s="70" t="str">
        <f t="shared" si="15"/>
        <v/>
      </c>
      <c r="D97" s="70"/>
      <c r="E97" s="40"/>
      <c r="F97" s="26"/>
      <c r="G97" s="27"/>
      <c r="H97" s="40" t="s">
        <v>33</v>
      </c>
      <c r="I97" s="71"/>
      <c r="J97" s="71"/>
      <c r="K97" s="42"/>
      <c r="L97" s="70" t="str">
        <f t="shared" si="11"/>
        <v/>
      </c>
      <c r="M97" s="70"/>
      <c r="N97" s="28" t="str">
        <f t="shared" si="16"/>
        <v/>
      </c>
      <c r="O97" s="40"/>
      <c r="P97" s="26"/>
      <c r="Q97" s="27"/>
      <c r="R97" s="71"/>
      <c r="S97" s="71"/>
      <c r="T97" s="73" t="str">
        <f t="shared" si="12"/>
        <v/>
      </c>
      <c r="U97" s="73"/>
      <c r="V97" s="72" t="str">
        <f t="shared" si="13"/>
        <v/>
      </c>
      <c r="W97" s="72"/>
      <c r="X97" s="29"/>
      <c r="Y97" s="3">
        <f t="shared" si="17"/>
        <v>0</v>
      </c>
      <c r="AB97" s="4" t="e">
        <f t="shared" si="18"/>
        <v>#VALUE!</v>
      </c>
    </row>
    <row r="98" spans="2:28" x14ac:dyDescent="0.2">
      <c r="B98" s="40">
        <v>120</v>
      </c>
      <c r="C98" s="70" t="str">
        <f t="shared" si="15"/>
        <v/>
      </c>
      <c r="D98" s="70"/>
      <c r="E98" s="40"/>
      <c r="F98" s="26"/>
      <c r="G98" s="27"/>
      <c r="H98" s="40" t="s">
        <v>34</v>
      </c>
      <c r="I98" s="71"/>
      <c r="J98" s="71"/>
      <c r="K98" s="42"/>
      <c r="L98" s="70" t="str">
        <f t="shared" si="11"/>
        <v/>
      </c>
      <c r="M98" s="70"/>
      <c r="N98" s="28" t="str">
        <f t="shared" si="16"/>
        <v/>
      </c>
      <c r="O98" s="40"/>
      <c r="P98" s="26"/>
      <c r="Q98" s="27"/>
      <c r="R98" s="71"/>
      <c r="S98" s="71"/>
      <c r="T98" s="73" t="str">
        <f t="shared" si="12"/>
        <v/>
      </c>
      <c r="U98" s="73"/>
      <c r="V98" s="72" t="str">
        <f t="shared" si="13"/>
        <v/>
      </c>
      <c r="W98" s="72"/>
      <c r="X98" s="29"/>
      <c r="Y98" s="3">
        <f t="shared" si="17"/>
        <v>0</v>
      </c>
      <c r="AB98" s="4" t="e">
        <f t="shared" si="18"/>
        <v>#VALUE!</v>
      </c>
    </row>
    <row r="99" spans="2:28" x14ac:dyDescent="0.2">
      <c r="B99" s="40">
        <v>121</v>
      </c>
      <c r="C99" s="70" t="str">
        <f t="shared" si="15"/>
        <v/>
      </c>
      <c r="D99" s="70"/>
      <c r="E99" s="40"/>
      <c r="F99" s="26"/>
      <c r="G99" s="27"/>
      <c r="H99" s="40" t="s">
        <v>33</v>
      </c>
      <c r="I99" s="71"/>
      <c r="J99" s="71"/>
      <c r="K99" s="42"/>
      <c r="L99" s="70" t="str">
        <f t="shared" si="11"/>
        <v/>
      </c>
      <c r="M99" s="70"/>
      <c r="N99" s="28" t="str">
        <f t="shared" si="16"/>
        <v/>
      </c>
      <c r="O99" s="40"/>
      <c r="P99" s="26"/>
      <c r="Q99" s="27"/>
      <c r="R99" s="71"/>
      <c r="S99" s="71"/>
      <c r="T99" s="73" t="str">
        <f t="shared" si="12"/>
        <v/>
      </c>
      <c r="U99" s="73"/>
      <c r="V99" s="72" t="str">
        <f t="shared" si="13"/>
        <v/>
      </c>
      <c r="W99" s="72"/>
      <c r="X99" s="29"/>
      <c r="Y99" s="3">
        <f t="shared" si="17"/>
        <v>0</v>
      </c>
      <c r="AB99" s="4" t="e">
        <f t="shared" si="18"/>
        <v>#VALUE!</v>
      </c>
    </row>
    <row r="100" spans="2:28" x14ac:dyDescent="0.2">
      <c r="B100" s="40">
        <v>122</v>
      </c>
      <c r="C100" s="70" t="str">
        <f t="shared" si="15"/>
        <v/>
      </c>
      <c r="D100" s="70"/>
      <c r="E100" s="40"/>
      <c r="F100" s="26"/>
      <c r="G100" s="27"/>
      <c r="H100" s="40" t="s">
        <v>33</v>
      </c>
      <c r="I100" s="71"/>
      <c r="J100" s="71"/>
      <c r="K100" s="42"/>
      <c r="L100" s="70" t="str">
        <f t="shared" si="11"/>
        <v/>
      </c>
      <c r="M100" s="70"/>
      <c r="N100" s="28" t="str">
        <f t="shared" si="16"/>
        <v/>
      </c>
      <c r="O100" s="40"/>
      <c r="P100" s="26"/>
      <c r="Q100" s="27"/>
      <c r="R100" s="71"/>
      <c r="S100" s="71"/>
      <c r="T100" s="73" t="str">
        <f t="shared" si="12"/>
        <v/>
      </c>
      <c r="U100" s="73"/>
      <c r="V100" s="72" t="str">
        <f t="shared" si="13"/>
        <v/>
      </c>
      <c r="W100" s="72"/>
      <c r="X100" s="29"/>
      <c r="Y100" s="3">
        <f t="shared" si="17"/>
        <v>0</v>
      </c>
      <c r="AB100" s="4" t="e">
        <f t="shared" si="18"/>
        <v>#VALUE!</v>
      </c>
    </row>
    <row r="101" spans="2:28" x14ac:dyDescent="0.2">
      <c r="B101" s="40">
        <v>123</v>
      </c>
      <c r="C101" s="70" t="str">
        <f t="shared" si="15"/>
        <v/>
      </c>
      <c r="D101" s="70"/>
      <c r="E101" s="40"/>
      <c r="F101" s="26"/>
      <c r="G101" s="27"/>
      <c r="H101" s="40" t="s">
        <v>34</v>
      </c>
      <c r="I101" s="71"/>
      <c r="J101" s="71"/>
      <c r="K101" s="42"/>
      <c r="L101" s="70" t="str">
        <f t="shared" si="11"/>
        <v/>
      </c>
      <c r="M101" s="70"/>
      <c r="N101" s="28" t="str">
        <f t="shared" si="16"/>
        <v/>
      </c>
      <c r="O101" s="40"/>
      <c r="P101" s="26"/>
      <c r="Q101" s="27"/>
      <c r="R101" s="71"/>
      <c r="S101" s="71"/>
      <c r="T101" s="73" t="str">
        <f t="shared" si="12"/>
        <v/>
      </c>
      <c r="U101" s="73"/>
      <c r="V101" s="72" t="str">
        <f t="shared" si="13"/>
        <v/>
      </c>
      <c r="W101" s="72"/>
      <c r="X101" s="29"/>
      <c r="Y101" s="3">
        <f t="shared" si="17"/>
        <v>0</v>
      </c>
      <c r="AB101" s="4" t="e">
        <f t="shared" si="18"/>
        <v>#VALUE!</v>
      </c>
    </row>
    <row r="102" spans="2:28" x14ac:dyDescent="0.2">
      <c r="B102" s="40">
        <v>124</v>
      </c>
      <c r="C102" s="70" t="str">
        <f t="shared" si="15"/>
        <v/>
      </c>
      <c r="D102" s="70"/>
      <c r="E102" s="40"/>
      <c r="F102" s="26"/>
      <c r="G102" s="27"/>
      <c r="H102" s="40" t="s">
        <v>34</v>
      </c>
      <c r="I102" s="71"/>
      <c r="J102" s="71"/>
      <c r="K102" s="42"/>
      <c r="L102" s="70" t="str">
        <f t="shared" si="11"/>
        <v/>
      </c>
      <c r="M102" s="70"/>
      <c r="N102" s="28" t="str">
        <f t="shared" si="16"/>
        <v/>
      </c>
      <c r="O102" s="40"/>
      <c r="P102" s="26"/>
      <c r="Q102" s="27"/>
      <c r="R102" s="71"/>
      <c r="S102" s="71"/>
      <c r="T102" s="73" t="str">
        <f t="shared" si="12"/>
        <v/>
      </c>
      <c r="U102" s="73"/>
      <c r="V102" s="72" t="str">
        <f t="shared" si="13"/>
        <v/>
      </c>
      <c r="W102" s="72"/>
      <c r="X102" s="29"/>
      <c r="Y102" s="3">
        <f t="shared" si="17"/>
        <v>0</v>
      </c>
      <c r="AB102" s="4" t="e">
        <f t="shared" si="18"/>
        <v>#VALUE!</v>
      </c>
    </row>
    <row r="103" spans="2:28" x14ac:dyDescent="0.2">
      <c r="B103" s="40">
        <v>125</v>
      </c>
      <c r="C103" s="70" t="str">
        <f t="shared" si="15"/>
        <v/>
      </c>
      <c r="D103" s="70"/>
      <c r="E103" s="40"/>
      <c r="F103" s="26"/>
      <c r="G103" s="27"/>
      <c r="H103" s="40" t="s">
        <v>34</v>
      </c>
      <c r="I103" s="71"/>
      <c r="J103" s="71"/>
      <c r="K103" s="42"/>
      <c r="L103" s="70" t="str">
        <f t="shared" si="11"/>
        <v/>
      </c>
      <c r="M103" s="70"/>
      <c r="N103" s="28" t="str">
        <f t="shared" si="16"/>
        <v/>
      </c>
      <c r="O103" s="40"/>
      <c r="P103" s="26"/>
      <c r="Q103" s="27"/>
      <c r="R103" s="71"/>
      <c r="S103" s="71"/>
      <c r="T103" s="73" t="str">
        <f t="shared" si="12"/>
        <v/>
      </c>
      <c r="U103" s="73"/>
      <c r="V103" s="72" t="str">
        <f t="shared" si="13"/>
        <v/>
      </c>
      <c r="W103" s="72"/>
      <c r="X103" s="29"/>
      <c r="Y103" s="3">
        <f t="shared" si="17"/>
        <v>0</v>
      </c>
      <c r="AB103" s="4" t="e">
        <f t="shared" si="18"/>
        <v>#VALUE!</v>
      </c>
    </row>
    <row r="104" spans="2:28" x14ac:dyDescent="0.2">
      <c r="B104" s="40">
        <v>126</v>
      </c>
      <c r="C104" s="70" t="str">
        <f t="shared" si="15"/>
        <v/>
      </c>
      <c r="D104" s="70"/>
      <c r="E104" s="40"/>
      <c r="F104" s="26"/>
      <c r="G104" s="27"/>
      <c r="H104" s="40" t="s">
        <v>33</v>
      </c>
      <c r="I104" s="71"/>
      <c r="J104" s="71"/>
      <c r="K104" s="42"/>
      <c r="L104" s="70" t="str">
        <f t="shared" si="11"/>
        <v/>
      </c>
      <c r="M104" s="70"/>
      <c r="N104" s="28" t="str">
        <f t="shared" si="16"/>
        <v/>
      </c>
      <c r="O104" s="40"/>
      <c r="P104" s="26"/>
      <c r="Q104" s="27"/>
      <c r="R104" s="71"/>
      <c r="S104" s="71"/>
      <c r="T104" s="73" t="str">
        <f t="shared" si="12"/>
        <v/>
      </c>
      <c r="U104" s="73"/>
      <c r="V104" s="72" t="str">
        <f t="shared" si="13"/>
        <v/>
      </c>
      <c r="W104" s="72"/>
      <c r="X104" s="29"/>
      <c r="Y104" s="3">
        <f t="shared" si="17"/>
        <v>0</v>
      </c>
      <c r="AB104" s="4" t="e">
        <f t="shared" si="18"/>
        <v>#VALUE!</v>
      </c>
    </row>
    <row r="105" spans="2:28" x14ac:dyDescent="0.2">
      <c r="B105" s="40">
        <v>127</v>
      </c>
      <c r="C105" s="70" t="str">
        <f t="shared" si="15"/>
        <v/>
      </c>
      <c r="D105" s="70"/>
      <c r="E105" s="40"/>
      <c r="F105" s="26"/>
      <c r="G105" s="27"/>
      <c r="H105" s="40" t="s">
        <v>34</v>
      </c>
      <c r="I105" s="71"/>
      <c r="J105" s="71"/>
      <c r="K105" s="42"/>
      <c r="L105" s="70" t="str">
        <f t="shared" si="11"/>
        <v/>
      </c>
      <c r="M105" s="70"/>
      <c r="N105" s="28" t="str">
        <f t="shared" si="16"/>
        <v/>
      </c>
      <c r="O105" s="40"/>
      <c r="P105" s="26"/>
      <c r="Q105" s="27"/>
      <c r="R105" s="71"/>
      <c r="S105" s="71"/>
      <c r="T105" s="73" t="str">
        <f t="shared" si="12"/>
        <v/>
      </c>
      <c r="U105" s="73"/>
      <c r="V105" s="72" t="str">
        <f t="shared" si="13"/>
        <v/>
      </c>
      <c r="W105" s="72"/>
      <c r="X105" s="29"/>
      <c r="Y105" s="3">
        <f t="shared" si="17"/>
        <v>0</v>
      </c>
      <c r="AB105" s="4" t="e">
        <f t="shared" si="18"/>
        <v>#VALUE!</v>
      </c>
    </row>
    <row r="106" spans="2:28" x14ac:dyDescent="0.2">
      <c r="B106" s="40">
        <v>128</v>
      </c>
      <c r="C106" s="70" t="str">
        <f t="shared" si="15"/>
        <v/>
      </c>
      <c r="D106" s="70"/>
      <c r="E106" s="40"/>
      <c r="F106" s="26"/>
      <c r="G106" s="27"/>
      <c r="H106" s="40" t="s">
        <v>33</v>
      </c>
      <c r="I106" s="71"/>
      <c r="J106" s="71"/>
      <c r="K106" s="42"/>
      <c r="L106" s="70" t="str">
        <f t="shared" si="11"/>
        <v/>
      </c>
      <c r="M106" s="70"/>
      <c r="N106" s="28" t="str">
        <f t="shared" si="16"/>
        <v/>
      </c>
      <c r="O106" s="40"/>
      <c r="P106" s="26"/>
      <c r="Q106" s="27"/>
      <c r="R106" s="71"/>
      <c r="S106" s="71"/>
      <c r="T106" s="73" t="str">
        <f t="shared" si="12"/>
        <v/>
      </c>
      <c r="U106" s="73"/>
      <c r="V106" s="72" t="str">
        <f t="shared" si="13"/>
        <v/>
      </c>
      <c r="W106" s="72"/>
      <c r="X106" s="29"/>
      <c r="Y106" s="3">
        <f t="shared" si="17"/>
        <v>0</v>
      </c>
      <c r="AB106" s="4" t="e">
        <f t="shared" si="18"/>
        <v>#VALUE!</v>
      </c>
    </row>
    <row r="107" spans="2:28" x14ac:dyDescent="0.2">
      <c r="B107" s="40">
        <v>129</v>
      </c>
      <c r="C107" s="70" t="str">
        <f t="shared" si="15"/>
        <v/>
      </c>
      <c r="D107" s="70"/>
      <c r="E107" s="40"/>
      <c r="F107" s="26"/>
      <c r="G107" s="27"/>
      <c r="H107" s="40" t="s">
        <v>33</v>
      </c>
      <c r="I107" s="71"/>
      <c r="J107" s="71"/>
      <c r="K107" s="42"/>
      <c r="L107" s="70" t="str">
        <f t="shared" si="11"/>
        <v/>
      </c>
      <c r="M107" s="70"/>
      <c r="N107" s="28" t="str">
        <f t="shared" si="16"/>
        <v/>
      </c>
      <c r="O107" s="40"/>
      <c r="P107" s="26"/>
      <c r="Q107" s="27"/>
      <c r="R107" s="71"/>
      <c r="S107" s="71"/>
      <c r="T107" s="73" t="str">
        <f t="shared" si="12"/>
        <v/>
      </c>
      <c r="U107" s="73"/>
      <c r="V107" s="72" t="str">
        <f t="shared" si="13"/>
        <v/>
      </c>
      <c r="W107" s="72"/>
      <c r="X107" s="29"/>
      <c r="Y107" s="3">
        <f t="shared" si="17"/>
        <v>0</v>
      </c>
      <c r="AB107" s="4" t="e">
        <f t="shared" si="18"/>
        <v>#VALUE!</v>
      </c>
    </row>
    <row r="108" spans="2:28" x14ac:dyDescent="0.2">
      <c r="B108" s="40">
        <v>130</v>
      </c>
      <c r="C108" s="70" t="str">
        <f t="shared" si="15"/>
        <v/>
      </c>
      <c r="D108" s="70"/>
      <c r="E108" s="40"/>
      <c r="F108" s="26"/>
      <c r="G108" s="27"/>
      <c r="H108" s="40" t="s">
        <v>34</v>
      </c>
      <c r="I108" s="71"/>
      <c r="J108" s="71"/>
      <c r="K108" s="42"/>
      <c r="L108" s="70" t="str">
        <f t="shared" si="11"/>
        <v/>
      </c>
      <c r="M108" s="70"/>
      <c r="N108" s="28" t="str">
        <f t="shared" si="16"/>
        <v/>
      </c>
      <c r="O108" s="40"/>
      <c r="P108" s="26"/>
      <c r="Q108" s="27"/>
      <c r="R108" s="71"/>
      <c r="S108" s="71"/>
      <c r="T108" s="73" t="str">
        <f t="shared" si="12"/>
        <v/>
      </c>
      <c r="U108" s="73"/>
      <c r="V108" s="72" t="str">
        <f t="shared" si="13"/>
        <v/>
      </c>
      <c r="W108" s="72"/>
      <c r="X108" s="29"/>
      <c r="Y108" s="3">
        <f t="shared" si="17"/>
        <v>0</v>
      </c>
      <c r="AB108" s="4" t="e">
        <f t="shared" si="18"/>
        <v>#VALUE!</v>
      </c>
    </row>
    <row r="109" spans="2:28" x14ac:dyDescent="0.2">
      <c r="B109" s="3"/>
      <c r="C109" s="3"/>
      <c r="D109" s="3"/>
      <c r="E109" s="3"/>
      <c r="F109" s="3"/>
      <c r="G109" s="3"/>
      <c r="H109" s="3"/>
      <c r="I109" s="3"/>
      <c r="J109" s="3"/>
      <c r="K109" s="3"/>
      <c r="L109" s="3"/>
      <c r="M109" s="3"/>
      <c r="N109" s="3"/>
      <c r="O109" s="3"/>
      <c r="P109" s="3"/>
      <c r="Q109" s="3"/>
      <c r="R109" s="3"/>
    </row>
  </sheetData>
  <mergeCells count="638">
    <mergeCell ref="V108:W108"/>
    <mergeCell ref="I107:J107"/>
    <mergeCell ref="C108:D108"/>
    <mergeCell ref="V107:W107"/>
    <mergeCell ref="R98:S98"/>
    <mergeCell ref="I95:J95"/>
    <mergeCell ref="T96:U96"/>
    <mergeCell ref="R96:S96"/>
    <mergeCell ref="I96:J96"/>
    <mergeCell ref="V97:W97"/>
    <mergeCell ref="L98:M98"/>
    <mergeCell ref="C95:D95"/>
    <mergeCell ref="V100:W100"/>
    <mergeCell ref="C101:D101"/>
    <mergeCell ref="T103:U103"/>
    <mergeCell ref="L104:M104"/>
    <mergeCell ref="V102:W102"/>
    <mergeCell ref="V98:W98"/>
    <mergeCell ref="V99:W99"/>
    <mergeCell ref="L96:M96"/>
    <mergeCell ref="L95:M95"/>
    <mergeCell ref="R95:S95"/>
    <mergeCell ref="T95:U95"/>
    <mergeCell ref="V95:W95"/>
    <mergeCell ref="C97:D97"/>
    <mergeCell ref="T98:U98"/>
    <mergeCell ref="I99:J99"/>
    <mergeCell ref="C96:D96"/>
    <mergeCell ref="V89:W89"/>
    <mergeCell ref="L90:M90"/>
    <mergeCell ref="R90:S90"/>
    <mergeCell ref="T90:U90"/>
    <mergeCell ref="R89:S89"/>
    <mergeCell ref="T97:U97"/>
    <mergeCell ref="L93:M93"/>
    <mergeCell ref="V93:W93"/>
    <mergeCell ref="I91:J91"/>
    <mergeCell ref="R93:S93"/>
    <mergeCell ref="I92:J92"/>
    <mergeCell ref="T93:U93"/>
    <mergeCell ref="T91:U91"/>
    <mergeCell ref="T92:U92"/>
    <mergeCell ref="C89:D89"/>
    <mergeCell ref="R92:S92"/>
    <mergeCell ref="L89:M89"/>
    <mergeCell ref="R99:S99"/>
    <mergeCell ref="L99:M99"/>
    <mergeCell ref="R97:S97"/>
    <mergeCell ref="V78:W78"/>
    <mergeCell ref="C80:D80"/>
    <mergeCell ref="T82:U82"/>
    <mergeCell ref="L83:M83"/>
    <mergeCell ref="V81:W81"/>
    <mergeCell ref="C83:D83"/>
    <mergeCell ref="I85:J85"/>
    <mergeCell ref="V83:W83"/>
    <mergeCell ref="C81:D81"/>
    <mergeCell ref="C79:D79"/>
    <mergeCell ref="T78:U78"/>
    <mergeCell ref="C85:D85"/>
    <mergeCell ref="V84:W84"/>
    <mergeCell ref="I83:J83"/>
    <mergeCell ref="R108:S108"/>
    <mergeCell ref="T84:U84"/>
    <mergeCell ref="I79:J79"/>
    <mergeCell ref="R105:S105"/>
    <mergeCell ref="T99:U99"/>
    <mergeCell ref="I103:J103"/>
    <mergeCell ref="I80:J80"/>
    <mergeCell ref="V103:W103"/>
    <mergeCell ref="C98:D98"/>
    <mergeCell ref="V91:W91"/>
    <mergeCell ref="T100:U100"/>
    <mergeCell ref="I101:J101"/>
    <mergeCell ref="L101:M101"/>
    <mergeCell ref="V101:W101"/>
    <mergeCell ref="T79:U79"/>
    <mergeCell ref="V80:W80"/>
    <mergeCell ref="C93:D93"/>
    <mergeCell ref="R91:S91"/>
    <mergeCell ref="L92:M92"/>
    <mergeCell ref="C91:D91"/>
    <mergeCell ref="V79:W79"/>
    <mergeCell ref="L80:M80"/>
    <mergeCell ref="R79:S79"/>
    <mergeCell ref="I100:J100"/>
    <mergeCell ref="C76:D76"/>
    <mergeCell ref="C77:D77"/>
    <mergeCell ref="T76:U76"/>
    <mergeCell ref="T77:U77"/>
    <mergeCell ref="I77:J77"/>
    <mergeCell ref="I78:J78"/>
    <mergeCell ref="L78:M78"/>
    <mergeCell ref="C78:D78"/>
    <mergeCell ref="C88:D88"/>
    <mergeCell ref="V63:W63"/>
    <mergeCell ref="V43:W43"/>
    <mergeCell ref="C42:D42"/>
    <mergeCell ref="T46:U46"/>
    <mergeCell ref="I47:J47"/>
    <mergeCell ref="R41:S41"/>
    <mergeCell ref="T48:U48"/>
    <mergeCell ref="T51:U51"/>
    <mergeCell ref="T56:U56"/>
    <mergeCell ref="C49:D49"/>
    <mergeCell ref="C47:D47"/>
    <mergeCell ref="R54:S54"/>
    <mergeCell ref="V52:W52"/>
    <mergeCell ref="I56:J56"/>
    <mergeCell ref="T57:U57"/>
    <mergeCell ref="I59:J59"/>
    <mergeCell ref="R47:S47"/>
    <mergeCell ref="L43:M43"/>
    <mergeCell ref="L45:M45"/>
    <mergeCell ref="I41:J41"/>
    <mergeCell ref="V47:W47"/>
    <mergeCell ref="L54:M54"/>
    <mergeCell ref="V33:W33"/>
    <mergeCell ref="V40:W40"/>
    <mergeCell ref="L36:M36"/>
    <mergeCell ref="L37:M37"/>
    <mergeCell ref="R36:S36"/>
    <mergeCell ref="T36:U36"/>
    <mergeCell ref="L33:M33"/>
    <mergeCell ref="V34:W34"/>
    <mergeCell ref="I36:J36"/>
    <mergeCell ref="T38:U38"/>
    <mergeCell ref="V36:W36"/>
    <mergeCell ref="I35:J35"/>
    <mergeCell ref="R39:S39"/>
    <mergeCell ref="V38:W38"/>
    <mergeCell ref="L39:M39"/>
    <mergeCell ref="I37:J37"/>
    <mergeCell ref="L38:M38"/>
    <mergeCell ref="I39:J39"/>
    <mergeCell ref="I38:J38"/>
    <mergeCell ref="R38:S38"/>
    <mergeCell ref="R37:S37"/>
    <mergeCell ref="T35:U35"/>
    <mergeCell ref="R35:S35"/>
    <mergeCell ref="R40:S40"/>
    <mergeCell ref="R64:S64"/>
    <mergeCell ref="I40:J40"/>
    <mergeCell ref="V35:W35"/>
    <mergeCell ref="V44:W44"/>
    <mergeCell ref="R46:S46"/>
    <mergeCell ref="T41:U41"/>
    <mergeCell ref="V37:W37"/>
    <mergeCell ref="L41:M41"/>
    <mergeCell ref="T44:U44"/>
    <mergeCell ref="I50:J50"/>
    <mergeCell ref="L42:M42"/>
    <mergeCell ref="R48:S48"/>
    <mergeCell ref="I42:J42"/>
    <mergeCell ref="V41:W41"/>
    <mergeCell ref="V45:W45"/>
    <mergeCell ref="I48:J48"/>
    <mergeCell ref="V48:W48"/>
    <mergeCell ref="L62:M62"/>
    <mergeCell ref="R49:S49"/>
    <mergeCell ref="T54:U54"/>
    <mergeCell ref="V53:W53"/>
    <mergeCell ref="V59:W59"/>
    <mergeCell ref="R56:S56"/>
    <mergeCell ref="T55:U55"/>
    <mergeCell ref="N2:O2"/>
    <mergeCell ref="N4:O4"/>
    <mergeCell ref="D2:E2"/>
    <mergeCell ref="T107:U107"/>
    <mergeCell ref="I82:J82"/>
    <mergeCell ref="L76:M76"/>
    <mergeCell ref="I108:J108"/>
    <mergeCell ref="C100:D100"/>
    <mergeCell ref="L81:M81"/>
    <mergeCell ref="C99:D99"/>
    <mergeCell ref="I72:J72"/>
    <mergeCell ref="I33:J33"/>
    <mergeCell ref="I34:J34"/>
    <mergeCell ref="T34:U34"/>
    <mergeCell ref="C55:D55"/>
    <mergeCell ref="I55:J55"/>
    <mergeCell ref="L57:M57"/>
    <mergeCell ref="C54:D54"/>
    <mergeCell ref="R50:S50"/>
    <mergeCell ref="T45:U45"/>
    <mergeCell ref="I45:J45"/>
    <mergeCell ref="C31:D31"/>
    <mergeCell ref="R45:S45"/>
    <mergeCell ref="L74:M74"/>
    <mergeCell ref="V28:W28"/>
    <mergeCell ref="L30:M30"/>
    <mergeCell ref="H4:I4"/>
    <mergeCell ref="P4:Q4"/>
    <mergeCell ref="R55:S55"/>
    <mergeCell ref="I51:J51"/>
    <mergeCell ref="V51:W51"/>
    <mergeCell ref="L50:M50"/>
    <mergeCell ref="V49:W49"/>
    <mergeCell ref="V8:W8"/>
    <mergeCell ref="V50:W50"/>
    <mergeCell ref="I53:J53"/>
    <mergeCell ref="T50:U50"/>
    <mergeCell ref="L51:M51"/>
    <mergeCell ref="T40:U40"/>
    <mergeCell ref="I46:J46"/>
    <mergeCell ref="T42:U42"/>
    <mergeCell ref="R44:S44"/>
    <mergeCell ref="R43:S43"/>
    <mergeCell ref="R42:S42"/>
    <mergeCell ref="T28:U28"/>
    <mergeCell ref="T30:U30"/>
    <mergeCell ref="T25:U25"/>
    <mergeCell ref="T29:U29"/>
    <mergeCell ref="B2:C2"/>
    <mergeCell ref="J3:K3"/>
    <mergeCell ref="D4:E4"/>
    <mergeCell ref="H2:I2"/>
    <mergeCell ref="D3:I3"/>
    <mergeCell ref="F2:G2"/>
    <mergeCell ref="J2:K2"/>
    <mergeCell ref="L2:M2"/>
    <mergeCell ref="I54:J54"/>
    <mergeCell ref="C53:D53"/>
    <mergeCell ref="C52:D52"/>
    <mergeCell ref="C48:D48"/>
    <mergeCell ref="B4:C4"/>
    <mergeCell ref="B7:B8"/>
    <mergeCell ref="C40:D40"/>
    <mergeCell ref="C36:D36"/>
    <mergeCell ref="C32:D32"/>
    <mergeCell ref="L31:M31"/>
    <mergeCell ref="B3:C3"/>
    <mergeCell ref="L47:M47"/>
    <mergeCell ref="C35:D35"/>
    <mergeCell ref="C43:D43"/>
    <mergeCell ref="C37:D37"/>
    <mergeCell ref="L40:M40"/>
    <mergeCell ref="R29:S29"/>
    <mergeCell ref="L53:M53"/>
    <mergeCell ref="C28:D28"/>
    <mergeCell ref="L28:M28"/>
    <mergeCell ref="C23:D23"/>
    <mergeCell ref="R52:S52"/>
    <mergeCell ref="L48:M48"/>
    <mergeCell ref="V75:W75"/>
    <mergeCell ref="L72:M72"/>
    <mergeCell ref="L71:M71"/>
    <mergeCell ref="R71:S71"/>
    <mergeCell ref="T71:U71"/>
    <mergeCell ref="V71:W71"/>
    <mergeCell ref="V69:W69"/>
    <mergeCell ref="T68:U68"/>
    <mergeCell ref="I64:J64"/>
    <mergeCell ref="V64:W64"/>
    <mergeCell ref="R74:S74"/>
    <mergeCell ref="I67:J67"/>
    <mergeCell ref="T67:U67"/>
    <mergeCell ref="L66:M66"/>
    <mergeCell ref="V68:W68"/>
    <mergeCell ref="I71:J71"/>
    <mergeCell ref="T73:U73"/>
    <mergeCell ref="C65:D65"/>
    <mergeCell ref="J4:K4"/>
    <mergeCell ref="L5:M5"/>
    <mergeCell ref="K7:M7"/>
    <mergeCell ref="L8:M8"/>
    <mergeCell ref="C62:D62"/>
    <mergeCell ref="C63:D63"/>
    <mergeCell ref="L64:M64"/>
    <mergeCell ref="L63:M63"/>
    <mergeCell ref="L44:M44"/>
    <mergeCell ref="L35:M35"/>
    <mergeCell ref="C34:D34"/>
    <mergeCell ref="C33:D33"/>
    <mergeCell ref="L32:M32"/>
    <mergeCell ref="L46:M46"/>
    <mergeCell ref="I57:J57"/>
    <mergeCell ref="L65:M65"/>
    <mergeCell ref="I60:J60"/>
    <mergeCell ref="C60:D60"/>
    <mergeCell ref="I58:J58"/>
    <mergeCell ref="I44:J44"/>
    <mergeCell ref="C46:D46"/>
    <mergeCell ref="L55:M55"/>
    <mergeCell ref="C61:D61"/>
    <mergeCell ref="R28:S28"/>
    <mergeCell ref="L29:M29"/>
    <mergeCell ref="I26:J26"/>
    <mergeCell ref="C27:D27"/>
    <mergeCell ref="L4:M4"/>
    <mergeCell ref="P2:Q2"/>
    <mergeCell ref="L3:Q3"/>
    <mergeCell ref="C74:D74"/>
    <mergeCell ref="C73:D73"/>
    <mergeCell ref="C67:D67"/>
    <mergeCell ref="I65:J65"/>
    <mergeCell ref="L58:M58"/>
    <mergeCell ref="C57:D57"/>
    <mergeCell ref="C56:D56"/>
    <mergeCell ref="I52:J52"/>
    <mergeCell ref="L56:M56"/>
    <mergeCell ref="L49:M49"/>
    <mergeCell ref="C7:D8"/>
    <mergeCell ref="J5:K5"/>
    <mergeCell ref="E7:J7"/>
    <mergeCell ref="I49:J49"/>
    <mergeCell ref="P5:Q5"/>
    <mergeCell ref="F4:G4"/>
    <mergeCell ref="C44:D44"/>
    <mergeCell ref="R30:S30"/>
    <mergeCell ref="L26:M26"/>
    <mergeCell ref="L25:M25"/>
    <mergeCell ref="R25:S25"/>
    <mergeCell ref="I28:J28"/>
    <mergeCell ref="V29:W29"/>
    <mergeCell ref="T27:U27"/>
    <mergeCell ref="I27:J27"/>
    <mergeCell ref="C50:D50"/>
    <mergeCell ref="C45:D45"/>
    <mergeCell ref="T47:U47"/>
    <mergeCell ref="V46:W46"/>
    <mergeCell ref="C41:D41"/>
    <mergeCell ref="C39:D39"/>
    <mergeCell ref="C38:D38"/>
    <mergeCell ref="C30:D30"/>
    <mergeCell ref="C29:D29"/>
    <mergeCell ref="I25:J25"/>
    <mergeCell ref="V26:W26"/>
    <mergeCell ref="L27:M27"/>
    <mergeCell ref="V27:W27"/>
    <mergeCell ref="C26:D26"/>
    <mergeCell ref="I29:J29"/>
    <mergeCell ref="V25:W25"/>
    <mergeCell ref="V55:W55"/>
    <mergeCell ref="V56:W56"/>
    <mergeCell ref="V57:W57"/>
    <mergeCell ref="R57:S57"/>
    <mergeCell ref="T59:U59"/>
    <mergeCell ref="L59:M59"/>
    <mergeCell ref="R59:S59"/>
    <mergeCell ref="R58:S58"/>
    <mergeCell ref="T58:U58"/>
    <mergeCell ref="V58:W58"/>
    <mergeCell ref="T49:U49"/>
    <mergeCell ref="R51:S51"/>
    <mergeCell ref="I84:J84"/>
    <mergeCell ref="L84:M84"/>
    <mergeCell ref="R84:S84"/>
    <mergeCell ref="R65:S65"/>
    <mergeCell ref="C82:D82"/>
    <mergeCell ref="R86:S86"/>
    <mergeCell ref="V85:W85"/>
    <mergeCell ref="L85:M85"/>
    <mergeCell ref="C84:D84"/>
    <mergeCell ref="I70:J70"/>
    <mergeCell ref="R73:S73"/>
    <mergeCell ref="V72:W72"/>
    <mergeCell ref="C69:D69"/>
    <mergeCell ref="C68:D68"/>
    <mergeCell ref="C71:D71"/>
    <mergeCell ref="C70:D70"/>
    <mergeCell ref="L77:M77"/>
    <mergeCell ref="R76:S76"/>
    <mergeCell ref="C75:D75"/>
    <mergeCell ref="I76:J76"/>
    <mergeCell ref="R80:S80"/>
    <mergeCell ref="L75:M75"/>
    <mergeCell ref="R75:S75"/>
    <mergeCell ref="T75:U75"/>
    <mergeCell ref="T63:U63"/>
    <mergeCell ref="C64:D64"/>
    <mergeCell ref="I68:J68"/>
    <mergeCell ref="R66:S66"/>
    <mergeCell ref="V70:W70"/>
    <mergeCell ref="L73:M73"/>
    <mergeCell ref="V96:W96"/>
    <mergeCell ref="V94:W94"/>
    <mergeCell ref="R94:S94"/>
    <mergeCell ref="L94:M94"/>
    <mergeCell ref="V92:W92"/>
    <mergeCell ref="I63:J63"/>
    <mergeCell ref="C87:D87"/>
    <mergeCell ref="C86:D86"/>
    <mergeCell ref="I88:J88"/>
    <mergeCell ref="V88:W88"/>
    <mergeCell ref="V90:W90"/>
    <mergeCell ref="V82:W82"/>
    <mergeCell ref="V87:W87"/>
    <mergeCell ref="V86:W86"/>
    <mergeCell ref="T85:U85"/>
    <mergeCell ref="C66:D66"/>
    <mergeCell ref="V61:W61"/>
    <mergeCell ref="T60:U60"/>
    <mergeCell ref="R70:S70"/>
    <mergeCell ref="T70:U70"/>
    <mergeCell ref="T64:U64"/>
    <mergeCell ref="R69:S69"/>
    <mergeCell ref="V73:W73"/>
    <mergeCell ref="T80:U80"/>
    <mergeCell ref="L79:M79"/>
    <mergeCell ref="R77:S77"/>
    <mergeCell ref="V76:W76"/>
    <mergeCell ref="V77:W77"/>
    <mergeCell ref="T66:U66"/>
    <mergeCell ref="V66:W66"/>
    <mergeCell ref="T65:U65"/>
    <mergeCell ref="L70:M70"/>
    <mergeCell ref="L60:M60"/>
    <mergeCell ref="L61:M61"/>
    <mergeCell ref="R62:S62"/>
    <mergeCell ref="T61:U61"/>
    <mergeCell ref="R61:S61"/>
    <mergeCell ref="R60:S60"/>
    <mergeCell ref="R78:S78"/>
    <mergeCell ref="V62:W62"/>
    <mergeCell ref="C59:D59"/>
    <mergeCell ref="C58:D58"/>
    <mergeCell ref="I62:J62"/>
    <mergeCell ref="I61:J61"/>
    <mergeCell ref="T62:U62"/>
    <mergeCell ref="R63:S63"/>
    <mergeCell ref="V65:W65"/>
    <mergeCell ref="Z7:AA7"/>
    <mergeCell ref="R72:S72"/>
    <mergeCell ref="L68:M68"/>
    <mergeCell ref="T69:U69"/>
    <mergeCell ref="L69:M69"/>
    <mergeCell ref="R68:S68"/>
    <mergeCell ref="X7:X8"/>
    <mergeCell ref="T12:U12"/>
    <mergeCell ref="R21:S21"/>
    <mergeCell ref="R22:S22"/>
    <mergeCell ref="T26:U26"/>
    <mergeCell ref="R27:S27"/>
    <mergeCell ref="V39:W39"/>
    <mergeCell ref="T37:U37"/>
    <mergeCell ref="V54:W54"/>
    <mergeCell ref="V67:W67"/>
    <mergeCell ref="V60:W60"/>
    <mergeCell ref="V14:W14"/>
    <mergeCell ref="I74:J74"/>
    <mergeCell ref="V74:W74"/>
    <mergeCell ref="I73:J73"/>
    <mergeCell ref="T74:U74"/>
    <mergeCell ref="I75:J75"/>
    <mergeCell ref="I43:J43"/>
    <mergeCell ref="T39:U39"/>
    <mergeCell ref="R34:S34"/>
    <mergeCell ref="I30:J30"/>
    <mergeCell ref="V30:W30"/>
    <mergeCell ref="I32:J32"/>
    <mergeCell ref="R33:S33"/>
    <mergeCell ref="R31:S31"/>
    <mergeCell ref="T32:U32"/>
    <mergeCell ref="R32:S32"/>
    <mergeCell ref="T31:U31"/>
    <mergeCell ref="I66:J66"/>
    <mergeCell ref="T43:U43"/>
    <mergeCell ref="V42:W42"/>
    <mergeCell ref="I31:J31"/>
    <mergeCell ref="T33:U33"/>
    <mergeCell ref="L34:M34"/>
    <mergeCell ref="V32:W32"/>
    <mergeCell ref="V31:W31"/>
    <mergeCell ref="I9:J9"/>
    <mergeCell ref="R11:S11"/>
    <mergeCell ref="L12:M12"/>
    <mergeCell ref="T10:U10"/>
    <mergeCell ref="R9:S9"/>
    <mergeCell ref="Y7:Y8"/>
    <mergeCell ref="L9:M9"/>
    <mergeCell ref="R10:S10"/>
    <mergeCell ref="T9:U9"/>
    <mergeCell ref="V9:W9"/>
    <mergeCell ref="T7:W7"/>
    <mergeCell ref="R8:S8"/>
    <mergeCell ref="T8:U8"/>
    <mergeCell ref="I8:J8"/>
    <mergeCell ref="N7:N8"/>
    <mergeCell ref="O7:S7"/>
    <mergeCell ref="T11:U11"/>
    <mergeCell ref="I11:J11"/>
    <mergeCell ref="I13:J13"/>
    <mergeCell ref="I20:J20"/>
    <mergeCell ref="L19:M19"/>
    <mergeCell ref="V20:W20"/>
    <mergeCell ref="V16:W16"/>
    <mergeCell ref="C10:D10"/>
    <mergeCell ref="I14:J14"/>
    <mergeCell ref="R17:S17"/>
    <mergeCell ref="V15:W15"/>
    <mergeCell ref="R13:S13"/>
    <mergeCell ref="L10:M10"/>
    <mergeCell ref="V11:W11"/>
    <mergeCell ref="C9:D9"/>
    <mergeCell ref="R12:S12"/>
    <mergeCell ref="V10:W10"/>
    <mergeCell ref="C17:D17"/>
    <mergeCell ref="C12:D12"/>
    <mergeCell ref="T13:U13"/>
    <mergeCell ref="L14:M14"/>
    <mergeCell ref="C11:D11"/>
    <mergeCell ref="T15:U15"/>
    <mergeCell ref="I12:J12"/>
    <mergeCell ref="V13:W13"/>
    <mergeCell ref="I10:J10"/>
    <mergeCell ref="L11:M11"/>
    <mergeCell ref="V12:W12"/>
    <mergeCell ref="C14:D14"/>
    <mergeCell ref="C13:D13"/>
    <mergeCell ref="C15:D15"/>
    <mergeCell ref="L15:M15"/>
    <mergeCell ref="R14:S14"/>
    <mergeCell ref="R15:S15"/>
    <mergeCell ref="T14:U14"/>
    <mergeCell ref="I15:J15"/>
    <mergeCell ref="L13:M13"/>
    <mergeCell ref="T20:U20"/>
    <mergeCell ref="I18:J18"/>
    <mergeCell ref="L18:M18"/>
    <mergeCell ref="R18:S18"/>
    <mergeCell ref="T18:U18"/>
    <mergeCell ref="L16:M16"/>
    <mergeCell ref="I16:J16"/>
    <mergeCell ref="I17:J17"/>
    <mergeCell ref="T19:U19"/>
    <mergeCell ref="V17:W17"/>
    <mergeCell ref="R20:S20"/>
    <mergeCell ref="R26:S26"/>
    <mergeCell ref="L22:M22"/>
    <mergeCell ref="V22:W22"/>
    <mergeCell ref="I24:J24"/>
    <mergeCell ref="C16:D16"/>
    <mergeCell ref="R19:S19"/>
    <mergeCell ref="T17:U17"/>
    <mergeCell ref="V24:W24"/>
    <mergeCell ref="I21:J21"/>
    <mergeCell ref="V21:W21"/>
    <mergeCell ref="R16:S16"/>
    <mergeCell ref="L17:M17"/>
    <mergeCell ref="T16:U16"/>
    <mergeCell ref="R24:S24"/>
    <mergeCell ref="T24:U24"/>
    <mergeCell ref="V23:W23"/>
    <mergeCell ref="T23:U23"/>
    <mergeCell ref="L24:M24"/>
    <mergeCell ref="I23:J23"/>
    <mergeCell ref="C19:D19"/>
    <mergeCell ref="C25:D25"/>
    <mergeCell ref="I19:J19"/>
    <mergeCell ref="V18:W18"/>
    <mergeCell ref="C24:D24"/>
    <mergeCell ref="T22:U22"/>
    <mergeCell ref="C21:D21"/>
    <mergeCell ref="L23:M23"/>
    <mergeCell ref="L21:M21"/>
    <mergeCell ref="V19:W19"/>
    <mergeCell ref="C20:D20"/>
    <mergeCell ref="T21:U21"/>
    <mergeCell ref="I22:J22"/>
    <mergeCell ref="C18:D18"/>
    <mergeCell ref="C22:D22"/>
    <mergeCell ref="L20:M20"/>
    <mergeCell ref="R23:S23"/>
    <mergeCell ref="C51:D51"/>
    <mergeCell ref="L52:M52"/>
    <mergeCell ref="R53:S53"/>
    <mergeCell ref="T53:U53"/>
    <mergeCell ref="T52:U52"/>
    <mergeCell ref="C72:D72"/>
    <mergeCell ref="I104:J104"/>
    <mergeCell ref="L103:M103"/>
    <mergeCell ref="I93:J93"/>
    <mergeCell ref="T94:U94"/>
    <mergeCell ref="L97:M97"/>
    <mergeCell ref="C92:D92"/>
    <mergeCell ref="R101:S101"/>
    <mergeCell ref="I97:J97"/>
    <mergeCell ref="T72:U72"/>
    <mergeCell ref="I69:J69"/>
    <mergeCell ref="L67:M67"/>
    <mergeCell ref="R67:S67"/>
    <mergeCell ref="C103:D103"/>
    <mergeCell ref="T81:U81"/>
    <mergeCell ref="R82:S82"/>
    <mergeCell ref="R81:S81"/>
    <mergeCell ref="I102:J102"/>
    <mergeCell ref="T102:U102"/>
    <mergeCell ref="R106:S106"/>
    <mergeCell ref="L107:M107"/>
    <mergeCell ref="V105:W105"/>
    <mergeCell ref="R107:S107"/>
    <mergeCell ref="C104:D104"/>
    <mergeCell ref="T105:U105"/>
    <mergeCell ref="I106:J106"/>
    <mergeCell ref="L105:M105"/>
    <mergeCell ref="T106:U106"/>
    <mergeCell ref="C106:D106"/>
    <mergeCell ref="T104:U104"/>
    <mergeCell ref="R104:S104"/>
    <mergeCell ref="V104:W104"/>
    <mergeCell ref="C107:D107"/>
    <mergeCell ref="C105:D105"/>
    <mergeCell ref="V106:W106"/>
    <mergeCell ref="I105:J105"/>
    <mergeCell ref="I98:J98"/>
    <mergeCell ref="R100:S100"/>
    <mergeCell ref="T101:U101"/>
    <mergeCell ref="L100:M100"/>
    <mergeCell ref="L102:M102"/>
    <mergeCell ref="I94:J94"/>
    <mergeCell ref="L91:M91"/>
    <mergeCell ref="T87:U87"/>
    <mergeCell ref="I87:J87"/>
    <mergeCell ref="C102:D102"/>
    <mergeCell ref="C90:D90"/>
    <mergeCell ref="C94:D94"/>
    <mergeCell ref="L108:M108"/>
    <mergeCell ref="T86:U86"/>
    <mergeCell ref="T83:U83"/>
    <mergeCell ref="L82:M82"/>
    <mergeCell ref="R83:S83"/>
    <mergeCell ref="I81:J81"/>
    <mergeCell ref="R85:S85"/>
    <mergeCell ref="I89:J89"/>
    <mergeCell ref="T89:U89"/>
    <mergeCell ref="L88:M88"/>
    <mergeCell ref="R88:S88"/>
    <mergeCell ref="L87:M87"/>
    <mergeCell ref="T88:U88"/>
    <mergeCell ref="R87:S87"/>
    <mergeCell ref="L86:M86"/>
    <mergeCell ref="I90:J90"/>
    <mergeCell ref="R103:S103"/>
    <mergeCell ref="R102:S102"/>
    <mergeCell ref="T108:U108"/>
    <mergeCell ref="L106:M106"/>
    <mergeCell ref="I86:J86"/>
  </mergeCells>
  <phoneticPr fontId="14"/>
  <conditionalFormatting sqref="H13">
    <cfRule type="cellIs" dxfId="23" priority="3" stopIfTrue="1" operator="equal">
      <formula>"買"</formula>
    </cfRule>
    <cfRule type="cellIs" dxfId="22" priority="4" stopIfTrue="1" operator="equal">
      <formula>"売"</formula>
    </cfRule>
  </conditionalFormatting>
  <conditionalFormatting sqref="H46">
    <cfRule type="cellIs" dxfId="21" priority="1" stopIfTrue="1" operator="equal">
      <formula>"買"</formula>
    </cfRule>
    <cfRule type="cellIs" dxfId="20" priority="2" stopIfTrue="1" operator="equal">
      <formula>"売"</formula>
    </cfRule>
  </conditionalFormatting>
  <conditionalFormatting sqref="H12">
    <cfRule type="cellIs" dxfId="19" priority="5" stopIfTrue="1" operator="equal">
      <formula>"買"</formula>
    </cfRule>
    <cfRule type="cellIs" dxfId="18" priority="6" stopIfTrue="1" operator="equal">
      <formula>"売"</formula>
    </cfRule>
  </conditionalFormatting>
  <conditionalFormatting sqref="H9:H11 H14:H45 H47:H108">
    <cfRule type="cellIs" dxfId="17" priority="7" stopIfTrue="1" operator="equal">
      <formula>"買"</formula>
    </cfRule>
    <cfRule type="cellIs" dxfId="16" priority="8" stopIfTrue="1" operator="equal">
      <formula>"売"</formula>
    </cfRule>
  </conditionalFormatting>
  <dataValidations count="1">
    <dataValidation type="list" allowBlank="1" showInputMessage="1" showErrorMessage="1" sqref="H9:H108">
      <formula1>"買,売"</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109"/>
  <sheetViews>
    <sheetView zoomScale="115" workbookViewId="0">
      <pane xSplit="2" ySplit="8" topLeftCell="C9" activePane="bottomRight" state="frozen"/>
      <selection pane="topRight"/>
      <selection pane="bottomLeft"/>
      <selection pane="bottomRight" activeCell="P2" sqref="P2:Q2"/>
    </sheetView>
  </sheetViews>
  <sheetFormatPr defaultColWidth="9" defaultRowHeight="13.2" x14ac:dyDescent="0.2"/>
  <cols>
    <col min="1" max="1" width="1" customWidth="1"/>
    <col min="2" max="18" width="6.6640625" customWidth="1"/>
    <col min="19" max="19" width="4.88671875" customWidth="1"/>
    <col min="20" max="21" width="6.21875" customWidth="1"/>
    <col min="22" max="22" width="6.21875" style="1" customWidth="1"/>
    <col min="23" max="23" width="6.21875" customWidth="1"/>
    <col min="24" max="24" width="12.6640625" style="2" customWidth="1"/>
    <col min="25" max="25" width="10.21875" style="29" customWidth="1"/>
    <col min="26" max="26" width="5.6640625" customWidth="1"/>
    <col min="27" max="27" width="6.88671875" style="4" customWidth="1"/>
    <col min="28" max="255" width="8.88671875" customWidth="1"/>
  </cols>
  <sheetData>
    <row r="2" spans="2:27" x14ac:dyDescent="0.2">
      <c r="B2" s="78" t="s">
        <v>0</v>
      </c>
      <c r="C2" s="78"/>
      <c r="D2" s="76" t="s">
        <v>1</v>
      </c>
      <c r="E2" s="76"/>
      <c r="F2" s="78" t="s">
        <v>2</v>
      </c>
      <c r="G2" s="78"/>
      <c r="H2" s="76" t="s">
        <v>61</v>
      </c>
      <c r="I2" s="76"/>
      <c r="J2" s="78" t="s">
        <v>4</v>
      </c>
      <c r="K2" s="78"/>
      <c r="L2" s="75">
        <f>C9</f>
        <v>9441779.838953713</v>
      </c>
      <c r="M2" s="76"/>
      <c r="N2" s="78" t="s">
        <v>5</v>
      </c>
      <c r="O2" s="78"/>
      <c r="P2" s="75" t="e">
        <f>C108+T108</f>
        <v>#VALUE!</v>
      </c>
      <c r="Q2" s="76"/>
      <c r="R2" s="29"/>
      <c r="S2" s="29"/>
      <c r="T2" s="29"/>
    </row>
    <row r="3" spans="2:27" ht="57" customHeight="1" x14ac:dyDescent="0.2">
      <c r="B3" s="78" t="s">
        <v>6</v>
      </c>
      <c r="C3" s="78"/>
      <c r="D3" s="90" t="s">
        <v>7</v>
      </c>
      <c r="E3" s="90"/>
      <c r="F3" s="90"/>
      <c r="G3" s="90"/>
      <c r="H3" s="90"/>
      <c r="I3" s="90"/>
      <c r="J3" s="78" t="s">
        <v>8</v>
      </c>
      <c r="K3" s="78"/>
      <c r="L3" s="112" t="s">
        <v>96</v>
      </c>
      <c r="M3" s="91"/>
      <c r="N3" s="91"/>
      <c r="O3" s="91"/>
      <c r="P3" s="91"/>
      <c r="Q3" s="91"/>
      <c r="R3" s="29"/>
      <c r="S3" s="29"/>
    </row>
    <row r="4" spans="2:27" x14ac:dyDescent="0.2">
      <c r="B4" s="78" t="s">
        <v>9</v>
      </c>
      <c r="C4" s="78"/>
      <c r="D4" s="77">
        <f>SUM($R$9:$S$993)</f>
        <v>54.560076000000016</v>
      </c>
      <c r="E4" s="77"/>
      <c r="F4" s="78" t="s">
        <v>10</v>
      </c>
      <c r="G4" s="78"/>
      <c r="H4" s="83">
        <f>SUM($V$9:$W$108)</f>
        <v>4487.0599999999959</v>
      </c>
      <c r="I4" s="76"/>
      <c r="J4" s="95" t="s">
        <v>11</v>
      </c>
      <c r="K4" s="95"/>
      <c r="L4" s="75">
        <f>MAX($C$9:$D$990)-C9</f>
        <v>36434221.977023661</v>
      </c>
      <c r="M4" s="75"/>
      <c r="N4" s="95" t="s">
        <v>12</v>
      </c>
      <c r="O4" s="95"/>
      <c r="P4" s="77">
        <f>MIN($C$9:$D$990)-C9</f>
        <v>0</v>
      </c>
      <c r="Q4" s="77"/>
      <c r="R4" s="29"/>
      <c r="S4" s="29"/>
      <c r="T4" s="29"/>
    </row>
    <row r="5" spans="2:27" x14ac:dyDescent="0.2">
      <c r="B5" s="61" t="s">
        <v>13</v>
      </c>
      <c r="C5" s="59">
        <f>COUNTIF($R$109:$R$990,"&gt;0")</f>
        <v>0</v>
      </c>
      <c r="D5" s="57" t="s">
        <v>14</v>
      </c>
      <c r="E5" s="8">
        <f>COUNTIF($R$109:$R$990,"&lt;0")</f>
        <v>0</v>
      </c>
      <c r="F5" s="57" t="s">
        <v>15</v>
      </c>
      <c r="G5" s="59">
        <f>COUNTIF($R$109:$R$990,"=0")</f>
        <v>0</v>
      </c>
      <c r="H5" s="57" t="s">
        <v>16</v>
      </c>
      <c r="I5" s="9" t="e">
        <f>C5/SUM(C5,E5,G5)</f>
        <v>#DIV/0!</v>
      </c>
      <c r="J5" s="106" t="s">
        <v>17</v>
      </c>
      <c r="K5" s="78"/>
      <c r="L5" s="93"/>
      <c r="M5" s="94"/>
      <c r="N5" s="10" t="s">
        <v>18</v>
      </c>
      <c r="O5" s="11"/>
      <c r="P5" s="93"/>
      <c r="Q5" s="94"/>
      <c r="R5" s="29"/>
      <c r="S5" s="29"/>
      <c r="T5" s="29"/>
    </row>
    <row r="6" spans="2:27" x14ac:dyDescent="0.2">
      <c r="B6" s="12"/>
      <c r="C6" s="13"/>
      <c r="D6" s="14"/>
      <c r="E6" s="15"/>
      <c r="F6" s="12"/>
      <c r="G6" s="15"/>
      <c r="H6" s="12"/>
      <c r="I6" s="16"/>
      <c r="J6" s="12"/>
      <c r="K6" s="12"/>
      <c r="L6" s="15"/>
      <c r="M6" s="15"/>
      <c r="N6" s="17"/>
      <c r="O6" s="17"/>
      <c r="P6" s="18"/>
      <c r="Q6" s="60"/>
      <c r="R6" s="29"/>
      <c r="S6" s="29"/>
      <c r="T6" s="29"/>
    </row>
    <row r="7" spans="2:27" ht="13.2" customHeight="1" x14ac:dyDescent="0.2">
      <c r="B7" s="96" t="s">
        <v>19</v>
      </c>
      <c r="C7" s="86" t="s">
        <v>20</v>
      </c>
      <c r="D7" s="87"/>
      <c r="E7" s="98" t="s">
        <v>21</v>
      </c>
      <c r="F7" s="105"/>
      <c r="G7" s="105"/>
      <c r="H7" s="105"/>
      <c r="I7" s="105"/>
      <c r="J7" s="99"/>
      <c r="K7" s="80" t="s">
        <v>86</v>
      </c>
      <c r="L7" s="81"/>
      <c r="M7" s="82"/>
      <c r="N7" s="103" t="s">
        <v>23</v>
      </c>
      <c r="O7" s="100" t="s">
        <v>24</v>
      </c>
      <c r="P7" s="101"/>
      <c r="Q7" s="101"/>
      <c r="R7" s="101"/>
      <c r="S7" s="102"/>
      <c r="T7" s="79" t="s">
        <v>25</v>
      </c>
      <c r="U7" s="79"/>
      <c r="V7" s="79"/>
      <c r="W7" s="79"/>
      <c r="X7" s="84" t="s">
        <v>45</v>
      </c>
      <c r="Y7" s="74" t="s">
        <v>46</v>
      </c>
      <c r="Z7" s="123" t="s">
        <v>95</v>
      </c>
      <c r="AA7" s="110" t="s">
        <v>82</v>
      </c>
    </row>
    <row r="8" spans="2:27" x14ac:dyDescent="0.2">
      <c r="B8" s="97"/>
      <c r="C8" s="88"/>
      <c r="D8" s="89"/>
      <c r="E8" s="20" t="s">
        <v>26</v>
      </c>
      <c r="F8" s="20" t="s">
        <v>27</v>
      </c>
      <c r="G8" s="20" t="s">
        <v>47</v>
      </c>
      <c r="H8" s="20" t="s">
        <v>28</v>
      </c>
      <c r="I8" s="98" t="s">
        <v>29</v>
      </c>
      <c r="J8" s="99"/>
      <c r="K8" s="21" t="s">
        <v>30</v>
      </c>
      <c r="L8" s="92" t="s">
        <v>31</v>
      </c>
      <c r="M8" s="82"/>
      <c r="N8" s="104"/>
      <c r="O8" s="22" t="s">
        <v>26</v>
      </c>
      <c r="P8" s="22" t="s">
        <v>27</v>
      </c>
      <c r="Q8" s="62" t="s">
        <v>47</v>
      </c>
      <c r="R8" s="100" t="s">
        <v>29</v>
      </c>
      <c r="S8" s="102"/>
      <c r="T8" s="79" t="s">
        <v>32</v>
      </c>
      <c r="U8" s="79"/>
      <c r="V8" s="79" t="s">
        <v>30</v>
      </c>
      <c r="W8" s="79"/>
      <c r="X8" s="84"/>
      <c r="Y8" s="74"/>
      <c r="Z8" s="123"/>
      <c r="AA8" s="111"/>
    </row>
    <row r="9" spans="2:27" x14ac:dyDescent="0.2">
      <c r="B9" s="58">
        <v>61</v>
      </c>
      <c r="C9" s="70">
        <v>9441779.838953713</v>
      </c>
      <c r="D9" s="70"/>
      <c r="E9" s="58">
        <v>2009</v>
      </c>
      <c r="F9" s="26">
        <v>42489</v>
      </c>
      <c r="G9" s="27">
        <v>0.16666666666666666</v>
      </c>
      <c r="H9" s="58" t="s">
        <v>33</v>
      </c>
      <c r="I9" s="71">
        <v>1.3158000000000001</v>
      </c>
      <c r="J9" s="71"/>
      <c r="K9" s="41">
        <v>40</v>
      </c>
      <c r="L9" s="70">
        <f>IF(F9="","",C9*0.02)</f>
        <v>188835.59677907426</v>
      </c>
      <c r="M9" s="70"/>
      <c r="N9" s="28">
        <f>IF(K9="","",(L9/K9)/1000)</f>
        <v>4.7208899194768561</v>
      </c>
      <c r="O9" s="58">
        <v>2009</v>
      </c>
      <c r="P9" s="26">
        <v>42489</v>
      </c>
      <c r="Q9" s="27">
        <v>0.33333333333333331</v>
      </c>
      <c r="R9" s="71">
        <v>1.32125</v>
      </c>
      <c r="S9" s="71"/>
      <c r="T9" s="73">
        <f>IF(P9="","",(IF(H9="売",I9-R9,R9-I9))*N9*10000000)</f>
        <v>257288.50061148652</v>
      </c>
      <c r="U9" s="73"/>
      <c r="V9" s="72">
        <f t="shared" ref="V9:V72" si="0">IF(P9="","",IF(T9&lt;0,K9*(-1),IF(H9="買",(R9-I9)*10000,(I9-R9)*10000)))</f>
        <v>54.499999999999545</v>
      </c>
      <c r="W9" s="72"/>
      <c r="X9" s="29">
        <v>1.3118000000000001</v>
      </c>
      <c r="Y9" s="29">
        <f>(I9-X9)*100</f>
        <v>0.40000000000000036</v>
      </c>
      <c r="Z9" s="67" t="s">
        <v>79</v>
      </c>
      <c r="AA9" s="4">
        <f>V9/K9</f>
        <v>1.3624999999999887</v>
      </c>
    </row>
    <row r="10" spans="2:27" x14ac:dyDescent="0.2">
      <c r="B10" s="58">
        <v>62</v>
      </c>
      <c r="C10" s="70">
        <f t="shared" ref="C10:C73" si="1">IF(T9="","",C9+T9)</f>
        <v>9699068.3395651989</v>
      </c>
      <c r="D10" s="70"/>
      <c r="E10" s="58">
        <v>2009</v>
      </c>
      <c r="F10" s="26">
        <v>42497</v>
      </c>
      <c r="G10" s="27">
        <v>0.5</v>
      </c>
      <c r="H10" s="58" t="s">
        <v>33</v>
      </c>
      <c r="I10" s="71">
        <v>1.3314999999999999</v>
      </c>
      <c r="J10" s="71"/>
      <c r="K10" s="41">
        <v>65</v>
      </c>
      <c r="L10" s="70">
        <f t="shared" ref="L10:L48" si="2">IF(F10="","",C10*0.02)</f>
        <v>193981.36679130397</v>
      </c>
      <c r="M10" s="70"/>
      <c r="N10" s="28">
        <f t="shared" ref="N10:N73" si="3">IF(K10="","",(L10/K10)/1000)</f>
        <v>2.9843287198662147</v>
      </c>
      <c r="O10" s="58">
        <v>2009</v>
      </c>
      <c r="P10" s="26">
        <v>42497</v>
      </c>
      <c r="Q10" s="27">
        <v>0.66666666666666663</v>
      </c>
      <c r="R10" s="71">
        <v>1.34076</v>
      </c>
      <c r="S10" s="71"/>
      <c r="T10" s="73">
        <f t="shared" ref="T10:T72" si="4">IF(P10="","",(IF(H10="売",I10-R10,R10-I10))*N10*10000000)</f>
        <v>276348.83945961285</v>
      </c>
      <c r="U10" s="73"/>
      <c r="V10" s="72">
        <f t="shared" si="0"/>
        <v>92.600000000000463</v>
      </c>
      <c r="W10" s="72"/>
      <c r="X10" s="29">
        <v>1.325</v>
      </c>
      <c r="Y10" s="29">
        <f t="shared" ref="Y10:Y73" si="5">(I10-X10)*100</f>
        <v>0.64999999999999503</v>
      </c>
      <c r="Z10" s="67" t="s">
        <v>80</v>
      </c>
      <c r="AA10" s="4">
        <f t="shared" ref="AA10:AA73" si="6">V10/K10</f>
        <v>1.4246153846153917</v>
      </c>
    </row>
    <row r="11" spans="2:27" x14ac:dyDescent="0.2">
      <c r="B11" s="58">
        <v>63</v>
      </c>
      <c r="C11" s="70">
        <f t="shared" si="1"/>
        <v>9975417.1790248118</v>
      </c>
      <c r="D11" s="70"/>
      <c r="E11" s="58">
        <v>2009</v>
      </c>
      <c r="F11" s="26">
        <v>42505</v>
      </c>
      <c r="G11" s="27">
        <v>0.83333333333333337</v>
      </c>
      <c r="H11" s="58" t="s">
        <v>34</v>
      </c>
      <c r="I11" s="71">
        <v>1.3523000000000001</v>
      </c>
      <c r="J11" s="71"/>
      <c r="K11" s="42">
        <v>91</v>
      </c>
      <c r="L11" s="70">
        <f t="shared" si="2"/>
        <v>199508.34358049624</v>
      </c>
      <c r="M11" s="70"/>
      <c r="N11" s="28">
        <f t="shared" si="3"/>
        <v>2.1923993800054533</v>
      </c>
      <c r="O11" s="58">
        <v>2009</v>
      </c>
      <c r="P11" s="26">
        <v>42508</v>
      </c>
      <c r="Q11" s="27">
        <v>0</v>
      </c>
      <c r="R11" s="71">
        <v>1.34331</v>
      </c>
      <c r="S11" s="71"/>
      <c r="T11" s="73">
        <f t="shared" si="4"/>
        <v>197096.70426249143</v>
      </c>
      <c r="U11" s="73"/>
      <c r="V11" s="72">
        <f t="shared" si="0"/>
        <v>89.900000000000531</v>
      </c>
      <c r="W11" s="72"/>
      <c r="X11" s="29">
        <v>1.3613999999999999</v>
      </c>
      <c r="Y11" s="29">
        <f t="shared" si="5"/>
        <v>-0.9099999999999886</v>
      </c>
      <c r="Z11" s="67" t="s">
        <v>80</v>
      </c>
      <c r="AA11" s="4">
        <f t="shared" si="6"/>
        <v>0.98791208791209373</v>
      </c>
    </row>
    <row r="12" spans="2:27" x14ac:dyDescent="0.2">
      <c r="B12" s="58">
        <v>64</v>
      </c>
      <c r="C12" s="70">
        <f t="shared" si="1"/>
        <v>10172513.883287303</v>
      </c>
      <c r="D12" s="70"/>
      <c r="E12" s="58">
        <v>2009</v>
      </c>
      <c r="F12" s="26">
        <v>42566</v>
      </c>
      <c r="G12" s="27">
        <v>0</v>
      </c>
      <c r="H12" s="58" t="s">
        <v>33</v>
      </c>
      <c r="I12" s="71">
        <v>1.397</v>
      </c>
      <c r="J12" s="71"/>
      <c r="K12" s="42">
        <v>60</v>
      </c>
      <c r="L12" s="70">
        <f t="shared" si="2"/>
        <v>203450.27766574608</v>
      </c>
      <c r="M12" s="70"/>
      <c r="N12" s="28">
        <f t="shared" si="3"/>
        <v>3.3908379610957682</v>
      </c>
      <c r="O12" s="58">
        <v>2009</v>
      </c>
      <c r="P12" s="26">
        <v>42566</v>
      </c>
      <c r="Q12" s="27">
        <v>0.33333333333333331</v>
      </c>
      <c r="R12" s="71">
        <v>1.40608</v>
      </c>
      <c r="S12" s="71"/>
      <c r="T12" s="73">
        <f t="shared" si="4"/>
        <v>307888.08686749497</v>
      </c>
      <c r="U12" s="73"/>
      <c r="V12" s="72">
        <f t="shared" si="0"/>
        <v>90.79999999999977</v>
      </c>
      <c r="W12" s="72"/>
      <c r="X12" s="29">
        <v>1.391</v>
      </c>
      <c r="Y12" s="29">
        <f t="shared" si="5"/>
        <v>0.60000000000000053</v>
      </c>
      <c r="Z12" s="67" t="s">
        <v>81</v>
      </c>
      <c r="AA12" s="4">
        <f t="shared" si="6"/>
        <v>1.5133333333333294</v>
      </c>
    </row>
    <row r="13" spans="2:27" x14ac:dyDescent="0.2">
      <c r="B13" s="58">
        <v>65</v>
      </c>
      <c r="C13" s="70">
        <f t="shared" si="1"/>
        <v>10480401.970154798</v>
      </c>
      <c r="D13" s="70"/>
      <c r="E13" s="58">
        <v>2009</v>
      </c>
      <c r="F13" s="26">
        <v>42581</v>
      </c>
      <c r="G13" s="27">
        <v>0.83333333333333337</v>
      </c>
      <c r="H13" s="58" t="s">
        <v>33</v>
      </c>
      <c r="I13" s="71">
        <v>1.4085000000000001</v>
      </c>
      <c r="J13" s="71"/>
      <c r="K13" s="42">
        <v>72</v>
      </c>
      <c r="L13" s="70">
        <f t="shared" si="2"/>
        <v>209608.03940309596</v>
      </c>
      <c r="M13" s="70"/>
      <c r="N13" s="43">
        <f t="shared" si="3"/>
        <v>2.9112227694874435</v>
      </c>
      <c r="O13" s="58">
        <v>2009</v>
      </c>
      <c r="P13" s="26">
        <v>42582</v>
      </c>
      <c r="Q13" s="27">
        <v>0.16666666666666666</v>
      </c>
      <c r="R13" s="71">
        <v>1.4120200000000001</v>
      </c>
      <c r="S13" s="71"/>
      <c r="T13" s="73">
        <f t="shared" si="4"/>
        <v>102475.04148595706</v>
      </c>
      <c r="U13" s="73"/>
      <c r="V13" s="72">
        <f t="shared" si="0"/>
        <v>35.199999999999676</v>
      </c>
      <c r="W13" s="72"/>
      <c r="X13" s="29">
        <v>1.4013</v>
      </c>
      <c r="Y13" s="29">
        <f t="shared" si="5"/>
        <v>0.72000000000000952</v>
      </c>
      <c r="Z13" s="67" t="s">
        <v>79</v>
      </c>
      <c r="AA13" s="4">
        <f t="shared" si="6"/>
        <v>0.48888888888888438</v>
      </c>
    </row>
    <row r="14" spans="2:27" x14ac:dyDescent="0.2">
      <c r="B14" s="58">
        <v>66</v>
      </c>
      <c r="C14" s="70">
        <f t="shared" si="1"/>
        <v>10582877.011640755</v>
      </c>
      <c r="D14" s="70"/>
      <c r="E14" s="58">
        <v>2009</v>
      </c>
      <c r="F14" s="26">
        <v>42623</v>
      </c>
      <c r="G14" s="27">
        <v>0.83333333333333337</v>
      </c>
      <c r="H14" s="58" t="s">
        <v>33</v>
      </c>
      <c r="I14" s="71">
        <v>1.4601</v>
      </c>
      <c r="J14" s="71"/>
      <c r="K14" s="42">
        <v>100</v>
      </c>
      <c r="L14" s="70">
        <f t="shared" si="2"/>
        <v>211657.54023281511</v>
      </c>
      <c r="M14" s="70"/>
      <c r="N14" s="43">
        <f t="shared" si="3"/>
        <v>2.1165754023281509</v>
      </c>
      <c r="O14" s="58">
        <v>2009</v>
      </c>
      <c r="P14" s="26">
        <v>42628</v>
      </c>
      <c r="Q14" s="27">
        <v>0.83333333333333337</v>
      </c>
      <c r="R14" s="71">
        <v>1.46556</v>
      </c>
      <c r="S14" s="71"/>
      <c r="T14" s="73">
        <f t="shared" si="4"/>
        <v>115565.01696711748</v>
      </c>
      <c r="U14" s="73"/>
      <c r="V14" s="72">
        <f t="shared" si="0"/>
        <v>54.600000000000207</v>
      </c>
      <c r="W14" s="72"/>
      <c r="X14" s="29">
        <v>1.4500999999999999</v>
      </c>
      <c r="Y14" s="29">
        <f t="shared" si="5"/>
        <v>1.0000000000000009</v>
      </c>
      <c r="Z14" s="67" t="s">
        <v>79</v>
      </c>
      <c r="AA14" s="4">
        <f t="shared" si="6"/>
        <v>0.54600000000000204</v>
      </c>
    </row>
    <row r="15" spans="2:27" x14ac:dyDescent="0.2">
      <c r="B15" s="58">
        <v>67</v>
      </c>
      <c r="C15" s="70">
        <f t="shared" si="1"/>
        <v>10698442.028607873</v>
      </c>
      <c r="D15" s="70"/>
      <c r="E15" s="58">
        <v>2009</v>
      </c>
      <c r="F15" s="26">
        <v>42664</v>
      </c>
      <c r="G15" s="27">
        <v>0.33333333333333331</v>
      </c>
      <c r="H15" s="58" t="s">
        <v>33</v>
      </c>
      <c r="I15" s="71">
        <v>1.4934000000000001</v>
      </c>
      <c r="J15" s="71"/>
      <c r="K15" s="42">
        <v>47</v>
      </c>
      <c r="L15" s="70">
        <f t="shared" si="2"/>
        <v>213968.84057215747</v>
      </c>
      <c r="M15" s="70"/>
      <c r="N15" s="43">
        <f t="shared" si="3"/>
        <v>4.552528522811861</v>
      </c>
      <c r="O15" s="58">
        <v>2009</v>
      </c>
      <c r="P15" s="26">
        <v>42666</v>
      </c>
      <c r="Q15" s="27">
        <v>0</v>
      </c>
      <c r="R15" s="71">
        <v>1.5054700000000001</v>
      </c>
      <c r="S15" s="71"/>
      <c r="T15" s="73">
        <f t="shared" si="4"/>
        <v>549490.19270339282</v>
      </c>
      <c r="U15" s="73"/>
      <c r="V15" s="72">
        <f t="shared" si="0"/>
        <v>120.70000000000024</v>
      </c>
      <c r="W15" s="72"/>
      <c r="X15" s="29">
        <v>1.4886999999999999</v>
      </c>
      <c r="Y15" s="29">
        <f t="shared" si="5"/>
        <v>0.47000000000001485</v>
      </c>
      <c r="Z15" s="67" t="s">
        <v>80</v>
      </c>
      <c r="AA15" s="4">
        <f t="shared" si="6"/>
        <v>2.5680851063829837</v>
      </c>
    </row>
    <row r="16" spans="2:27" x14ac:dyDescent="0.2">
      <c r="B16" s="58">
        <v>68</v>
      </c>
      <c r="C16" s="70">
        <f t="shared" si="1"/>
        <v>11247932.221311266</v>
      </c>
      <c r="D16" s="70"/>
      <c r="E16" s="58">
        <v>2009</v>
      </c>
      <c r="F16" s="26">
        <v>42698</v>
      </c>
      <c r="G16" s="27">
        <v>0.5</v>
      </c>
      <c r="H16" s="58" t="s">
        <v>33</v>
      </c>
      <c r="I16" s="71">
        <v>1.494</v>
      </c>
      <c r="J16" s="71"/>
      <c r="K16" s="42">
        <v>53</v>
      </c>
      <c r="L16" s="70">
        <f t="shared" si="2"/>
        <v>224958.64442622531</v>
      </c>
      <c r="M16" s="70"/>
      <c r="N16" s="43">
        <f>IF(K16="","",(L16/K16)/1000)</f>
        <v>4.2445027250231186</v>
      </c>
      <c r="O16" s="58">
        <v>2009</v>
      </c>
      <c r="P16" s="26">
        <v>42699</v>
      </c>
      <c r="Q16" s="27">
        <v>0.83333333333333337</v>
      </c>
      <c r="R16" s="71">
        <v>1.5054700000000001</v>
      </c>
      <c r="S16" s="71"/>
      <c r="T16" s="73">
        <f t="shared" si="4"/>
        <v>486844.46256015555</v>
      </c>
      <c r="U16" s="73"/>
      <c r="V16" s="72">
        <f t="shared" si="0"/>
        <v>114.70000000000091</v>
      </c>
      <c r="W16" s="72"/>
      <c r="X16" s="29">
        <v>1.4886999999999999</v>
      </c>
      <c r="Y16" s="29">
        <f t="shared" si="5"/>
        <v>0.53000000000000824</v>
      </c>
      <c r="Z16" s="67" t="s">
        <v>80</v>
      </c>
      <c r="AA16" s="4">
        <f t="shared" si="6"/>
        <v>2.1641509433962436</v>
      </c>
    </row>
    <row r="17" spans="2:27" x14ac:dyDescent="0.2">
      <c r="B17" s="58">
        <v>69</v>
      </c>
      <c r="C17" s="70">
        <f t="shared" si="1"/>
        <v>11734776.683871422</v>
      </c>
      <c r="D17" s="70"/>
      <c r="E17" s="58">
        <v>2009</v>
      </c>
      <c r="F17" s="26">
        <v>42720</v>
      </c>
      <c r="G17" s="27">
        <v>0.83333333333333337</v>
      </c>
      <c r="H17" s="58" t="s">
        <v>34</v>
      </c>
      <c r="I17" s="71">
        <v>1.4537</v>
      </c>
      <c r="J17" s="71"/>
      <c r="K17" s="42">
        <v>52</v>
      </c>
      <c r="L17" s="70">
        <f t="shared" si="2"/>
        <v>234695.53367742844</v>
      </c>
      <c r="M17" s="70"/>
      <c r="N17" s="28">
        <f t="shared" si="3"/>
        <v>4.5133756476428539</v>
      </c>
      <c r="O17" s="58">
        <v>2009</v>
      </c>
      <c r="P17" s="26">
        <v>42721</v>
      </c>
      <c r="Q17" s="27">
        <v>0.16666666666666666</v>
      </c>
      <c r="R17" s="71">
        <v>1.4389400000000001</v>
      </c>
      <c r="S17" s="71"/>
      <c r="T17" s="73">
        <f t="shared" si="4"/>
        <v>666174.24559208006</v>
      </c>
      <c r="U17" s="73"/>
      <c r="V17" s="72">
        <f t="shared" si="0"/>
        <v>147.59999999999883</v>
      </c>
      <c r="W17" s="72"/>
      <c r="X17" s="29">
        <v>1.4589000000000001</v>
      </c>
      <c r="Y17" s="29">
        <f t="shared" si="5"/>
        <v>-0.52000000000000934</v>
      </c>
      <c r="Z17" s="67" t="s">
        <v>79</v>
      </c>
      <c r="AA17" s="4">
        <f t="shared" si="6"/>
        <v>2.8384615384615159</v>
      </c>
    </row>
    <row r="18" spans="2:27" x14ac:dyDescent="0.2">
      <c r="B18" s="58">
        <v>70</v>
      </c>
      <c r="C18" s="70">
        <f t="shared" si="1"/>
        <v>12400950.929463502</v>
      </c>
      <c r="D18" s="70"/>
      <c r="E18" s="58">
        <v>2009</v>
      </c>
      <c r="F18" s="26">
        <v>42377</v>
      </c>
      <c r="G18" s="27">
        <v>0.83333333333333337</v>
      </c>
      <c r="H18" s="58" t="s">
        <v>33</v>
      </c>
      <c r="I18" s="71">
        <v>1.4408000000000001</v>
      </c>
      <c r="J18" s="71"/>
      <c r="K18" s="42">
        <v>110</v>
      </c>
      <c r="L18" s="70">
        <f t="shared" si="2"/>
        <v>248019.01858927004</v>
      </c>
      <c r="M18" s="70"/>
      <c r="N18" s="28">
        <f t="shared" si="3"/>
        <v>2.254718350811546</v>
      </c>
      <c r="O18" s="58">
        <v>2009</v>
      </c>
      <c r="P18" s="26">
        <v>42380</v>
      </c>
      <c r="Q18" s="27">
        <v>0.66666666666666663</v>
      </c>
      <c r="R18" s="71">
        <v>1.45513</v>
      </c>
      <c r="S18" s="71"/>
      <c r="T18" s="73">
        <f t="shared" si="4"/>
        <v>323101.13967129349</v>
      </c>
      <c r="U18" s="73"/>
      <c r="V18" s="72">
        <f t="shared" si="0"/>
        <v>143.29999999999953</v>
      </c>
      <c r="W18" s="72"/>
      <c r="X18" s="29">
        <v>1.4298</v>
      </c>
      <c r="Y18" s="29">
        <f t="shared" si="5"/>
        <v>1.1000000000000121</v>
      </c>
      <c r="Z18" s="67" t="s">
        <v>81</v>
      </c>
      <c r="AA18" s="4">
        <f t="shared" si="6"/>
        <v>1.3027272727272685</v>
      </c>
    </row>
    <row r="19" spans="2:27" x14ac:dyDescent="0.2">
      <c r="B19" s="58">
        <v>71</v>
      </c>
      <c r="C19" s="70">
        <f t="shared" si="1"/>
        <v>12724052.069134796</v>
      </c>
      <c r="D19" s="70"/>
      <c r="E19" s="58">
        <v>2009</v>
      </c>
      <c r="F19" s="26">
        <v>42396</v>
      </c>
      <c r="G19" s="27">
        <v>0.66666666666666663</v>
      </c>
      <c r="H19" s="58" t="s">
        <v>34</v>
      </c>
      <c r="I19" s="71">
        <v>1.4046000000000001</v>
      </c>
      <c r="J19" s="71"/>
      <c r="K19" s="42">
        <v>40</v>
      </c>
      <c r="L19" s="70">
        <f t="shared" si="2"/>
        <v>254481.04138269593</v>
      </c>
      <c r="M19" s="70"/>
      <c r="N19" s="28">
        <f t="shared" si="3"/>
        <v>6.362026034567398</v>
      </c>
      <c r="O19" s="58">
        <v>2009</v>
      </c>
      <c r="P19" s="26">
        <v>42398</v>
      </c>
      <c r="Q19" s="27">
        <v>0</v>
      </c>
      <c r="R19" s="71">
        <v>1.39228</v>
      </c>
      <c r="S19" s="71"/>
      <c r="T19" s="73">
        <f t="shared" si="4"/>
        <v>783801.60745871032</v>
      </c>
      <c r="U19" s="73"/>
      <c r="V19" s="72">
        <f t="shared" si="0"/>
        <v>123.20000000000108</v>
      </c>
      <c r="W19" s="72"/>
      <c r="X19" s="29">
        <v>1.4086000000000001</v>
      </c>
      <c r="Y19" s="29">
        <f t="shared" si="5"/>
        <v>-0.40000000000000036</v>
      </c>
      <c r="Z19" s="66" t="s">
        <v>80</v>
      </c>
      <c r="AA19" s="4">
        <f t="shared" si="6"/>
        <v>3.0800000000000272</v>
      </c>
    </row>
    <row r="20" spans="2:27" x14ac:dyDescent="0.2">
      <c r="B20" s="58">
        <v>72</v>
      </c>
      <c r="C20" s="70">
        <f t="shared" si="1"/>
        <v>13507853.676593507</v>
      </c>
      <c r="D20" s="70"/>
      <c r="E20" s="58">
        <v>2010</v>
      </c>
      <c r="F20" s="26">
        <v>32</v>
      </c>
      <c r="G20" s="27">
        <v>0.83333333333333337</v>
      </c>
      <c r="H20" s="58" t="s">
        <v>33</v>
      </c>
      <c r="I20" s="108">
        <v>1.3593999999999999</v>
      </c>
      <c r="J20" s="109"/>
      <c r="K20" s="42">
        <v>81</v>
      </c>
      <c r="L20" s="70">
        <f t="shared" si="2"/>
        <v>270157.07353187015</v>
      </c>
      <c r="M20" s="70"/>
      <c r="N20" s="28">
        <f t="shared" si="3"/>
        <v>3.3352725127391376</v>
      </c>
      <c r="O20" s="58">
        <v>2010</v>
      </c>
      <c r="P20" s="26">
        <v>42432</v>
      </c>
      <c r="Q20" s="27">
        <v>0.66666666666666663</v>
      </c>
      <c r="R20" s="71">
        <v>1.3699600000000001</v>
      </c>
      <c r="S20" s="71"/>
      <c r="T20" s="73">
        <f t="shared" si="4"/>
        <v>352204.77734525711</v>
      </c>
      <c r="U20" s="73"/>
      <c r="V20" s="72">
        <f t="shared" si="0"/>
        <v>105.60000000000124</v>
      </c>
      <c r="W20" s="72"/>
      <c r="X20" s="29">
        <v>1.3512999999999999</v>
      </c>
      <c r="Y20" s="29">
        <f t="shared" si="5"/>
        <v>0.80999999999999961</v>
      </c>
      <c r="Z20" s="67" t="s">
        <v>81</v>
      </c>
      <c r="AA20" s="4">
        <f t="shared" si="6"/>
        <v>1.3037037037037191</v>
      </c>
    </row>
    <row r="21" spans="2:27" x14ac:dyDescent="0.2">
      <c r="B21" s="58">
        <v>73</v>
      </c>
      <c r="C21" s="70">
        <f t="shared" si="1"/>
        <v>13860058.453938764</v>
      </c>
      <c r="D21" s="70"/>
      <c r="E21" s="64">
        <v>2010</v>
      </c>
      <c r="F21" s="26">
        <v>42452</v>
      </c>
      <c r="G21" s="27">
        <v>0.83333333333333337</v>
      </c>
      <c r="H21" s="58" t="s">
        <v>34</v>
      </c>
      <c r="I21" s="108">
        <v>1.3493999999999999</v>
      </c>
      <c r="J21" s="109"/>
      <c r="K21" s="42">
        <v>68</v>
      </c>
      <c r="L21" s="70">
        <f t="shared" si="2"/>
        <v>277201.16907877527</v>
      </c>
      <c r="M21" s="70"/>
      <c r="N21" s="28">
        <f t="shared" si="3"/>
        <v>4.0764877805702247</v>
      </c>
      <c r="O21" s="64">
        <v>2010</v>
      </c>
      <c r="P21" s="26">
        <v>42453</v>
      </c>
      <c r="Q21" s="27">
        <v>0.33333333333333331</v>
      </c>
      <c r="R21" s="71">
        <v>1.34188</v>
      </c>
      <c r="S21" s="71"/>
      <c r="T21" s="73">
        <f t="shared" si="4"/>
        <v>306551.88109887968</v>
      </c>
      <c r="U21" s="73"/>
      <c r="V21" s="72">
        <f t="shared" si="0"/>
        <v>75.199999999999704</v>
      </c>
      <c r="W21" s="72"/>
      <c r="X21" s="29">
        <v>1.3562000000000001</v>
      </c>
      <c r="Y21" s="29">
        <f t="shared" si="5"/>
        <v>-0.68000000000001393</v>
      </c>
      <c r="Z21" s="66" t="s">
        <v>80</v>
      </c>
      <c r="AA21" s="4">
        <f t="shared" si="6"/>
        <v>1.1058823529411721</v>
      </c>
    </row>
    <row r="22" spans="2:27" x14ac:dyDescent="0.2">
      <c r="B22" s="58">
        <v>74</v>
      </c>
      <c r="C22" s="70">
        <f t="shared" si="1"/>
        <v>14166610.335037643</v>
      </c>
      <c r="D22" s="70"/>
      <c r="E22" s="58">
        <v>2010</v>
      </c>
      <c r="F22" s="26">
        <v>42480</v>
      </c>
      <c r="G22" s="27">
        <v>0.66666666666666663</v>
      </c>
      <c r="H22" s="58" t="s">
        <v>34</v>
      </c>
      <c r="I22" s="71">
        <v>1.3469</v>
      </c>
      <c r="J22" s="71"/>
      <c r="K22" s="42">
        <v>53</v>
      </c>
      <c r="L22" s="70">
        <f t="shared" si="2"/>
        <v>283332.2067007529</v>
      </c>
      <c r="M22" s="70"/>
      <c r="N22" s="28">
        <f t="shared" si="3"/>
        <v>5.3458906924670355</v>
      </c>
      <c r="O22" s="58">
        <v>2010</v>
      </c>
      <c r="P22" s="26">
        <v>42482</v>
      </c>
      <c r="Q22" s="27">
        <v>0.66666666666666663</v>
      </c>
      <c r="R22" s="71">
        <v>1.3306</v>
      </c>
      <c r="S22" s="71"/>
      <c r="T22" s="73">
        <f t="shared" si="4"/>
        <v>871380.18287212588</v>
      </c>
      <c r="U22" s="73"/>
      <c r="V22" s="72">
        <f t="shared" si="0"/>
        <v>162.9999999999998</v>
      </c>
      <c r="W22" s="72"/>
      <c r="X22" s="29">
        <v>1.3522000000000001</v>
      </c>
      <c r="Y22" s="29">
        <f t="shared" si="5"/>
        <v>-0.53000000000000824</v>
      </c>
      <c r="Z22" s="66" t="s">
        <v>80</v>
      </c>
      <c r="AA22" s="4">
        <f t="shared" si="6"/>
        <v>3.075471698113204</v>
      </c>
    </row>
    <row r="23" spans="2:27" x14ac:dyDescent="0.2">
      <c r="B23" s="58">
        <v>75</v>
      </c>
      <c r="C23" s="70">
        <f t="shared" si="1"/>
        <v>15037990.517909769</v>
      </c>
      <c r="D23" s="70"/>
      <c r="E23" s="58">
        <v>2010</v>
      </c>
      <c r="F23" s="26">
        <v>42536</v>
      </c>
      <c r="G23" s="27">
        <v>0.5</v>
      </c>
      <c r="H23" s="58" t="s">
        <v>33</v>
      </c>
      <c r="I23" s="71">
        <v>1.222</v>
      </c>
      <c r="J23" s="71"/>
      <c r="K23" s="42">
        <v>53</v>
      </c>
      <c r="L23" s="70">
        <f t="shared" si="2"/>
        <v>300759.81035819539</v>
      </c>
      <c r="M23" s="70"/>
      <c r="N23" s="28">
        <f t="shared" si="3"/>
        <v>5.6747134029848185</v>
      </c>
      <c r="O23" s="58">
        <v>2010</v>
      </c>
      <c r="P23" s="26">
        <v>42538</v>
      </c>
      <c r="Q23" s="27">
        <v>0.5</v>
      </c>
      <c r="R23" s="71">
        <v>1.23695</v>
      </c>
      <c r="S23" s="71"/>
      <c r="T23" s="73">
        <f t="shared" si="4"/>
        <v>848369.65374623134</v>
      </c>
      <c r="U23" s="73"/>
      <c r="V23" s="72">
        <f t="shared" si="0"/>
        <v>149.5000000000002</v>
      </c>
      <c r="W23" s="72"/>
      <c r="X23" s="66">
        <v>1.2166999999999999</v>
      </c>
      <c r="Y23" s="29">
        <f t="shared" si="5"/>
        <v>0.53000000000000824</v>
      </c>
      <c r="Z23" s="66" t="s">
        <v>80</v>
      </c>
      <c r="AA23" s="4">
        <f t="shared" si="6"/>
        <v>2.8207547169811358</v>
      </c>
    </row>
    <row r="24" spans="2:27" x14ac:dyDescent="0.2">
      <c r="B24" s="58">
        <v>76</v>
      </c>
      <c r="C24" s="70">
        <f t="shared" si="1"/>
        <v>15886360.171655999</v>
      </c>
      <c r="D24" s="70"/>
      <c r="E24" s="58">
        <v>2010</v>
      </c>
      <c r="F24" s="26">
        <v>42542</v>
      </c>
      <c r="G24" s="27">
        <v>0.33333333333333331</v>
      </c>
      <c r="H24" s="58" t="s">
        <v>33</v>
      </c>
      <c r="I24" s="71">
        <v>1.2438</v>
      </c>
      <c r="J24" s="71"/>
      <c r="K24" s="42">
        <v>72</v>
      </c>
      <c r="L24" s="70">
        <f t="shared" si="2"/>
        <v>317727.20343311998</v>
      </c>
      <c r="M24" s="70"/>
      <c r="N24" s="28">
        <f t="shared" si="3"/>
        <v>4.4128778254599998</v>
      </c>
      <c r="O24" s="58">
        <v>2010</v>
      </c>
      <c r="P24" s="26">
        <v>42542</v>
      </c>
      <c r="Q24" s="27">
        <v>0.5</v>
      </c>
      <c r="R24" s="71">
        <v>1.2365999999999999</v>
      </c>
      <c r="S24" s="71"/>
      <c r="T24" s="73">
        <f t="shared" si="4"/>
        <v>-317727.20343312417</v>
      </c>
      <c r="U24" s="73"/>
      <c r="V24" s="72">
        <f t="shared" si="0"/>
        <v>-72</v>
      </c>
      <c r="W24" s="72"/>
      <c r="X24" s="29">
        <v>1.2365999999999999</v>
      </c>
      <c r="Y24" s="29">
        <f t="shared" si="5"/>
        <v>0.72000000000000952</v>
      </c>
      <c r="Z24" s="67" t="s">
        <v>79</v>
      </c>
      <c r="AA24" s="4">
        <f t="shared" si="6"/>
        <v>-1</v>
      </c>
    </row>
    <row r="25" spans="2:27" x14ac:dyDescent="0.2">
      <c r="B25" s="58">
        <v>77</v>
      </c>
      <c r="C25" s="70">
        <f t="shared" si="1"/>
        <v>15568632.968222875</v>
      </c>
      <c r="D25" s="70"/>
      <c r="E25" s="58">
        <v>2010</v>
      </c>
      <c r="F25" s="68" t="s">
        <v>83</v>
      </c>
      <c r="G25" s="27">
        <v>0.66666666666666663</v>
      </c>
      <c r="H25" s="65" t="s">
        <v>84</v>
      </c>
      <c r="I25" s="71">
        <v>1.3058000000000001</v>
      </c>
      <c r="J25" s="71"/>
      <c r="K25" s="42">
        <v>79</v>
      </c>
      <c r="L25" s="70">
        <f t="shared" si="2"/>
        <v>311372.65936445753</v>
      </c>
      <c r="M25" s="70"/>
      <c r="N25" s="28">
        <f t="shared" si="3"/>
        <v>3.9414260679045254</v>
      </c>
      <c r="O25" s="58">
        <v>2010</v>
      </c>
      <c r="P25" s="26">
        <v>42584</v>
      </c>
      <c r="Q25" s="27">
        <v>0.66666666666666663</v>
      </c>
      <c r="R25" s="71">
        <v>1.31856</v>
      </c>
      <c r="S25" s="71"/>
      <c r="T25" s="73">
        <f t="shared" si="4"/>
        <v>502925.9662646128</v>
      </c>
      <c r="U25" s="73"/>
      <c r="V25" s="72">
        <f t="shared" si="0"/>
        <v>127.59999999999883</v>
      </c>
      <c r="W25" s="72"/>
      <c r="X25" s="29">
        <v>1.2979000000000001</v>
      </c>
      <c r="Y25" s="44">
        <f t="shared" si="5"/>
        <v>0.79000000000000181</v>
      </c>
      <c r="Z25" s="67" t="s">
        <v>79</v>
      </c>
      <c r="AA25" s="4">
        <f t="shared" si="6"/>
        <v>1.6151898734177066</v>
      </c>
    </row>
    <row r="26" spans="2:27" x14ac:dyDescent="0.2">
      <c r="B26" s="58">
        <v>78</v>
      </c>
      <c r="C26" s="70">
        <f t="shared" si="1"/>
        <v>16071558.934487488</v>
      </c>
      <c r="D26" s="70"/>
      <c r="E26" s="58">
        <v>2010</v>
      </c>
      <c r="F26" s="26">
        <v>42648</v>
      </c>
      <c r="G26" s="27">
        <v>0.33333333333333331</v>
      </c>
      <c r="H26" s="58" t="s">
        <v>33</v>
      </c>
      <c r="I26" s="71">
        <v>1.3692</v>
      </c>
      <c r="J26" s="71"/>
      <c r="K26" s="42">
        <v>56</v>
      </c>
      <c r="L26" s="70">
        <f t="shared" si="2"/>
        <v>321431.1786897498</v>
      </c>
      <c r="M26" s="70"/>
      <c r="N26" s="28">
        <f t="shared" si="3"/>
        <v>5.739842476602675</v>
      </c>
      <c r="O26" s="58">
        <v>2010</v>
      </c>
      <c r="P26" s="26">
        <v>42650</v>
      </c>
      <c r="Q26" s="27">
        <v>0.33333333333333331</v>
      </c>
      <c r="R26" s="71">
        <v>1.3963300000000001</v>
      </c>
      <c r="S26" s="71"/>
      <c r="T26" s="73">
        <f t="shared" si="4"/>
        <v>1557219.2639023114</v>
      </c>
      <c r="U26" s="73"/>
      <c r="V26" s="72">
        <f t="shared" si="0"/>
        <v>271.30000000000098</v>
      </c>
      <c r="W26" s="72"/>
      <c r="X26" s="29">
        <v>1.3635999999999999</v>
      </c>
      <c r="Y26" s="29">
        <f t="shared" si="5"/>
        <v>0.56000000000000494</v>
      </c>
      <c r="Z26" s="66" t="s">
        <v>80</v>
      </c>
      <c r="AA26" s="4">
        <f t="shared" si="6"/>
        <v>4.8446428571428743</v>
      </c>
    </row>
    <row r="27" spans="2:27" x14ac:dyDescent="0.2">
      <c r="B27" s="58">
        <v>79</v>
      </c>
      <c r="C27" s="70">
        <f t="shared" si="1"/>
        <v>17628778.198389798</v>
      </c>
      <c r="D27" s="70"/>
      <c r="E27" s="58">
        <v>2010</v>
      </c>
      <c r="F27" s="26">
        <v>42683</v>
      </c>
      <c r="G27" s="27">
        <v>0.66666666666666663</v>
      </c>
      <c r="H27" s="58" t="s">
        <v>34</v>
      </c>
      <c r="I27" s="71">
        <v>1.3904000000000001</v>
      </c>
      <c r="J27" s="71"/>
      <c r="K27" s="42">
        <v>69</v>
      </c>
      <c r="L27" s="70">
        <f t="shared" si="2"/>
        <v>352575.56396779598</v>
      </c>
      <c r="M27" s="70"/>
      <c r="N27" s="28">
        <f t="shared" si="3"/>
        <v>5.1097907821419701</v>
      </c>
      <c r="O27" s="58">
        <v>2010</v>
      </c>
      <c r="P27" s="26">
        <v>42684</v>
      </c>
      <c r="Q27" s="27">
        <v>0</v>
      </c>
      <c r="R27" s="71">
        <v>1.3743099999999999</v>
      </c>
      <c r="S27" s="71"/>
      <c r="T27" s="73">
        <f t="shared" si="4"/>
        <v>822165.33684665116</v>
      </c>
      <c r="U27" s="73"/>
      <c r="V27" s="72">
        <f t="shared" si="0"/>
        <v>160.9000000000016</v>
      </c>
      <c r="W27" s="72"/>
      <c r="X27" s="29">
        <v>1.3973</v>
      </c>
      <c r="Y27" s="29">
        <f t="shared" si="5"/>
        <v>-0.68999999999999062</v>
      </c>
      <c r="Z27" s="67" t="s">
        <v>79</v>
      </c>
      <c r="AA27" s="4">
        <f t="shared" si="6"/>
        <v>2.3318840579710378</v>
      </c>
    </row>
    <row r="28" spans="2:27" x14ac:dyDescent="0.2">
      <c r="B28" s="58">
        <v>80</v>
      </c>
      <c r="C28" s="70">
        <f t="shared" si="1"/>
        <v>18450943.535236448</v>
      </c>
      <c r="D28" s="70"/>
      <c r="E28" s="58">
        <v>2010</v>
      </c>
      <c r="F28" s="26">
        <v>42703</v>
      </c>
      <c r="G28" s="27">
        <v>0.5</v>
      </c>
      <c r="H28" s="58" t="s">
        <v>34</v>
      </c>
      <c r="I28" s="71">
        <v>1.3225</v>
      </c>
      <c r="J28" s="71"/>
      <c r="K28" s="42">
        <v>76</v>
      </c>
      <c r="L28" s="70">
        <f t="shared" si="2"/>
        <v>369018.87070472899</v>
      </c>
      <c r="M28" s="70"/>
      <c r="N28" s="28">
        <f t="shared" si="3"/>
        <v>4.855511456641171</v>
      </c>
      <c r="O28" s="58">
        <v>2010</v>
      </c>
      <c r="P28" s="26">
        <v>42703</v>
      </c>
      <c r="Q28" s="27">
        <v>0.66666666666666663</v>
      </c>
      <c r="R28" s="71">
        <v>1.30827</v>
      </c>
      <c r="S28" s="71"/>
      <c r="T28" s="73">
        <f t="shared" si="4"/>
        <v>690939.28028003697</v>
      </c>
      <c r="U28" s="73"/>
      <c r="V28" s="72">
        <f t="shared" si="0"/>
        <v>142.29999999999964</v>
      </c>
      <c r="W28" s="72"/>
      <c r="X28" s="29">
        <v>1.3301000000000001</v>
      </c>
      <c r="Y28" s="29">
        <f t="shared" si="5"/>
        <v>-0.76000000000000512</v>
      </c>
      <c r="Z28" s="66" t="s">
        <v>80</v>
      </c>
      <c r="AA28" s="4">
        <f t="shared" si="6"/>
        <v>1.8723684210526268</v>
      </c>
    </row>
    <row r="29" spans="2:27" x14ac:dyDescent="0.2">
      <c r="B29" s="58">
        <v>81</v>
      </c>
      <c r="C29" s="70">
        <f t="shared" si="1"/>
        <v>19141882.815516487</v>
      </c>
      <c r="D29" s="70"/>
      <c r="E29" s="58">
        <v>2011</v>
      </c>
      <c r="F29" s="26">
        <v>42380</v>
      </c>
      <c r="G29" s="27">
        <v>0.83333333333333337</v>
      </c>
      <c r="H29" s="58" t="s">
        <v>33</v>
      </c>
      <c r="I29" s="71">
        <v>1.29925</v>
      </c>
      <c r="J29" s="71"/>
      <c r="K29" s="42">
        <v>88</v>
      </c>
      <c r="L29" s="70">
        <f t="shared" si="2"/>
        <v>382837.65631032974</v>
      </c>
      <c r="M29" s="70"/>
      <c r="N29" s="28">
        <f t="shared" si="3"/>
        <v>4.3504279126173833</v>
      </c>
      <c r="O29" s="58">
        <v>2011</v>
      </c>
      <c r="P29" s="26">
        <v>42381</v>
      </c>
      <c r="Q29" s="27">
        <v>0.66666666666666663</v>
      </c>
      <c r="R29" s="71">
        <v>1.3089999999999999</v>
      </c>
      <c r="S29" s="71"/>
      <c r="T29" s="73">
        <f t="shared" si="4"/>
        <v>424166.72148019163</v>
      </c>
      <c r="U29" s="73"/>
      <c r="V29" s="72">
        <f t="shared" si="0"/>
        <v>97.499999999999261</v>
      </c>
      <c r="W29" s="72"/>
      <c r="X29" s="29">
        <v>1.2903899999999999</v>
      </c>
      <c r="Y29" s="29">
        <f t="shared" si="5"/>
        <v>0.886000000000009</v>
      </c>
      <c r="Z29" s="67" t="s">
        <v>81</v>
      </c>
      <c r="AA29" s="4">
        <f t="shared" si="6"/>
        <v>1.107954545454537</v>
      </c>
    </row>
    <row r="30" spans="2:27" x14ac:dyDescent="0.2">
      <c r="B30" s="58">
        <v>82</v>
      </c>
      <c r="C30" s="70">
        <f t="shared" si="1"/>
        <v>19566049.536996678</v>
      </c>
      <c r="D30" s="70"/>
      <c r="E30" s="58">
        <v>2011</v>
      </c>
      <c r="F30" s="26">
        <v>42396</v>
      </c>
      <c r="G30" s="27">
        <v>0</v>
      </c>
      <c r="H30" s="58" t="s">
        <v>33</v>
      </c>
      <c r="I30" s="71">
        <v>1.3709</v>
      </c>
      <c r="J30" s="71"/>
      <c r="K30" s="42">
        <v>68</v>
      </c>
      <c r="L30" s="70">
        <f t="shared" si="2"/>
        <v>391320.99073993356</v>
      </c>
      <c r="M30" s="70"/>
      <c r="N30" s="28">
        <f t="shared" si="3"/>
        <v>5.7547204520578461</v>
      </c>
      <c r="O30" s="58">
        <v>2011</v>
      </c>
      <c r="P30" s="26">
        <v>42396</v>
      </c>
      <c r="Q30" s="27">
        <v>0.33333333333333331</v>
      </c>
      <c r="R30" s="71">
        <v>1.36402</v>
      </c>
      <c r="S30" s="71"/>
      <c r="T30" s="73">
        <f t="shared" si="4"/>
        <v>-395924.7671015797</v>
      </c>
      <c r="U30" s="73"/>
      <c r="V30" s="72">
        <f t="shared" si="0"/>
        <v>-68</v>
      </c>
      <c r="W30" s="72"/>
      <c r="X30" s="29">
        <v>1.36402</v>
      </c>
      <c r="Y30" s="29">
        <f t="shared" si="5"/>
        <v>0.68799999999999972</v>
      </c>
      <c r="Z30" s="66" t="s">
        <v>80</v>
      </c>
      <c r="AA30" s="4">
        <f t="shared" si="6"/>
        <v>-1</v>
      </c>
    </row>
    <row r="31" spans="2:27" x14ac:dyDescent="0.2">
      <c r="B31" s="58">
        <v>83</v>
      </c>
      <c r="C31" s="70">
        <f t="shared" si="1"/>
        <v>19170124.769895099</v>
      </c>
      <c r="D31" s="70"/>
      <c r="E31" s="58">
        <v>2011</v>
      </c>
      <c r="F31" s="26">
        <v>42424</v>
      </c>
      <c r="G31" s="27">
        <v>0.5</v>
      </c>
      <c r="H31" s="58" t="s">
        <v>33</v>
      </c>
      <c r="I31" s="71">
        <v>1.37839</v>
      </c>
      <c r="J31" s="71"/>
      <c r="K31" s="42">
        <v>80</v>
      </c>
      <c r="L31" s="70">
        <f t="shared" si="2"/>
        <v>383402.49539790198</v>
      </c>
      <c r="M31" s="70"/>
      <c r="N31" s="28">
        <f t="shared" si="3"/>
        <v>4.7925311924737741</v>
      </c>
      <c r="O31" s="58">
        <v>2011</v>
      </c>
      <c r="P31" s="26">
        <v>42431</v>
      </c>
      <c r="Q31" s="27">
        <v>0.66666666666666663</v>
      </c>
      <c r="R31" s="71">
        <v>1.3881399999999999</v>
      </c>
      <c r="S31" s="71"/>
      <c r="T31" s="73">
        <f t="shared" si="4"/>
        <v>467271.79126618936</v>
      </c>
      <c r="U31" s="73"/>
      <c r="V31" s="72">
        <f t="shared" si="0"/>
        <v>97.499999999999261</v>
      </c>
      <c r="W31" s="72"/>
      <c r="X31" s="29">
        <v>1.3703099999999999</v>
      </c>
      <c r="Y31" s="29">
        <f t="shared" si="5"/>
        <v>0.80800000000000871</v>
      </c>
      <c r="Z31" s="66" t="s">
        <v>80</v>
      </c>
      <c r="AA31" s="4">
        <f t="shared" si="6"/>
        <v>1.2187499999999907</v>
      </c>
    </row>
    <row r="32" spans="2:27" x14ac:dyDescent="0.2">
      <c r="B32" s="58">
        <v>84</v>
      </c>
      <c r="C32" s="70">
        <f t="shared" si="1"/>
        <v>19637396.561161287</v>
      </c>
      <c r="D32" s="70"/>
      <c r="E32" s="58">
        <v>2011</v>
      </c>
      <c r="F32" s="26">
        <v>42468</v>
      </c>
      <c r="G32" s="27">
        <v>0.16666666666666666</v>
      </c>
      <c r="H32" s="58" t="s">
        <v>33</v>
      </c>
      <c r="I32" s="71">
        <v>1.43164</v>
      </c>
      <c r="J32" s="71"/>
      <c r="K32" s="42">
        <v>26</v>
      </c>
      <c r="L32" s="70">
        <f t="shared" si="2"/>
        <v>392747.93122322578</v>
      </c>
      <c r="M32" s="70"/>
      <c r="N32" s="28">
        <f t="shared" si="3"/>
        <v>15.105689662431761</v>
      </c>
      <c r="O32" s="58">
        <v>2011</v>
      </c>
      <c r="P32" s="26">
        <v>42471</v>
      </c>
      <c r="Q32" s="27">
        <v>0</v>
      </c>
      <c r="R32" s="71">
        <v>1.4469000000000001</v>
      </c>
      <c r="S32" s="71"/>
      <c r="T32" s="73">
        <f t="shared" si="4"/>
        <v>2305128.2424870944</v>
      </c>
      <c r="U32" s="73"/>
      <c r="V32" s="72">
        <f t="shared" si="0"/>
        <v>152.60000000000051</v>
      </c>
      <c r="W32" s="72"/>
      <c r="X32" s="29">
        <v>1.42903</v>
      </c>
      <c r="Y32" s="29">
        <f t="shared" si="5"/>
        <v>0.26100000000000012</v>
      </c>
      <c r="Z32" s="66" t="s">
        <v>80</v>
      </c>
      <c r="AA32" s="4">
        <f t="shared" si="6"/>
        <v>5.8692307692307883</v>
      </c>
    </row>
    <row r="33" spans="2:27" x14ac:dyDescent="0.2">
      <c r="B33" s="58">
        <v>85</v>
      </c>
      <c r="C33" s="70">
        <f t="shared" si="1"/>
        <v>21942524.803648382</v>
      </c>
      <c r="D33" s="70"/>
      <c r="E33" s="58">
        <v>2011</v>
      </c>
      <c r="F33" s="26">
        <v>42473</v>
      </c>
      <c r="G33" s="27">
        <v>0.33333333333333331</v>
      </c>
      <c r="H33" s="58" t="s">
        <v>33</v>
      </c>
      <c r="I33" s="71">
        <v>1.44824</v>
      </c>
      <c r="J33" s="71"/>
      <c r="K33" s="42">
        <v>28</v>
      </c>
      <c r="L33" s="70">
        <f t="shared" si="2"/>
        <v>438850.49607296765</v>
      </c>
      <c r="M33" s="70"/>
      <c r="N33" s="28">
        <f t="shared" si="3"/>
        <v>15.673232002605987</v>
      </c>
      <c r="O33" s="58">
        <v>2011</v>
      </c>
      <c r="P33" s="26">
        <v>42473</v>
      </c>
      <c r="Q33" s="27">
        <v>0.66666666666666663</v>
      </c>
      <c r="R33" s="71">
        <v>1.4454100000000001</v>
      </c>
      <c r="S33" s="71"/>
      <c r="T33" s="73">
        <f t="shared" si="4"/>
        <v>-443552.46567373193</v>
      </c>
      <c r="U33" s="73"/>
      <c r="V33" s="72">
        <f t="shared" si="0"/>
        <v>-28</v>
      </c>
      <c r="W33" s="72"/>
      <c r="X33" s="29">
        <v>1.4454100000000001</v>
      </c>
      <c r="Y33" s="29">
        <f t="shared" si="5"/>
        <v>0.28299999999998882</v>
      </c>
      <c r="Z33" s="67" t="s">
        <v>81</v>
      </c>
      <c r="AA33" s="4">
        <f t="shared" si="6"/>
        <v>-1</v>
      </c>
    </row>
    <row r="34" spans="2:27" x14ac:dyDescent="0.2">
      <c r="B34" s="58">
        <v>86</v>
      </c>
      <c r="C34" s="70">
        <f t="shared" si="1"/>
        <v>21498972.337974649</v>
      </c>
      <c r="D34" s="70"/>
      <c r="E34" s="58">
        <v>2011</v>
      </c>
      <c r="F34" s="26">
        <v>42551</v>
      </c>
      <c r="G34" s="27">
        <v>0</v>
      </c>
      <c r="H34" s="58" t="s">
        <v>33</v>
      </c>
      <c r="I34" s="71">
        <v>1.4444399999999999</v>
      </c>
      <c r="J34" s="71"/>
      <c r="K34" s="42">
        <v>99</v>
      </c>
      <c r="L34" s="70">
        <f t="shared" si="2"/>
        <v>429979.44675949297</v>
      </c>
      <c r="M34" s="70"/>
      <c r="N34" s="28">
        <f t="shared" si="3"/>
        <v>4.3432267349443734</v>
      </c>
      <c r="O34" s="58">
        <v>2011</v>
      </c>
      <c r="P34" s="26">
        <v>42555</v>
      </c>
      <c r="Q34" s="27">
        <v>0</v>
      </c>
      <c r="R34" s="71">
        <v>1.4575</v>
      </c>
      <c r="S34" s="71"/>
      <c r="T34" s="73">
        <f t="shared" si="4"/>
        <v>567225.41158373829</v>
      </c>
      <c r="U34" s="73"/>
      <c r="V34" s="72">
        <f t="shared" si="0"/>
        <v>130.6000000000007</v>
      </c>
      <c r="W34" s="72"/>
      <c r="X34" s="29">
        <v>1.43451</v>
      </c>
      <c r="Y34" s="29">
        <f t="shared" si="5"/>
        <v>0.99299999999999944</v>
      </c>
      <c r="Z34" s="67" t="s">
        <v>79</v>
      </c>
      <c r="AA34" s="4">
        <f t="shared" si="6"/>
        <v>1.3191919191919264</v>
      </c>
    </row>
    <row r="35" spans="2:27" x14ac:dyDescent="0.2">
      <c r="B35" s="58">
        <v>87</v>
      </c>
      <c r="C35" s="70">
        <f t="shared" si="1"/>
        <v>22066197.749558385</v>
      </c>
      <c r="D35" s="70"/>
      <c r="E35" s="58">
        <v>2011</v>
      </c>
      <c r="F35" s="26">
        <v>42571</v>
      </c>
      <c r="G35" s="27">
        <v>0.83333333333333337</v>
      </c>
      <c r="H35" s="58" t="s">
        <v>33</v>
      </c>
      <c r="I35" s="71">
        <v>1.4220600000000001</v>
      </c>
      <c r="J35" s="71"/>
      <c r="K35" s="42">
        <v>53</v>
      </c>
      <c r="L35" s="70">
        <f t="shared" si="2"/>
        <v>441323.9549911677</v>
      </c>
      <c r="M35" s="70"/>
      <c r="N35" s="28">
        <f t="shared" si="3"/>
        <v>8.3268670753050493</v>
      </c>
      <c r="O35" s="58">
        <v>2011</v>
      </c>
      <c r="P35" s="26">
        <v>42572</v>
      </c>
      <c r="Q35" s="27">
        <v>0.66666666666666663</v>
      </c>
      <c r="R35" s="71">
        <v>1.43449</v>
      </c>
      <c r="S35" s="71"/>
      <c r="T35" s="73">
        <f t="shared" si="4"/>
        <v>1035029.5774604128</v>
      </c>
      <c r="U35" s="73"/>
      <c r="V35" s="72">
        <f t="shared" si="0"/>
        <v>124.29999999999941</v>
      </c>
      <c r="W35" s="72"/>
      <c r="X35" s="29">
        <v>1.41673</v>
      </c>
      <c r="Y35" s="29">
        <f t="shared" si="5"/>
        <v>0.53300000000000569</v>
      </c>
      <c r="Z35" s="66" t="s">
        <v>80</v>
      </c>
      <c r="AA35" s="4">
        <f t="shared" si="6"/>
        <v>2.3452830188679137</v>
      </c>
    </row>
    <row r="36" spans="2:27" x14ac:dyDescent="0.2">
      <c r="B36" s="58">
        <v>88</v>
      </c>
      <c r="C36" s="70">
        <f t="shared" si="1"/>
        <v>23101227.327018797</v>
      </c>
      <c r="D36" s="70"/>
      <c r="E36" s="58">
        <v>2011</v>
      </c>
      <c r="F36" s="26">
        <v>42627</v>
      </c>
      <c r="G36" s="27">
        <v>0.83333333333333337</v>
      </c>
      <c r="H36" s="69" t="s">
        <v>85</v>
      </c>
      <c r="I36" s="71">
        <v>1.37294</v>
      </c>
      <c r="J36" s="71"/>
      <c r="K36" s="42">
        <v>94</v>
      </c>
      <c r="L36" s="70">
        <f t="shared" si="2"/>
        <v>462024.54654037597</v>
      </c>
      <c r="M36" s="70"/>
      <c r="N36" s="28">
        <f t="shared" si="3"/>
        <v>4.9151547504295312</v>
      </c>
      <c r="O36" s="58">
        <v>2011</v>
      </c>
      <c r="P36" s="26">
        <v>42628</v>
      </c>
      <c r="Q36" s="27">
        <v>0.66666666666666663</v>
      </c>
      <c r="R36" s="71">
        <v>1.39</v>
      </c>
      <c r="S36" s="71"/>
      <c r="T36" s="73">
        <f t="shared" si="4"/>
        <v>838525.40042327077</v>
      </c>
      <c r="U36" s="73"/>
      <c r="V36" s="72">
        <f t="shared" si="0"/>
        <v>170.59999999999854</v>
      </c>
      <c r="W36" s="72"/>
      <c r="X36" s="29">
        <v>1.3635299999999999</v>
      </c>
      <c r="Y36" s="29">
        <f t="shared" si="5"/>
        <v>0.94100000000001405</v>
      </c>
      <c r="Z36" s="67" t="s">
        <v>81</v>
      </c>
      <c r="AA36" s="4">
        <f t="shared" si="6"/>
        <v>1.8148936170212611</v>
      </c>
    </row>
    <row r="37" spans="2:27" x14ac:dyDescent="0.2">
      <c r="B37" s="58">
        <v>89</v>
      </c>
      <c r="C37" s="70">
        <f t="shared" si="1"/>
        <v>23939752.727442067</v>
      </c>
      <c r="D37" s="70"/>
      <c r="E37" s="58">
        <v>2011</v>
      </c>
      <c r="F37" s="26">
        <v>42656</v>
      </c>
      <c r="G37" s="27">
        <v>0.83333333333333337</v>
      </c>
      <c r="H37" s="58" t="s">
        <v>33</v>
      </c>
      <c r="I37" s="71">
        <v>1.3733500000000001</v>
      </c>
      <c r="J37" s="71"/>
      <c r="K37" s="42">
        <v>49</v>
      </c>
      <c r="L37" s="70">
        <f t="shared" si="2"/>
        <v>478795.05454884138</v>
      </c>
      <c r="M37" s="70"/>
      <c r="N37" s="28">
        <f t="shared" si="3"/>
        <v>9.7713276438539047</v>
      </c>
      <c r="O37" s="58">
        <v>2011</v>
      </c>
      <c r="P37" s="26">
        <v>42661</v>
      </c>
      <c r="Q37" s="27">
        <v>0.33333333333333331</v>
      </c>
      <c r="R37" s="71">
        <v>1.3684400000000001</v>
      </c>
      <c r="S37" s="71"/>
      <c r="T37" s="73">
        <f t="shared" si="4"/>
        <v>-479772.18731322378</v>
      </c>
      <c r="U37" s="73"/>
      <c r="V37" s="72">
        <f t="shared" si="0"/>
        <v>-49</v>
      </c>
      <c r="W37" s="72"/>
      <c r="X37" s="29">
        <v>1.3684400000000001</v>
      </c>
      <c r="Y37" s="29">
        <f t="shared" si="5"/>
        <v>0.49099999999999699</v>
      </c>
      <c r="Z37" s="66" t="s">
        <v>79</v>
      </c>
      <c r="AA37" s="4">
        <f t="shared" si="6"/>
        <v>-1</v>
      </c>
    </row>
    <row r="38" spans="2:27" x14ac:dyDescent="0.2">
      <c r="B38" s="58">
        <v>90</v>
      </c>
      <c r="C38" s="70">
        <f t="shared" si="1"/>
        <v>23459980.540128842</v>
      </c>
      <c r="D38" s="70"/>
      <c r="E38" s="58">
        <v>2011</v>
      </c>
      <c r="F38" s="26">
        <v>42670</v>
      </c>
      <c r="G38" s="27">
        <v>0.16666666666666666</v>
      </c>
      <c r="H38" s="58" t="s">
        <v>33</v>
      </c>
      <c r="I38" s="71">
        <v>1.3905700000000001</v>
      </c>
      <c r="J38" s="71"/>
      <c r="K38" s="42">
        <v>42</v>
      </c>
      <c r="L38" s="70">
        <f t="shared" si="2"/>
        <v>469199.61080257688</v>
      </c>
      <c r="M38" s="70"/>
      <c r="N38" s="28">
        <f t="shared" si="3"/>
        <v>11.171419304823258</v>
      </c>
      <c r="O38" s="58">
        <v>2011</v>
      </c>
      <c r="P38" s="26">
        <v>42670</v>
      </c>
      <c r="Q38" s="27">
        <v>0.66666666666666663</v>
      </c>
      <c r="R38" s="71">
        <v>1.471746</v>
      </c>
      <c r="S38" s="71"/>
      <c r="T38" s="73">
        <f t="shared" si="4"/>
        <v>9068511.3348833192</v>
      </c>
      <c r="U38" s="73"/>
      <c r="V38" s="72">
        <f t="shared" si="0"/>
        <v>811.7599999999992</v>
      </c>
      <c r="W38" s="72"/>
      <c r="X38" s="29">
        <v>1.3863399999999999</v>
      </c>
      <c r="Y38" s="29">
        <f t="shared" si="5"/>
        <v>0.42300000000001781</v>
      </c>
      <c r="Z38" s="66" t="s">
        <v>88</v>
      </c>
      <c r="AA38" s="4">
        <f t="shared" si="6"/>
        <v>19.327619047619027</v>
      </c>
    </row>
    <row r="39" spans="2:27" x14ac:dyDescent="0.2">
      <c r="B39" s="58">
        <v>91</v>
      </c>
      <c r="C39" s="70">
        <f t="shared" si="1"/>
        <v>32528491.875012159</v>
      </c>
      <c r="D39" s="70"/>
      <c r="E39" s="58">
        <v>2011</v>
      </c>
      <c r="F39" s="26">
        <v>42674</v>
      </c>
      <c r="G39" s="27">
        <v>0.5</v>
      </c>
      <c r="H39" s="58" t="s">
        <v>34</v>
      </c>
      <c r="I39" s="107">
        <v>1.3973199999999999</v>
      </c>
      <c r="J39" s="71"/>
      <c r="K39" s="42">
        <v>79</v>
      </c>
      <c r="L39" s="70">
        <f t="shared" si="2"/>
        <v>650569.83750024321</v>
      </c>
      <c r="M39" s="70"/>
      <c r="N39" s="28">
        <f t="shared" si="3"/>
        <v>8.2350612341802929</v>
      </c>
      <c r="O39" s="58">
        <v>2011</v>
      </c>
      <c r="P39" s="26">
        <v>42675</v>
      </c>
      <c r="Q39" s="27">
        <v>0.16666666666666666</v>
      </c>
      <c r="R39" s="71">
        <v>1.3828199999999999</v>
      </c>
      <c r="S39" s="71"/>
      <c r="T39" s="73">
        <f t="shared" si="4"/>
        <v>1194083.8789561389</v>
      </c>
      <c r="U39" s="73"/>
      <c r="V39" s="72">
        <f t="shared" si="0"/>
        <v>144.99999999999957</v>
      </c>
      <c r="W39" s="72"/>
      <c r="X39" s="29">
        <v>1.4052800000000001</v>
      </c>
      <c r="Y39" s="29">
        <f t="shared" si="5"/>
        <v>-0.79600000000001891</v>
      </c>
      <c r="Z39" s="66" t="s">
        <v>88</v>
      </c>
      <c r="AA39" s="4">
        <f t="shared" si="6"/>
        <v>1.8354430379746782</v>
      </c>
    </row>
    <row r="40" spans="2:27" x14ac:dyDescent="0.2">
      <c r="B40" s="58">
        <v>92</v>
      </c>
      <c r="C40" s="70">
        <f t="shared" si="1"/>
        <v>33722575.753968298</v>
      </c>
      <c r="D40" s="70"/>
      <c r="E40" s="58">
        <v>2011</v>
      </c>
      <c r="F40" s="26">
        <v>42677</v>
      </c>
      <c r="G40" s="27">
        <v>0.66666666666666663</v>
      </c>
      <c r="H40" s="58" t="s">
        <v>33</v>
      </c>
      <c r="I40" s="71">
        <v>1.3795299999999999</v>
      </c>
      <c r="J40" s="71"/>
      <c r="K40" s="42">
        <v>136</v>
      </c>
      <c r="L40" s="70">
        <f t="shared" si="2"/>
        <v>674451.51507936593</v>
      </c>
      <c r="M40" s="70"/>
      <c r="N40" s="28">
        <f t="shared" si="3"/>
        <v>4.9592023167600434</v>
      </c>
      <c r="O40" s="58">
        <v>2011</v>
      </c>
      <c r="P40" s="26">
        <v>42683</v>
      </c>
      <c r="Q40" s="27">
        <v>0.5</v>
      </c>
      <c r="R40" s="71">
        <v>1.36588</v>
      </c>
      <c r="S40" s="71"/>
      <c r="T40" s="73">
        <f t="shared" si="4"/>
        <v>-676931.11623774294</v>
      </c>
      <c r="U40" s="73"/>
      <c r="V40" s="72">
        <f t="shared" si="0"/>
        <v>-136</v>
      </c>
      <c r="W40" s="72"/>
      <c r="X40" s="29">
        <v>1.36588</v>
      </c>
      <c r="Y40" s="29">
        <f t="shared" si="5"/>
        <v>1.364999999999994</v>
      </c>
      <c r="Z40" s="66" t="s">
        <v>88</v>
      </c>
      <c r="AA40" s="4">
        <f t="shared" si="6"/>
        <v>-1</v>
      </c>
    </row>
    <row r="41" spans="2:27" x14ac:dyDescent="0.2">
      <c r="B41" s="58">
        <v>93</v>
      </c>
      <c r="C41" s="70">
        <f t="shared" si="1"/>
        <v>33045644.637730554</v>
      </c>
      <c r="D41" s="70"/>
      <c r="E41" s="58">
        <v>2011</v>
      </c>
      <c r="F41" s="68">
        <v>42710</v>
      </c>
      <c r="G41" s="27">
        <v>0.66666666666666663</v>
      </c>
      <c r="H41" s="58" t="s">
        <v>34</v>
      </c>
      <c r="I41" s="71">
        <v>1.33606</v>
      </c>
      <c r="J41" s="71"/>
      <c r="K41" s="42">
        <v>66</v>
      </c>
      <c r="L41" s="70">
        <f t="shared" si="2"/>
        <v>660912.89275461109</v>
      </c>
      <c r="M41" s="70"/>
      <c r="N41" s="28">
        <f t="shared" si="3"/>
        <v>10.013831708403199</v>
      </c>
      <c r="O41" s="58">
        <v>2011</v>
      </c>
      <c r="P41" s="26">
        <v>42711</v>
      </c>
      <c r="Q41" s="27">
        <v>0.16666666666666666</v>
      </c>
      <c r="R41" s="71">
        <v>1.3426800000000001</v>
      </c>
      <c r="S41" s="71"/>
      <c r="T41" s="73">
        <f t="shared" si="4"/>
        <v>-662915.65909629886</v>
      </c>
      <c r="U41" s="73"/>
      <c r="V41" s="72">
        <f t="shared" si="0"/>
        <v>-66</v>
      </c>
      <c r="W41" s="72"/>
      <c r="X41" s="29">
        <v>1.3426800000000001</v>
      </c>
      <c r="Y41" s="29">
        <f t="shared" si="5"/>
        <v>-0.66200000000000703</v>
      </c>
      <c r="Z41" s="66" t="s">
        <v>88</v>
      </c>
      <c r="AA41" s="4">
        <f t="shared" si="6"/>
        <v>-1</v>
      </c>
    </row>
    <row r="42" spans="2:27" x14ac:dyDescent="0.2">
      <c r="B42" s="58">
        <v>94</v>
      </c>
      <c r="C42" s="70">
        <f t="shared" si="1"/>
        <v>32382728.978634253</v>
      </c>
      <c r="D42" s="70"/>
      <c r="E42" s="58">
        <v>2011</v>
      </c>
      <c r="F42" s="26">
        <v>42712</v>
      </c>
      <c r="G42" s="27">
        <v>0.66666666666666663</v>
      </c>
      <c r="H42" s="69" t="s">
        <v>89</v>
      </c>
      <c r="I42" s="71">
        <v>1.3343799999999999</v>
      </c>
      <c r="J42" s="71"/>
      <c r="K42" s="42">
        <v>114</v>
      </c>
      <c r="L42" s="70">
        <f t="shared" si="2"/>
        <v>647654.57957268506</v>
      </c>
      <c r="M42" s="70"/>
      <c r="N42" s="28">
        <f t="shared" si="3"/>
        <v>5.6811805225674128</v>
      </c>
      <c r="O42" s="58">
        <v>2011</v>
      </c>
      <c r="P42" s="26">
        <v>42717</v>
      </c>
      <c r="Q42" s="27">
        <v>0.66666666666666663</v>
      </c>
      <c r="R42" s="71">
        <v>1.3076099999999999</v>
      </c>
      <c r="S42" s="71"/>
      <c r="T42" s="73">
        <f t="shared" si="4"/>
        <v>1520852.0258912942</v>
      </c>
      <c r="U42" s="73"/>
      <c r="V42" s="72">
        <f t="shared" si="0"/>
        <v>267.69999999999959</v>
      </c>
      <c r="W42" s="72"/>
      <c r="X42" s="29">
        <v>1.34582</v>
      </c>
      <c r="Y42" s="29">
        <f t="shared" si="5"/>
        <v>-1.1440000000000117</v>
      </c>
      <c r="Z42" s="66" t="s">
        <v>88</v>
      </c>
      <c r="AA42" s="4">
        <f t="shared" si="6"/>
        <v>2.348245614035084</v>
      </c>
    </row>
    <row r="43" spans="2:27" x14ac:dyDescent="0.2">
      <c r="B43" s="58">
        <v>95</v>
      </c>
      <c r="C43" s="70">
        <f t="shared" si="1"/>
        <v>33903581.00452555</v>
      </c>
      <c r="D43" s="70"/>
      <c r="E43" s="58">
        <v>2012</v>
      </c>
      <c r="F43" s="26">
        <v>42499</v>
      </c>
      <c r="G43" s="27">
        <v>0</v>
      </c>
      <c r="H43" s="58" t="s">
        <v>34</v>
      </c>
      <c r="I43" s="71">
        <v>1.30016</v>
      </c>
      <c r="J43" s="71"/>
      <c r="K43" s="42">
        <v>40</v>
      </c>
      <c r="L43" s="70">
        <f t="shared" si="2"/>
        <v>678071.62009051105</v>
      </c>
      <c r="M43" s="70"/>
      <c r="N43" s="28">
        <f t="shared" si="3"/>
        <v>16.951790502262774</v>
      </c>
      <c r="O43" s="58">
        <v>2012</v>
      </c>
      <c r="P43" s="68">
        <v>42499</v>
      </c>
      <c r="Q43" s="27">
        <v>0.5</v>
      </c>
      <c r="R43" s="71">
        <v>1.2938700000000001</v>
      </c>
      <c r="S43" s="71"/>
      <c r="T43" s="73">
        <f t="shared" si="4"/>
        <v>1066267.6225923127</v>
      </c>
      <c r="U43" s="73"/>
      <c r="V43" s="72">
        <f t="shared" si="0"/>
        <v>62.899999999999068</v>
      </c>
      <c r="W43" s="72"/>
      <c r="X43" s="29">
        <v>1.3041799999999999</v>
      </c>
      <c r="Y43" s="29">
        <f t="shared" si="5"/>
        <v>-0.40199999999999125</v>
      </c>
      <c r="Z43" s="66" t="s">
        <v>90</v>
      </c>
      <c r="AA43" s="4">
        <f t="shared" si="6"/>
        <v>1.5724999999999767</v>
      </c>
    </row>
    <row r="44" spans="2:27" x14ac:dyDescent="0.2">
      <c r="B44" s="58">
        <v>96</v>
      </c>
      <c r="C44" s="70">
        <f t="shared" si="1"/>
        <v>34969848.627117865</v>
      </c>
      <c r="D44" s="70"/>
      <c r="E44" s="58">
        <v>2012</v>
      </c>
      <c r="F44" s="26">
        <v>42512</v>
      </c>
      <c r="G44" s="27">
        <v>0.5</v>
      </c>
      <c r="H44" s="69" t="s">
        <v>89</v>
      </c>
      <c r="I44" s="71">
        <v>1.27976</v>
      </c>
      <c r="J44" s="71"/>
      <c r="K44" s="42">
        <v>63</v>
      </c>
      <c r="L44" s="70">
        <f t="shared" si="2"/>
        <v>699396.97254235728</v>
      </c>
      <c r="M44" s="70"/>
      <c r="N44" s="28">
        <f t="shared" si="3"/>
        <v>11.101539246704084</v>
      </c>
      <c r="O44" s="58">
        <v>2012</v>
      </c>
      <c r="P44" s="26">
        <v>42512</v>
      </c>
      <c r="Q44" s="27">
        <v>0.83333333333333337</v>
      </c>
      <c r="R44" s="71">
        <v>1.2659400000000001</v>
      </c>
      <c r="S44" s="71"/>
      <c r="T44" s="73">
        <f t="shared" si="4"/>
        <v>1534232.7238944981</v>
      </c>
      <c r="U44" s="73"/>
      <c r="V44" s="72">
        <f t="shared" si="0"/>
        <v>138.19999999999942</v>
      </c>
      <c r="W44" s="72"/>
      <c r="X44" s="29">
        <v>1.2861100000000001</v>
      </c>
      <c r="Y44" s="29">
        <f t="shared" si="5"/>
        <v>-0.63500000000000778</v>
      </c>
      <c r="Z44" s="66" t="s">
        <v>91</v>
      </c>
      <c r="AA44" s="4">
        <f t="shared" si="6"/>
        <v>2.1936507936507845</v>
      </c>
    </row>
    <row r="45" spans="2:27" x14ac:dyDescent="0.2">
      <c r="B45" s="58">
        <v>97</v>
      </c>
      <c r="C45" s="70">
        <f t="shared" si="1"/>
        <v>36504081.351012364</v>
      </c>
      <c r="D45" s="70"/>
      <c r="E45" s="58">
        <v>2012</v>
      </c>
      <c r="F45" s="26">
        <v>42542</v>
      </c>
      <c r="G45" s="27">
        <v>0.66666666666666663</v>
      </c>
      <c r="H45" s="58" t="s">
        <v>34</v>
      </c>
      <c r="I45" s="71">
        <v>1.26542</v>
      </c>
      <c r="J45" s="71"/>
      <c r="K45" s="42">
        <v>43</v>
      </c>
      <c r="L45" s="70">
        <f t="shared" si="2"/>
        <v>730081.62702024728</v>
      </c>
      <c r="M45" s="70"/>
      <c r="N45" s="28">
        <f t="shared" si="3"/>
        <v>16.978642488842961</v>
      </c>
      <c r="O45" s="58">
        <v>2012</v>
      </c>
      <c r="P45" s="26">
        <v>42542</v>
      </c>
      <c r="Q45" s="27">
        <v>0.5</v>
      </c>
      <c r="R45" s="71">
        <v>1.25701</v>
      </c>
      <c r="S45" s="71"/>
      <c r="T45" s="73">
        <f t="shared" si="4"/>
        <v>1427903.8333116977</v>
      </c>
      <c r="U45" s="73"/>
      <c r="V45" s="72">
        <f t="shared" si="0"/>
        <v>84.100000000000279</v>
      </c>
      <c r="W45" s="72"/>
      <c r="X45" s="29">
        <v>1.2697499999999999</v>
      </c>
      <c r="Y45" s="29">
        <f t="shared" si="5"/>
        <v>-0.4329999999999945</v>
      </c>
      <c r="Z45" s="66" t="s">
        <v>90</v>
      </c>
      <c r="AA45" s="4">
        <f t="shared" si="6"/>
        <v>1.9558139534883785</v>
      </c>
    </row>
    <row r="46" spans="2:27" x14ac:dyDescent="0.2">
      <c r="B46" s="58">
        <v>98</v>
      </c>
      <c r="C46" s="70">
        <f t="shared" si="1"/>
        <v>37931985.184324063</v>
      </c>
      <c r="D46" s="70"/>
      <c r="E46" s="58">
        <v>2012</v>
      </c>
      <c r="F46" s="26">
        <v>42571</v>
      </c>
      <c r="G46" s="27">
        <v>0.33333333333333331</v>
      </c>
      <c r="H46" s="58" t="s">
        <v>34</v>
      </c>
      <c r="I46" s="71">
        <v>1.2251399999999999</v>
      </c>
      <c r="J46" s="71"/>
      <c r="K46" s="42">
        <v>30</v>
      </c>
      <c r="L46" s="70">
        <f t="shared" si="2"/>
        <v>758639.70368648123</v>
      </c>
      <c r="M46" s="70"/>
      <c r="N46" s="28">
        <f t="shared" si="3"/>
        <v>25.287990122882707</v>
      </c>
      <c r="O46" s="58">
        <v>2012</v>
      </c>
      <c r="P46" s="26">
        <v>42571</v>
      </c>
      <c r="Q46" s="27">
        <v>0.66666666666666663</v>
      </c>
      <c r="R46" s="71">
        <v>1.21479</v>
      </c>
      <c r="S46" s="71"/>
      <c r="T46" s="73">
        <f t="shared" si="4"/>
        <v>2617306.9777183244</v>
      </c>
      <c r="U46" s="73"/>
      <c r="V46" s="72">
        <f t="shared" si="0"/>
        <v>103.49999999999859</v>
      </c>
      <c r="W46" s="72"/>
      <c r="X46" s="29">
        <v>1.2282</v>
      </c>
      <c r="Y46" s="29">
        <f t="shared" si="5"/>
        <v>-0.30600000000000627</v>
      </c>
      <c r="Z46" s="66" t="s">
        <v>90</v>
      </c>
      <c r="AA46" s="4">
        <f t="shared" si="6"/>
        <v>3.4499999999999531</v>
      </c>
    </row>
    <row r="47" spans="2:27" x14ac:dyDescent="0.2">
      <c r="B47" s="58">
        <v>99</v>
      </c>
      <c r="C47" s="70">
        <f t="shared" si="1"/>
        <v>40549292.162042387</v>
      </c>
      <c r="D47" s="70"/>
      <c r="E47" s="58">
        <v>2012</v>
      </c>
      <c r="F47" s="26">
        <v>42604</v>
      </c>
      <c r="G47" s="27">
        <v>0.66666666666666663</v>
      </c>
      <c r="H47" s="58" t="s">
        <v>33</v>
      </c>
      <c r="I47" s="71">
        <v>1.2482500000000001</v>
      </c>
      <c r="J47" s="71"/>
      <c r="K47" s="42">
        <v>52</v>
      </c>
      <c r="L47" s="70">
        <f t="shared" si="2"/>
        <v>810985.84324084781</v>
      </c>
      <c r="M47" s="70"/>
      <c r="N47" s="28">
        <f t="shared" si="3"/>
        <v>15.595881600785535</v>
      </c>
      <c r="O47" s="58">
        <v>2012</v>
      </c>
      <c r="P47" s="26">
        <v>42613</v>
      </c>
      <c r="Q47" s="27">
        <v>0.5</v>
      </c>
      <c r="R47" s="71">
        <v>1.26109</v>
      </c>
      <c r="S47" s="71"/>
      <c r="T47" s="73">
        <f t="shared" si="4"/>
        <v>2002511.1975408569</v>
      </c>
      <c r="U47" s="73"/>
      <c r="V47" s="72">
        <f t="shared" si="0"/>
        <v>128.39999999999964</v>
      </c>
      <c r="W47" s="72"/>
      <c r="X47" s="29">
        <v>1.2430399999999999</v>
      </c>
      <c r="Y47" s="29">
        <f t="shared" si="5"/>
        <v>0.52100000000001589</v>
      </c>
      <c r="Z47" s="66" t="s">
        <v>88</v>
      </c>
      <c r="AA47" s="4">
        <f t="shared" si="6"/>
        <v>2.4692307692307622</v>
      </c>
    </row>
    <row r="48" spans="2:27" x14ac:dyDescent="0.2">
      <c r="B48" s="58">
        <v>100</v>
      </c>
      <c r="C48" s="70">
        <f t="shared" si="1"/>
        <v>42551803.359583244</v>
      </c>
      <c r="D48" s="70"/>
      <c r="E48" s="58">
        <v>2012</v>
      </c>
      <c r="F48" s="26">
        <v>42624</v>
      </c>
      <c r="G48" s="27">
        <v>0.66666666666666663</v>
      </c>
      <c r="H48" s="58" t="s">
        <v>33</v>
      </c>
      <c r="I48" s="71">
        <v>1.2801199999999999</v>
      </c>
      <c r="J48" s="71"/>
      <c r="K48" s="42">
        <v>33</v>
      </c>
      <c r="L48" s="70">
        <f t="shared" si="2"/>
        <v>851036.06719166494</v>
      </c>
      <c r="M48" s="70"/>
      <c r="N48" s="28">
        <f t="shared" si="3"/>
        <v>25.788971733080754</v>
      </c>
      <c r="O48" s="58">
        <v>2012</v>
      </c>
      <c r="P48" s="26">
        <v>42625</v>
      </c>
      <c r="Q48" s="27">
        <v>0.5</v>
      </c>
      <c r="R48" s="71">
        <v>1.29301</v>
      </c>
      <c r="S48" s="71"/>
      <c r="T48" s="73">
        <f t="shared" si="4"/>
        <v>3324198.4563941266</v>
      </c>
      <c r="U48" s="73"/>
      <c r="V48" s="72">
        <f t="shared" si="0"/>
        <v>128.90000000000069</v>
      </c>
      <c r="W48" s="72"/>
      <c r="X48" s="29">
        <v>1.27674</v>
      </c>
      <c r="Y48" s="29">
        <f t="shared" si="5"/>
        <v>0.33799999999999386</v>
      </c>
      <c r="Z48" s="66" t="s">
        <v>91</v>
      </c>
      <c r="AA48" s="4">
        <f t="shared" si="6"/>
        <v>3.9060606060606271</v>
      </c>
    </row>
    <row r="49" spans="2:27" x14ac:dyDescent="0.2">
      <c r="B49" s="58">
        <v>101</v>
      </c>
      <c r="C49" s="70">
        <f t="shared" si="1"/>
        <v>45876001.815977372</v>
      </c>
      <c r="D49" s="70"/>
      <c r="E49" s="58"/>
      <c r="F49" s="26"/>
      <c r="G49" s="27"/>
      <c r="H49" s="58" t="s">
        <v>33</v>
      </c>
      <c r="I49" s="71"/>
      <c r="J49" s="71"/>
      <c r="K49" s="42"/>
      <c r="L49" s="70" t="str">
        <f t="shared" ref="L49:L72" si="7">IF(F49="","",C49*0.03)</f>
        <v/>
      </c>
      <c r="M49" s="70"/>
      <c r="N49" s="28" t="str">
        <f t="shared" si="3"/>
        <v/>
      </c>
      <c r="O49" s="58"/>
      <c r="P49" s="26"/>
      <c r="Q49" s="27"/>
      <c r="R49" s="71"/>
      <c r="S49" s="71"/>
      <c r="T49" s="73" t="str">
        <f t="shared" si="4"/>
        <v/>
      </c>
      <c r="U49" s="73"/>
      <c r="V49" s="72" t="str">
        <f t="shared" si="0"/>
        <v/>
      </c>
      <c r="W49" s="72"/>
      <c r="X49" s="29"/>
      <c r="Y49" s="29">
        <f t="shared" si="5"/>
        <v>0</v>
      </c>
      <c r="AA49" s="4" t="e">
        <f t="shared" si="6"/>
        <v>#VALUE!</v>
      </c>
    </row>
    <row r="50" spans="2:27" x14ac:dyDescent="0.2">
      <c r="B50" s="58">
        <v>102</v>
      </c>
      <c r="C50" s="70" t="str">
        <f t="shared" si="1"/>
        <v/>
      </c>
      <c r="D50" s="70"/>
      <c r="E50" s="58"/>
      <c r="F50" s="26"/>
      <c r="G50" s="27"/>
      <c r="H50" s="58" t="s">
        <v>33</v>
      </c>
      <c r="I50" s="71"/>
      <c r="J50" s="71"/>
      <c r="K50" s="42"/>
      <c r="L50" s="70" t="str">
        <f t="shared" si="7"/>
        <v/>
      </c>
      <c r="M50" s="70"/>
      <c r="N50" s="28" t="str">
        <f t="shared" si="3"/>
        <v/>
      </c>
      <c r="O50" s="58"/>
      <c r="P50" s="26"/>
      <c r="Q50" s="27"/>
      <c r="R50" s="71"/>
      <c r="S50" s="71"/>
      <c r="T50" s="73" t="str">
        <f t="shared" si="4"/>
        <v/>
      </c>
      <c r="U50" s="73"/>
      <c r="V50" s="72" t="str">
        <f t="shared" si="0"/>
        <v/>
      </c>
      <c r="W50" s="72"/>
      <c r="X50" s="29"/>
      <c r="Y50" s="29">
        <f t="shared" si="5"/>
        <v>0</v>
      </c>
      <c r="AA50" s="4" t="e">
        <f t="shared" si="6"/>
        <v>#VALUE!</v>
      </c>
    </row>
    <row r="51" spans="2:27" x14ac:dyDescent="0.2">
      <c r="B51" s="58">
        <v>103</v>
      </c>
      <c r="C51" s="70" t="str">
        <f t="shared" si="1"/>
        <v/>
      </c>
      <c r="D51" s="70"/>
      <c r="E51" s="58"/>
      <c r="F51" s="26"/>
      <c r="G51" s="27"/>
      <c r="H51" s="58" t="s">
        <v>34</v>
      </c>
      <c r="I51" s="71"/>
      <c r="J51" s="71"/>
      <c r="K51" s="42"/>
      <c r="L51" s="70" t="str">
        <f t="shared" si="7"/>
        <v/>
      </c>
      <c r="M51" s="70"/>
      <c r="N51" s="28" t="str">
        <f t="shared" si="3"/>
        <v/>
      </c>
      <c r="O51" s="58"/>
      <c r="P51" s="26"/>
      <c r="Q51" s="27"/>
      <c r="R51" s="71"/>
      <c r="S51" s="71"/>
      <c r="T51" s="73" t="str">
        <f t="shared" si="4"/>
        <v/>
      </c>
      <c r="U51" s="73"/>
      <c r="V51" s="72" t="str">
        <f t="shared" si="0"/>
        <v/>
      </c>
      <c r="W51" s="72"/>
      <c r="X51" s="29"/>
      <c r="Y51" s="29">
        <f t="shared" si="5"/>
        <v>0</v>
      </c>
      <c r="AA51" s="4" t="e">
        <f t="shared" si="6"/>
        <v>#VALUE!</v>
      </c>
    </row>
    <row r="52" spans="2:27" x14ac:dyDescent="0.2">
      <c r="B52" s="58">
        <v>104</v>
      </c>
      <c r="C52" s="70" t="str">
        <f t="shared" si="1"/>
        <v/>
      </c>
      <c r="D52" s="70"/>
      <c r="E52" s="58"/>
      <c r="F52" s="26"/>
      <c r="G52" s="27"/>
      <c r="H52" s="58" t="s">
        <v>34</v>
      </c>
      <c r="I52" s="71"/>
      <c r="J52" s="71"/>
      <c r="K52" s="42"/>
      <c r="L52" s="70" t="str">
        <f t="shared" si="7"/>
        <v/>
      </c>
      <c r="M52" s="70"/>
      <c r="N52" s="28" t="str">
        <f t="shared" si="3"/>
        <v/>
      </c>
      <c r="O52" s="58"/>
      <c r="P52" s="26"/>
      <c r="Q52" s="27"/>
      <c r="R52" s="71"/>
      <c r="S52" s="71"/>
      <c r="T52" s="73" t="str">
        <f t="shared" si="4"/>
        <v/>
      </c>
      <c r="U52" s="73"/>
      <c r="V52" s="72" t="str">
        <f t="shared" si="0"/>
        <v/>
      </c>
      <c r="W52" s="72"/>
      <c r="X52" s="29"/>
      <c r="Y52" s="29">
        <f t="shared" si="5"/>
        <v>0</v>
      </c>
      <c r="AA52" s="4" t="e">
        <f t="shared" si="6"/>
        <v>#VALUE!</v>
      </c>
    </row>
    <row r="53" spans="2:27" x14ac:dyDescent="0.2">
      <c r="B53" s="58">
        <v>105</v>
      </c>
      <c r="C53" s="70" t="str">
        <f t="shared" si="1"/>
        <v/>
      </c>
      <c r="D53" s="70"/>
      <c r="E53" s="58"/>
      <c r="F53" s="26"/>
      <c r="G53" s="27"/>
      <c r="H53" s="58" t="s">
        <v>33</v>
      </c>
      <c r="I53" s="71"/>
      <c r="J53" s="71"/>
      <c r="K53" s="42"/>
      <c r="L53" s="70" t="str">
        <f t="shared" si="7"/>
        <v/>
      </c>
      <c r="M53" s="70"/>
      <c r="N53" s="28" t="str">
        <f t="shared" si="3"/>
        <v/>
      </c>
      <c r="O53" s="58"/>
      <c r="P53" s="26"/>
      <c r="Q53" s="27"/>
      <c r="R53" s="71"/>
      <c r="S53" s="71"/>
      <c r="T53" s="73" t="str">
        <f t="shared" si="4"/>
        <v/>
      </c>
      <c r="U53" s="73"/>
      <c r="V53" s="72" t="str">
        <f t="shared" si="0"/>
        <v/>
      </c>
      <c r="W53" s="72"/>
      <c r="X53" s="29"/>
      <c r="Y53" s="29">
        <f t="shared" si="5"/>
        <v>0</v>
      </c>
      <c r="AA53" s="4" t="e">
        <f t="shared" si="6"/>
        <v>#VALUE!</v>
      </c>
    </row>
    <row r="54" spans="2:27" x14ac:dyDescent="0.2">
      <c r="B54" s="58">
        <v>106</v>
      </c>
      <c r="C54" s="70" t="str">
        <f t="shared" si="1"/>
        <v/>
      </c>
      <c r="D54" s="70"/>
      <c r="E54" s="58"/>
      <c r="F54" s="26"/>
      <c r="G54" s="27"/>
      <c r="H54" s="58" t="s">
        <v>33</v>
      </c>
      <c r="I54" s="71"/>
      <c r="J54" s="71"/>
      <c r="K54" s="42"/>
      <c r="L54" s="70" t="str">
        <f t="shared" si="7"/>
        <v/>
      </c>
      <c r="M54" s="70"/>
      <c r="N54" s="28" t="str">
        <f t="shared" si="3"/>
        <v/>
      </c>
      <c r="O54" s="58"/>
      <c r="P54" s="26"/>
      <c r="Q54" s="27"/>
      <c r="R54" s="71"/>
      <c r="S54" s="71"/>
      <c r="T54" s="73" t="str">
        <f t="shared" si="4"/>
        <v/>
      </c>
      <c r="U54" s="73"/>
      <c r="V54" s="72" t="str">
        <f t="shared" si="0"/>
        <v/>
      </c>
      <c r="W54" s="72"/>
      <c r="X54" s="29"/>
      <c r="Y54" s="29">
        <f t="shared" si="5"/>
        <v>0</v>
      </c>
      <c r="AA54" s="4" t="e">
        <f t="shared" si="6"/>
        <v>#VALUE!</v>
      </c>
    </row>
    <row r="55" spans="2:27" x14ac:dyDescent="0.2">
      <c r="B55" s="58">
        <v>107</v>
      </c>
      <c r="C55" s="70" t="str">
        <f t="shared" si="1"/>
        <v/>
      </c>
      <c r="D55" s="70"/>
      <c r="E55" s="58"/>
      <c r="F55" s="26"/>
      <c r="G55" s="27"/>
      <c r="H55" s="58" t="s">
        <v>34</v>
      </c>
      <c r="I55" s="71"/>
      <c r="J55" s="71"/>
      <c r="K55" s="42"/>
      <c r="L55" s="70" t="str">
        <f t="shared" si="7"/>
        <v/>
      </c>
      <c r="M55" s="70"/>
      <c r="N55" s="28" t="str">
        <f t="shared" si="3"/>
        <v/>
      </c>
      <c r="O55" s="58"/>
      <c r="P55" s="26"/>
      <c r="Q55" s="27"/>
      <c r="R55" s="71"/>
      <c r="S55" s="71"/>
      <c r="T55" s="73" t="str">
        <f t="shared" si="4"/>
        <v/>
      </c>
      <c r="U55" s="73"/>
      <c r="V55" s="72" t="str">
        <f t="shared" si="0"/>
        <v/>
      </c>
      <c r="W55" s="72"/>
      <c r="X55" s="29"/>
      <c r="Y55" s="29">
        <f t="shared" si="5"/>
        <v>0</v>
      </c>
      <c r="AA55" s="4" t="e">
        <f t="shared" si="6"/>
        <v>#VALUE!</v>
      </c>
    </row>
    <row r="56" spans="2:27" x14ac:dyDescent="0.2">
      <c r="B56" s="58">
        <v>108</v>
      </c>
      <c r="C56" s="70" t="str">
        <f t="shared" si="1"/>
        <v/>
      </c>
      <c r="D56" s="70"/>
      <c r="E56" s="58"/>
      <c r="F56" s="26"/>
      <c r="G56" s="27"/>
      <c r="H56" s="58" t="s">
        <v>34</v>
      </c>
      <c r="I56" s="71"/>
      <c r="J56" s="71"/>
      <c r="K56" s="42"/>
      <c r="L56" s="70" t="str">
        <f t="shared" si="7"/>
        <v/>
      </c>
      <c r="M56" s="70"/>
      <c r="N56" s="28" t="str">
        <f t="shared" si="3"/>
        <v/>
      </c>
      <c r="O56" s="58"/>
      <c r="P56" s="26"/>
      <c r="Q56" s="27"/>
      <c r="R56" s="71"/>
      <c r="S56" s="71"/>
      <c r="T56" s="73" t="str">
        <f t="shared" si="4"/>
        <v/>
      </c>
      <c r="U56" s="73"/>
      <c r="V56" s="72" t="str">
        <f t="shared" si="0"/>
        <v/>
      </c>
      <c r="W56" s="72"/>
      <c r="X56" s="29"/>
      <c r="Y56" s="29">
        <f t="shared" si="5"/>
        <v>0</v>
      </c>
      <c r="AA56" s="4" t="e">
        <f t="shared" si="6"/>
        <v>#VALUE!</v>
      </c>
    </row>
    <row r="57" spans="2:27" x14ac:dyDescent="0.2">
      <c r="B57" s="58">
        <v>109</v>
      </c>
      <c r="C57" s="70" t="str">
        <f t="shared" si="1"/>
        <v/>
      </c>
      <c r="D57" s="70"/>
      <c r="E57" s="58"/>
      <c r="F57" s="26"/>
      <c r="G57" s="27"/>
      <c r="H57" s="58" t="s">
        <v>34</v>
      </c>
      <c r="I57" s="71"/>
      <c r="J57" s="71"/>
      <c r="K57" s="42"/>
      <c r="L57" s="70" t="str">
        <f t="shared" si="7"/>
        <v/>
      </c>
      <c r="M57" s="70"/>
      <c r="N57" s="28" t="str">
        <f t="shared" si="3"/>
        <v/>
      </c>
      <c r="O57" s="58"/>
      <c r="P57" s="26"/>
      <c r="Q57" s="27"/>
      <c r="R57" s="71"/>
      <c r="S57" s="71"/>
      <c r="T57" s="73" t="str">
        <f t="shared" si="4"/>
        <v/>
      </c>
      <c r="U57" s="73"/>
      <c r="V57" s="72" t="str">
        <f t="shared" si="0"/>
        <v/>
      </c>
      <c r="W57" s="72"/>
      <c r="X57" s="29"/>
      <c r="Y57" s="29">
        <f t="shared" si="5"/>
        <v>0</v>
      </c>
      <c r="AA57" s="4" t="e">
        <f t="shared" si="6"/>
        <v>#VALUE!</v>
      </c>
    </row>
    <row r="58" spans="2:27" x14ac:dyDescent="0.2">
      <c r="B58" s="58">
        <v>110</v>
      </c>
      <c r="C58" s="70" t="str">
        <f t="shared" si="1"/>
        <v/>
      </c>
      <c r="D58" s="70"/>
      <c r="E58" s="58"/>
      <c r="F58" s="26"/>
      <c r="G58" s="27"/>
      <c r="H58" s="58" t="s">
        <v>34</v>
      </c>
      <c r="I58" s="71"/>
      <c r="J58" s="71"/>
      <c r="K58" s="42"/>
      <c r="L58" s="70" t="str">
        <f t="shared" si="7"/>
        <v/>
      </c>
      <c r="M58" s="70"/>
      <c r="N58" s="28" t="str">
        <f t="shared" si="3"/>
        <v/>
      </c>
      <c r="O58" s="58"/>
      <c r="P58" s="26"/>
      <c r="Q58" s="27"/>
      <c r="R58" s="71"/>
      <c r="S58" s="71"/>
      <c r="T58" s="73" t="str">
        <f t="shared" si="4"/>
        <v/>
      </c>
      <c r="U58" s="73"/>
      <c r="V58" s="72" t="str">
        <f t="shared" si="0"/>
        <v/>
      </c>
      <c r="W58" s="72"/>
      <c r="X58" s="29"/>
      <c r="Y58" s="29">
        <f t="shared" si="5"/>
        <v>0</v>
      </c>
      <c r="AA58" s="4" t="e">
        <f t="shared" si="6"/>
        <v>#VALUE!</v>
      </c>
    </row>
    <row r="59" spans="2:27" x14ac:dyDescent="0.2">
      <c r="B59" s="58">
        <v>111</v>
      </c>
      <c r="C59" s="70" t="str">
        <f t="shared" si="1"/>
        <v/>
      </c>
      <c r="D59" s="70"/>
      <c r="E59" s="58"/>
      <c r="F59" s="26"/>
      <c r="G59" s="27"/>
      <c r="H59" s="58" t="s">
        <v>34</v>
      </c>
      <c r="I59" s="71"/>
      <c r="J59" s="71"/>
      <c r="K59" s="42"/>
      <c r="L59" s="70" t="str">
        <f t="shared" si="7"/>
        <v/>
      </c>
      <c r="M59" s="70"/>
      <c r="N59" s="28" t="str">
        <f t="shared" si="3"/>
        <v/>
      </c>
      <c r="O59" s="58"/>
      <c r="P59" s="26"/>
      <c r="Q59" s="27"/>
      <c r="R59" s="71"/>
      <c r="S59" s="71"/>
      <c r="T59" s="73" t="str">
        <f t="shared" si="4"/>
        <v/>
      </c>
      <c r="U59" s="73"/>
      <c r="V59" s="72" t="str">
        <f t="shared" si="0"/>
        <v/>
      </c>
      <c r="W59" s="72"/>
      <c r="X59" s="29"/>
      <c r="Y59" s="29">
        <f t="shared" si="5"/>
        <v>0</v>
      </c>
      <c r="AA59" s="4" t="e">
        <f t="shared" si="6"/>
        <v>#VALUE!</v>
      </c>
    </row>
    <row r="60" spans="2:27" x14ac:dyDescent="0.2">
      <c r="B60" s="58">
        <v>112</v>
      </c>
      <c r="C60" s="70" t="str">
        <f t="shared" si="1"/>
        <v/>
      </c>
      <c r="D60" s="70"/>
      <c r="E60" s="58"/>
      <c r="F60" s="26"/>
      <c r="G60" s="27"/>
      <c r="H60" s="58" t="s">
        <v>34</v>
      </c>
      <c r="I60" s="71"/>
      <c r="J60" s="71"/>
      <c r="K60" s="42"/>
      <c r="L60" s="70" t="str">
        <f t="shared" si="7"/>
        <v/>
      </c>
      <c r="M60" s="70"/>
      <c r="N60" s="28" t="str">
        <f t="shared" si="3"/>
        <v/>
      </c>
      <c r="O60" s="58"/>
      <c r="P60" s="26"/>
      <c r="Q60" s="27"/>
      <c r="R60" s="71"/>
      <c r="S60" s="71"/>
      <c r="T60" s="73" t="str">
        <f t="shared" si="4"/>
        <v/>
      </c>
      <c r="U60" s="73"/>
      <c r="V60" s="72" t="str">
        <f t="shared" si="0"/>
        <v/>
      </c>
      <c r="W60" s="72"/>
      <c r="X60" s="29"/>
      <c r="Y60" s="29">
        <f t="shared" si="5"/>
        <v>0</v>
      </c>
      <c r="AA60" s="4" t="e">
        <f t="shared" si="6"/>
        <v>#VALUE!</v>
      </c>
    </row>
    <row r="61" spans="2:27" x14ac:dyDescent="0.2">
      <c r="B61" s="58">
        <v>113</v>
      </c>
      <c r="C61" s="70" t="str">
        <f t="shared" si="1"/>
        <v/>
      </c>
      <c r="D61" s="70"/>
      <c r="E61" s="58"/>
      <c r="F61" s="26"/>
      <c r="G61" s="27"/>
      <c r="H61" s="58" t="s">
        <v>34</v>
      </c>
      <c r="I61" s="71"/>
      <c r="J61" s="71"/>
      <c r="K61" s="42"/>
      <c r="L61" s="70" t="str">
        <f t="shared" si="7"/>
        <v/>
      </c>
      <c r="M61" s="70"/>
      <c r="N61" s="28" t="str">
        <f t="shared" si="3"/>
        <v/>
      </c>
      <c r="O61" s="58"/>
      <c r="P61" s="26"/>
      <c r="Q61" s="27"/>
      <c r="R61" s="71"/>
      <c r="S61" s="71"/>
      <c r="T61" s="73" t="str">
        <f t="shared" si="4"/>
        <v/>
      </c>
      <c r="U61" s="73"/>
      <c r="V61" s="72" t="str">
        <f t="shared" si="0"/>
        <v/>
      </c>
      <c r="W61" s="72"/>
      <c r="X61" s="29"/>
      <c r="Y61" s="29">
        <f t="shared" si="5"/>
        <v>0</v>
      </c>
      <c r="AA61" s="4" t="e">
        <f t="shared" si="6"/>
        <v>#VALUE!</v>
      </c>
    </row>
    <row r="62" spans="2:27" x14ac:dyDescent="0.2">
      <c r="B62" s="58">
        <v>114</v>
      </c>
      <c r="C62" s="70" t="str">
        <f t="shared" si="1"/>
        <v/>
      </c>
      <c r="D62" s="70"/>
      <c r="E62" s="58"/>
      <c r="F62" s="26"/>
      <c r="G62" s="27"/>
      <c r="H62" s="58" t="s">
        <v>34</v>
      </c>
      <c r="I62" s="71"/>
      <c r="J62" s="71"/>
      <c r="K62" s="42"/>
      <c r="L62" s="70" t="str">
        <f t="shared" si="7"/>
        <v/>
      </c>
      <c r="M62" s="70"/>
      <c r="N62" s="28" t="str">
        <f t="shared" si="3"/>
        <v/>
      </c>
      <c r="O62" s="58"/>
      <c r="P62" s="26"/>
      <c r="Q62" s="27"/>
      <c r="R62" s="71"/>
      <c r="S62" s="71"/>
      <c r="T62" s="73" t="str">
        <f t="shared" si="4"/>
        <v/>
      </c>
      <c r="U62" s="73"/>
      <c r="V62" s="72" t="str">
        <f t="shared" si="0"/>
        <v/>
      </c>
      <c r="W62" s="72"/>
      <c r="X62" s="29"/>
      <c r="Y62" s="29">
        <f t="shared" si="5"/>
        <v>0</v>
      </c>
      <c r="AA62" s="4" t="e">
        <f t="shared" si="6"/>
        <v>#VALUE!</v>
      </c>
    </row>
    <row r="63" spans="2:27" x14ac:dyDescent="0.2">
      <c r="B63" s="58">
        <v>115</v>
      </c>
      <c r="C63" s="70" t="str">
        <f t="shared" si="1"/>
        <v/>
      </c>
      <c r="D63" s="70"/>
      <c r="E63" s="58"/>
      <c r="F63" s="26"/>
      <c r="G63" s="27"/>
      <c r="H63" s="58" t="s">
        <v>33</v>
      </c>
      <c r="I63" s="71"/>
      <c r="J63" s="71"/>
      <c r="K63" s="42"/>
      <c r="L63" s="70" t="str">
        <f t="shared" si="7"/>
        <v/>
      </c>
      <c r="M63" s="70"/>
      <c r="N63" s="28" t="str">
        <f t="shared" si="3"/>
        <v/>
      </c>
      <c r="O63" s="58"/>
      <c r="P63" s="26"/>
      <c r="Q63" s="27"/>
      <c r="R63" s="71"/>
      <c r="S63" s="71"/>
      <c r="T63" s="73" t="str">
        <f t="shared" si="4"/>
        <v/>
      </c>
      <c r="U63" s="73"/>
      <c r="V63" s="72" t="str">
        <f t="shared" si="0"/>
        <v/>
      </c>
      <c r="W63" s="72"/>
      <c r="X63" s="29"/>
      <c r="Y63" s="29">
        <f t="shared" si="5"/>
        <v>0</v>
      </c>
      <c r="AA63" s="4" t="e">
        <f t="shared" si="6"/>
        <v>#VALUE!</v>
      </c>
    </row>
    <row r="64" spans="2:27" x14ac:dyDescent="0.2">
      <c r="B64" s="58">
        <v>116</v>
      </c>
      <c r="C64" s="70" t="str">
        <f t="shared" si="1"/>
        <v/>
      </c>
      <c r="D64" s="70"/>
      <c r="E64" s="58"/>
      <c r="F64" s="26"/>
      <c r="G64" s="27"/>
      <c r="H64" s="58" t="s">
        <v>34</v>
      </c>
      <c r="I64" s="71"/>
      <c r="J64" s="71"/>
      <c r="K64" s="42"/>
      <c r="L64" s="70" t="str">
        <f t="shared" si="7"/>
        <v/>
      </c>
      <c r="M64" s="70"/>
      <c r="N64" s="28" t="str">
        <f t="shared" si="3"/>
        <v/>
      </c>
      <c r="O64" s="58"/>
      <c r="P64" s="26"/>
      <c r="Q64" s="27"/>
      <c r="R64" s="71"/>
      <c r="S64" s="71"/>
      <c r="T64" s="73" t="str">
        <f t="shared" si="4"/>
        <v/>
      </c>
      <c r="U64" s="73"/>
      <c r="V64" s="72" t="str">
        <f t="shared" si="0"/>
        <v/>
      </c>
      <c r="W64" s="72"/>
      <c r="X64" s="29"/>
      <c r="Y64" s="29">
        <f t="shared" si="5"/>
        <v>0</v>
      </c>
      <c r="AA64" s="4" t="e">
        <f t="shared" si="6"/>
        <v>#VALUE!</v>
      </c>
    </row>
    <row r="65" spans="2:27" x14ac:dyDescent="0.2">
      <c r="B65" s="58">
        <v>117</v>
      </c>
      <c r="C65" s="70" t="str">
        <f t="shared" si="1"/>
        <v/>
      </c>
      <c r="D65" s="70"/>
      <c r="E65" s="58"/>
      <c r="F65" s="26"/>
      <c r="G65" s="27"/>
      <c r="H65" s="58" t="s">
        <v>34</v>
      </c>
      <c r="I65" s="71"/>
      <c r="J65" s="71"/>
      <c r="K65" s="42"/>
      <c r="L65" s="70" t="str">
        <f t="shared" si="7"/>
        <v/>
      </c>
      <c r="M65" s="70"/>
      <c r="N65" s="28" t="str">
        <f t="shared" si="3"/>
        <v/>
      </c>
      <c r="O65" s="58"/>
      <c r="P65" s="26"/>
      <c r="Q65" s="27"/>
      <c r="R65" s="71"/>
      <c r="S65" s="71"/>
      <c r="T65" s="73" t="str">
        <f t="shared" si="4"/>
        <v/>
      </c>
      <c r="U65" s="73"/>
      <c r="V65" s="72" t="str">
        <f t="shared" si="0"/>
        <v/>
      </c>
      <c r="W65" s="72"/>
      <c r="X65" s="29"/>
      <c r="Y65" s="29">
        <f t="shared" si="5"/>
        <v>0</v>
      </c>
      <c r="AA65" s="4" t="e">
        <f t="shared" si="6"/>
        <v>#VALUE!</v>
      </c>
    </row>
    <row r="66" spans="2:27" x14ac:dyDescent="0.2">
      <c r="B66" s="58">
        <v>118</v>
      </c>
      <c r="C66" s="70" t="str">
        <f t="shared" si="1"/>
        <v/>
      </c>
      <c r="D66" s="70"/>
      <c r="E66" s="58"/>
      <c r="F66" s="26"/>
      <c r="G66" s="27"/>
      <c r="H66" s="58" t="s">
        <v>34</v>
      </c>
      <c r="I66" s="71"/>
      <c r="J66" s="71"/>
      <c r="K66" s="42"/>
      <c r="L66" s="70" t="str">
        <f t="shared" si="7"/>
        <v/>
      </c>
      <c r="M66" s="70"/>
      <c r="N66" s="28" t="str">
        <f t="shared" si="3"/>
        <v/>
      </c>
      <c r="O66" s="58"/>
      <c r="P66" s="26"/>
      <c r="Q66" s="27"/>
      <c r="R66" s="71"/>
      <c r="S66" s="71"/>
      <c r="T66" s="73" t="str">
        <f t="shared" si="4"/>
        <v/>
      </c>
      <c r="U66" s="73"/>
      <c r="V66" s="72" t="str">
        <f t="shared" si="0"/>
        <v/>
      </c>
      <c r="W66" s="72"/>
      <c r="X66" s="29"/>
      <c r="Y66" s="29">
        <f t="shared" si="5"/>
        <v>0</v>
      </c>
      <c r="AA66" s="4" t="e">
        <f t="shared" si="6"/>
        <v>#VALUE!</v>
      </c>
    </row>
    <row r="67" spans="2:27" x14ac:dyDescent="0.2">
      <c r="B67" s="58">
        <v>119</v>
      </c>
      <c r="C67" s="70" t="str">
        <f t="shared" si="1"/>
        <v/>
      </c>
      <c r="D67" s="70"/>
      <c r="E67" s="58"/>
      <c r="F67" s="26"/>
      <c r="G67" s="27"/>
      <c r="H67" s="58" t="s">
        <v>34</v>
      </c>
      <c r="I67" s="71"/>
      <c r="J67" s="71"/>
      <c r="K67" s="42"/>
      <c r="L67" s="70" t="str">
        <f t="shared" si="7"/>
        <v/>
      </c>
      <c r="M67" s="70"/>
      <c r="N67" s="28" t="str">
        <f t="shared" si="3"/>
        <v/>
      </c>
      <c r="O67" s="58"/>
      <c r="P67" s="26"/>
      <c r="Q67" s="27"/>
      <c r="R67" s="71"/>
      <c r="S67" s="71"/>
      <c r="T67" s="73" t="str">
        <f t="shared" si="4"/>
        <v/>
      </c>
      <c r="U67" s="73"/>
      <c r="V67" s="72" t="str">
        <f t="shared" si="0"/>
        <v/>
      </c>
      <c r="W67" s="72"/>
      <c r="X67" s="29"/>
      <c r="Y67" s="29">
        <f t="shared" si="5"/>
        <v>0</v>
      </c>
      <c r="AA67" s="4" t="e">
        <f t="shared" si="6"/>
        <v>#VALUE!</v>
      </c>
    </row>
    <row r="68" spans="2:27" x14ac:dyDescent="0.2">
      <c r="B68" s="58">
        <v>120</v>
      </c>
      <c r="C68" s="70" t="str">
        <f t="shared" si="1"/>
        <v/>
      </c>
      <c r="D68" s="70"/>
      <c r="E68" s="58"/>
      <c r="F68" s="26"/>
      <c r="G68" s="27"/>
      <c r="H68" s="58" t="s">
        <v>33</v>
      </c>
      <c r="I68" s="71"/>
      <c r="J68" s="71"/>
      <c r="K68" s="42"/>
      <c r="L68" s="70" t="str">
        <f t="shared" si="7"/>
        <v/>
      </c>
      <c r="M68" s="70"/>
      <c r="N68" s="28" t="str">
        <f t="shared" si="3"/>
        <v/>
      </c>
      <c r="O68" s="58"/>
      <c r="P68" s="26"/>
      <c r="Q68" s="27"/>
      <c r="R68" s="71"/>
      <c r="S68" s="71"/>
      <c r="T68" s="73" t="str">
        <f t="shared" si="4"/>
        <v/>
      </c>
      <c r="U68" s="73"/>
      <c r="V68" s="72" t="str">
        <f t="shared" si="0"/>
        <v/>
      </c>
      <c r="W68" s="72"/>
      <c r="X68" s="29"/>
      <c r="Y68" s="29">
        <f t="shared" si="5"/>
        <v>0</v>
      </c>
      <c r="AA68" s="4" t="e">
        <f t="shared" si="6"/>
        <v>#VALUE!</v>
      </c>
    </row>
    <row r="69" spans="2:27" x14ac:dyDescent="0.2">
      <c r="B69" s="58">
        <v>121</v>
      </c>
      <c r="C69" s="70" t="str">
        <f t="shared" si="1"/>
        <v/>
      </c>
      <c r="D69" s="70"/>
      <c r="E69" s="58"/>
      <c r="F69" s="26"/>
      <c r="G69" s="27"/>
      <c r="H69" s="58" t="s">
        <v>33</v>
      </c>
      <c r="I69" s="71"/>
      <c r="J69" s="71"/>
      <c r="K69" s="42"/>
      <c r="L69" s="70" t="str">
        <f t="shared" si="7"/>
        <v/>
      </c>
      <c r="M69" s="70"/>
      <c r="N69" s="28" t="str">
        <f t="shared" si="3"/>
        <v/>
      </c>
      <c r="O69" s="58"/>
      <c r="P69" s="26"/>
      <c r="Q69" s="27"/>
      <c r="R69" s="71"/>
      <c r="S69" s="71"/>
      <c r="T69" s="73" t="str">
        <f t="shared" si="4"/>
        <v/>
      </c>
      <c r="U69" s="73"/>
      <c r="V69" s="72" t="str">
        <f t="shared" si="0"/>
        <v/>
      </c>
      <c r="W69" s="72"/>
      <c r="X69" s="29"/>
      <c r="Y69" s="29">
        <f t="shared" si="5"/>
        <v>0</v>
      </c>
      <c r="AA69" s="4" t="e">
        <f t="shared" si="6"/>
        <v>#VALUE!</v>
      </c>
    </row>
    <row r="70" spans="2:27" x14ac:dyDescent="0.2">
      <c r="B70" s="58">
        <v>122</v>
      </c>
      <c r="C70" s="70" t="str">
        <f t="shared" si="1"/>
        <v/>
      </c>
      <c r="D70" s="70"/>
      <c r="E70" s="58"/>
      <c r="F70" s="26"/>
      <c r="G70" s="27"/>
      <c r="H70" s="58" t="s">
        <v>34</v>
      </c>
      <c r="I70" s="71"/>
      <c r="J70" s="71"/>
      <c r="K70" s="42"/>
      <c r="L70" s="70" t="str">
        <f t="shared" si="7"/>
        <v/>
      </c>
      <c r="M70" s="70"/>
      <c r="N70" s="28" t="str">
        <f t="shared" si="3"/>
        <v/>
      </c>
      <c r="O70" s="58"/>
      <c r="P70" s="26"/>
      <c r="Q70" s="27"/>
      <c r="R70" s="71"/>
      <c r="S70" s="71"/>
      <c r="T70" s="73" t="str">
        <f t="shared" si="4"/>
        <v/>
      </c>
      <c r="U70" s="73"/>
      <c r="V70" s="72" t="str">
        <f t="shared" si="0"/>
        <v/>
      </c>
      <c r="W70" s="72"/>
      <c r="X70" s="29"/>
      <c r="Y70" s="29">
        <f t="shared" si="5"/>
        <v>0</v>
      </c>
      <c r="AA70" s="4" t="e">
        <f t="shared" si="6"/>
        <v>#VALUE!</v>
      </c>
    </row>
    <row r="71" spans="2:27" x14ac:dyDescent="0.2">
      <c r="B71" s="58">
        <v>123</v>
      </c>
      <c r="C71" s="70" t="str">
        <f t="shared" si="1"/>
        <v/>
      </c>
      <c r="D71" s="70"/>
      <c r="E71" s="58"/>
      <c r="F71" s="26"/>
      <c r="G71" s="27"/>
      <c r="H71" s="58" t="s">
        <v>33</v>
      </c>
      <c r="I71" s="71"/>
      <c r="J71" s="71"/>
      <c r="K71" s="42"/>
      <c r="L71" s="70" t="str">
        <f t="shared" si="7"/>
        <v/>
      </c>
      <c r="M71" s="70"/>
      <c r="N71" s="28" t="str">
        <f t="shared" si="3"/>
        <v/>
      </c>
      <c r="O71" s="58"/>
      <c r="P71" s="26"/>
      <c r="Q71" s="27"/>
      <c r="R71" s="71"/>
      <c r="S71" s="71"/>
      <c r="T71" s="73" t="str">
        <f t="shared" si="4"/>
        <v/>
      </c>
      <c r="U71" s="73"/>
      <c r="V71" s="72" t="str">
        <f t="shared" si="0"/>
        <v/>
      </c>
      <c r="W71" s="72"/>
      <c r="X71" s="29"/>
      <c r="Y71" s="29">
        <f t="shared" si="5"/>
        <v>0</v>
      </c>
      <c r="AA71" s="4" t="e">
        <f t="shared" si="6"/>
        <v>#VALUE!</v>
      </c>
    </row>
    <row r="72" spans="2:27" x14ac:dyDescent="0.2">
      <c r="B72" s="58">
        <v>124</v>
      </c>
      <c r="C72" s="70" t="str">
        <f t="shared" si="1"/>
        <v/>
      </c>
      <c r="D72" s="70"/>
      <c r="E72" s="58"/>
      <c r="F72" s="26"/>
      <c r="G72" s="27"/>
      <c r="H72" s="58" t="s">
        <v>34</v>
      </c>
      <c r="I72" s="71"/>
      <c r="J72" s="71"/>
      <c r="K72" s="42"/>
      <c r="L72" s="70" t="str">
        <f t="shared" si="7"/>
        <v/>
      </c>
      <c r="M72" s="70"/>
      <c r="N72" s="28" t="str">
        <f t="shared" si="3"/>
        <v/>
      </c>
      <c r="O72" s="58"/>
      <c r="P72" s="26"/>
      <c r="Q72" s="27"/>
      <c r="R72" s="71"/>
      <c r="S72" s="71"/>
      <c r="T72" s="73" t="str">
        <f t="shared" si="4"/>
        <v/>
      </c>
      <c r="U72" s="73"/>
      <c r="V72" s="72" t="str">
        <f t="shared" si="0"/>
        <v/>
      </c>
      <c r="W72" s="72"/>
      <c r="X72" s="29"/>
      <c r="Y72" s="29">
        <f t="shared" si="5"/>
        <v>0</v>
      </c>
      <c r="AA72" s="4" t="e">
        <f t="shared" si="6"/>
        <v>#VALUE!</v>
      </c>
    </row>
    <row r="73" spans="2:27" x14ac:dyDescent="0.2">
      <c r="B73" s="58">
        <v>125</v>
      </c>
      <c r="C73" s="70" t="str">
        <f t="shared" si="1"/>
        <v/>
      </c>
      <c r="D73" s="70"/>
      <c r="E73" s="58"/>
      <c r="F73" s="26"/>
      <c r="G73" s="27"/>
      <c r="H73" s="58" t="s">
        <v>33</v>
      </c>
      <c r="I73" s="71"/>
      <c r="J73" s="71"/>
      <c r="K73" s="42"/>
      <c r="L73" s="70" t="str">
        <f t="shared" ref="L73:L108" si="8">IF(F73="","",C73*0.03)</f>
        <v/>
      </c>
      <c r="M73" s="70"/>
      <c r="N73" s="28" t="str">
        <f t="shared" si="3"/>
        <v/>
      </c>
      <c r="O73" s="58"/>
      <c r="P73" s="26"/>
      <c r="Q73" s="27"/>
      <c r="R73" s="71"/>
      <c r="S73" s="71"/>
      <c r="T73" s="73" t="str">
        <f t="shared" ref="T73:T108" si="9">IF(P73="","",(IF(H73="売",I73-R73,R73-I73))*N73*10000000)</f>
        <v/>
      </c>
      <c r="U73" s="73"/>
      <c r="V73" s="72" t="str">
        <f t="shared" ref="V73:V108" si="10">IF(P73="","",IF(T73&lt;0,K73*(-1),IF(H73="買",(R73-I73)*10000,(I73-R73)*10000)))</f>
        <v/>
      </c>
      <c r="W73" s="72"/>
      <c r="X73" s="29"/>
      <c r="Y73" s="29">
        <f t="shared" si="5"/>
        <v>0</v>
      </c>
      <c r="AA73" s="4" t="e">
        <f t="shared" si="6"/>
        <v>#VALUE!</v>
      </c>
    </row>
    <row r="74" spans="2:27" x14ac:dyDescent="0.2">
      <c r="B74" s="58">
        <v>126</v>
      </c>
      <c r="C74" s="70" t="str">
        <f t="shared" ref="C74:C108" si="11">IF(T73="","",C73+T73)</f>
        <v/>
      </c>
      <c r="D74" s="70"/>
      <c r="E74" s="58"/>
      <c r="F74" s="26"/>
      <c r="G74" s="27"/>
      <c r="H74" s="58" t="s">
        <v>33</v>
      </c>
      <c r="I74" s="71"/>
      <c r="J74" s="71"/>
      <c r="K74" s="42"/>
      <c r="L74" s="70" t="str">
        <f t="shared" si="8"/>
        <v/>
      </c>
      <c r="M74" s="70"/>
      <c r="N74" s="28" t="str">
        <f t="shared" ref="N74:N108" si="12">IF(K74="","",(L74/K74)/1000)</f>
        <v/>
      </c>
      <c r="O74" s="58"/>
      <c r="P74" s="26"/>
      <c r="Q74" s="27"/>
      <c r="R74" s="71"/>
      <c r="S74" s="71"/>
      <c r="T74" s="73" t="str">
        <f t="shared" si="9"/>
        <v/>
      </c>
      <c r="U74" s="73"/>
      <c r="V74" s="72" t="str">
        <f t="shared" si="10"/>
        <v/>
      </c>
      <c r="W74" s="72"/>
      <c r="X74" s="29"/>
      <c r="Y74" s="29">
        <f t="shared" ref="Y74:Y108" si="13">(I74-X74)*100</f>
        <v>0</v>
      </c>
      <c r="AA74" s="4" t="e">
        <f t="shared" ref="AA74:AA108" si="14">V74/K74</f>
        <v>#VALUE!</v>
      </c>
    </row>
    <row r="75" spans="2:27" x14ac:dyDescent="0.2">
      <c r="B75" s="58">
        <v>127</v>
      </c>
      <c r="C75" s="70" t="str">
        <f t="shared" si="11"/>
        <v/>
      </c>
      <c r="D75" s="70"/>
      <c r="E75" s="58"/>
      <c r="F75" s="26"/>
      <c r="G75" s="27"/>
      <c r="H75" s="58" t="s">
        <v>34</v>
      </c>
      <c r="I75" s="71"/>
      <c r="J75" s="71"/>
      <c r="K75" s="42"/>
      <c r="L75" s="70" t="str">
        <f t="shared" si="8"/>
        <v/>
      </c>
      <c r="M75" s="70"/>
      <c r="N75" s="28" t="str">
        <f t="shared" si="12"/>
        <v/>
      </c>
      <c r="O75" s="58"/>
      <c r="P75" s="26"/>
      <c r="Q75" s="27"/>
      <c r="R75" s="71"/>
      <c r="S75" s="71"/>
      <c r="T75" s="73" t="str">
        <f t="shared" si="9"/>
        <v/>
      </c>
      <c r="U75" s="73"/>
      <c r="V75" s="72" t="str">
        <f t="shared" si="10"/>
        <v/>
      </c>
      <c r="W75" s="72"/>
      <c r="X75" s="29"/>
      <c r="Y75" s="29">
        <f t="shared" si="13"/>
        <v>0</v>
      </c>
      <c r="AA75" s="4" t="e">
        <f t="shared" si="14"/>
        <v>#VALUE!</v>
      </c>
    </row>
    <row r="76" spans="2:27" x14ac:dyDescent="0.2">
      <c r="B76" s="58">
        <v>128</v>
      </c>
      <c r="C76" s="70" t="str">
        <f t="shared" si="11"/>
        <v/>
      </c>
      <c r="D76" s="70"/>
      <c r="E76" s="58"/>
      <c r="F76" s="26"/>
      <c r="G76" s="27"/>
      <c r="H76" s="58" t="s">
        <v>34</v>
      </c>
      <c r="I76" s="71"/>
      <c r="J76" s="71"/>
      <c r="K76" s="42"/>
      <c r="L76" s="70" t="str">
        <f t="shared" si="8"/>
        <v/>
      </c>
      <c r="M76" s="70"/>
      <c r="N76" s="28" t="str">
        <f t="shared" si="12"/>
        <v/>
      </c>
      <c r="O76" s="58"/>
      <c r="P76" s="26"/>
      <c r="Q76" s="27"/>
      <c r="R76" s="71"/>
      <c r="S76" s="71"/>
      <c r="T76" s="73" t="str">
        <f t="shared" si="9"/>
        <v/>
      </c>
      <c r="U76" s="73"/>
      <c r="V76" s="72" t="str">
        <f t="shared" si="10"/>
        <v/>
      </c>
      <c r="W76" s="72"/>
      <c r="X76" s="29"/>
      <c r="Y76" s="29">
        <f t="shared" si="13"/>
        <v>0</v>
      </c>
      <c r="AA76" s="4" t="e">
        <f t="shared" si="14"/>
        <v>#VALUE!</v>
      </c>
    </row>
    <row r="77" spans="2:27" x14ac:dyDescent="0.2">
      <c r="B77" s="58">
        <v>129</v>
      </c>
      <c r="C77" s="70" t="str">
        <f t="shared" si="11"/>
        <v/>
      </c>
      <c r="D77" s="70"/>
      <c r="E77" s="58"/>
      <c r="F77" s="26"/>
      <c r="G77" s="27"/>
      <c r="H77" s="58" t="s">
        <v>34</v>
      </c>
      <c r="I77" s="71"/>
      <c r="J77" s="71"/>
      <c r="K77" s="42"/>
      <c r="L77" s="70" t="str">
        <f t="shared" si="8"/>
        <v/>
      </c>
      <c r="M77" s="70"/>
      <c r="N77" s="28" t="str">
        <f t="shared" si="12"/>
        <v/>
      </c>
      <c r="O77" s="58"/>
      <c r="P77" s="26"/>
      <c r="Q77" s="27"/>
      <c r="R77" s="71"/>
      <c r="S77" s="71"/>
      <c r="T77" s="73" t="str">
        <f t="shared" si="9"/>
        <v/>
      </c>
      <c r="U77" s="73"/>
      <c r="V77" s="72" t="str">
        <f t="shared" si="10"/>
        <v/>
      </c>
      <c r="W77" s="72"/>
      <c r="X77" s="29"/>
      <c r="Y77" s="29">
        <f t="shared" si="13"/>
        <v>0</v>
      </c>
      <c r="AA77" s="4" t="e">
        <f t="shared" si="14"/>
        <v>#VALUE!</v>
      </c>
    </row>
    <row r="78" spans="2:27" x14ac:dyDescent="0.2">
      <c r="B78" s="58">
        <v>130</v>
      </c>
      <c r="C78" s="70" t="str">
        <f t="shared" si="11"/>
        <v/>
      </c>
      <c r="D78" s="70"/>
      <c r="E78" s="58"/>
      <c r="F78" s="26"/>
      <c r="G78" s="27"/>
      <c r="H78" s="58" t="s">
        <v>33</v>
      </c>
      <c r="I78" s="71"/>
      <c r="J78" s="71"/>
      <c r="K78" s="42"/>
      <c r="L78" s="70" t="str">
        <f t="shared" si="8"/>
        <v/>
      </c>
      <c r="M78" s="70"/>
      <c r="N78" s="28" t="str">
        <f t="shared" si="12"/>
        <v/>
      </c>
      <c r="O78" s="58"/>
      <c r="P78" s="26"/>
      <c r="Q78" s="27"/>
      <c r="R78" s="71"/>
      <c r="S78" s="71"/>
      <c r="T78" s="73" t="str">
        <f t="shared" si="9"/>
        <v/>
      </c>
      <c r="U78" s="73"/>
      <c r="V78" s="72" t="str">
        <f t="shared" si="10"/>
        <v/>
      </c>
      <c r="W78" s="72"/>
      <c r="X78" s="29"/>
      <c r="Y78" s="29">
        <f t="shared" si="13"/>
        <v>0</v>
      </c>
      <c r="AA78" s="4" t="e">
        <f t="shared" si="14"/>
        <v>#VALUE!</v>
      </c>
    </row>
    <row r="79" spans="2:27" x14ac:dyDescent="0.2">
      <c r="B79" s="58">
        <v>131</v>
      </c>
      <c r="C79" s="70" t="str">
        <f t="shared" si="11"/>
        <v/>
      </c>
      <c r="D79" s="70"/>
      <c r="E79" s="58"/>
      <c r="F79" s="26"/>
      <c r="G79" s="27"/>
      <c r="H79" s="58" t="s">
        <v>34</v>
      </c>
      <c r="I79" s="71"/>
      <c r="J79" s="71"/>
      <c r="K79" s="42"/>
      <c r="L79" s="70" t="str">
        <f t="shared" si="8"/>
        <v/>
      </c>
      <c r="M79" s="70"/>
      <c r="N79" s="28" t="str">
        <f t="shared" si="12"/>
        <v/>
      </c>
      <c r="O79" s="58"/>
      <c r="P79" s="26"/>
      <c r="Q79" s="27"/>
      <c r="R79" s="71"/>
      <c r="S79" s="71"/>
      <c r="T79" s="73" t="str">
        <f t="shared" si="9"/>
        <v/>
      </c>
      <c r="U79" s="73"/>
      <c r="V79" s="72" t="str">
        <f t="shared" si="10"/>
        <v/>
      </c>
      <c r="W79" s="72"/>
      <c r="X79" s="29"/>
      <c r="Y79" s="29">
        <f t="shared" si="13"/>
        <v>0</v>
      </c>
      <c r="AA79" s="4" t="e">
        <f t="shared" si="14"/>
        <v>#VALUE!</v>
      </c>
    </row>
    <row r="80" spans="2:27" x14ac:dyDescent="0.2">
      <c r="B80" s="58">
        <v>132</v>
      </c>
      <c r="C80" s="70" t="str">
        <f t="shared" si="11"/>
        <v/>
      </c>
      <c r="D80" s="70"/>
      <c r="E80" s="58"/>
      <c r="F80" s="26"/>
      <c r="G80" s="27"/>
      <c r="H80" s="58" t="s">
        <v>33</v>
      </c>
      <c r="I80" s="71"/>
      <c r="J80" s="71"/>
      <c r="K80" s="42"/>
      <c r="L80" s="70" t="str">
        <f t="shared" si="8"/>
        <v/>
      </c>
      <c r="M80" s="70"/>
      <c r="N80" s="28" t="str">
        <f t="shared" si="12"/>
        <v/>
      </c>
      <c r="O80" s="58"/>
      <c r="P80" s="26"/>
      <c r="Q80" s="27"/>
      <c r="R80" s="71"/>
      <c r="S80" s="71"/>
      <c r="T80" s="73" t="str">
        <f t="shared" si="9"/>
        <v/>
      </c>
      <c r="U80" s="73"/>
      <c r="V80" s="72" t="str">
        <f t="shared" si="10"/>
        <v/>
      </c>
      <c r="W80" s="72"/>
      <c r="X80" s="29"/>
      <c r="Y80" s="29">
        <f t="shared" si="13"/>
        <v>0</v>
      </c>
      <c r="AA80" s="4" t="e">
        <f t="shared" si="14"/>
        <v>#VALUE!</v>
      </c>
    </row>
    <row r="81" spans="2:27" x14ac:dyDescent="0.2">
      <c r="B81" s="58">
        <v>133</v>
      </c>
      <c r="C81" s="70" t="str">
        <f t="shared" si="11"/>
        <v/>
      </c>
      <c r="D81" s="70"/>
      <c r="E81" s="58"/>
      <c r="F81" s="26"/>
      <c r="G81" s="27"/>
      <c r="H81" s="58" t="s">
        <v>34</v>
      </c>
      <c r="I81" s="71"/>
      <c r="J81" s="71"/>
      <c r="K81" s="42"/>
      <c r="L81" s="70" t="str">
        <f t="shared" si="8"/>
        <v/>
      </c>
      <c r="M81" s="70"/>
      <c r="N81" s="28" t="str">
        <f t="shared" si="12"/>
        <v/>
      </c>
      <c r="O81" s="58"/>
      <c r="P81" s="26"/>
      <c r="Q81" s="27"/>
      <c r="R81" s="71"/>
      <c r="S81" s="71"/>
      <c r="T81" s="73" t="str">
        <f t="shared" si="9"/>
        <v/>
      </c>
      <c r="U81" s="73"/>
      <c r="V81" s="72" t="str">
        <f t="shared" si="10"/>
        <v/>
      </c>
      <c r="W81" s="72"/>
      <c r="X81" s="29"/>
      <c r="Y81" s="29">
        <f t="shared" si="13"/>
        <v>0</v>
      </c>
      <c r="AA81" s="4" t="e">
        <f t="shared" si="14"/>
        <v>#VALUE!</v>
      </c>
    </row>
    <row r="82" spans="2:27" x14ac:dyDescent="0.2">
      <c r="B82" s="58">
        <v>134</v>
      </c>
      <c r="C82" s="70" t="str">
        <f t="shared" si="11"/>
        <v/>
      </c>
      <c r="D82" s="70"/>
      <c r="E82" s="58"/>
      <c r="F82" s="26"/>
      <c r="G82" s="27"/>
      <c r="H82" s="58" t="s">
        <v>34</v>
      </c>
      <c r="I82" s="71"/>
      <c r="J82" s="71"/>
      <c r="K82" s="42"/>
      <c r="L82" s="70" t="str">
        <f t="shared" si="8"/>
        <v/>
      </c>
      <c r="M82" s="70"/>
      <c r="N82" s="28" t="str">
        <f t="shared" si="12"/>
        <v/>
      </c>
      <c r="O82" s="58"/>
      <c r="P82" s="26"/>
      <c r="Q82" s="27"/>
      <c r="R82" s="71"/>
      <c r="S82" s="71"/>
      <c r="T82" s="73" t="str">
        <f t="shared" si="9"/>
        <v/>
      </c>
      <c r="U82" s="73"/>
      <c r="V82" s="72" t="str">
        <f t="shared" si="10"/>
        <v/>
      </c>
      <c r="W82" s="72"/>
      <c r="X82" s="29"/>
      <c r="Y82" s="29">
        <f t="shared" si="13"/>
        <v>0</v>
      </c>
      <c r="AA82" s="4" t="e">
        <f t="shared" si="14"/>
        <v>#VALUE!</v>
      </c>
    </row>
    <row r="83" spans="2:27" x14ac:dyDescent="0.2">
      <c r="B83" s="58">
        <v>135</v>
      </c>
      <c r="C83" s="70" t="str">
        <f t="shared" si="11"/>
        <v/>
      </c>
      <c r="D83" s="70"/>
      <c r="E83" s="58"/>
      <c r="F83" s="26"/>
      <c r="G83" s="27"/>
      <c r="H83" s="58" t="s">
        <v>34</v>
      </c>
      <c r="I83" s="71"/>
      <c r="J83" s="71"/>
      <c r="K83" s="42"/>
      <c r="L83" s="70" t="str">
        <f t="shared" si="8"/>
        <v/>
      </c>
      <c r="M83" s="70"/>
      <c r="N83" s="28" t="str">
        <f t="shared" si="12"/>
        <v/>
      </c>
      <c r="O83" s="58"/>
      <c r="P83" s="26"/>
      <c r="Q83" s="27"/>
      <c r="R83" s="71"/>
      <c r="S83" s="71"/>
      <c r="T83" s="73" t="str">
        <f t="shared" si="9"/>
        <v/>
      </c>
      <c r="U83" s="73"/>
      <c r="V83" s="72" t="str">
        <f t="shared" si="10"/>
        <v/>
      </c>
      <c r="W83" s="72"/>
      <c r="X83" s="29"/>
      <c r="Y83" s="29">
        <f t="shared" si="13"/>
        <v>0</v>
      </c>
      <c r="AA83" s="4" t="e">
        <f t="shared" si="14"/>
        <v>#VALUE!</v>
      </c>
    </row>
    <row r="84" spans="2:27" x14ac:dyDescent="0.2">
      <c r="B84" s="58">
        <v>136</v>
      </c>
      <c r="C84" s="70" t="str">
        <f t="shared" si="11"/>
        <v/>
      </c>
      <c r="D84" s="70"/>
      <c r="E84" s="58"/>
      <c r="F84" s="26"/>
      <c r="G84" s="27"/>
      <c r="H84" s="58" t="s">
        <v>34</v>
      </c>
      <c r="I84" s="71"/>
      <c r="J84" s="71"/>
      <c r="K84" s="42"/>
      <c r="L84" s="70" t="str">
        <f t="shared" si="8"/>
        <v/>
      </c>
      <c r="M84" s="70"/>
      <c r="N84" s="28" t="str">
        <f t="shared" si="12"/>
        <v/>
      </c>
      <c r="O84" s="58"/>
      <c r="P84" s="26"/>
      <c r="Q84" s="27"/>
      <c r="R84" s="71"/>
      <c r="S84" s="71"/>
      <c r="T84" s="73" t="str">
        <f t="shared" si="9"/>
        <v/>
      </c>
      <c r="U84" s="73"/>
      <c r="V84" s="72" t="str">
        <f t="shared" si="10"/>
        <v/>
      </c>
      <c r="W84" s="72"/>
      <c r="X84" s="29"/>
      <c r="Y84" s="29">
        <f t="shared" si="13"/>
        <v>0</v>
      </c>
      <c r="AA84" s="4" t="e">
        <f t="shared" si="14"/>
        <v>#VALUE!</v>
      </c>
    </row>
    <row r="85" spans="2:27" x14ac:dyDescent="0.2">
      <c r="B85" s="58">
        <v>137</v>
      </c>
      <c r="C85" s="70" t="str">
        <f t="shared" si="11"/>
        <v/>
      </c>
      <c r="D85" s="70"/>
      <c r="E85" s="58"/>
      <c r="F85" s="26"/>
      <c r="G85" s="27"/>
      <c r="H85" s="58" t="s">
        <v>33</v>
      </c>
      <c r="I85" s="71"/>
      <c r="J85" s="71"/>
      <c r="K85" s="42"/>
      <c r="L85" s="70" t="str">
        <f t="shared" si="8"/>
        <v/>
      </c>
      <c r="M85" s="70"/>
      <c r="N85" s="28" t="str">
        <f t="shared" si="12"/>
        <v/>
      </c>
      <c r="O85" s="58"/>
      <c r="P85" s="26"/>
      <c r="Q85" s="27"/>
      <c r="R85" s="71"/>
      <c r="S85" s="71"/>
      <c r="T85" s="73" t="str">
        <f t="shared" si="9"/>
        <v/>
      </c>
      <c r="U85" s="73"/>
      <c r="V85" s="72" t="str">
        <f t="shared" si="10"/>
        <v/>
      </c>
      <c r="W85" s="72"/>
      <c r="X85" s="29"/>
      <c r="Y85" s="29">
        <f t="shared" si="13"/>
        <v>0</v>
      </c>
      <c r="AA85" s="4" t="e">
        <f t="shared" si="14"/>
        <v>#VALUE!</v>
      </c>
    </row>
    <row r="86" spans="2:27" x14ac:dyDescent="0.2">
      <c r="B86" s="58">
        <v>138</v>
      </c>
      <c r="C86" s="70" t="str">
        <f t="shared" si="11"/>
        <v/>
      </c>
      <c r="D86" s="70"/>
      <c r="E86" s="58"/>
      <c r="F86" s="26"/>
      <c r="G86" s="27"/>
      <c r="H86" s="58" t="s">
        <v>34</v>
      </c>
      <c r="I86" s="71"/>
      <c r="J86" s="71"/>
      <c r="K86" s="42"/>
      <c r="L86" s="70" t="str">
        <f t="shared" si="8"/>
        <v/>
      </c>
      <c r="M86" s="70"/>
      <c r="N86" s="28" t="str">
        <f t="shared" si="12"/>
        <v/>
      </c>
      <c r="O86" s="58"/>
      <c r="P86" s="26"/>
      <c r="Q86" s="27"/>
      <c r="R86" s="71"/>
      <c r="S86" s="71"/>
      <c r="T86" s="73" t="str">
        <f t="shared" si="9"/>
        <v/>
      </c>
      <c r="U86" s="73"/>
      <c r="V86" s="72" t="str">
        <f t="shared" si="10"/>
        <v/>
      </c>
      <c r="W86" s="72"/>
      <c r="X86" s="29"/>
      <c r="Y86" s="29">
        <f t="shared" si="13"/>
        <v>0</v>
      </c>
      <c r="AA86" s="4" t="e">
        <f t="shared" si="14"/>
        <v>#VALUE!</v>
      </c>
    </row>
    <row r="87" spans="2:27" x14ac:dyDescent="0.2">
      <c r="B87" s="58">
        <v>139</v>
      </c>
      <c r="C87" s="70" t="str">
        <f t="shared" si="11"/>
        <v/>
      </c>
      <c r="D87" s="70"/>
      <c r="E87" s="58"/>
      <c r="F87" s="26"/>
      <c r="G87" s="27"/>
      <c r="H87" s="58" t="s">
        <v>33</v>
      </c>
      <c r="I87" s="71"/>
      <c r="J87" s="71"/>
      <c r="K87" s="42"/>
      <c r="L87" s="70" t="str">
        <f t="shared" si="8"/>
        <v/>
      </c>
      <c r="M87" s="70"/>
      <c r="N87" s="28" t="str">
        <f t="shared" si="12"/>
        <v/>
      </c>
      <c r="O87" s="58"/>
      <c r="P87" s="26"/>
      <c r="Q87" s="27"/>
      <c r="R87" s="71"/>
      <c r="S87" s="71"/>
      <c r="T87" s="73" t="str">
        <f t="shared" si="9"/>
        <v/>
      </c>
      <c r="U87" s="73"/>
      <c r="V87" s="72" t="str">
        <f t="shared" si="10"/>
        <v/>
      </c>
      <c r="W87" s="72"/>
      <c r="X87" s="29"/>
      <c r="Y87" s="29">
        <f t="shared" si="13"/>
        <v>0</v>
      </c>
      <c r="AA87" s="4" t="e">
        <f t="shared" si="14"/>
        <v>#VALUE!</v>
      </c>
    </row>
    <row r="88" spans="2:27" x14ac:dyDescent="0.2">
      <c r="B88" s="58">
        <v>140</v>
      </c>
      <c r="C88" s="70" t="str">
        <f t="shared" si="11"/>
        <v/>
      </c>
      <c r="D88" s="70"/>
      <c r="E88" s="58"/>
      <c r="F88" s="26"/>
      <c r="G88" s="27"/>
      <c r="H88" s="58" t="s">
        <v>33</v>
      </c>
      <c r="I88" s="71"/>
      <c r="J88" s="71"/>
      <c r="K88" s="42"/>
      <c r="L88" s="70" t="str">
        <f t="shared" si="8"/>
        <v/>
      </c>
      <c r="M88" s="70"/>
      <c r="N88" s="28" t="str">
        <f t="shared" si="12"/>
        <v/>
      </c>
      <c r="O88" s="58"/>
      <c r="P88" s="26"/>
      <c r="Q88" s="27"/>
      <c r="R88" s="71"/>
      <c r="S88" s="71"/>
      <c r="T88" s="73" t="str">
        <f t="shared" si="9"/>
        <v/>
      </c>
      <c r="U88" s="73"/>
      <c r="V88" s="72" t="str">
        <f t="shared" si="10"/>
        <v/>
      </c>
      <c r="W88" s="72"/>
      <c r="X88" s="29"/>
      <c r="Y88" s="29">
        <f t="shared" si="13"/>
        <v>0</v>
      </c>
      <c r="AA88" s="4" t="e">
        <f t="shared" si="14"/>
        <v>#VALUE!</v>
      </c>
    </row>
    <row r="89" spans="2:27" x14ac:dyDescent="0.2">
      <c r="B89" s="58">
        <v>141</v>
      </c>
      <c r="C89" s="70" t="str">
        <f t="shared" si="11"/>
        <v/>
      </c>
      <c r="D89" s="70"/>
      <c r="E89" s="58"/>
      <c r="F89" s="26"/>
      <c r="G89" s="27"/>
      <c r="H89" s="58" t="s">
        <v>33</v>
      </c>
      <c r="I89" s="71"/>
      <c r="J89" s="71"/>
      <c r="K89" s="42"/>
      <c r="L89" s="70" t="str">
        <f t="shared" si="8"/>
        <v/>
      </c>
      <c r="M89" s="70"/>
      <c r="N89" s="28" t="str">
        <f t="shared" si="12"/>
        <v/>
      </c>
      <c r="O89" s="58"/>
      <c r="P89" s="26"/>
      <c r="Q89" s="27"/>
      <c r="R89" s="71"/>
      <c r="S89" s="71"/>
      <c r="T89" s="73" t="str">
        <f t="shared" si="9"/>
        <v/>
      </c>
      <c r="U89" s="73"/>
      <c r="V89" s="72" t="str">
        <f t="shared" si="10"/>
        <v/>
      </c>
      <c r="W89" s="72"/>
      <c r="X89" s="29"/>
      <c r="Y89" s="29">
        <f t="shared" si="13"/>
        <v>0</v>
      </c>
      <c r="AA89" s="4" t="e">
        <f t="shared" si="14"/>
        <v>#VALUE!</v>
      </c>
    </row>
    <row r="90" spans="2:27" x14ac:dyDescent="0.2">
      <c r="B90" s="58">
        <v>142</v>
      </c>
      <c r="C90" s="70" t="str">
        <f t="shared" si="11"/>
        <v/>
      </c>
      <c r="D90" s="70"/>
      <c r="E90" s="58"/>
      <c r="F90" s="26"/>
      <c r="G90" s="27"/>
      <c r="H90" s="58" t="s">
        <v>33</v>
      </c>
      <c r="I90" s="71"/>
      <c r="J90" s="71"/>
      <c r="K90" s="42"/>
      <c r="L90" s="70" t="str">
        <f t="shared" si="8"/>
        <v/>
      </c>
      <c r="M90" s="70"/>
      <c r="N90" s="28" t="str">
        <f t="shared" si="12"/>
        <v/>
      </c>
      <c r="O90" s="58"/>
      <c r="P90" s="26"/>
      <c r="Q90" s="27"/>
      <c r="R90" s="71"/>
      <c r="S90" s="71"/>
      <c r="T90" s="73" t="str">
        <f t="shared" si="9"/>
        <v/>
      </c>
      <c r="U90" s="73"/>
      <c r="V90" s="72" t="str">
        <f t="shared" si="10"/>
        <v/>
      </c>
      <c r="W90" s="72"/>
      <c r="X90" s="29"/>
      <c r="Y90" s="29">
        <f t="shared" si="13"/>
        <v>0</v>
      </c>
      <c r="AA90" s="4" t="e">
        <f t="shared" si="14"/>
        <v>#VALUE!</v>
      </c>
    </row>
    <row r="91" spans="2:27" x14ac:dyDescent="0.2">
      <c r="B91" s="58">
        <v>143</v>
      </c>
      <c r="C91" s="70" t="str">
        <f t="shared" si="11"/>
        <v/>
      </c>
      <c r="D91" s="70"/>
      <c r="E91" s="58"/>
      <c r="F91" s="26"/>
      <c r="G91" s="27"/>
      <c r="H91" s="58" t="s">
        <v>33</v>
      </c>
      <c r="I91" s="71"/>
      <c r="J91" s="71"/>
      <c r="K91" s="42"/>
      <c r="L91" s="70" t="str">
        <f t="shared" si="8"/>
        <v/>
      </c>
      <c r="M91" s="70"/>
      <c r="N91" s="28" t="str">
        <f t="shared" si="12"/>
        <v/>
      </c>
      <c r="O91" s="58"/>
      <c r="P91" s="26"/>
      <c r="Q91" s="27"/>
      <c r="R91" s="71"/>
      <c r="S91" s="71"/>
      <c r="T91" s="73" t="str">
        <f t="shared" si="9"/>
        <v/>
      </c>
      <c r="U91" s="73"/>
      <c r="V91" s="72" t="str">
        <f t="shared" si="10"/>
        <v/>
      </c>
      <c r="W91" s="72"/>
      <c r="X91" s="29"/>
      <c r="Y91" s="29">
        <f t="shared" si="13"/>
        <v>0</v>
      </c>
      <c r="AA91" s="4" t="e">
        <f t="shared" si="14"/>
        <v>#VALUE!</v>
      </c>
    </row>
    <row r="92" spans="2:27" x14ac:dyDescent="0.2">
      <c r="B92" s="58">
        <v>144</v>
      </c>
      <c r="C92" s="70" t="str">
        <f t="shared" si="11"/>
        <v/>
      </c>
      <c r="D92" s="70"/>
      <c r="E92" s="58"/>
      <c r="F92" s="26"/>
      <c r="G92" s="27"/>
      <c r="H92" s="58" t="s">
        <v>34</v>
      </c>
      <c r="I92" s="71"/>
      <c r="J92" s="71"/>
      <c r="K92" s="42"/>
      <c r="L92" s="70" t="str">
        <f t="shared" si="8"/>
        <v/>
      </c>
      <c r="M92" s="70"/>
      <c r="N92" s="28" t="str">
        <f t="shared" si="12"/>
        <v/>
      </c>
      <c r="O92" s="58"/>
      <c r="P92" s="26"/>
      <c r="Q92" s="27"/>
      <c r="R92" s="71"/>
      <c r="S92" s="71"/>
      <c r="T92" s="73" t="str">
        <f t="shared" si="9"/>
        <v/>
      </c>
      <c r="U92" s="73"/>
      <c r="V92" s="72" t="str">
        <f t="shared" si="10"/>
        <v/>
      </c>
      <c r="W92" s="72"/>
      <c r="X92" s="29"/>
      <c r="Y92" s="29">
        <f t="shared" si="13"/>
        <v>0</v>
      </c>
      <c r="AA92" s="4" t="e">
        <f t="shared" si="14"/>
        <v>#VALUE!</v>
      </c>
    </row>
    <row r="93" spans="2:27" x14ac:dyDescent="0.2">
      <c r="B93" s="58">
        <v>145</v>
      </c>
      <c r="C93" s="70" t="str">
        <f t="shared" si="11"/>
        <v/>
      </c>
      <c r="D93" s="70"/>
      <c r="E93" s="58"/>
      <c r="F93" s="26"/>
      <c r="G93" s="27"/>
      <c r="H93" s="58" t="s">
        <v>33</v>
      </c>
      <c r="I93" s="71"/>
      <c r="J93" s="71"/>
      <c r="K93" s="42"/>
      <c r="L93" s="70" t="str">
        <f t="shared" si="8"/>
        <v/>
      </c>
      <c r="M93" s="70"/>
      <c r="N93" s="28" t="str">
        <f t="shared" si="12"/>
        <v/>
      </c>
      <c r="O93" s="58"/>
      <c r="P93" s="26"/>
      <c r="Q93" s="27"/>
      <c r="R93" s="71"/>
      <c r="S93" s="71"/>
      <c r="T93" s="73" t="str">
        <f t="shared" si="9"/>
        <v/>
      </c>
      <c r="U93" s="73"/>
      <c r="V93" s="72" t="str">
        <f t="shared" si="10"/>
        <v/>
      </c>
      <c r="W93" s="72"/>
      <c r="X93" s="29"/>
      <c r="Y93" s="29">
        <f t="shared" si="13"/>
        <v>0</v>
      </c>
      <c r="AA93" s="4" t="e">
        <f t="shared" si="14"/>
        <v>#VALUE!</v>
      </c>
    </row>
    <row r="94" spans="2:27" x14ac:dyDescent="0.2">
      <c r="B94" s="58">
        <v>146</v>
      </c>
      <c r="C94" s="70" t="str">
        <f t="shared" si="11"/>
        <v/>
      </c>
      <c r="D94" s="70"/>
      <c r="E94" s="58"/>
      <c r="F94" s="26"/>
      <c r="G94" s="27"/>
      <c r="H94" s="58" t="s">
        <v>34</v>
      </c>
      <c r="I94" s="71"/>
      <c r="J94" s="71"/>
      <c r="K94" s="42"/>
      <c r="L94" s="70" t="str">
        <f t="shared" si="8"/>
        <v/>
      </c>
      <c r="M94" s="70"/>
      <c r="N94" s="28" t="str">
        <f t="shared" si="12"/>
        <v/>
      </c>
      <c r="O94" s="58"/>
      <c r="P94" s="26"/>
      <c r="Q94" s="27"/>
      <c r="R94" s="71"/>
      <c r="S94" s="71"/>
      <c r="T94" s="73" t="str">
        <f t="shared" si="9"/>
        <v/>
      </c>
      <c r="U94" s="73"/>
      <c r="V94" s="72" t="str">
        <f t="shared" si="10"/>
        <v/>
      </c>
      <c r="W94" s="72"/>
      <c r="X94" s="29"/>
      <c r="Y94" s="29">
        <f t="shared" si="13"/>
        <v>0</v>
      </c>
      <c r="AA94" s="4" t="e">
        <f t="shared" si="14"/>
        <v>#VALUE!</v>
      </c>
    </row>
    <row r="95" spans="2:27" x14ac:dyDescent="0.2">
      <c r="B95" s="58">
        <v>147</v>
      </c>
      <c r="C95" s="70" t="str">
        <f t="shared" si="11"/>
        <v/>
      </c>
      <c r="D95" s="70"/>
      <c r="E95" s="58"/>
      <c r="F95" s="26"/>
      <c r="G95" s="27"/>
      <c r="H95" s="58" t="s">
        <v>33</v>
      </c>
      <c r="I95" s="71"/>
      <c r="J95" s="71"/>
      <c r="K95" s="42"/>
      <c r="L95" s="70" t="str">
        <f t="shared" si="8"/>
        <v/>
      </c>
      <c r="M95" s="70"/>
      <c r="N95" s="28" t="str">
        <f t="shared" si="12"/>
        <v/>
      </c>
      <c r="O95" s="58"/>
      <c r="P95" s="26"/>
      <c r="Q95" s="27"/>
      <c r="R95" s="71"/>
      <c r="S95" s="71"/>
      <c r="T95" s="73" t="str">
        <f t="shared" si="9"/>
        <v/>
      </c>
      <c r="U95" s="73"/>
      <c r="V95" s="72" t="str">
        <f t="shared" si="10"/>
        <v/>
      </c>
      <c r="W95" s="72"/>
      <c r="X95" s="29"/>
      <c r="Y95" s="29">
        <f t="shared" si="13"/>
        <v>0</v>
      </c>
      <c r="AA95" s="4" t="e">
        <f t="shared" si="14"/>
        <v>#VALUE!</v>
      </c>
    </row>
    <row r="96" spans="2:27" x14ac:dyDescent="0.2">
      <c r="B96" s="58">
        <v>148</v>
      </c>
      <c r="C96" s="70" t="str">
        <f t="shared" si="11"/>
        <v/>
      </c>
      <c r="D96" s="70"/>
      <c r="E96" s="58"/>
      <c r="F96" s="26"/>
      <c r="G96" s="27"/>
      <c r="H96" s="58" t="s">
        <v>34</v>
      </c>
      <c r="I96" s="71"/>
      <c r="J96" s="71"/>
      <c r="K96" s="42"/>
      <c r="L96" s="70" t="str">
        <f t="shared" si="8"/>
        <v/>
      </c>
      <c r="M96" s="70"/>
      <c r="N96" s="28" t="str">
        <f t="shared" si="12"/>
        <v/>
      </c>
      <c r="O96" s="58"/>
      <c r="P96" s="26"/>
      <c r="Q96" s="27"/>
      <c r="R96" s="71"/>
      <c r="S96" s="71"/>
      <c r="T96" s="73" t="str">
        <f t="shared" si="9"/>
        <v/>
      </c>
      <c r="U96" s="73"/>
      <c r="V96" s="72" t="str">
        <f t="shared" si="10"/>
        <v/>
      </c>
      <c r="W96" s="72"/>
      <c r="X96" s="29"/>
      <c r="Y96" s="29">
        <f t="shared" si="13"/>
        <v>0</v>
      </c>
      <c r="AA96" s="4" t="e">
        <f t="shared" si="14"/>
        <v>#VALUE!</v>
      </c>
    </row>
    <row r="97" spans="2:27" x14ac:dyDescent="0.2">
      <c r="B97" s="58">
        <v>149</v>
      </c>
      <c r="C97" s="70" t="str">
        <f t="shared" si="11"/>
        <v/>
      </c>
      <c r="D97" s="70"/>
      <c r="E97" s="58"/>
      <c r="F97" s="26"/>
      <c r="G97" s="27"/>
      <c r="H97" s="58" t="s">
        <v>33</v>
      </c>
      <c r="I97" s="71"/>
      <c r="J97" s="71"/>
      <c r="K97" s="42"/>
      <c r="L97" s="70" t="str">
        <f t="shared" si="8"/>
        <v/>
      </c>
      <c r="M97" s="70"/>
      <c r="N97" s="28" t="str">
        <f t="shared" si="12"/>
        <v/>
      </c>
      <c r="O97" s="58"/>
      <c r="P97" s="26"/>
      <c r="Q97" s="27"/>
      <c r="R97" s="71"/>
      <c r="S97" s="71"/>
      <c r="T97" s="73" t="str">
        <f t="shared" si="9"/>
        <v/>
      </c>
      <c r="U97" s="73"/>
      <c r="V97" s="72" t="str">
        <f t="shared" si="10"/>
        <v/>
      </c>
      <c r="W97" s="72"/>
      <c r="X97" s="29"/>
      <c r="Y97" s="29">
        <f t="shared" si="13"/>
        <v>0</v>
      </c>
      <c r="AA97" s="4" t="e">
        <f t="shared" si="14"/>
        <v>#VALUE!</v>
      </c>
    </row>
    <row r="98" spans="2:27" x14ac:dyDescent="0.2">
      <c r="B98" s="58">
        <v>150</v>
      </c>
      <c r="C98" s="70" t="str">
        <f t="shared" si="11"/>
        <v/>
      </c>
      <c r="D98" s="70"/>
      <c r="E98" s="58"/>
      <c r="F98" s="26"/>
      <c r="G98" s="27"/>
      <c r="H98" s="58" t="s">
        <v>34</v>
      </c>
      <c r="I98" s="71"/>
      <c r="J98" s="71"/>
      <c r="K98" s="42"/>
      <c r="L98" s="70" t="str">
        <f t="shared" si="8"/>
        <v/>
      </c>
      <c r="M98" s="70"/>
      <c r="N98" s="28" t="str">
        <f t="shared" si="12"/>
        <v/>
      </c>
      <c r="O98" s="58"/>
      <c r="P98" s="26"/>
      <c r="Q98" s="27"/>
      <c r="R98" s="71"/>
      <c r="S98" s="71"/>
      <c r="T98" s="73" t="str">
        <f t="shared" si="9"/>
        <v/>
      </c>
      <c r="U98" s="73"/>
      <c r="V98" s="72" t="str">
        <f t="shared" si="10"/>
        <v/>
      </c>
      <c r="W98" s="72"/>
      <c r="X98" s="29"/>
      <c r="Y98" s="29">
        <f t="shared" si="13"/>
        <v>0</v>
      </c>
      <c r="AA98" s="4" t="e">
        <f t="shared" si="14"/>
        <v>#VALUE!</v>
      </c>
    </row>
    <row r="99" spans="2:27" x14ac:dyDescent="0.2">
      <c r="B99" s="58">
        <v>151</v>
      </c>
      <c r="C99" s="70" t="str">
        <f t="shared" si="11"/>
        <v/>
      </c>
      <c r="D99" s="70"/>
      <c r="E99" s="58"/>
      <c r="F99" s="26"/>
      <c r="G99" s="27"/>
      <c r="H99" s="58" t="s">
        <v>33</v>
      </c>
      <c r="I99" s="71"/>
      <c r="J99" s="71"/>
      <c r="K99" s="42"/>
      <c r="L99" s="70" t="str">
        <f t="shared" si="8"/>
        <v/>
      </c>
      <c r="M99" s="70"/>
      <c r="N99" s="28" t="str">
        <f t="shared" si="12"/>
        <v/>
      </c>
      <c r="O99" s="58"/>
      <c r="P99" s="26"/>
      <c r="Q99" s="27"/>
      <c r="R99" s="71"/>
      <c r="S99" s="71"/>
      <c r="T99" s="73" t="str">
        <f t="shared" si="9"/>
        <v/>
      </c>
      <c r="U99" s="73"/>
      <c r="V99" s="72" t="str">
        <f t="shared" si="10"/>
        <v/>
      </c>
      <c r="W99" s="72"/>
      <c r="X99" s="29"/>
      <c r="Y99" s="29">
        <f t="shared" si="13"/>
        <v>0</v>
      </c>
      <c r="AA99" s="4" t="e">
        <f t="shared" si="14"/>
        <v>#VALUE!</v>
      </c>
    </row>
    <row r="100" spans="2:27" x14ac:dyDescent="0.2">
      <c r="B100" s="58">
        <v>152</v>
      </c>
      <c r="C100" s="70" t="str">
        <f t="shared" si="11"/>
        <v/>
      </c>
      <c r="D100" s="70"/>
      <c r="E100" s="58"/>
      <c r="F100" s="26"/>
      <c r="G100" s="27"/>
      <c r="H100" s="58" t="s">
        <v>33</v>
      </c>
      <c r="I100" s="71"/>
      <c r="J100" s="71"/>
      <c r="K100" s="42"/>
      <c r="L100" s="70" t="str">
        <f t="shared" si="8"/>
        <v/>
      </c>
      <c r="M100" s="70"/>
      <c r="N100" s="28" t="str">
        <f t="shared" si="12"/>
        <v/>
      </c>
      <c r="O100" s="58"/>
      <c r="P100" s="26"/>
      <c r="Q100" s="27"/>
      <c r="R100" s="71"/>
      <c r="S100" s="71"/>
      <c r="T100" s="73" t="str">
        <f t="shared" si="9"/>
        <v/>
      </c>
      <c r="U100" s="73"/>
      <c r="V100" s="72" t="str">
        <f t="shared" si="10"/>
        <v/>
      </c>
      <c r="W100" s="72"/>
      <c r="X100" s="29"/>
      <c r="Y100" s="29">
        <f t="shared" si="13"/>
        <v>0</v>
      </c>
      <c r="AA100" s="4" t="e">
        <f t="shared" si="14"/>
        <v>#VALUE!</v>
      </c>
    </row>
    <row r="101" spans="2:27" x14ac:dyDescent="0.2">
      <c r="B101" s="58">
        <v>153</v>
      </c>
      <c r="C101" s="70" t="str">
        <f t="shared" si="11"/>
        <v/>
      </c>
      <c r="D101" s="70"/>
      <c r="E101" s="58"/>
      <c r="F101" s="26"/>
      <c r="G101" s="27"/>
      <c r="H101" s="58" t="s">
        <v>34</v>
      </c>
      <c r="I101" s="71"/>
      <c r="J101" s="71"/>
      <c r="K101" s="42"/>
      <c r="L101" s="70" t="str">
        <f t="shared" si="8"/>
        <v/>
      </c>
      <c r="M101" s="70"/>
      <c r="N101" s="28" t="str">
        <f t="shared" si="12"/>
        <v/>
      </c>
      <c r="O101" s="58"/>
      <c r="P101" s="26"/>
      <c r="Q101" s="27"/>
      <c r="R101" s="71"/>
      <c r="S101" s="71"/>
      <c r="T101" s="73" t="str">
        <f t="shared" si="9"/>
        <v/>
      </c>
      <c r="U101" s="73"/>
      <c r="V101" s="72" t="str">
        <f t="shared" si="10"/>
        <v/>
      </c>
      <c r="W101" s="72"/>
      <c r="X101" s="29"/>
      <c r="Y101" s="29">
        <f t="shared" si="13"/>
        <v>0</v>
      </c>
      <c r="AA101" s="4" t="e">
        <f t="shared" si="14"/>
        <v>#VALUE!</v>
      </c>
    </row>
    <row r="102" spans="2:27" x14ac:dyDescent="0.2">
      <c r="B102" s="58">
        <v>154</v>
      </c>
      <c r="C102" s="70" t="str">
        <f t="shared" si="11"/>
        <v/>
      </c>
      <c r="D102" s="70"/>
      <c r="E102" s="58"/>
      <c r="F102" s="26"/>
      <c r="G102" s="27"/>
      <c r="H102" s="58" t="s">
        <v>34</v>
      </c>
      <c r="I102" s="71"/>
      <c r="J102" s="71"/>
      <c r="K102" s="42"/>
      <c r="L102" s="70" t="str">
        <f t="shared" si="8"/>
        <v/>
      </c>
      <c r="M102" s="70"/>
      <c r="N102" s="28" t="str">
        <f t="shared" si="12"/>
        <v/>
      </c>
      <c r="O102" s="58"/>
      <c r="P102" s="26"/>
      <c r="Q102" s="27"/>
      <c r="R102" s="71"/>
      <c r="S102" s="71"/>
      <c r="T102" s="73" t="str">
        <f t="shared" si="9"/>
        <v/>
      </c>
      <c r="U102" s="73"/>
      <c r="V102" s="72" t="str">
        <f t="shared" si="10"/>
        <v/>
      </c>
      <c r="W102" s="72"/>
      <c r="X102" s="29"/>
      <c r="Y102" s="29">
        <f t="shared" si="13"/>
        <v>0</v>
      </c>
      <c r="AA102" s="4" t="e">
        <f t="shared" si="14"/>
        <v>#VALUE!</v>
      </c>
    </row>
    <row r="103" spans="2:27" x14ac:dyDescent="0.2">
      <c r="B103" s="58">
        <v>155</v>
      </c>
      <c r="C103" s="70" t="str">
        <f t="shared" si="11"/>
        <v/>
      </c>
      <c r="D103" s="70"/>
      <c r="E103" s="58"/>
      <c r="F103" s="26"/>
      <c r="G103" s="27"/>
      <c r="H103" s="58" t="s">
        <v>34</v>
      </c>
      <c r="I103" s="71"/>
      <c r="J103" s="71"/>
      <c r="K103" s="42"/>
      <c r="L103" s="70" t="str">
        <f t="shared" si="8"/>
        <v/>
      </c>
      <c r="M103" s="70"/>
      <c r="N103" s="28" t="str">
        <f t="shared" si="12"/>
        <v/>
      </c>
      <c r="O103" s="58"/>
      <c r="P103" s="26"/>
      <c r="Q103" s="27"/>
      <c r="R103" s="71"/>
      <c r="S103" s="71"/>
      <c r="T103" s="73" t="str">
        <f t="shared" si="9"/>
        <v/>
      </c>
      <c r="U103" s="73"/>
      <c r="V103" s="72" t="str">
        <f t="shared" si="10"/>
        <v/>
      </c>
      <c r="W103" s="72"/>
      <c r="X103" s="29"/>
      <c r="Y103" s="29">
        <f t="shared" si="13"/>
        <v>0</v>
      </c>
      <c r="AA103" s="4" t="e">
        <f t="shared" si="14"/>
        <v>#VALUE!</v>
      </c>
    </row>
    <row r="104" spans="2:27" x14ac:dyDescent="0.2">
      <c r="B104" s="58">
        <v>156</v>
      </c>
      <c r="C104" s="70" t="str">
        <f t="shared" si="11"/>
        <v/>
      </c>
      <c r="D104" s="70"/>
      <c r="E104" s="58"/>
      <c r="F104" s="26"/>
      <c r="G104" s="27"/>
      <c r="H104" s="58" t="s">
        <v>33</v>
      </c>
      <c r="I104" s="71"/>
      <c r="J104" s="71"/>
      <c r="K104" s="42"/>
      <c r="L104" s="70" t="str">
        <f t="shared" si="8"/>
        <v/>
      </c>
      <c r="M104" s="70"/>
      <c r="N104" s="28" t="str">
        <f t="shared" si="12"/>
        <v/>
      </c>
      <c r="O104" s="58"/>
      <c r="P104" s="26"/>
      <c r="Q104" s="27"/>
      <c r="R104" s="71"/>
      <c r="S104" s="71"/>
      <c r="T104" s="73" t="str">
        <f t="shared" si="9"/>
        <v/>
      </c>
      <c r="U104" s="73"/>
      <c r="V104" s="72" t="str">
        <f t="shared" si="10"/>
        <v/>
      </c>
      <c r="W104" s="72"/>
      <c r="X104" s="29"/>
      <c r="Y104" s="29">
        <f t="shared" si="13"/>
        <v>0</v>
      </c>
      <c r="AA104" s="4" t="e">
        <f t="shared" si="14"/>
        <v>#VALUE!</v>
      </c>
    </row>
    <row r="105" spans="2:27" x14ac:dyDescent="0.2">
      <c r="B105" s="58">
        <v>157</v>
      </c>
      <c r="C105" s="70" t="str">
        <f t="shared" si="11"/>
        <v/>
      </c>
      <c r="D105" s="70"/>
      <c r="E105" s="58"/>
      <c r="F105" s="26"/>
      <c r="G105" s="27"/>
      <c r="H105" s="58" t="s">
        <v>34</v>
      </c>
      <c r="I105" s="71"/>
      <c r="J105" s="71"/>
      <c r="K105" s="42"/>
      <c r="L105" s="70" t="str">
        <f t="shared" si="8"/>
        <v/>
      </c>
      <c r="M105" s="70"/>
      <c r="N105" s="28" t="str">
        <f t="shared" si="12"/>
        <v/>
      </c>
      <c r="O105" s="58"/>
      <c r="P105" s="26"/>
      <c r="Q105" s="27"/>
      <c r="R105" s="71"/>
      <c r="S105" s="71"/>
      <c r="T105" s="73" t="str">
        <f t="shared" si="9"/>
        <v/>
      </c>
      <c r="U105" s="73"/>
      <c r="V105" s="72" t="str">
        <f t="shared" si="10"/>
        <v/>
      </c>
      <c r="W105" s="72"/>
      <c r="X105" s="29"/>
      <c r="Y105" s="29">
        <f t="shared" si="13"/>
        <v>0</v>
      </c>
      <c r="AA105" s="4" t="e">
        <f t="shared" si="14"/>
        <v>#VALUE!</v>
      </c>
    </row>
    <row r="106" spans="2:27" x14ac:dyDescent="0.2">
      <c r="B106" s="58">
        <v>158</v>
      </c>
      <c r="C106" s="70" t="str">
        <f t="shared" si="11"/>
        <v/>
      </c>
      <c r="D106" s="70"/>
      <c r="E106" s="58"/>
      <c r="F106" s="26"/>
      <c r="G106" s="27"/>
      <c r="H106" s="58" t="s">
        <v>33</v>
      </c>
      <c r="I106" s="71"/>
      <c r="J106" s="71"/>
      <c r="K106" s="42"/>
      <c r="L106" s="70" t="str">
        <f t="shared" si="8"/>
        <v/>
      </c>
      <c r="M106" s="70"/>
      <c r="N106" s="28" t="str">
        <f t="shared" si="12"/>
        <v/>
      </c>
      <c r="O106" s="58"/>
      <c r="P106" s="26"/>
      <c r="Q106" s="27"/>
      <c r="R106" s="71"/>
      <c r="S106" s="71"/>
      <c r="T106" s="73" t="str">
        <f t="shared" si="9"/>
        <v/>
      </c>
      <c r="U106" s="73"/>
      <c r="V106" s="72" t="str">
        <f t="shared" si="10"/>
        <v/>
      </c>
      <c r="W106" s="72"/>
      <c r="X106" s="29"/>
      <c r="Y106" s="29">
        <f t="shared" si="13"/>
        <v>0</v>
      </c>
      <c r="AA106" s="4" t="e">
        <f t="shared" si="14"/>
        <v>#VALUE!</v>
      </c>
    </row>
    <row r="107" spans="2:27" x14ac:dyDescent="0.2">
      <c r="B107" s="58">
        <v>159</v>
      </c>
      <c r="C107" s="70" t="str">
        <f t="shared" si="11"/>
        <v/>
      </c>
      <c r="D107" s="70"/>
      <c r="E107" s="58"/>
      <c r="F107" s="26"/>
      <c r="G107" s="27"/>
      <c r="H107" s="58" t="s">
        <v>33</v>
      </c>
      <c r="I107" s="71"/>
      <c r="J107" s="71"/>
      <c r="K107" s="42"/>
      <c r="L107" s="70" t="str">
        <f t="shared" si="8"/>
        <v/>
      </c>
      <c r="M107" s="70"/>
      <c r="N107" s="28" t="str">
        <f t="shared" si="12"/>
        <v/>
      </c>
      <c r="O107" s="58"/>
      <c r="P107" s="26"/>
      <c r="Q107" s="27"/>
      <c r="R107" s="71"/>
      <c r="S107" s="71"/>
      <c r="T107" s="73" t="str">
        <f t="shared" si="9"/>
        <v/>
      </c>
      <c r="U107" s="73"/>
      <c r="V107" s="72" t="str">
        <f t="shared" si="10"/>
        <v/>
      </c>
      <c r="W107" s="72"/>
      <c r="X107" s="29"/>
      <c r="Y107" s="29">
        <f t="shared" si="13"/>
        <v>0</v>
      </c>
      <c r="AA107" s="4" t="e">
        <f t="shared" si="14"/>
        <v>#VALUE!</v>
      </c>
    </row>
    <row r="108" spans="2:27" x14ac:dyDescent="0.2">
      <c r="B108" s="58">
        <v>160</v>
      </c>
      <c r="C108" s="70" t="str">
        <f t="shared" si="11"/>
        <v/>
      </c>
      <c r="D108" s="70"/>
      <c r="E108" s="58"/>
      <c r="F108" s="26"/>
      <c r="G108" s="27"/>
      <c r="H108" s="58" t="s">
        <v>34</v>
      </c>
      <c r="I108" s="71"/>
      <c r="J108" s="71"/>
      <c r="K108" s="42"/>
      <c r="L108" s="70" t="str">
        <f t="shared" si="8"/>
        <v/>
      </c>
      <c r="M108" s="70"/>
      <c r="N108" s="28" t="str">
        <f t="shared" si="12"/>
        <v/>
      </c>
      <c r="O108" s="58"/>
      <c r="P108" s="26"/>
      <c r="Q108" s="27"/>
      <c r="R108" s="71"/>
      <c r="S108" s="71"/>
      <c r="T108" s="73" t="str">
        <f t="shared" si="9"/>
        <v/>
      </c>
      <c r="U108" s="73"/>
      <c r="V108" s="72" t="str">
        <f t="shared" si="10"/>
        <v/>
      </c>
      <c r="W108" s="72"/>
      <c r="X108" s="29"/>
      <c r="Y108" s="29">
        <f t="shared" si="13"/>
        <v>0</v>
      </c>
      <c r="AA108" s="4" t="e">
        <f t="shared" si="14"/>
        <v>#VALUE!</v>
      </c>
    </row>
    <row r="109" spans="2:27" x14ac:dyDescent="0.2">
      <c r="B109" s="29"/>
      <c r="C109" s="29"/>
      <c r="D109" s="29"/>
      <c r="E109" s="29"/>
      <c r="F109" s="29"/>
      <c r="G109" s="29"/>
      <c r="H109" s="29"/>
      <c r="I109" s="29"/>
      <c r="J109" s="29"/>
      <c r="K109" s="29"/>
      <c r="L109" s="29"/>
      <c r="M109" s="29"/>
      <c r="N109" s="29"/>
      <c r="O109" s="29"/>
      <c r="P109" s="29"/>
      <c r="Q109" s="29"/>
      <c r="R109" s="29"/>
    </row>
  </sheetData>
  <mergeCells count="639">
    <mergeCell ref="AA7:AA8"/>
    <mergeCell ref="Z7:Z8"/>
    <mergeCell ref="N2:O2"/>
    <mergeCell ref="P2:Q2"/>
    <mergeCell ref="B3:C3"/>
    <mergeCell ref="D3:I3"/>
    <mergeCell ref="J3:K3"/>
    <mergeCell ref="L3:Q3"/>
    <mergeCell ref="B2:C2"/>
    <mergeCell ref="D2:E2"/>
    <mergeCell ref="F2:G2"/>
    <mergeCell ref="H2:I2"/>
    <mergeCell ref="J2:K2"/>
    <mergeCell ref="L2:M2"/>
    <mergeCell ref="N4:O4"/>
    <mergeCell ref="P4:Q4"/>
    <mergeCell ref="J5:K5"/>
    <mergeCell ref="L5:M5"/>
    <mergeCell ref="P5:Q5"/>
    <mergeCell ref="B7:B8"/>
    <mergeCell ref="C7:D8"/>
    <mergeCell ref="E7:J7"/>
    <mergeCell ref="K7:M7"/>
    <mergeCell ref="N7:N8"/>
    <mergeCell ref="B4:C4"/>
    <mergeCell ref="D4:E4"/>
    <mergeCell ref="F4:G4"/>
    <mergeCell ref="H4:I4"/>
    <mergeCell ref="J4:K4"/>
    <mergeCell ref="L4:M4"/>
    <mergeCell ref="O7:S7"/>
    <mergeCell ref="T7:W7"/>
    <mergeCell ref="X7:X8"/>
    <mergeCell ref="Y7:Y8"/>
    <mergeCell ref="I8:J8"/>
    <mergeCell ref="L8:M8"/>
    <mergeCell ref="R8:S8"/>
    <mergeCell ref="T8:U8"/>
    <mergeCell ref="V8:W8"/>
    <mergeCell ref="C10:D10"/>
    <mergeCell ref="I10:J10"/>
    <mergeCell ref="L10:M10"/>
    <mergeCell ref="R10:S10"/>
    <mergeCell ref="T10:U10"/>
    <mergeCell ref="V10:W10"/>
    <mergeCell ref="C9:D9"/>
    <mergeCell ref="I9:J9"/>
    <mergeCell ref="L9:M9"/>
    <mergeCell ref="R9:S9"/>
    <mergeCell ref="T9:U9"/>
    <mergeCell ref="V9:W9"/>
    <mergeCell ref="C12:D12"/>
    <mergeCell ref="I12:J12"/>
    <mergeCell ref="L12:M12"/>
    <mergeCell ref="R12:S12"/>
    <mergeCell ref="T12:U12"/>
    <mergeCell ref="V12:W12"/>
    <mergeCell ref="C11:D11"/>
    <mergeCell ref="I11:J11"/>
    <mergeCell ref="L11:M11"/>
    <mergeCell ref="R11:S11"/>
    <mergeCell ref="T11:U11"/>
    <mergeCell ref="V11:W11"/>
    <mergeCell ref="C14:D14"/>
    <mergeCell ref="I14:J14"/>
    <mergeCell ref="L14:M14"/>
    <mergeCell ref="R14:S14"/>
    <mergeCell ref="T14:U14"/>
    <mergeCell ref="V14:W14"/>
    <mergeCell ref="C13:D13"/>
    <mergeCell ref="I13:J13"/>
    <mergeCell ref="L13:M13"/>
    <mergeCell ref="R13:S13"/>
    <mergeCell ref="T13:U13"/>
    <mergeCell ref="V13:W13"/>
    <mergeCell ref="C16:D16"/>
    <mergeCell ref="I16:J16"/>
    <mergeCell ref="L16:M16"/>
    <mergeCell ref="R16:S16"/>
    <mergeCell ref="T16:U16"/>
    <mergeCell ref="V16:W16"/>
    <mergeCell ref="C15:D15"/>
    <mergeCell ref="I15:J15"/>
    <mergeCell ref="L15:M15"/>
    <mergeCell ref="R15:S15"/>
    <mergeCell ref="T15:U15"/>
    <mergeCell ref="V15:W15"/>
    <mergeCell ref="C18:D18"/>
    <mergeCell ref="I18:J18"/>
    <mergeCell ref="L18:M18"/>
    <mergeCell ref="R18:S18"/>
    <mergeCell ref="T18:U18"/>
    <mergeCell ref="V18:W18"/>
    <mergeCell ref="C17:D17"/>
    <mergeCell ref="I17:J17"/>
    <mergeCell ref="L17:M17"/>
    <mergeCell ref="R17:S17"/>
    <mergeCell ref="T17:U17"/>
    <mergeCell ref="V17:W17"/>
    <mergeCell ref="C20:D20"/>
    <mergeCell ref="I20:J20"/>
    <mergeCell ref="L20:M20"/>
    <mergeCell ref="R20:S20"/>
    <mergeCell ref="T20:U20"/>
    <mergeCell ref="V20:W20"/>
    <mergeCell ref="C19:D19"/>
    <mergeCell ref="I19:J19"/>
    <mergeCell ref="L19:M19"/>
    <mergeCell ref="R19:S19"/>
    <mergeCell ref="T19:U19"/>
    <mergeCell ref="V19:W19"/>
    <mergeCell ref="C22:D22"/>
    <mergeCell ref="I22:J22"/>
    <mergeCell ref="L22:M22"/>
    <mergeCell ref="R22:S22"/>
    <mergeCell ref="T22:U22"/>
    <mergeCell ref="V22:W22"/>
    <mergeCell ref="C21:D21"/>
    <mergeCell ref="I21:J21"/>
    <mergeCell ref="L21:M21"/>
    <mergeCell ref="R21:S21"/>
    <mergeCell ref="T21:U21"/>
    <mergeCell ref="V21:W21"/>
    <mergeCell ref="C24:D24"/>
    <mergeCell ref="I24:J24"/>
    <mergeCell ref="L24:M24"/>
    <mergeCell ref="R24:S24"/>
    <mergeCell ref="T24:U24"/>
    <mergeCell ref="V24:W24"/>
    <mergeCell ref="C23:D23"/>
    <mergeCell ref="I23:J23"/>
    <mergeCell ref="L23:M23"/>
    <mergeCell ref="R23:S23"/>
    <mergeCell ref="T23:U23"/>
    <mergeCell ref="V23:W23"/>
    <mergeCell ref="C26:D26"/>
    <mergeCell ref="I26:J26"/>
    <mergeCell ref="L26:M26"/>
    <mergeCell ref="R26:S26"/>
    <mergeCell ref="T26:U26"/>
    <mergeCell ref="V26:W26"/>
    <mergeCell ref="C25:D25"/>
    <mergeCell ref="I25:J25"/>
    <mergeCell ref="L25:M25"/>
    <mergeCell ref="R25:S25"/>
    <mergeCell ref="T25:U25"/>
    <mergeCell ref="V25:W25"/>
    <mergeCell ref="C28:D28"/>
    <mergeCell ref="I28:J28"/>
    <mergeCell ref="L28:M28"/>
    <mergeCell ref="R28:S28"/>
    <mergeCell ref="T28:U28"/>
    <mergeCell ref="V28:W28"/>
    <mergeCell ref="C27:D27"/>
    <mergeCell ref="I27:J27"/>
    <mergeCell ref="L27:M27"/>
    <mergeCell ref="R27:S27"/>
    <mergeCell ref="T27:U27"/>
    <mergeCell ref="V27:W27"/>
    <mergeCell ref="C30:D30"/>
    <mergeCell ref="I30:J30"/>
    <mergeCell ref="L30:M30"/>
    <mergeCell ref="R30:S30"/>
    <mergeCell ref="T30:U30"/>
    <mergeCell ref="V30:W30"/>
    <mergeCell ref="C29:D29"/>
    <mergeCell ref="I29:J29"/>
    <mergeCell ref="L29:M29"/>
    <mergeCell ref="R29:S29"/>
    <mergeCell ref="T29:U29"/>
    <mergeCell ref="V29:W29"/>
    <mergeCell ref="C32:D32"/>
    <mergeCell ref="I32:J32"/>
    <mergeCell ref="L32:M32"/>
    <mergeCell ref="R32:S32"/>
    <mergeCell ref="T32:U32"/>
    <mergeCell ref="V32:W32"/>
    <mergeCell ref="C31:D31"/>
    <mergeCell ref="I31:J31"/>
    <mergeCell ref="L31:M31"/>
    <mergeCell ref="R31:S31"/>
    <mergeCell ref="T31:U31"/>
    <mergeCell ref="V31:W31"/>
    <mergeCell ref="C34:D34"/>
    <mergeCell ref="I34:J34"/>
    <mergeCell ref="L34:M34"/>
    <mergeCell ref="R34:S34"/>
    <mergeCell ref="T34:U34"/>
    <mergeCell ref="V34:W34"/>
    <mergeCell ref="C33:D33"/>
    <mergeCell ref="I33:J33"/>
    <mergeCell ref="L33:M33"/>
    <mergeCell ref="R33:S33"/>
    <mergeCell ref="T33:U33"/>
    <mergeCell ref="V33:W33"/>
    <mergeCell ref="C36:D36"/>
    <mergeCell ref="I36:J36"/>
    <mergeCell ref="L36:M36"/>
    <mergeCell ref="R36:S36"/>
    <mergeCell ref="T36:U36"/>
    <mergeCell ref="V36:W36"/>
    <mergeCell ref="C35:D35"/>
    <mergeCell ref="I35:J35"/>
    <mergeCell ref="L35:M35"/>
    <mergeCell ref="R35:S35"/>
    <mergeCell ref="T35:U35"/>
    <mergeCell ref="V35:W35"/>
    <mergeCell ref="C38:D38"/>
    <mergeCell ref="I38:J38"/>
    <mergeCell ref="L38:M38"/>
    <mergeCell ref="R38:S38"/>
    <mergeCell ref="T38:U38"/>
    <mergeCell ref="V38:W38"/>
    <mergeCell ref="C37:D37"/>
    <mergeCell ref="I37:J37"/>
    <mergeCell ref="L37:M37"/>
    <mergeCell ref="R37:S37"/>
    <mergeCell ref="T37:U37"/>
    <mergeCell ref="V37:W37"/>
    <mergeCell ref="C40:D40"/>
    <mergeCell ref="I40:J40"/>
    <mergeCell ref="L40:M40"/>
    <mergeCell ref="R40:S40"/>
    <mergeCell ref="T40:U40"/>
    <mergeCell ref="V40:W40"/>
    <mergeCell ref="C39:D39"/>
    <mergeCell ref="I39:J39"/>
    <mergeCell ref="L39:M39"/>
    <mergeCell ref="R39:S39"/>
    <mergeCell ref="T39:U39"/>
    <mergeCell ref="V39:W39"/>
    <mergeCell ref="C42:D42"/>
    <mergeCell ref="I42:J42"/>
    <mergeCell ref="L42:M42"/>
    <mergeCell ref="R42:S42"/>
    <mergeCell ref="T42:U42"/>
    <mergeCell ref="V42:W42"/>
    <mergeCell ref="C41:D41"/>
    <mergeCell ref="I41:J41"/>
    <mergeCell ref="L41:M41"/>
    <mergeCell ref="R41:S41"/>
    <mergeCell ref="T41:U41"/>
    <mergeCell ref="V41:W41"/>
    <mergeCell ref="C44:D44"/>
    <mergeCell ref="I44:J44"/>
    <mergeCell ref="L44:M44"/>
    <mergeCell ref="R44:S44"/>
    <mergeCell ref="T44:U44"/>
    <mergeCell ref="V44:W44"/>
    <mergeCell ref="C43:D43"/>
    <mergeCell ref="I43:J43"/>
    <mergeCell ref="L43:M43"/>
    <mergeCell ref="R43:S43"/>
    <mergeCell ref="T43:U43"/>
    <mergeCell ref="V43:W43"/>
    <mergeCell ref="C46:D46"/>
    <mergeCell ref="I46:J46"/>
    <mergeCell ref="L46:M46"/>
    <mergeCell ref="R46:S46"/>
    <mergeCell ref="T46:U46"/>
    <mergeCell ref="V46:W46"/>
    <mergeCell ref="C45:D45"/>
    <mergeCell ref="I45:J45"/>
    <mergeCell ref="L45:M45"/>
    <mergeCell ref="R45:S45"/>
    <mergeCell ref="T45:U45"/>
    <mergeCell ref="V45:W45"/>
    <mergeCell ref="C48:D48"/>
    <mergeCell ref="I48:J48"/>
    <mergeCell ref="L48:M48"/>
    <mergeCell ref="R48:S48"/>
    <mergeCell ref="T48:U48"/>
    <mergeCell ref="V48:W48"/>
    <mergeCell ref="C47:D47"/>
    <mergeCell ref="I47:J47"/>
    <mergeCell ref="L47:M47"/>
    <mergeCell ref="R47:S47"/>
    <mergeCell ref="T47:U47"/>
    <mergeCell ref="V47:W47"/>
    <mergeCell ref="C50:D50"/>
    <mergeCell ref="I50:J50"/>
    <mergeCell ref="L50:M50"/>
    <mergeCell ref="R50:S50"/>
    <mergeCell ref="T50:U50"/>
    <mergeCell ref="V50:W50"/>
    <mergeCell ref="C49:D49"/>
    <mergeCell ref="I49:J49"/>
    <mergeCell ref="L49:M49"/>
    <mergeCell ref="R49:S49"/>
    <mergeCell ref="T49:U49"/>
    <mergeCell ref="V49:W49"/>
    <mergeCell ref="C52:D52"/>
    <mergeCell ref="I52:J52"/>
    <mergeCell ref="L52:M52"/>
    <mergeCell ref="R52:S52"/>
    <mergeCell ref="T52:U52"/>
    <mergeCell ref="V52:W52"/>
    <mergeCell ref="C51:D51"/>
    <mergeCell ref="I51:J51"/>
    <mergeCell ref="L51:M51"/>
    <mergeCell ref="R51:S51"/>
    <mergeCell ref="T51:U51"/>
    <mergeCell ref="V51:W51"/>
    <mergeCell ref="C54:D54"/>
    <mergeCell ref="I54:J54"/>
    <mergeCell ref="L54:M54"/>
    <mergeCell ref="R54:S54"/>
    <mergeCell ref="T54:U54"/>
    <mergeCell ref="V54:W54"/>
    <mergeCell ref="C53:D53"/>
    <mergeCell ref="I53:J53"/>
    <mergeCell ref="L53:M53"/>
    <mergeCell ref="R53:S53"/>
    <mergeCell ref="T53:U53"/>
    <mergeCell ref="V53:W53"/>
    <mergeCell ref="C56:D56"/>
    <mergeCell ref="I56:J56"/>
    <mergeCell ref="L56:M56"/>
    <mergeCell ref="R56:S56"/>
    <mergeCell ref="T56:U56"/>
    <mergeCell ref="V56:W56"/>
    <mergeCell ref="C55:D55"/>
    <mergeCell ref="I55:J55"/>
    <mergeCell ref="L55:M55"/>
    <mergeCell ref="R55:S55"/>
    <mergeCell ref="T55:U55"/>
    <mergeCell ref="V55:W55"/>
    <mergeCell ref="C58:D58"/>
    <mergeCell ref="I58:J58"/>
    <mergeCell ref="L58:M58"/>
    <mergeCell ref="R58:S58"/>
    <mergeCell ref="T58:U58"/>
    <mergeCell ref="V58:W58"/>
    <mergeCell ref="C57:D57"/>
    <mergeCell ref="I57:J57"/>
    <mergeCell ref="L57:M57"/>
    <mergeCell ref="R57:S57"/>
    <mergeCell ref="T57:U57"/>
    <mergeCell ref="V57:W57"/>
    <mergeCell ref="C60:D60"/>
    <mergeCell ref="I60:J60"/>
    <mergeCell ref="L60:M60"/>
    <mergeCell ref="R60:S60"/>
    <mergeCell ref="T60:U60"/>
    <mergeCell ref="V60:W60"/>
    <mergeCell ref="C59:D59"/>
    <mergeCell ref="I59:J59"/>
    <mergeCell ref="L59:M59"/>
    <mergeCell ref="R59:S59"/>
    <mergeCell ref="T59:U59"/>
    <mergeCell ref="V59:W59"/>
    <mergeCell ref="C62:D62"/>
    <mergeCell ref="I62:J62"/>
    <mergeCell ref="L62:M62"/>
    <mergeCell ref="R62:S62"/>
    <mergeCell ref="T62:U62"/>
    <mergeCell ref="V62:W62"/>
    <mergeCell ref="C61:D61"/>
    <mergeCell ref="I61:J61"/>
    <mergeCell ref="L61:M61"/>
    <mergeCell ref="R61:S61"/>
    <mergeCell ref="T61:U61"/>
    <mergeCell ref="V61:W61"/>
    <mergeCell ref="C64:D64"/>
    <mergeCell ref="I64:J64"/>
    <mergeCell ref="L64:M64"/>
    <mergeCell ref="R64:S64"/>
    <mergeCell ref="T64:U64"/>
    <mergeCell ref="V64:W64"/>
    <mergeCell ref="C63:D63"/>
    <mergeCell ref="I63:J63"/>
    <mergeCell ref="L63:M63"/>
    <mergeCell ref="R63:S63"/>
    <mergeCell ref="T63:U63"/>
    <mergeCell ref="V63:W63"/>
    <mergeCell ref="C66:D66"/>
    <mergeCell ref="I66:J66"/>
    <mergeCell ref="L66:M66"/>
    <mergeCell ref="R66:S66"/>
    <mergeCell ref="T66:U66"/>
    <mergeCell ref="V66:W66"/>
    <mergeCell ref="C65:D65"/>
    <mergeCell ref="I65:J65"/>
    <mergeCell ref="L65:M65"/>
    <mergeCell ref="R65:S65"/>
    <mergeCell ref="T65:U65"/>
    <mergeCell ref="V65:W65"/>
    <mergeCell ref="C68:D68"/>
    <mergeCell ref="I68:J68"/>
    <mergeCell ref="L68:M68"/>
    <mergeCell ref="R68:S68"/>
    <mergeCell ref="T68:U68"/>
    <mergeCell ref="V68:W68"/>
    <mergeCell ref="C67:D67"/>
    <mergeCell ref="I67:J67"/>
    <mergeCell ref="L67:M67"/>
    <mergeCell ref="R67:S67"/>
    <mergeCell ref="T67:U67"/>
    <mergeCell ref="V67:W67"/>
    <mergeCell ref="C70:D70"/>
    <mergeCell ref="I70:J70"/>
    <mergeCell ref="L70:M70"/>
    <mergeCell ref="R70:S70"/>
    <mergeCell ref="T70:U70"/>
    <mergeCell ref="V70:W70"/>
    <mergeCell ref="C69:D69"/>
    <mergeCell ref="I69:J69"/>
    <mergeCell ref="L69:M69"/>
    <mergeCell ref="R69:S69"/>
    <mergeCell ref="T69:U69"/>
    <mergeCell ref="V69:W69"/>
    <mergeCell ref="C72:D72"/>
    <mergeCell ref="I72:J72"/>
    <mergeCell ref="L72:M72"/>
    <mergeCell ref="R72:S72"/>
    <mergeCell ref="T72:U72"/>
    <mergeCell ref="V72:W72"/>
    <mergeCell ref="C71:D71"/>
    <mergeCell ref="I71:J71"/>
    <mergeCell ref="L71:M71"/>
    <mergeCell ref="R71:S71"/>
    <mergeCell ref="T71:U71"/>
    <mergeCell ref="V71:W71"/>
    <mergeCell ref="C74:D74"/>
    <mergeCell ref="I74:J74"/>
    <mergeCell ref="L74:M74"/>
    <mergeCell ref="R74:S74"/>
    <mergeCell ref="T74:U74"/>
    <mergeCell ref="V74:W74"/>
    <mergeCell ref="C73:D73"/>
    <mergeCell ref="I73:J73"/>
    <mergeCell ref="L73:M73"/>
    <mergeCell ref="R73:S73"/>
    <mergeCell ref="T73:U73"/>
    <mergeCell ref="V73:W73"/>
    <mergeCell ref="C76:D76"/>
    <mergeCell ref="I76:J76"/>
    <mergeCell ref="L76:M76"/>
    <mergeCell ref="R76:S76"/>
    <mergeCell ref="T76:U76"/>
    <mergeCell ref="V76:W76"/>
    <mergeCell ref="C75:D75"/>
    <mergeCell ref="I75:J75"/>
    <mergeCell ref="L75:M75"/>
    <mergeCell ref="R75:S75"/>
    <mergeCell ref="T75:U75"/>
    <mergeCell ref="V75:W75"/>
    <mergeCell ref="C78:D78"/>
    <mergeCell ref="I78:J78"/>
    <mergeCell ref="L78:M78"/>
    <mergeCell ref="R78:S78"/>
    <mergeCell ref="T78:U78"/>
    <mergeCell ref="V78:W78"/>
    <mergeCell ref="C77:D77"/>
    <mergeCell ref="I77:J77"/>
    <mergeCell ref="L77:M77"/>
    <mergeCell ref="R77:S77"/>
    <mergeCell ref="T77:U77"/>
    <mergeCell ref="V77:W77"/>
    <mergeCell ref="C80:D80"/>
    <mergeCell ref="I80:J80"/>
    <mergeCell ref="L80:M80"/>
    <mergeCell ref="R80:S80"/>
    <mergeCell ref="T80:U80"/>
    <mergeCell ref="V80:W80"/>
    <mergeCell ref="C79:D79"/>
    <mergeCell ref="I79:J79"/>
    <mergeCell ref="L79:M79"/>
    <mergeCell ref="R79:S79"/>
    <mergeCell ref="T79:U79"/>
    <mergeCell ref="V79:W79"/>
    <mergeCell ref="C82:D82"/>
    <mergeCell ref="I82:J82"/>
    <mergeCell ref="L82:M82"/>
    <mergeCell ref="R82:S82"/>
    <mergeCell ref="T82:U82"/>
    <mergeCell ref="V82:W82"/>
    <mergeCell ref="C81:D81"/>
    <mergeCell ref="I81:J81"/>
    <mergeCell ref="L81:M81"/>
    <mergeCell ref="R81:S81"/>
    <mergeCell ref="T81:U81"/>
    <mergeCell ref="V81:W81"/>
    <mergeCell ref="C84:D84"/>
    <mergeCell ref="I84:J84"/>
    <mergeCell ref="L84:M84"/>
    <mergeCell ref="R84:S84"/>
    <mergeCell ref="T84:U84"/>
    <mergeCell ref="V84:W84"/>
    <mergeCell ref="C83:D83"/>
    <mergeCell ref="I83:J83"/>
    <mergeCell ref="L83:M83"/>
    <mergeCell ref="R83:S83"/>
    <mergeCell ref="T83:U83"/>
    <mergeCell ref="V83:W83"/>
    <mergeCell ref="C86:D86"/>
    <mergeCell ref="I86:J86"/>
    <mergeCell ref="L86:M86"/>
    <mergeCell ref="R86:S86"/>
    <mergeCell ref="T86:U86"/>
    <mergeCell ref="V86:W86"/>
    <mergeCell ref="C85:D85"/>
    <mergeCell ref="I85:J85"/>
    <mergeCell ref="L85:M85"/>
    <mergeCell ref="R85:S85"/>
    <mergeCell ref="T85:U85"/>
    <mergeCell ref="V85:W85"/>
    <mergeCell ref="C88:D88"/>
    <mergeCell ref="I88:J88"/>
    <mergeCell ref="L88:M88"/>
    <mergeCell ref="R88:S88"/>
    <mergeCell ref="T88:U88"/>
    <mergeCell ref="V88:W88"/>
    <mergeCell ref="C87:D87"/>
    <mergeCell ref="I87:J87"/>
    <mergeCell ref="L87:M87"/>
    <mergeCell ref="R87:S87"/>
    <mergeCell ref="T87:U87"/>
    <mergeCell ref="V87:W87"/>
    <mergeCell ref="C90:D90"/>
    <mergeCell ref="I90:J90"/>
    <mergeCell ref="L90:M90"/>
    <mergeCell ref="R90:S90"/>
    <mergeCell ref="T90:U90"/>
    <mergeCell ref="V90:W90"/>
    <mergeCell ref="C89:D89"/>
    <mergeCell ref="I89:J89"/>
    <mergeCell ref="L89:M89"/>
    <mergeCell ref="R89:S89"/>
    <mergeCell ref="T89:U89"/>
    <mergeCell ref="V89:W89"/>
    <mergeCell ref="C92:D92"/>
    <mergeCell ref="I92:J92"/>
    <mergeCell ref="L92:M92"/>
    <mergeCell ref="R92:S92"/>
    <mergeCell ref="T92:U92"/>
    <mergeCell ref="V92:W92"/>
    <mergeCell ref="C91:D91"/>
    <mergeCell ref="I91:J91"/>
    <mergeCell ref="L91:M91"/>
    <mergeCell ref="R91:S91"/>
    <mergeCell ref="T91:U91"/>
    <mergeCell ref="V91:W91"/>
    <mergeCell ref="C94:D94"/>
    <mergeCell ref="I94:J94"/>
    <mergeCell ref="L94:M94"/>
    <mergeCell ref="R94:S94"/>
    <mergeCell ref="T94:U94"/>
    <mergeCell ref="V94:W94"/>
    <mergeCell ref="C93:D93"/>
    <mergeCell ref="I93:J93"/>
    <mergeCell ref="L93:M93"/>
    <mergeCell ref="R93:S93"/>
    <mergeCell ref="T93:U93"/>
    <mergeCell ref="V93:W93"/>
    <mergeCell ref="C96:D96"/>
    <mergeCell ref="I96:J96"/>
    <mergeCell ref="L96:M96"/>
    <mergeCell ref="R96:S96"/>
    <mergeCell ref="T96:U96"/>
    <mergeCell ref="V96:W96"/>
    <mergeCell ref="C95:D95"/>
    <mergeCell ref="I95:J95"/>
    <mergeCell ref="L95:M95"/>
    <mergeCell ref="R95:S95"/>
    <mergeCell ref="T95:U95"/>
    <mergeCell ref="V95:W95"/>
    <mergeCell ref="C98:D98"/>
    <mergeCell ref="I98:J98"/>
    <mergeCell ref="L98:M98"/>
    <mergeCell ref="R98:S98"/>
    <mergeCell ref="T98:U98"/>
    <mergeCell ref="V98:W98"/>
    <mergeCell ref="C97:D97"/>
    <mergeCell ref="I97:J97"/>
    <mergeCell ref="L97:M97"/>
    <mergeCell ref="R97:S97"/>
    <mergeCell ref="T97:U97"/>
    <mergeCell ref="V97:W97"/>
    <mergeCell ref="C100:D100"/>
    <mergeCell ref="I100:J100"/>
    <mergeCell ref="L100:M100"/>
    <mergeCell ref="R100:S100"/>
    <mergeCell ref="T100:U100"/>
    <mergeCell ref="V100:W100"/>
    <mergeCell ref="C99:D99"/>
    <mergeCell ref="I99:J99"/>
    <mergeCell ref="L99:M99"/>
    <mergeCell ref="R99:S99"/>
    <mergeCell ref="T99:U99"/>
    <mergeCell ref="V99:W99"/>
    <mergeCell ref="C102:D102"/>
    <mergeCell ref="I102:J102"/>
    <mergeCell ref="L102:M102"/>
    <mergeCell ref="R102:S102"/>
    <mergeCell ref="T102:U102"/>
    <mergeCell ref="V102:W102"/>
    <mergeCell ref="C101:D101"/>
    <mergeCell ref="I101:J101"/>
    <mergeCell ref="L101:M101"/>
    <mergeCell ref="R101:S101"/>
    <mergeCell ref="T101:U101"/>
    <mergeCell ref="V101:W101"/>
    <mergeCell ref="C104:D104"/>
    <mergeCell ref="I104:J104"/>
    <mergeCell ref="L104:M104"/>
    <mergeCell ref="R104:S104"/>
    <mergeCell ref="T104:U104"/>
    <mergeCell ref="V104:W104"/>
    <mergeCell ref="C103:D103"/>
    <mergeCell ref="I103:J103"/>
    <mergeCell ref="L103:M103"/>
    <mergeCell ref="R103:S103"/>
    <mergeCell ref="T103:U103"/>
    <mergeCell ref="V103:W103"/>
    <mergeCell ref="C106:D106"/>
    <mergeCell ref="I106:J106"/>
    <mergeCell ref="L106:M106"/>
    <mergeCell ref="R106:S106"/>
    <mergeCell ref="T106:U106"/>
    <mergeCell ref="V106:W106"/>
    <mergeCell ref="C105:D105"/>
    <mergeCell ref="I105:J105"/>
    <mergeCell ref="L105:M105"/>
    <mergeCell ref="R105:S105"/>
    <mergeCell ref="T105:U105"/>
    <mergeCell ref="V105:W105"/>
    <mergeCell ref="C108:D108"/>
    <mergeCell ref="I108:J108"/>
    <mergeCell ref="L108:M108"/>
    <mergeCell ref="R108:S108"/>
    <mergeCell ref="T108:U108"/>
    <mergeCell ref="V108:W108"/>
    <mergeCell ref="C107:D107"/>
    <mergeCell ref="I107:J107"/>
    <mergeCell ref="L107:M107"/>
    <mergeCell ref="R107:S107"/>
    <mergeCell ref="T107:U107"/>
    <mergeCell ref="V107:W107"/>
  </mergeCells>
  <phoneticPr fontId="14"/>
  <conditionalFormatting sqref="H13">
    <cfRule type="cellIs" dxfId="15" priority="3" stopIfTrue="1" operator="equal">
      <formula>"買"</formula>
    </cfRule>
    <cfRule type="cellIs" dxfId="14" priority="4" stopIfTrue="1" operator="equal">
      <formula>"売"</formula>
    </cfRule>
  </conditionalFormatting>
  <conditionalFormatting sqref="H46">
    <cfRule type="cellIs" dxfId="13" priority="1" stopIfTrue="1" operator="equal">
      <formula>"買"</formula>
    </cfRule>
    <cfRule type="cellIs" dxfId="12" priority="2" stopIfTrue="1" operator="equal">
      <formula>"売"</formula>
    </cfRule>
  </conditionalFormatting>
  <conditionalFormatting sqref="H12">
    <cfRule type="cellIs" dxfId="11" priority="5" stopIfTrue="1" operator="equal">
      <formula>"買"</formula>
    </cfRule>
    <cfRule type="cellIs" dxfId="10" priority="6" stopIfTrue="1" operator="equal">
      <formula>"売"</formula>
    </cfRule>
  </conditionalFormatting>
  <conditionalFormatting sqref="H9:H11 H14:H45 H47:H108">
    <cfRule type="cellIs" dxfId="9" priority="7" stopIfTrue="1" operator="equal">
      <formula>"買"</formula>
    </cfRule>
    <cfRule type="cellIs" dxfId="8" priority="8" stopIfTrue="1" operator="equal">
      <formula>"売"</formula>
    </cfRule>
  </conditionalFormatting>
  <dataValidations count="1">
    <dataValidation type="list" allowBlank="1" showInputMessage="1" showErrorMessage="1" sqref="H9:H108">
      <formula1>"買,売"</formula1>
    </dataValidation>
  </dataValidation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89"/>
  <sheetViews>
    <sheetView topLeftCell="A1825" zoomScale="91" zoomScaleNormal="91" workbookViewId="0">
      <selection activeCell="A1813" sqref="A1813"/>
    </sheetView>
  </sheetViews>
  <sheetFormatPr defaultColWidth="9" defaultRowHeight="14.4" x14ac:dyDescent="0.2"/>
  <cols>
    <col min="1" max="1" width="8.5546875" style="45" customWidth="1"/>
    <col min="2" max="2" width="8.109375" customWidth="1"/>
    <col min="3" max="256" width="8.88671875" customWidth="1"/>
  </cols>
  <sheetData>
    <row r="1" spans="1:16" ht="24" customHeight="1" x14ac:dyDescent="0.2"/>
    <row r="2" spans="1:16" ht="52.2" customHeight="1" x14ac:dyDescent="0.2">
      <c r="A2" s="46" t="s">
        <v>40</v>
      </c>
      <c r="E2" s="47" t="s">
        <v>41</v>
      </c>
      <c r="H2" s="113" t="s">
        <v>42</v>
      </c>
      <c r="I2" s="113"/>
      <c r="L2" s="113" t="s">
        <v>43</v>
      </c>
      <c r="M2" s="113"/>
      <c r="P2" s="48" t="s">
        <v>44</v>
      </c>
    </row>
    <row r="581" spans="1:34" ht="40.200000000000003" customHeight="1" x14ac:dyDescent="0.2">
      <c r="A581" s="49"/>
      <c r="B581" s="50" t="s">
        <v>63</v>
      </c>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row>
    <row r="888" spans="1:32" ht="30" customHeight="1" x14ac:dyDescent="0.2">
      <c r="A888" s="114" t="s">
        <v>78</v>
      </c>
      <c r="B888" s="114"/>
      <c r="C888" s="114"/>
      <c r="D888" s="114"/>
      <c r="E888" s="114"/>
      <c r="F888" s="114"/>
      <c r="G888" s="114"/>
      <c r="H888" s="114"/>
      <c r="I888" s="114"/>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row>
    <row r="889" spans="1:32" ht="30" customHeight="1" x14ac:dyDescent="0.2">
      <c r="A889" s="114"/>
      <c r="B889" s="114"/>
      <c r="C889" s="114"/>
      <c r="D889" s="114"/>
      <c r="E889" s="114"/>
      <c r="F889" s="114"/>
      <c r="G889" s="114"/>
      <c r="H889" s="114"/>
      <c r="I889" s="114"/>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row>
  </sheetData>
  <mergeCells count="3">
    <mergeCell ref="H2:I2"/>
    <mergeCell ref="L2:M2"/>
    <mergeCell ref="A888:I889"/>
  </mergeCells>
  <phoneticPr fontId="14"/>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20" zoomScaleNormal="120" workbookViewId="0">
      <selection activeCell="A2" sqref="A2:J9"/>
    </sheetView>
  </sheetViews>
  <sheetFormatPr defaultColWidth="9" defaultRowHeight="13.2" x14ac:dyDescent="0.2"/>
  <cols>
    <col min="1" max="1" width="8.88671875" customWidth="1"/>
  </cols>
  <sheetData>
    <row r="1" spans="1:10" x14ac:dyDescent="0.2">
      <c r="A1" t="s">
        <v>36</v>
      </c>
    </row>
    <row r="2" spans="1:10" x14ac:dyDescent="0.2">
      <c r="A2" s="121" t="s">
        <v>92</v>
      </c>
      <c r="B2" s="115"/>
      <c r="C2" s="115"/>
      <c r="D2" s="115"/>
      <c r="E2" s="115"/>
      <c r="F2" s="115"/>
      <c r="G2" s="115"/>
      <c r="H2" s="115"/>
      <c r="I2" s="115"/>
      <c r="J2" s="115"/>
    </row>
    <row r="3" spans="1:10" x14ac:dyDescent="0.2">
      <c r="A3" s="115"/>
      <c r="B3" s="115"/>
      <c r="C3" s="115"/>
      <c r="D3" s="115"/>
      <c r="E3" s="115"/>
      <c r="F3" s="115"/>
      <c r="G3" s="115"/>
      <c r="H3" s="115"/>
      <c r="I3" s="115"/>
      <c r="J3" s="115"/>
    </row>
    <row r="4" spans="1:10" x14ac:dyDescent="0.2">
      <c r="A4" s="115"/>
      <c r="B4" s="115"/>
      <c r="C4" s="115"/>
      <c r="D4" s="115"/>
      <c r="E4" s="115"/>
      <c r="F4" s="115"/>
      <c r="G4" s="115"/>
      <c r="H4" s="115"/>
      <c r="I4" s="115"/>
      <c r="J4" s="115"/>
    </row>
    <row r="5" spans="1:10" x14ac:dyDescent="0.2">
      <c r="A5" s="115"/>
      <c r="B5" s="115"/>
      <c r="C5" s="115"/>
      <c r="D5" s="115"/>
      <c r="E5" s="115"/>
      <c r="F5" s="115"/>
      <c r="G5" s="115"/>
      <c r="H5" s="115"/>
      <c r="I5" s="115"/>
      <c r="J5" s="115"/>
    </row>
    <row r="6" spans="1:10" x14ac:dyDescent="0.2">
      <c r="A6" s="115"/>
      <c r="B6" s="115"/>
      <c r="C6" s="115"/>
      <c r="D6" s="115"/>
      <c r="E6" s="115"/>
      <c r="F6" s="115"/>
      <c r="G6" s="115"/>
      <c r="H6" s="115"/>
      <c r="I6" s="115"/>
      <c r="J6" s="115"/>
    </row>
    <row r="7" spans="1:10" x14ac:dyDescent="0.2">
      <c r="A7" s="115"/>
      <c r="B7" s="115"/>
      <c r="C7" s="115"/>
      <c r="D7" s="115"/>
      <c r="E7" s="115"/>
      <c r="F7" s="115"/>
      <c r="G7" s="115"/>
      <c r="H7" s="115"/>
      <c r="I7" s="115"/>
      <c r="J7" s="115"/>
    </row>
    <row r="8" spans="1:10" x14ac:dyDescent="0.2">
      <c r="A8" s="115"/>
      <c r="B8" s="115"/>
      <c r="C8" s="115"/>
      <c r="D8" s="115"/>
      <c r="E8" s="115"/>
      <c r="F8" s="115"/>
      <c r="G8" s="115"/>
      <c r="H8" s="115"/>
      <c r="I8" s="115"/>
      <c r="J8" s="115"/>
    </row>
    <row r="9" spans="1:10" x14ac:dyDescent="0.2">
      <c r="A9" s="115"/>
      <c r="B9" s="115"/>
      <c r="C9" s="115"/>
      <c r="D9" s="115"/>
      <c r="E9" s="115"/>
      <c r="F9" s="115"/>
      <c r="G9" s="115"/>
      <c r="H9" s="115"/>
      <c r="I9" s="115"/>
      <c r="J9" s="115"/>
    </row>
    <row r="11" spans="1:10" x14ac:dyDescent="0.2">
      <c r="A11" t="s">
        <v>37</v>
      </c>
    </row>
    <row r="12" spans="1:10" x14ac:dyDescent="0.2">
      <c r="A12" s="121" t="s">
        <v>93</v>
      </c>
      <c r="B12" s="115"/>
      <c r="C12" s="115"/>
      <c r="D12" s="115"/>
      <c r="E12" s="115"/>
      <c r="F12" s="115"/>
      <c r="G12" s="115"/>
      <c r="H12" s="115"/>
      <c r="I12" s="115"/>
      <c r="J12" s="115"/>
    </row>
    <row r="13" spans="1:10" x14ac:dyDescent="0.2">
      <c r="A13" s="115"/>
      <c r="B13" s="115"/>
      <c r="C13" s="115"/>
      <c r="D13" s="115"/>
      <c r="E13" s="115"/>
      <c r="F13" s="115"/>
      <c r="G13" s="115"/>
      <c r="H13" s="115"/>
      <c r="I13" s="115"/>
      <c r="J13" s="115"/>
    </row>
    <row r="14" spans="1:10" x14ac:dyDescent="0.2">
      <c r="A14" s="115"/>
      <c r="B14" s="115"/>
      <c r="C14" s="115"/>
      <c r="D14" s="115"/>
      <c r="E14" s="115"/>
      <c r="F14" s="115"/>
      <c r="G14" s="115"/>
      <c r="H14" s="115"/>
      <c r="I14" s="115"/>
      <c r="J14" s="115"/>
    </row>
    <row r="15" spans="1:10" x14ac:dyDescent="0.2">
      <c r="A15" s="115"/>
      <c r="B15" s="115"/>
      <c r="C15" s="115"/>
      <c r="D15" s="115"/>
      <c r="E15" s="115"/>
      <c r="F15" s="115"/>
      <c r="G15" s="115"/>
      <c r="H15" s="115"/>
      <c r="I15" s="115"/>
      <c r="J15" s="115"/>
    </row>
    <row r="16" spans="1:10" x14ac:dyDescent="0.2">
      <c r="A16" s="115"/>
      <c r="B16" s="115"/>
      <c r="C16" s="115"/>
      <c r="D16" s="115"/>
      <c r="E16" s="115"/>
      <c r="F16" s="115"/>
      <c r="G16" s="115"/>
      <c r="H16" s="115"/>
      <c r="I16" s="115"/>
      <c r="J16" s="115"/>
    </row>
    <row r="17" spans="1:10" x14ac:dyDescent="0.2">
      <c r="A17" s="115"/>
      <c r="B17" s="115"/>
      <c r="C17" s="115"/>
      <c r="D17" s="115"/>
      <c r="E17" s="115"/>
      <c r="F17" s="115"/>
      <c r="G17" s="115"/>
      <c r="H17" s="115"/>
      <c r="I17" s="115"/>
      <c r="J17" s="115"/>
    </row>
    <row r="18" spans="1:10" x14ac:dyDescent="0.2">
      <c r="A18" s="115"/>
      <c r="B18" s="115"/>
      <c r="C18" s="115"/>
      <c r="D18" s="115"/>
      <c r="E18" s="115"/>
      <c r="F18" s="115"/>
      <c r="G18" s="115"/>
      <c r="H18" s="115"/>
      <c r="I18" s="115"/>
      <c r="J18" s="115"/>
    </row>
    <row r="19" spans="1:10" x14ac:dyDescent="0.2">
      <c r="A19" s="115"/>
      <c r="B19" s="115"/>
      <c r="C19" s="115"/>
      <c r="D19" s="115"/>
      <c r="E19" s="115"/>
      <c r="F19" s="115"/>
      <c r="G19" s="115"/>
      <c r="H19" s="115"/>
      <c r="I19" s="115"/>
      <c r="J19" s="115"/>
    </row>
    <row r="21" spans="1:10" x14ac:dyDescent="0.2">
      <c r="A21" t="s">
        <v>38</v>
      </c>
    </row>
    <row r="22" spans="1:10" x14ac:dyDescent="0.2">
      <c r="A22" s="122" t="s">
        <v>94</v>
      </c>
      <c r="B22" s="116"/>
      <c r="C22" s="116"/>
      <c r="D22" s="116"/>
      <c r="E22" s="116"/>
      <c r="F22" s="116"/>
      <c r="G22" s="116"/>
      <c r="H22" s="116"/>
      <c r="I22" s="116"/>
      <c r="J22" s="116"/>
    </row>
    <row r="23" spans="1:10" x14ac:dyDescent="0.2">
      <c r="A23" s="116"/>
      <c r="B23" s="116"/>
      <c r="C23" s="116"/>
      <c r="D23" s="116"/>
      <c r="E23" s="116"/>
      <c r="F23" s="116"/>
      <c r="G23" s="116"/>
      <c r="H23" s="116"/>
      <c r="I23" s="116"/>
      <c r="J23" s="116"/>
    </row>
    <row r="24" spans="1:10" x14ac:dyDescent="0.2">
      <c r="A24" s="116"/>
      <c r="B24" s="116"/>
      <c r="C24" s="116"/>
      <c r="D24" s="116"/>
      <c r="E24" s="116"/>
      <c r="F24" s="116"/>
      <c r="G24" s="116"/>
      <c r="H24" s="116"/>
      <c r="I24" s="116"/>
      <c r="J24" s="116"/>
    </row>
    <row r="25" spans="1:10" x14ac:dyDescent="0.2">
      <c r="A25" s="116"/>
      <c r="B25" s="116"/>
      <c r="C25" s="116"/>
      <c r="D25" s="116"/>
      <c r="E25" s="116"/>
      <c r="F25" s="116"/>
      <c r="G25" s="116"/>
      <c r="H25" s="116"/>
      <c r="I25" s="116"/>
      <c r="J25" s="116"/>
    </row>
    <row r="26" spans="1:10" x14ac:dyDescent="0.2">
      <c r="A26" s="116"/>
      <c r="B26" s="116"/>
      <c r="C26" s="116"/>
      <c r="D26" s="116"/>
      <c r="E26" s="116"/>
      <c r="F26" s="116"/>
      <c r="G26" s="116"/>
      <c r="H26" s="116"/>
      <c r="I26" s="116"/>
      <c r="J26" s="116"/>
    </row>
    <row r="27" spans="1:10" x14ac:dyDescent="0.2">
      <c r="A27" s="116"/>
      <c r="B27" s="116"/>
      <c r="C27" s="116"/>
      <c r="D27" s="116"/>
      <c r="E27" s="116"/>
      <c r="F27" s="116"/>
      <c r="G27" s="116"/>
      <c r="H27" s="116"/>
      <c r="I27" s="116"/>
      <c r="J27" s="116"/>
    </row>
    <row r="28" spans="1:10" x14ac:dyDescent="0.2">
      <c r="A28" s="116"/>
      <c r="B28" s="116"/>
      <c r="C28" s="116"/>
      <c r="D28" s="116"/>
      <c r="E28" s="116"/>
      <c r="F28" s="116"/>
      <c r="G28" s="116"/>
      <c r="H28" s="116"/>
      <c r="I28" s="116"/>
      <c r="J28" s="116"/>
    </row>
    <row r="29" spans="1:10" x14ac:dyDescent="0.2">
      <c r="A29" s="116"/>
      <c r="B29" s="116"/>
      <c r="C29" s="116"/>
      <c r="D29" s="116"/>
      <c r="E29" s="116"/>
      <c r="F29" s="116"/>
      <c r="G29" s="116"/>
      <c r="H29" s="116"/>
      <c r="I29" s="116"/>
      <c r="J29" s="116"/>
    </row>
  </sheetData>
  <mergeCells count="3">
    <mergeCell ref="A2:J9"/>
    <mergeCell ref="A22:J29"/>
    <mergeCell ref="A12:J19"/>
  </mergeCells>
  <phoneticPr fontId="14"/>
  <pageMargins left="0.75" right="0.75" top="1" bottom="1" header="0.51111111111111107" footer="0.5111111111111110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workbookViewId="0">
      <pane ySplit="8" topLeftCell="A9" activePane="bottomLeft" state="frozen"/>
      <selection pane="bottomLeft" activeCell="E10" sqref="E10"/>
    </sheetView>
  </sheetViews>
  <sheetFormatPr defaultColWidth="9" defaultRowHeight="13.2" x14ac:dyDescent="0.2"/>
  <cols>
    <col min="1" max="1" width="2.88671875" customWidth="1"/>
    <col min="2" max="18" width="6.6640625" customWidth="1"/>
    <col min="19" max="21" width="8.88671875"/>
    <col min="22" max="22" width="10.88671875" style="1" customWidth="1"/>
    <col min="23" max="256" width="8.88671875" customWidth="1"/>
  </cols>
  <sheetData>
    <row r="2" spans="2:21" x14ac:dyDescent="0.2">
      <c r="B2" s="78" t="s">
        <v>0</v>
      </c>
      <c r="C2" s="78"/>
      <c r="D2" s="76"/>
      <c r="E2" s="76"/>
      <c r="F2" s="78" t="s">
        <v>2</v>
      </c>
      <c r="G2" s="78"/>
      <c r="H2" s="76" t="s">
        <v>3</v>
      </c>
      <c r="I2" s="76"/>
      <c r="J2" s="78" t="s">
        <v>4</v>
      </c>
      <c r="K2" s="78"/>
      <c r="L2" s="75">
        <f>C9</f>
        <v>1000000</v>
      </c>
      <c r="M2" s="76"/>
      <c r="N2" s="78" t="s">
        <v>5</v>
      </c>
      <c r="O2" s="78"/>
      <c r="P2" s="75" t="e">
        <f>C108+R108</f>
        <v>#VALUE!</v>
      </c>
      <c r="Q2" s="76"/>
      <c r="R2" s="3"/>
      <c r="S2" s="3"/>
      <c r="T2" s="3"/>
    </row>
    <row r="3" spans="2:21" ht="57" customHeight="1" x14ac:dyDescent="0.2">
      <c r="B3" s="78" t="s">
        <v>6</v>
      </c>
      <c r="C3" s="78"/>
      <c r="D3" s="90" t="s">
        <v>7</v>
      </c>
      <c r="E3" s="90"/>
      <c r="F3" s="90"/>
      <c r="G3" s="90"/>
      <c r="H3" s="90"/>
      <c r="I3" s="90"/>
      <c r="J3" s="78" t="s">
        <v>8</v>
      </c>
      <c r="K3" s="78"/>
      <c r="L3" s="90" t="s">
        <v>39</v>
      </c>
      <c r="M3" s="91"/>
      <c r="N3" s="91"/>
      <c r="O3" s="91"/>
      <c r="P3" s="91"/>
      <c r="Q3" s="91"/>
      <c r="R3" s="3"/>
      <c r="S3" s="3"/>
    </row>
    <row r="4" spans="2:21" x14ac:dyDescent="0.2">
      <c r="B4" s="78" t="s">
        <v>9</v>
      </c>
      <c r="C4" s="78"/>
      <c r="D4" s="77">
        <f>SUM($R$9:$S$993)</f>
        <v>-29947.368421052488</v>
      </c>
      <c r="E4" s="77"/>
      <c r="F4" s="78" t="s">
        <v>10</v>
      </c>
      <c r="G4" s="78"/>
      <c r="H4" s="83">
        <f>SUM($T$9:$U$108)</f>
        <v>-57</v>
      </c>
      <c r="I4" s="76"/>
      <c r="J4" s="95" t="s">
        <v>11</v>
      </c>
      <c r="K4" s="95"/>
      <c r="L4" s="75">
        <f>MAX($C$9:$D$990)-C9</f>
        <v>0</v>
      </c>
      <c r="M4" s="75"/>
      <c r="N4" s="95" t="s">
        <v>12</v>
      </c>
      <c r="O4" s="95"/>
      <c r="P4" s="77">
        <f>MIN($C$9:$D$990)-C9</f>
        <v>-29947.368421052466</v>
      </c>
      <c r="Q4" s="77"/>
      <c r="R4" s="3"/>
      <c r="S4" s="3"/>
      <c r="T4" s="3"/>
    </row>
    <row r="5" spans="2:21" x14ac:dyDescent="0.2">
      <c r="B5" s="52" t="s">
        <v>13</v>
      </c>
      <c r="C5" s="53">
        <f>COUNTIF($R$9:$R$990,"&gt;0")</f>
        <v>0</v>
      </c>
      <c r="D5" s="54" t="s">
        <v>14</v>
      </c>
      <c r="E5" s="8">
        <f>COUNTIF($R$9:$R$990,"&lt;0")</f>
        <v>1</v>
      </c>
      <c r="F5" s="54" t="s">
        <v>15</v>
      </c>
      <c r="G5" s="53">
        <f>COUNTIF($R$9:$R$990,"=0")</f>
        <v>0</v>
      </c>
      <c r="H5" s="54" t="s">
        <v>16</v>
      </c>
      <c r="I5" s="9">
        <f>C5/SUM(C5,E5,G5)</f>
        <v>0</v>
      </c>
      <c r="J5" s="106" t="s">
        <v>17</v>
      </c>
      <c r="K5" s="78"/>
      <c r="L5" s="93"/>
      <c r="M5" s="94"/>
      <c r="N5" s="10" t="s">
        <v>18</v>
      </c>
      <c r="O5" s="11"/>
      <c r="P5" s="93"/>
      <c r="Q5" s="94"/>
      <c r="R5" s="3"/>
      <c r="S5" s="3"/>
      <c r="T5" s="3"/>
    </row>
    <row r="6" spans="2:21" x14ac:dyDescent="0.2">
      <c r="B6" s="12"/>
      <c r="C6" s="13"/>
      <c r="D6" s="14"/>
      <c r="E6" s="15"/>
      <c r="F6" s="12"/>
      <c r="G6" s="15"/>
      <c r="H6" s="12"/>
      <c r="I6" s="16"/>
      <c r="J6" s="12"/>
      <c r="K6" s="12"/>
      <c r="L6" s="15"/>
      <c r="M6" s="15"/>
      <c r="N6" s="17"/>
      <c r="O6" s="17"/>
      <c r="P6" s="18"/>
      <c r="Q6" s="55"/>
      <c r="R6" s="3"/>
      <c r="S6" s="3"/>
      <c r="T6" s="3"/>
    </row>
    <row r="7" spans="2:21" x14ac:dyDescent="0.2">
      <c r="B7" s="96" t="s">
        <v>19</v>
      </c>
      <c r="C7" s="86" t="s">
        <v>20</v>
      </c>
      <c r="D7" s="87"/>
      <c r="E7" s="120" t="s">
        <v>21</v>
      </c>
      <c r="F7" s="105"/>
      <c r="G7" s="105"/>
      <c r="H7" s="105"/>
      <c r="I7" s="99"/>
      <c r="J7" s="117" t="s">
        <v>22</v>
      </c>
      <c r="K7" s="81"/>
      <c r="L7" s="82"/>
      <c r="M7" s="119" t="s">
        <v>23</v>
      </c>
      <c r="N7" s="118" t="s">
        <v>24</v>
      </c>
      <c r="O7" s="101"/>
      <c r="P7" s="101"/>
      <c r="Q7" s="102"/>
      <c r="R7" s="79" t="s">
        <v>25</v>
      </c>
      <c r="S7" s="79"/>
      <c r="T7" s="79"/>
      <c r="U7" s="79"/>
    </row>
    <row r="8" spans="2:21" x14ac:dyDescent="0.2">
      <c r="B8" s="97"/>
      <c r="C8" s="88"/>
      <c r="D8" s="89"/>
      <c r="E8" s="20" t="s">
        <v>26</v>
      </c>
      <c r="F8" s="20" t="s">
        <v>27</v>
      </c>
      <c r="G8" s="20" t="s">
        <v>28</v>
      </c>
      <c r="H8" s="98" t="s">
        <v>29</v>
      </c>
      <c r="I8" s="99"/>
      <c r="J8" s="21" t="s">
        <v>30</v>
      </c>
      <c r="K8" s="92" t="s">
        <v>31</v>
      </c>
      <c r="L8" s="82"/>
      <c r="M8" s="119"/>
      <c r="N8" s="22" t="s">
        <v>26</v>
      </c>
      <c r="O8" s="22" t="s">
        <v>27</v>
      </c>
      <c r="P8" s="100" t="s">
        <v>29</v>
      </c>
      <c r="Q8" s="102"/>
      <c r="R8" s="79" t="s">
        <v>32</v>
      </c>
      <c r="S8" s="79"/>
      <c r="T8" s="79" t="s">
        <v>30</v>
      </c>
      <c r="U8" s="79"/>
    </row>
    <row r="9" spans="2:21" x14ac:dyDescent="0.2">
      <c r="B9" s="56">
        <v>1</v>
      </c>
      <c r="C9" s="70">
        <v>1000000</v>
      </c>
      <c r="D9" s="70"/>
      <c r="E9" s="56">
        <v>2001</v>
      </c>
      <c r="F9" s="26">
        <v>42111</v>
      </c>
      <c r="G9" s="56" t="s">
        <v>33</v>
      </c>
      <c r="H9" s="71">
        <v>1.4382900000000001</v>
      </c>
      <c r="I9" s="71"/>
      <c r="J9" s="56">
        <v>57</v>
      </c>
      <c r="K9" s="70">
        <f t="shared" ref="K9:K72" si="0">IF(F9="","",C9*0.03)</f>
        <v>30000</v>
      </c>
      <c r="L9" s="70"/>
      <c r="M9" s="28">
        <f>IF(J9="","",(K9/J9)/1000)</f>
        <v>0.52631578947368418</v>
      </c>
      <c r="N9" s="56">
        <v>2001</v>
      </c>
      <c r="O9" s="26">
        <v>42111</v>
      </c>
      <c r="P9" s="71">
        <v>1.4326000000000001</v>
      </c>
      <c r="Q9" s="71"/>
      <c r="R9" s="73">
        <f>IF(O9="","",(IF(G9="売",H9-P9,P9-H9))*M9*10000000)</f>
        <v>-29947.368421052488</v>
      </c>
      <c r="S9" s="73"/>
      <c r="T9" s="72">
        <f>IF(O9="","",IF(R9&lt;0,J9*(-1),IF(G9="買",(P9-H9)*10000,(H9-P9)*10000)))</f>
        <v>-57</v>
      </c>
      <c r="U9" s="72"/>
    </row>
    <row r="10" spans="2:21" x14ac:dyDescent="0.2">
      <c r="B10" s="56">
        <v>2</v>
      </c>
      <c r="C10" s="70">
        <f t="shared" ref="C10:C73" si="1">IF(R9="","",C9+R9)</f>
        <v>970052.63157894753</v>
      </c>
      <c r="D10" s="70"/>
      <c r="E10" s="56"/>
      <c r="F10" s="26"/>
      <c r="G10" s="56" t="s">
        <v>33</v>
      </c>
      <c r="H10" s="71"/>
      <c r="I10" s="71"/>
      <c r="J10" s="56"/>
      <c r="K10" s="70" t="str">
        <f t="shared" si="0"/>
        <v/>
      </c>
      <c r="L10" s="70"/>
      <c r="M10" s="28" t="str">
        <f t="shared" ref="M10:M73" si="2">IF(J10="","",(K10/J10)/1000)</f>
        <v/>
      </c>
      <c r="N10" s="56"/>
      <c r="O10" s="26"/>
      <c r="P10" s="71"/>
      <c r="Q10" s="71"/>
      <c r="R10" s="73" t="str">
        <f t="shared" ref="R10:R73" si="3">IF(O10="","",(IF(G10="売",H10-P10,P10-H10))*M10*10000000)</f>
        <v/>
      </c>
      <c r="S10" s="73"/>
      <c r="T10" s="72" t="str">
        <f t="shared" ref="T10:T73" si="4">IF(O10="","",IF(R10&lt;0,J10*(-1),IF(G10="買",(P10-H10)*10000,(H10-P10)*10000)))</f>
        <v/>
      </c>
      <c r="U10" s="72"/>
    </row>
    <row r="11" spans="2:21" x14ac:dyDescent="0.2">
      <c r="B11" s="56">
        <v>3</v>
      </c>
      <c r="C11" s="70" t="str">
        <f t="shared" si="1"/>
        <v/>
      </c>
      <c r="D11" s="70"/>
      <c r="E11" s="56"/>
      <c r="F11" s="26"/>
      <c r="G11" s="56" t="s">
        <v>33</v>
      </c>
      <c r="H11" s="71"/>
      <c r="I11" s="71"/>
      <c r="J11" s="56"/>
      <c r="K11" s="70" t="str">
        <f t="shared" si="0"/>
        <v/>
      </c>
      <c r="L11" s="70"/>
      <c r="M11" s="28" t="str">
        <f t="shared" si="2"/>
        <v/>
      </c>
      <c r="N11" s="56"/>
      <c r="O11" s="26"/>
      <c r="P11" s="71"/>
      <c r="Q11" s="71"/>
      <c r="R11" s="73" t="str">
        <f t="shared" si="3"/>
        <v/>
      </c>
      <c r="S11" s="73"/>
      <c r="T11" s="72" t="str">
        <f t="shared" si="4"/>
        <v/>
      </c>
      <c r="U11" s="72"/>
    </row>
    <row r="12" spans="2:21" x14ac:dyDescent="0.2">
      <c r="B12" s="56">
        <v>4</v>
      </c>
      <c r="C12" s="70" t="str">
        <f t="shared" si="1"/>
        <v/>
      </c>
      <c r="D12" s="70"/>
      <c r="E12" s="56"/>
      <c r="F12" s="26"/>
      <c r="G12" s="56" t="s">
        <v>34</v>
      </c>
      <c r="H12" s="71"/>
      <c r="I12" s="71"/>
      <c r="J12" s="56"/>
      <c r="K12" s="70" t="str">
        <f t="shared" si="0"/>
        <v/>
      </c>
      <c r="L12" s="70"/>
      <c r="M12" s="28" t="str">
        <f t="shared" si="2"/>
        <v/>
      </c>
      <c r="N12" s="56"/>
      <c r="O12" s="26"/>
      <c r="P12" s="71"/>
      <c r="Q12" s="71"/>
      <c r="R12" s="73" t="str">
        <f t="shared" si="3"/>
        <v/>
      </c>
      <c r="S12" s="73"/>
      <c r="T12" s="72" t="str">
        <f t="shared" si="4"/>
        <v/>
      </c>
      <c r="U12" s="72"/>
    </row>
    <row r="13" spans="2:21" x14ac:dyDescent="0.2">
      <c r="B13" s="56">
        <v>5</v>
      </c>
      <c r="C13" s="70" t="str">
        <f t="shared" si="1"/>
        <v/>
      </c>
      <c r="D13" s="70"/>
      <c r="E13" s="56"/>
      <c r="F13" s="26"/>
      <c r="G13" s="56" t="s">
        <v>34</v>
      </c>
      <c r="H13" s="71"/>
      <c r="I13" s="71"/>
      <c r="J13" s="56"/>
      <c r="K13" s="70" t="str">
        <f t="shared" si="0"/>
        <v/>
      </c>
      <c r="L13" s="70"/>
      <c r="M13" s="28" t="str">
        <f t="shared" si="2"/>
        <v/>
      </c>
      <c r="N13" s="56"/>
      <c r="O13" s="26"/>
      <c r="P13" s="71"/>
      <c r="Q13" s="71"/>
      <c r="R13" s="73" t="str">
        <f t="shared" si="3"/>
        <v/>
      </c>
      <c r="S13" s="73"/>
      <c r="T13" s="72" t="str">
        <f t="shared" si="4"/>
        <v/>
      </c>
      <c r="U13" s="72"/>
    </row>
    <row r="14" spans="2:21" x14ac:dyDescent="0.2">
      <c r="B14" s="56">
        <v>6</v>
      </c>
      <c r="C14" s="70" t="str">
        <f t="shared" si="1"/>
        <v/>
      </c>
      <c r="D14" s="70"/>
      <c r="E14" s="56"/>
      <c r="F14" s="26"/>
      <c r="G14" s="56" t="s">
        <v>33</v>
      </c>
      <c r="H14" s="71"/>
      <c r="I14" s="71"/>
      <c r="J14" s="56"/>
      <c r="K14" s="70" t="str">
        <f t="shared" si="0"/>
        <v/>
      </c>
      <c r="L14" s="70"/>
      <c r="M14" s="28" t="str">
        <f t="shared" si="2"/>
        <v/>
      </c>
      <c r="N14" s="56"/>
      <c r="O14" s="26"/>
      <c r="P14" s="71"/>
      <c r="Q14" s="71"/>
      <c r="R14" s="73" t="str">
        <f t="shared" si="3"/>
        <v/>
      </c>
      <c r="S14" s="73"/>
      <c r="T14" s="72" t="str">
        <f t="shared" si="4"/>
        <v/>
      </c>
      <c r="U14" s="72"/>
    </row>
    <row r="15" spans="2:21" x14ac:dyDescent="0.2">
      <c r="B15" s="56">
        <v>7</v>
      </c>
      <c r="C15" s="70" t="str">
        <f t="shared" si="1"/>
        <v/>
      </c>
      <c r="D15" s="70"/>
      <c r="E15" s="56"/>
      <c r="F15" s="26"/>
      <c r="G15" s="56" t="s">
        <v>33</v>
      </c>
      <c r="H15" s="71"/>
      <c r="I15" s="71"/>
      <c r="J15" s="56"/>
      <c r="K15" s="70" t="str">
        <f t="shared" si="0"/>
        <v/>
      </c>
      <c r="L15" s="70"/>
      <c r="M15" s="28" t="str">
        <f t="shared" si="2"/>
        <v/>
      </c>
      <c r="N15" s="56"/>
      <c r="O15" s="26"/>
      <c r="P15" s="71"/>
      <c r="Q15" s="71"/>
      <c r="R15" s="73" t="str">
        <f t="shared" si="3"/>
        <v/>
      </c>
      <c r="S15" s="73"/>
      <c r="T15" s="72" t="str">
        <f t="shared" si="4"/>
        <v/>
      </c>
      <c r="U15" s="72"/>
    </row>
    <row r="16" spans="2:21" x14ac:dyDescent="0.2">
      <c r="B16" s="56">
        <v>8</v>
      </c>
      <c r="C16" s="70" t="str">
        <f t="shared" si="1"/>
        <v/>
      </c>
      <c r="D16" s="70"/>
      <c r="E16" s="56"/>
      <c r="F16" s="26"/>
      <c r="G16" s="56" t="s">
        <v>33</v>
      </c>
      <c r="H16" s="71"/>
      <c r="I16" s="71"/>
      <c r="J16" s="56"/>
      <c r="K16" s="70" t="str">
        <f t="shared" si="0"/>
        <v/>
      </c>
      <c r="L16" s="70"/>
      <c r="M16" s="28" t="str">
        <f t="shared" si="2"/>
        <v/>
      </c>
      <c r="N16" s="56"/>
      <c r="O16" s="26"/>
      <c r="P16" s="71"/>
      <c r="Q16" s="71"/>
      <c r="R16" s="73" t="str">
        <f t="shared" si="3"/>
        <v/>
      </c>
      <c r="S16" s="73"/>
      <c r="T16" s="72" t="str">
        <f t="shared" si="4"/>
        <v/>
      </c>
      <c r="U16" s="72"/>
    </row>
    <row r="17" spans="2:21" x14ac:dyDescent="0.2">
      <c r="B17" s="56">
        <v>9</v>
      </c>
      <c r="C17" s="70" t="str">
        <f t="shared" si="1"/>
        <v/>
      </c>
      <c r="D17" s="70"/>
      <c r="E17" s="56"/>
      <c r="F17" s="26"/>
      <c r="G17" s="56" t="s">
        <v>33</v>
      </c>
      <c r="H17" s="71"/>
      <c r="I17" s="71"/>
      <c r="J17" s="56"/>
      <c r="K17" s="70" t="str">
        <f t="shared" si="0"/>
        <v/>
      </c>
      <c r="L17" s="70"/>
      <c r="M17" s="28" t="str">
        <f t="shared" si="2"/>
        <v/>
      </c>
      <c r="N17" s="56"/>
      <c r="O17" s="26"/>
      <c r="P17" s="71"/>
      <c r="Q17" s="71"/>
      <c r="R17" s="73" t="str">
        <f t="shared" si="3"/>
        <v/>
      </c>
      <c r="S17" s="73"/>
      <c r="T17" s="72" t="str">
        <f t="shared" si="4"/>
        <v/>
      </c>
      <c r="U17" s="72"/>
    </row>
    <row r="18" spans="2:21" x14ac:dyDescent="0.2">
      <c r="B18" s="56">
        <v>10</v>
      </c>
      <c r="C18" s="70" t="str">
        <f t="shared" si="1"/>
        <v/>
      </c>
      <c r="D18" s="70"/>
      <c r="E18" s="56"/>
      <c r="F18" s="26"/>
      <c r="G18" s="56" t="s">
        <v>33</v>
      </c>
      <c r="H18" s="71"/>
      <c r="I18" s="71"/>
      <c r="J18" s="56"/>
      <c r="K18" s="70" t="str">
        <f t="shared" si="0"/>
        <v/>
      </c>
      <c r="L18" s="70"/>
      <c r="M18" s="28" t="str">
        <f t="shared" si="2"/>
        <v/>
      </c>
      <c r="N18" s="56"/>
      <c r="O18" s="26"/>
      <c r="P18" s="71"/>
      <c r="Q18" s="71"/>
      <c r="R18" s="73" t="str">
        <f t="shared" si="3"/>
        <v/>
      </c>
      <c r="S18" s="73"/>
      <c r="T18" s="72" t="str">
        <f t="shared" si="4"/>
        <v/>
      </c>
      <c r="U18" s="72"/>
    </row>
    <row r="19" spans="2:21" x14ac:dyDescent="0.2">
      <c r="B19" s="56">
        <v>11</v>
      </c>
      <c r="C19" s="70" t="str">
        <f t="shared" si="1"/>
        <v/>
      </c>
      <c r="D19" s="70"/>
      <c r="E19" s="56"/>
      <c r="F19" s="26"/>
      <c r="G19" s="56" t="s">
        <v>33</v>
      </c>
      <c r="H19" s="71"/>
      <c r="I19" s="71"/>
      <c r="J19" s="56"/>
      <c r="K19" s="70" t="str">
        <f t="shared" si="0"/>
        <v/>
      </c>
      <c r="L19" s="70"/>
      <c r="M19" s="28" t="str">
        <f t="shared" si="2"/>
        <v/>
      </c>
      <c r="N19" s="56"/>
      <c r="O19" s="26"/>
      <c r="P19" s="71"/>
      <c r="Q19" s="71"/>
      <c r="R19" s="73" t="str">
        <f t="shared" si="3"/>
        <v/>
      </c>
      <c r="S19" s="73"/>
      <c r="T19" s="72" t="str">
        <f t="shared" si="4"/>
        <v/>
      </c>
      <c r="U19" s="72"/>
    </row>
    <row r="20" spans="2:21" x14ac:dyDescent="0.2">
      <c r="B20" s="56">
        <v>12</v>
      </c>
      <c r="C20" s="70" t="str">
        <f t="shared" si="1"/>
        <v/>
      </c>
      <c r="D20" s="70"/>
      <c r="E20" s="56"/>
      <c r="F20" s="26"/>
      <c r="G20" s="56" t="s">
        <v>33</v>
      </c>
      <c r="H20" s="71"/>
      <c r="I20" s="71"/>
      <c r="J20" s="56"/>
      <c r="K20" s="70" t="str">
        <f t="shared" si="0"/>
        <v/>
      </c>
      <c r="L20" s="70"/>
      <c r="M20" s="28" t="str">
        <f t="shared" si="2"/>
        <v/>
      </c>
      <c r="N20" s="56"/>
      <c r="O20" s="26"/>
      <c r="P20" s="71"/>
      <c r="Q20" s="71"/>
      <c r="R20" s="73" t="str">
        <f t="shared" si="3"/>
        <v/>
      </c>
      <c r="S20" s="73"/>
      <c r="T20" s="72" t="str">
        <f t="shared" si="4"/>
        <v/>
      </c>
      <c r="U20" s="72"/>
    </row>
    <row r="21" spans="2:21" x14ac:dyDescent="0.2">
      <c r="B21" s="56">
        <v>13</v>
      </c>
      <c r="C21" s="70" t="str">
        <f t="shared" si="1"/>
        <v/>
      </c>
      <c r="D21" s="70"/>
      <c r="E21" s="56"/>
      <c r="F21" s="26"/>
      <c r="G21" s="56" t="s">
        <v>33</v>
      </c>
      <c r="H21" s="71"/>
      <c r="I21" s="71"/>
      <c r="J21" s="56"/>
      <c r="K21" s="70" t="str">
        <f t="shared" si="0"/>
        <v/>
      </c>
      <c r="L21" s="70"/>
      <c r="M21" s="28" t="str">
        <f t="shared" si="2"/>
        <v/>
      </c>
      <c r="N21" s="56"/>
      <c r="O21" s="26"/>
      <c r="P21" s="71"/>
      <c r="Q21" s="71"/>
      <c r="R21" s="73" t="str">
        <f t="shared" si="3"/>
        <v/>
      </c>
      <c r="S21" s="73"/>
      <c r="T21" s="72" t="str">
        <f t="shared" si="4"/>
        <v/>
      </c>
      <c r="U21" s="72"/>
    </row>
    <row r="22" spans="2:21" x14ac:dyDescent="0.2">
      <c r="B22" s="56">
        <v>14</v>
      </c>
      <c r="C22" s="70" t="str">
        <f t="shared" si="1"/>
        <v/>
      </c>
      <c r="D22" s="70"/>
      <c r="E22" s="56"/>
      <c r="F22" s="26"/>
      <c r="G22" s="56" t="s">
        <v>34</v>
      </c>
      <c r="H22" s="71"/>
      <c r="I22" s="71"/>
      <c r="J22" s="56"/>
      <c r="K22" s="70" t="str">
        <f t="shared" si="0"/>
        <v/>
      </c>
      <c r="L22" s="70"/>
      <c r="M22" s="28" t="str">
        <f t="shared" si="2"/>
        <v/>
      </c>
      <c r="N22" s="56"/>
      <c r="O22" s="26"/>
      <c r="P22" s="71"/>
      <c r="Q22" s="71"/>
      <c r="R22" s="73" t="str">
        <f t="shared" si="3"/>
        <v/>
      </c>
      <c r="S22" s="73"/>
      <c r="T22" s="72" t="str">
        <f t="shared" si="4"/>
        <v/>
      </c>
      <c r="U22" s="72"/>
    </row>
    <row r="23" spans="2:21" x14ac:dyDescent="0.2">
      <c r="B23" s="56">
        <v>15</v>
      </c>
      <c r="C23" s="70" t="str">
        <f t="shared" si="1"/>
        <v/>
      </c>
      <c r="D23" s="70"/>
      <c r="E23" s="56"/>
      <c r="F23" s="26"/>
      <c r="G23" s="56" t="s">
        <v>33</v>
      </c>
      <c r="H23" s="71"/>
      <c r="I23" s="71"/>
      <c r="J23" s="56"/>
      <c r="K23" s="70" t="str">
        <f t="shared" si="0"/>
        <v/>
      </c>
      <c r="L23" s="70"/>
      <c r="M23" s="28" t="str">
        <f t="shared" si="2"/>
        <v/>
      </c>
      <c r="N23" s="56"/>
      <c r="O23" s="26"/>
      <c r="P23" s="71"/>
      <c r="Q23" s="71"/>
      <c r="R23" s="73" t="str">
        <f t="shared" si="3"/>
        <v/>
      </c>
      <c r="S23" s="73"/>
      <c r="T23" s="72" t="str">
        <f t="shared" si="4"/>
        <v/>
      </c>
      <c r="U23" s="72"/>
    </row>
    <row r="24" spans="2:21" x14ac:dyDescent="0.2">
      <c r="B24" s="56">
        <v>16</v>
      </c>
      <c r="C24" s="70" t="str">
        <f t="shared" si="1"/>
        <v/>
      </c>
      <c r="D24" s="70"/>
      <c r="E24" s="56"/>
      <c r="F24" s="26"/>
      <c r="G24" s="56" t="s">
        <v>33</v>
      </c>
      <c r="H24" s="71"/>
      <c r="I24" s="71"/>
      <c r="J24" s="56"/>
      <c r="K24" s="70" t="str">
        <f t="shared" si="0"/>
        <v/>
      </c>
      <c r="L24" s="70"/>
      <c r="M24" s="28" t="str">
        <f t="shared" si="2"/>
        <v/>
      </c>
      <c r="N24" s="56"/>
      <c r="O24" s="26"/>
      <c r="P24" s="71"/>
      <c r="Q24" s="71"/>
      <c r="R24" s="73" t="str">
        <f t="shared" si="3"/>
        <v/>
      </c>
      <c r="S24" s="73"/>
      <c r="T24" s="72" t="str">
        <f t="shared" si="4"/>
        <v/>
      </c>
      <c r="U24" s="72"/>
    </row>
    <row r="25" spans="2:21" x14ac:dyDescent="0.2">
      <c r="B25" s="56">
        <v>17</v>
      </c>
      <c r="C25" s="70" t="str">
        <f t="shared" si="1"/>
        <v/>
      </c>
      <c r="D25" s="70"/>
      <c r="E25" s="56"/>
      <c r="F25" s="26"/>
      <c r="G25" s="56" t="s">
        <v>33</v>
      </c>
      <c r="H25" s="71"/>
      <c r="I25" s="71"/>
      <c r="J25" s="56"/>
      <c r="K25" s="70" t="str">
        <f t="shared" si="0"/>
        <v/>
      </c>
      <c r="L25" s="70"/>
      <c r="M25" s="28" t="str">
        <f t="shared" si="2"/>
        <v/>
      </c>
      <c r="N25" s="56"/>
      <c r="O25" s="26"/>
      <c r="P25" s="71"/>
      <c r="Q25" s="71"/>
      <c r="R25" s="73" t="str">
        <f t="shared" si="3"/>
        <v/>
      </c>
      <c r="S25" s="73"/>
      <c r="T25" s="72" t="str">
        <f t="shared" si="4"/>
        <v/>
      </c>
      <c r="U25" s="72"/>
    </row>
    <row r="26" spans="2:21" x14ac:dyDescent="0.2">
      <c r="B26" s="56">
        <v>18</v>
      </c>
      <c r="C26" s="70" t="str">
        <f t="shared" si="1"/>
        <v/>
      </c>
      <c r="D26" s="70"/>
      <c r="E26" s="56"/>
      <c r="F26" s="26"/>
      <c r="G26" s="56" t="s">
        <v>33</v>
      </c>
      <c r="H26" s="71"/>
      <c r="I26" s="71"/>
      <c r="J26" s="56"/>
      <c r="K26" s="70" t="str">
        <f t="shared" si="0"/>
        <v/>
      </c>
      <c r="L26" s="70"/>
      <c r="M26" s="28" t="str">
        <f t="shared" si="2"/>
        <v/>
      </c>
      <c r="N26" s="56"/>
      <c r="O26" s="26"/>
      <c r="P26" s="71"/>
      <c r="Q26" s="71"/>
      <c r="R26" s="73" t="str">
        <f t="shared" si="3"/>
        <v/>
      </c>
      <c r="S26" s="73"/>
      <c r="T26" s="72" t="str">
        <f t="shared" si="4"/>
        <v/>
      </c>
      <c r="U26" s="72"/>
    </row>
    <row r="27" spans="2:21" x14ac:dyDescent="0.2">
      <c r="B27" s="56">
        <v>19</v>
      </c>
      <c r="C27" s="70" t="str">
        <f t="shared" si="1"/>
        <v/>
      </c>
      <c r="D27" s="70"/>
      <c r="E27" s="56"/>
      <c r="F27" s="26"/>
      <c r="G27" s="56" t="s">
        <v>34</v>
      </c>
      <c r="H27" s="71"/>
      <c r="I27" s="71"/>
      <c r="J27" s="56"/>
      <c r="K27" s="70" t="str">
        <f t="shared" si="0"/>
        <v/>
      </c>
      <c r="L27" s="70"/>
      <c r="M27" s="28" t="str">
        <f t="shared" si="2"/>
        <v/>
      </c>
      <c r="N27" s="56"/>
      <c r="O27" s="26"/>
      <c r="P27" s="71"/>
      <c r="Q27" s="71"/>
      <c r="R27" s="73" t="str">
        <f t="shared" si="3"/>
        <v/>
      </c>
      <c r="S27" s="73"/>
      <c r="T27" s="72" t="str">
        <f t="shared" si="4"/>
        <v/>
      </c>
      <c r="U27" s="72"/>
    </row>
    <row r="28" spans="2:21" x14ac:dyDescent="0.2">
      <c r="B28" s="56">
        <v>20</v>
      </c>
      <c r="C28" s="70" t="str">
        <f t="shared" si="1"/>
        <v/>
      </c>
      <c r="D28" s="70"/>
      <c r="E28" s="56"/>
      <c r="F28" s="26"/>
      <c r="G28" s="56" t="s">
        <v>33</v>
      </c>
      <c r="H28" s="71"/>
      <c r="I28" s="71"/>
      <c r="J28" s="56"/>
      <c r="K28" s="70" t="str">
        <f t="shared" si="0"/>
        <v/>
      </c>
      <c r="L28" s="70"/>
      <c r="M28" s="28" t="str">
        <f t="shared" si="2"/>
        <v/>
      </c>
      <c r="N28" s="56"/>
      <c r="O28" s="26"/>
      <c r="P28" s="71"/>
      <c r="Q28" s="71"/>
      <c r="R28" s="73" t="str">
        <f t="shared" si="3"/>
        <v/>
      </c>
      <c r="S28" s="73"/>
      <c r="T28" s="72" t="str">
        <f t="shared" si="4"/>
        <v/>
      </c>
      <c r="U28" s="72"/>
    </row>
    <row r="29" spans="2:21" x14ac:dyDescent="0.2">
      <c r="B29" s="56">
        <v>21</v>
      </c>
      <c r="C29" s="70" t="str">
        <f t="shared" si="1"/>
        <v/>
      </c>
      <c r="D29" s="70"/>
      <c r="E29" s="56"/>
      <c r="F29" s="26"/>
      <c r="G29" s="56" t="s">
        <v>34</v>
      </c>
      <c r="H29" s="71"/>
      <c r="I29" s="71"/>
      <c r="J29" s="56"/>
      <c r="K29" s="70" t="str">
        <f t="shared" si="0"/>
        <v/>
      </c>
      <c r="L29" s="70"/>
      <c r="M29" s="28" t="str">
        <f t="shared" si="2"/>
        <v/>
      </c>
      <c r="N29" s="56"/>
      <c r="O29" s="26"/>
      <c r="P29" s="71"/>
      <c r="Q29" s="71"/>
      <c r="R29" s="73" t="str">
        <f t="shared" si="3"/>
        <v/>
      </c>
      <c r="S29" s="73"/>
      <c r="T29" s="72" t="str">
        <f t="shared" si="4"/>
        <v/>
      </c>
      <c r="U29" s="72"/>
    </row>
    <row r="30" spans="2:21" x14ac:dyDescent="0.2">
      <c r="B30" s="56">
        <v>22</v>
      </c>
      <c r="C30" s="70" t="str">
        <f t="shared" si="1"/>
        <v/>
      </c>
      <c r="D30" s="70"/>
      <c r="E30" s="56"/>
      <c r="F30" s="26"/>
      <c r="G30" s="56" t="s">
        <v>34</v>
      </c>
      <c r="H30" s="71"/>
      <c r="I30" s="71"/>
      <c r="J30" s="56"/>
      <c r="K30" s="70" t="str">
        <f t="shared" si="0"/>
        <v/>
      </c>
      <c r="L30" s="70"/>
      <c r="M30" s="28" t="str">
        <f t="shared" si="2"/>
        <v/>
      </c>
      <c r="N30" s="56"/>
      <c r="O30" s="26"/>
      <c r="P30" s="71"/>
      <c r="Q30" s="71"/>
      <c r="R30" s="73" t="str">
        <f t="shared" si="3"/>
        <v/>
      </c>
      <c r="S30" s="73"/>
      <c r="T30" s="72" t="str">
        <f t="shared" si="4"/>
        <v/>
      </c>
      <c r="U30" s="72"/>
    </row>
    <row r="31" spans="2:21" x14ac:dyDescent="0.2">
      <c r="B31" s="56">
        <v>23</v>
      </c>
      <c r="C31" s="70" t="str">
        <f t="shared" si="1"/>
        <v/>
      </c>
      <c r="D31" s="70"/>
      <c r="E31" s="56"/>
      <c r="F31" s="26"/>
      <c r="G31" s="56" t="s">
        <v>34</v>
      </c>
      <c r="H31" s="71"/>
      <c r="I31" s="71"/>
      <c r="J31" s="56"/>
      <c r="K31" s="70" t="str">
        <f t="shared" si="0"/>
        <v/>
      </c>
      <c r="L31" s="70"/>
      <c r="M31" s="28" t="str">
        <f t="shared" si="2"/>
        <v/>
      </c>
      <c r="N31" s="56"/>
      <c r="O31" s="26"/>
      <c r="P31" s="71"/>
      <c r="Q31" s="71"/>
      <c r="R31" s="73" t="str">
        <f t="shared" si="3"/>
        <v/>
      </c>
      <c r="S31" s="73"/>
      <c r="T31" s="72" t="str">
        <f t="shared" si="4"/>
        <v/>
      </c>
      <c r="U31" s="72"/>
    </row>
    <row r="32" spans="2:21" x14ac:dyDescent="0.2">
      <c r="B32" s="56">
        <v>24</v>
      </c>
      <c r="C32" s="70" t="str">
        <f t="shared" si="1"/>
        <v/>
      </c>
      <c r="D32" s="70"/>
      <c r="E32" s="56"/>
      <c r="F32" s="26"/>
      <c r="G32" s="56" t="s">
        <v>34</v>
      </c>
      <c r="H32" s="71"/>
      <c r="I32" s="71"/>
      <c r="J32" s="56"/>
      <c r="K32" s="70" t="str">
        <f t="shared" si="0"/>
        <v/>
      </c>
      <c r="L32" s="70"/>
      <c r="M32" s="28" t="str">
        <f t="shared" si="2"/>
        <v/>
      </c>
      <c r="N32" s="56"/>
      <c r="O32" s="26"/>
      <c r="P32" s="71"/>
      <c r="Q32" s="71"/>
      <c r="R32" s="73" t="str">
        <f t="shared" si="3"/>
        <v/>
      </c>
      <c r="S32" s="73"/>
      <c r="T32" s="72" t="str">
        <f t="shared" si="4"/>
        <v/>
      </c>
      <c r="U32" s="72"/>
    </row>
    <row r="33" spans="2:21" x14ac:dyDescent="0.2">
      <c r="B33" s="56">
        <v>25</v>
      </c>
      <c r="C33" s="70" t="str">
        <f t="shared" si="1"/>
        <v/>
      </c>
      <c r="D33" s="70"/>
      <c r="E33" s="56"/>
      <c r="F33" s="26"/>
      <c r="G33" s="56" t="s">
        <v>33</v>
      </c>
      <c r="H33" s="71"/>
      <c r="I33" s="71"/>
      <c r="J33" s="56"/>
      <c r="K33" s="70" t="str">
        <f t="shared" si="0"/>
        <v/>
      </c>
      <c r="L33" s="70"/>
      <c r="M33" s="28" t="str">
        <f t="shared" si="2"/>
        <v/>
      </c>
      <c r="N33" s="56"/>
      <c r="O33" s="26"/>
      <c r="P33" s="71"/>
      <c r="Q33" s="71"/>
      <c r="R33" s="73" t="str">
        <f t="shared" si="3"/>
        <v/>
      </c>
      <c r="S33" s="73"/>
      <c r="T33" s="72" t="str">
        <f t="shared" si="4"/>
        <v/>
      </c>
      <c r="U33" s="72"/>
    </row>
    <row r="34" spans="2:21" x14ac:dyDescent="0.2">
      <c r="B34" s="56">
        <v>26</v>
      </c>
      <c r="C34" s="70" t="str">
        <f t="shared" si="1"/>
        <v/>
      </c>
      <c r="D34" s="70"/>
      <c r="E34" s="56"/>
      <c r="F34" s="26"/>
      <c r="G34" s="56" t="s">
        <v>34</v>
      </c>
      <c r="H34" s="71"/>
      <c r="I34" s="71"/>
      <c r="J34" s="56"/>
      <c r="K34" s="70" t="str">
        <f t="shared" si="0"/>
        <v/>
      </c>
      <c r="L34" s="70"/>
      <c r="M34" s="28" t="str">
        <f t="shared" si="2"/>
        <v/>
      </c>
      <c r="N34" s="56"/>
      <c r="O34" s="26"/>
      <c r="P34" s="71"/>
      <c r="Q34" s="71"/>
      <c r="R34" s="73" t="str">
        <f t="shared" si="3"/>
        <v/>
      </c>
      <c r="S34" s="73"/>
      <c r="T34" s="72" t="str">
        <f t="shared" si="4"/>
        <v/>
      </c>
      <c r="U34" s="72"/>
    </row>
    <row r="35" spans="2:21" x14ac:dyDescent="0.2">
      <c r="B35" s="56">
        <v>27</v>
      </c>
      <c r="C35" s="70" t="str">
        <f t="shared" si="1"/>
        <v/>
      </c>
      <c r="D35" s="70"/>
      <c r="E35" s="56"/>
      <c r="F35" s="26"/>
      <c r="G35" s="56" t="s">
        <v>34</v>
      </c>
      <c r="H35" s="71"/>
      <c r="I35" s="71"/>
      <c r="J35" s="56"/>
      <c r="K35" s="70" t="str">
        <f t="shared" si="0"/>
        <v/>
      </c>
      <c r="L35" s="70"/>
      <c r="M35" s="28" t="str">
        <f t="shared" si="2"/>
        <v/>
      </c>
      <c r="N35" s="56"/>
      <c r="O35" s="26"/>
      <c r="P35" s="71"/>
      <c r="Q35" s="71"/>
      <c r="R35" s="73" t="str">
        <f t="shared" si="3"/>
        <v/>
      </c>
      <c r="S35" s="73"/>
      <c r="T35" s="72" t="str">
        <f t="shared" si="4"/>
        <v/>
      </c>
      <c r="U35" s="72"/>
    </row>
    <row r="36" spans="2:21" x14ac:dyDescent="0.2">
      <c r="B36" s="56">
        <v>28</v>
      </c>
      <c r="C36" s="70" t="str">
        <f t="shared" si="1"/>
        <v/>
      </c>
      <c r="D36" s="70"/>
      <c r="E36" s="56"/>
      <c r="F36" s="26"/>
      <c r="G36" s="56" t="s">
        <v>34</v>
      </c>
      <c r="H36" s="71"/>
      <c r="I36" s="71"/>
      <c r="J36" s="56"/>
      <c r="K36" s="70" t="str">
        <f t="shared" si="0"/>
        <v/>
      </c>
      <c r="L36" s="70"/>
      <c r="M36" s="28" t="str">
        <f t="shared" si="2"/>
        <v/>
      </c>
      <c r="N36" s="56"/>
      <c r="O36" s="26"/>
      <c r="P36" s="71"/>
      <c r="Q36" s="71"/>
      <c r="R36" s="73" t="str">
        <f t="shared" si="3"/>
        <v/>
      </c>
      <c r="S36" s="73"/>
      <c r="T36" s="72" t="str">
        <f t="shared" si="4"/>
        <v/>
      </c>
      <c r="U36" s="72"/>
    </row>
    <row r="37" spans="2:21" x14ac:dyDescent="0.2">
      <c r="B37" s="56">
        <v>29</v>
      </c>
      <c r="C37" s="70" t="str">
        <f t="shared" si="1"/>
        <v/>
      </c>
      <c r="D37" s="70"/>
      <c r="E37" s="56"/>
      <c r="F37" s="26"/>
      <c r="G37" s="56" t="s">
        <v>34</v>
      </c>
      <c r="H37" s="71"/>
      <c r="I37" s="71"/>
      <c r="J37" s="56"/>
      <c r="K37" s="70" t="str">
        <f t="shared" si="0"/>
        <v/>
      </c>
      <c r="L37" s="70"/>
      <c r="M37" s="28" t="str">
        <f t="shared" si="2"/>
        <v/>
      </c>
      <c r="N37" s="56"/>
      <c r="O37" s="26"/>
      <c r="P37" s="71"/>
      <c r="Q37" s="71"/>
      <c r="R37" s="73" t="str">
        <f t="shared" si="3"/>
        <v/>
      </c>
      <c r="S37" s="73"/>
      <c r="T37" s="72" t="str">
        <f t="shared" si="4"/>
        <v/>
      </c>
      <c r="U37" s="72"/>
    </row>
    <row r="38" spans="2:21" x14ac:dyDescent="0.2">
      <c r="B38" s="56">
        <v>30</v>
      </c>
      <c r="C38" s="70" t="str">
        <f t="shared" si="1"/>
        <v/>
      </c>
      <c r="D38" s="70"/>
      <c r="E38" s="56"/>
      <c r="F38" s="26"/>
      <c r="G38" s="56" t="s">
        <v>33</v>
      </c>
      <c r="H38" s="71"/>
      <c r="I38" s="71"/>
      <c r="J38" s="56"/>
      <c r="K38" s="70" t="str">
        <f t="shared" si="0"/>
        <v/>
      </c>
      <c r="L38" s="70"/>
      <c r="M38" s="28" t="str">
        <f t="shared" si="2"/>
        <v/>
      </c>
      <c r="N38" s="56"/>
      <c r="O38" s="26"/>
      <c r="P38" s="71"/>
      <c r="Q38" s="71"/>
      <c r="R38" s="73" t="str">
        <f t="shared" si="3"/>
        <v/>
      </c>
      <c r="S38" s="73"/>
      <c r="T38" s="72" t="str">
        <f t="shared" si="4"/>
        <v/>
      </c>
      <c r="U38" s="72"/>
    </row>
    <row r="39" spans="2:21" x14ac:dyDescent="0.2">
      <c r="B39" s="56">
        <v>31</v>
      </c>
      <c r="C39" s="70" t="str">
        <f t="shared" si="1"/>
        <v/>
      </c>
      <c r="D39" s="70"/>
      <c r="E39" s="56"/>
      <c r="F39" s="26"/>
      <c r="G39" s="56" t="s">
        <v>33</v>
      </c>
      <c r="H39" s="71"/>
      <c r="I39" s="71"/>
      <c r="J39" s="56"/>
      <c r="K39" s="70" t="str">
        <f t="shared" si="0"/>
        <v/>
      </c>
      <c r="L39" s="70"/>
      <c r="M39" s="28" t="str">
        <f t="shared" si="2"/>
        <v/>
      </c>
      <c r="N39" s="56"/>
      <c r="O39" s="26"/>
      <c r="P39" s="71"/>
      <c r="Q39" s="71"/>
      <c r="R39" s="73" t="str">
        <f t="shared" si="3"/>
        <v/>
      </c>
      <c r="S39" s="73"/>
      <c r="T39" s="72" t="str">
        <f t="shared" si="4"/>
        <v/>
      </c>
      <c r="U39" s="72"/>
    </row>
    <row r="40" spans="2:21" x14ac:dyDescent="0.2">
      <c r="B40" s="56">
        <v>32</v>
      </c>
      <c r="C40" s="70" t="str">
        <f t="shared" si="1"/>
        <v/>
      </c>
      <c r="D40" s="70"/>
      <c r="E40" s="56"/>
      <c r="F40" s="26"/>
      <c r="G40" s="56" t="s">
        <v>33</v>
      </c>
      <c r="H40" s="71"/>
      <c r="I40" s="71"/>
      <c r="J40" s="56"/>
      <c r="K40" s="70" t="str">
        <f t="shared" si="0"/>
        <v/>
      </c>
      <c r="L40" s="70"/>
      <c r="M40" s="28" t="str">
        <f t="shared" si="2"/>
        <v/>
      </c>
      <c r="N40" s="56"/>
      <c r="O40" s="26"/>
      <c r="P40" s="71"/>
      <c r="Q40" s="71"/>
      <c r="R40" s="73" t="str">
        <f t="shared" si="3"/>
        <v/>
      </c>
      <c r="S40" s="73"/>
      <c r="T40" s="72" t="str">
        <f t="shared" si="4"/>
        <v/>
      </c>
      <c r="U40" s="72"/>
    </row>
    <row r="41" spans="2:21" x14ac:dyDescent="0.2">
      <c r="B41" s="56">
        <v>33</v>
      </c>
      <c r="C41" s="70" t="str">
        <f t="shared" si="1"/>
        <v/>
      </c>
      <c r="D41" s="70"/>
      <c r="E41" s="56"/>
      <c r="F41" s="26"/>
      <c r="G41" s="56" t="s">
        <v>34</v>
      </c>
      <c r="H41" s="71"/>
      <c r="I41" s="71"/>
      <c r="J41" s="56"/>
      <c r="K41" s="70" t="str">
        <f t="shared" si="0"/>
        <v/>
      </c>
      <c r="L41" s="70"/>
      <c r="M41" s="28" t="str">
        <f t="shared" si="2"/>
        <v/>
      </c>
      <c r="N41" s="56"/>
      <c r="O41" s="26"/>
      <c r="P41" s="71"/>
      <c r="Q41" s="71"/>
      <c r="R41" s="73" t="str">
        <f t="shared" si="3"/>
        <v/>
      </c>
      <c r="S41" s="73"/>
      <c r="T41" s="72" t="str">
        <f t="shared" si="4"/>
        <v/>
      </c>
      <c r="U41" s="72"/>
    </row>
    <row r="42" spans="2:21" x14ac:dyDescent="0.2">
      <c r="B42" s="56">
        <v>34</v>
      </c>
      <c r="C42" s="70" t="str">
        <f t="shared" si="1"/>
        <v/>
      </c>
      <c r="D42" s="70"/>
      <c r="E42" s="56"/>
      <c r="F42" s="26"/>
      <c r="G42" s="56" t="s">
        <v>33</v>
      </c>
      <c r="H42" s="71"/>
      <c r="I42" s="71"/>
      <c r="J42" s="56"/>
      <c r="K42" s="70" t="str">
        <f t="shared" si="0"/>
        <v/>
      </c>
      <c r="L42" s="70"/>
      <c r="M42" s="28" t="str">
        <f t="shared" si="2"/>
        <v/>
      </c>
      <c r="N42" s="56"/>
      <c r="O42" s="26"/>
      <c r="P42" s="71"/>
      <c r="Q42" s="71"/>
      <c r="R42" s="73" t="str">
        <f t="shared" si="3"/>
        <v/>
      </c>
      <c r="S42" s="73"/>
      <c r="T42" s="72" t="str">
        <f t="shared" si="4"/>
        <v/>
      </c>
      <c r="U42" s="72"/>
    </row>
    <row r="43" spans="2:21" x14ac:dyDescent="0.2">
      <c r="B43" s="56">
        <v>35</v>
      </c>
      <c r="C43" s="70" t="str">
        <f t="shared" si="1"/>
        <v/>
      </c>
      <c r="D43" s="70"/>
      <c r="E43" s="56"/>
      <c r="F43" s="26"/>
      <c r="G43" s="56" t="s">
        <v>34</v>
      </c>
      <c r="H43" s="71"/>
      <c r="I43" s="71"/>
      <c r="J43" s="56"/>
      <c r="K43" s="70" t="str">
        <f t="shared" si="0"/>
        <v/>
      </c>
      <c r="L43" s="70"/>
      <c r="M43" s="28" t="str">
        <f t="shared" si="2"/>
        <v/>
      </c>
      <c r="N43" s="56"/>
      <c r="O43" s="26"/>
      <c r="P43" s="71"/>
      <c r="Q43" s="71"/>
      <c r="R43" s="73" t="str">
        <f t="shared" si="3"/>
        <v/>
      </c>
      <c r="S43" s="73"/>
      <c r="T43" s="72" t="str">
        <f t="shared" si="4"/>
        <v/>
      </c>
      <c r="U43" s="72"/>
    </row>
    <row r="44" spans="2:21" x14ac:dyDescent="0.2">
      <c r="B44" s="56">
        <v>36</v>
      </c>
      <c r="C44" s="70" t="str">
        <f t="shared" si="1"/>
        <v/>
      </c>
      <c r="D44" s="70"/>
      <c r="E44" s="56"/>
      <c r="F44" s="26"/>
      <c r="G44" s="56" t="s">
        <v>33</v>
      </c>
      <c r="H44" s="71"/>
      <c r="I44" s="71"/>
      <c r="J44" s="56"/>
      <c r="K44" s="70" t="str">
        <f t="shared" si="0"/>
        <v/>
      </c>
      <c r="L44" s="70"/>
      <c r="M44" s="28" t="str">
        <f t="shared" si="2"/>
        <v/>
      </c>
      <c r="N44" s="56"/>
      <c r="O44" s="26"/>
      <c r="P44" s="71"/>
      <c r="Q44" s="71"/>
      <c r="R44" s="73" t="str">
        <f t="shared" si="3"/>
        <v/>
      </c>
      <c r="S44" s="73"/>
      <c r="T44" s="72" t="str">
        <f t="shared" si="4"/>
        <v/>
      </c>
      <c r="U44" s="72"/>
    </row>
    <row r="45" spans="2:21" x14ac:dyDescent="0.2">
      <c r="B45" s="56">
        <v>37</v>
      </c>
      <c r="C45" s="70" t="str">
        <f t="shared" si="1"/>
        <v/>
      </c>
      <c r="D45" s="70"/>
      <c r="E45" s="56"/>
      <c r="F45" s="26"/>
      <c r="G45" s="56" t="s">
        <v>34</v>
      </c>
      <c r="H45" s="71"/>
      <c r="I45" s="71"/>
      <c r="J45" s="56"/>
      <c r="K45" s="70" t="str">
        <f t="shared" si="0"/>
        <v/>
      </c>
      <c r="L45" s="70"/>
      <c r="M45" s="28" t="str">
        <f t="shared" si="2"/>
        <v/>
      </c>
      <c r="N45" s="56"/>
      <c r="O45" s="26"/>
      <c r="P45" s="71"/>
      <c r="Q45" s="71"/>
      <c r="R45" s="73" t="str">
        <f t="shared" si="3"/>
        <v/>
      </c>
      <c r="S45" s="73"/>
      <c r="T45" s="72" t="str">
        <f t="shared" si="4"/>
        <v/>
      </c>
      <c r="U45" s="72"/>
    </row>
    <row r="46" spans="2:21" x14ac:dyDescent="0.2">
      <c r="B46" s="56">
        <v>38</v>
      </c>
      <c r="C46" s="70" t="str">
        <f t="shared" si="1"/>
        <v/>
      </c>
      <c r="D46" s="70"/>
      <c r="E46" s="56"/>
      <c r="F46" s="26"/>
      <c r="G46" s="56" t="s">
        <v>33</v>
      </c>
      <c r="H46" s="71"/>
      <c r="I46" s="71"/>
      <c r="J46" s="56"/>
      <c r="K46" s="70" t="str">
        <f t="shared" si="0"/>
        <v/>
      </c>
      <c r="L46" s="70"/>
      <c r="M46" s="28" t="str">
        <f t="shared" si="2"/>
        <v/>
      </c>
      <c r="N46" s="56"/>
      <c r="O46" s="26"/>
      <c r="P46" s="71"/>
      <c r="Q46" s="71"/>
      <c r="R46" s="73" t="str">
        <f t="shared" si="3"/>
        <v/>
      </c>
      <c r="S46" s="73"/>
      <c r="T46" s="72" t="str">
        <f t="shared" si="4"/>
        <v/>
      </c>
      <c r="U46" s="72"/>
    </row>
    <row r="47" spans="2:21" x14ac:dyDescent="0.2">
      <c r="B47" s="56">
        <v>39</v>
      </c>
      <c r="C47" s="70" t="str">
        <f t="shared" si="1"/>
        <v/>
      </c>
      <c r="D47" s="70"/>
      <c r="E47" s="56"/>
      <c r="F47" s="26"/>
      <c r="G47" s="56" t="s">
        <v>33</v>
      </c>
      <c r="H47" s="71"/>
      <c r="I47" s="71"/>
      <c r="J47" s="56"/>
      <c r="K47" s="70" t="str">
        <f t="shared" si="0"/>
        <v/>
      </c>
      <c r="L47" s="70"/>
      <c r="M47" s="28" t="str">
        <f t="shared" si="2"/>
        <v/>
      </c>
      <c r="N47" s="56"/>
      <c r="O47" s="26"/>
      <c r="P47" s="71"/>
      <c r="Q47" s="71"/>
      <c r="R47" s="73" t="str">
        <f t="shared" si="3"/>
        <v/>
      </c>
      <c r="S47" s="73"/>
      <c r="T47" s="72" t="str">
        <f t="shared" si="4"/>
        <v/>
      </c>
      <c r="U47" s="72"/>
    </row>
    <row r="48" spans="2:21" x14ac:dyDescent="0.2">
      <c r="B48" s="56">
        <v>40</v>
      </c>
      <c r="C48" s="70" t="str">
        <f t="shared" si="1"/>
        <v/>
      </c>
      <c r="D48" s="70"/>
      <c r="E48" s="56"/>
      <c r="F48" s="26"/>
      <c r="G48" s="56" t="s">
        <v>35</v>
      </c>
      <c r="H48" s="71"/>
      <c r="I48" s="71"/>
      <c r="J48" s="56"/>
      <c r="K48" s="70" t="str">
        <f t="shared" si="0"/>
        <v/>
      </c>
      <c r="L48" s="70"/>
      <c r="M48" s="28" t="str">
        <f t="shared" si="2"/>
        <v/>
      </c>
      <c r="N48" s="56"/>
      <c r="O48" s="26"/>
      <c r="P48" s="71"/>
      <c r="Q48" s="71"/>
      <c r="R48" s="73" t="str">
        <f t="shared" si="3"/>
        <v/>
      </c>
      <c r="S48" s="73"/>
      <c r="T48" s="72" t="str">
        <f t="shared" si="4"/>
        <v/>
      </c>
      <c r="U48" s="72"/>
    </row>
    <row r="49" spans="2:21" x14ac:dyDescent="0.2">
      <c r="B49" s="56">
        <v>41</v>
      </c>
      <c r="C49" s="70" t="str">
        <f t="shared" si="1"/>
        <v/>
      </c>
      <c r="D49" s="70"/>
      <c r="E49" s="56"/>
      <c r="F49" s="26"/>
      <c r="G49" s="56" t="s">
        <v>33</v>
      </c>
      <c r="H49" s="71"/>
      <c r="I49" s="71"/>
      <c r="J49" s="56"/>
      <c r="K49" s="70" t="str">
        <f t="shared" si="0"/>
        <v/>
      </c>
      <c r="L49" s="70"/>
      <c r="M49" s="28" t="str">
        <f t="shared" si="2"/>
        <v/>
      </c>
      <c r="N49" s="56"/>
      <c r="O49" s="26"/>
      <c r="P49" s="71"/>
      <c r="Q49" s="71"/>
      <c r="R49" s="73" t="str">
        <f t="shared" si="3"/>
        <v/>
      </c>
      <c r="S49" s="73"/>
      <c r="T49" s="72" t="str">
        <f t="shared" si="4"/>
        <v/>
      </c>
      <c r="U49" s="72"/>
    </row>
    <row r="50" spans="2:21" x14ac:dyDescent="0.2">
      <c r="B50" s="56">
        <v>42</v>
      </c>
      <c r="C50" s="70" t="str">
        <f t="shared" si="1"/>
        <v/>
      </c>
      <c r="D50" s="70"/>
      <c r="E50" s="56"/>
      <c r="F50" s="26"/>
      <c r="G50" s="56" t="s">
        <v>33</v>
      </c>
      <c r="H50" s="71"/>
      <c r="I50" s="71"/>
      <c r="J50" s="56"/>
      <c r="K50" s="70" t="str">
        <f t="shared" si="0"/>
        <v/>
      </c>
      <c r="L50" s="70"/>
      <c r="M50" s="28" t="str">
        <f t="shared" si="2"/>
        <v/>
      </c>
      <c r="N50" s="56"/>
      <c r="O50" s="26"/>
      <c r="P50" s="71"/>
      <c r="Q50" s="71"/>
      <c r="R50" s="73" t="str">
        <f t="shared" si="3"/>
        <v/>
      </c>
      <c r="S50" s="73"/>
      <c r="T50" s="72" t="str">
        <f t="shared" si="4"/>
        <v/>
      </c>
      <c r="U50" s="72"/>
    </row>
    <row r="51" spans="2:21" x14ac:dyDescent="0.2">
      <c r="B51" s="56">
        <v>43</v>
      </c>
      <c r="C51" s="70" t="str">
        <f t="shared" si="1"/>
        <v/>
      </c>
      <c r="D51" s="70"/>
      <c r="E51" s="56"/>
      <c r="F51" s="26"/>
      <c r="G51" s="56" t="s">
        <v>34</v>
      </c>
      <c r="H51" s="71"/>
      <c r="I51" s="71"/>
      <c r="J51" s="56"/>
      <c r="K51" s="70" t="str">
        <f t="shared" si="0"/>
        <v/>
      </c>
      <c r="L51" s="70"/>
      <c r="M51" s="28" t="str">
        <f t="shared" si="2"/>
        <v/>
      </c>
      <c r="N51" s="56"/>
      <c r="O51" s="26"/>
      <c r="P51" s="71"/>
      <c r="Q51" s="71"/>
      <c r="R51" s="73" t="str">
        <f t="shared" si="3"/>
        <v/>
      </c>
      <c r="S51" s="73"/>
      <c r="T51" s="72" t="str">
        <f t="shared" si="4"/>
        <v/>
      </c>
      <c r="U51" s="72"/>
    </row>
    <row r="52" spans="2:21" x14ac:dyDescent="0.2">
      <c r="B52" s="56">
        <v>44</v>
      </c>
      <c r="C52" s="70" t="str">
        <f t="shared" si="1"/>
        <v/>
      </c>
      <c r="D52" s="70"/>
      <c r="E52" s="56"/>
      <c r="F52" s="26"/>
      <c r="G52" s="56" t="s">
        <v>34</v>
      </c>
      <c r="H52" s="71"/>
      <c r="I52" s="71"/>
      <c r="J52" s="56"/>
      <c r="K52" s="70" t="str">
        <f t="shared" si="0"/>
        <v/>
      </c>
      <c r="L52" s="70"/>
      <c r="M52" s="28" t="str">
        <f t="shared" si="2"/>
        <v/>
      </c>
      <c r="N52" s="56"/>
      <c r="O52" s="26"/>
      <c r="P52" s="71"/>
      <c r="Q52" s="71"/>
      <c r="R52" s="73" t="str">
        <f t="shared" si="3"/>
        <v/>
      </c>
      <c r="S52" s="73"/>
      <c r="T52" s="72" t="str">
        <f t="shared" si="4"/>
        <v/>
      </c>
      <c r="U52" s="72"/>
    </row>
    <row r="53" spans="2:21" x14ac:dyDescent="0.2">
      <c r="B53" s="56">
        <v>45</v>
      </c>
      <c r="C53" s="70" t="str">
        <f t="shared" si="1"/>
        <v/>
      </c>
      <c r="D53" s="70"/>
      <c r="E53" s="56"/>
      <c r="F53" s="26"/>
      <c r="G53" s="56" t="s">
        <v>33</v>
      </c>
      <c r="H53" s="71"/>
      <c r="I53" s="71"/>
      <c r="J53" s="56"/>
      <c r="K53" s="70" t="str">
        <f t="shared" si="0"/>
        <v/>
      </c>
      <c r="L53" s="70"/>
      <c r="M53" s="28" t="str">
        <f t="shared" si="2"/>
        <v/>
      </c>
      <c r="N53" s="56"/>
      <c r="O53" s="26"/>
      <c r="P53" s="71"/>
      <c r="Q53" s="71"/>
      <c r="R53" s="73" t="str">
        <f t="shared" si="3"/>
        <v/>
      </c>
      <c r="S53" s="73"/>
      <c r="T53" s="72" t="str">
        <f t="shared" si="4"/>
        <v/>
      </c>
      <c r="U53" s="72"/>
    </row>
    <row r="54" spans="2:21" x14ac:dyDescent="0.2">
      <c r="B54" s="56">
        <v>46</v>
      </c>
      <c r="C54" s="70" t="str">
        <f t="shared" si="1"/>
        <v/>
      </c>
      <c r="D54" s="70"/>
      <c r="E54" s="56"/>
      <c r="F54" s="26"/>
      <c r="G54" s="56" t="s">
        <v>33</v>
      </c>
      <c r="H54" s="71"/>
      <c r="I54" s="71"/>
      <c r="J54" s="56"/>
      <c r="K54" s="70" t="str">
        <f t="shared" si="0"/>
        <v/>
      </c>
      <c r="L54" s="70"/>
      <c r="M54" s="28" t="str">
        <f t="shared" si="2"/>
        <v/>
      </c>
      <c r="N54" s="56"/>
      <c r="O54" s="26"/>
      <c r="P54" s="71"/>
      <c r="Q54" s="71"/>
      <c r="R54" s="73" t="str">
        <f t="shared" si="3"/>
        <v/>
      </c>
      <c r="S54" s="73"/>
      <c r="T54" s="72" t="str">
        <f t="shared" si="4"/>
        <v/>
      </c>
      <c r="U54" s="72"/>
    </row>
    <row r="55" spans="2:21" x14ac:dyDescent="0.2">
      <c r="B55" s="56">
        <v>47</v>
      </c>
      <c r="C55" s="70" t="str">
        <f t="shared" si="1"/>
        <v/>
      </c>
      <c r="D55" s="70"/>
      <c r="E55" s="56"/>
      <c r="F55" s="26"/>
      <c r="G55" s="56" t="s">
        <v>34</v>
      </c>
      <c r="H55" s="71"/>
      <c r="I55" s="71"/>
      <c r="J55" s="56"/>
      <c r="K55" s="70" t="str">
        <f t="shared" si="0"/>
        <v/>
      </c>
      <c r="L55" s="70"/>
      <c r="M55" s="28" t="str">
        <f t="shared" si="2"/>
        <v/>
      </c>
      <c r="N55" s="56"/>
      <c r="O55" s="26"/>
      <c r="P55" s="71"/>
      <c r="Q55" s="71"/>
      <c r="R55" s="73" t="str">
        <f t="shared" si="3"/>
        <v/>
      </c>
      <c r="S55" s="73"/>
      <c r="T55" s="72" t="str">
        <f t="shared" si="4"/>
        <v/>
      </c>
      <c r="U55" s="72"/>
    </row>
    <row r="56" spans="2:21" x14ac:dyDescent="0.2">
      <c r="B56" s="56">
        <v>48</v>
      </c>
      <c r="C56" s="70" t="str">
        <f t="shared" si="1"/>
        <v/>
      </c>
      <c r="D56" s="70"/>
      <c r="E56" s="56"/>
      <c r="F56" s="26"/>
      <c r="G56" s="56" t="s">
        <v>34</v>
      </c>
      <c r="H56" s="71"/>
      <c r="I56" s="71"/>
      <c r="J56" s="56"/>
      <c r="K56" s="70" t="str">
        <f t="shared" si="0"/>
        <v/>
      </c>
      <c r="L56" s="70"/>
      <c r="M56" s="28" t="str">
        <f t="shared" si="2"/>
        <v/>
      </c>
      <c r="N56" s="56"/>
      <c r="O56" s="26"/>
      <c r="P56" s="71"/>
      <c r="Q56" s="71"/>
      <c r="R56" s="73" t="str">
        <f t="shared" si="3"/>
        <v/>
      </c>
      <c r="S56" s="73"/>
      <c r="T56" s="72" t="str">
        <f t="shared" si="4"/>
        <v/>
      </c>
      <c r="U56" s="72"/>
    </row>
    <row r="57" spans="2:21" x14ac:dyDescent="0.2">
      <c r="B57" s="56">
        <v>49</v>
      </c>
      <c r="C57" s="70" t="str">
        <f t="shared" si="1"/>
        <v/>
      </c>
      <c r="D57" s="70"/>
      <c r="E57" s="56"/>
      <c r="F57" s="26"/>
      <c r="G57" s="56" t="s">
        <v>34</v>
      </c>
      <c r="H57" s="71"/>
      <c r="I57" s="71"/>
      <c r="J57" s="56"/>
      <c r="K57" s="70" t="str">
        <f t="shared" si="0"/>
        <v/>
      </c>
      <c r="L57" s="70"/>
      <c r="M57" s="28" t="str">
        <f t="shared" si="2"/>
        <v/>
      </c>
      <c r="N57" s="56"/>
      <c r="O57" s="26"/>
      <c r="P57" s="71"/>
      <c r="Q57" s="71"/>
      <c r="R57" s="73" t="str">
        <f t="shared" si="3"/>
        <v/>
      </c>
      <c r="S57" s="73"/>
      <c r="T57" s="72" t="str">
        <f t="shared" si="4"/>
        <v/>
      </c>
      <c r="U57" s="72"/>
    </row>
    <row r="58" spans="2:21" x14ac:dyDescent="0.2">
      <c r="B58" s="56">
        <v>50</v>
      </c>
      <c r="C58" s="70" t="str">
        <f t="shared" si="1"/>
        <v/>
      </c>
      <c r="D58" s="70"/>
      <c r="E58" s="56"/>
      <c r="F58" s="26"/>
      <c r="G58" s="56" t="s">
        <v>34</v>
      </c>
      <c r="H58" s="71"/>
      <c r="I58" s="71"/>
      <c r="J58" s="56"/>
      <c r="K58" s="70" t="str">
        <f t="shared" si="0"/>
        <v/>
      </c>
      <c r="L58" s="70"/>
      <c r="M58" s="28" t="str">
        <f t="shared" si="2"/>
        <v/>
      </c>
      <c r="N58" s="56"/>
      <c r="O58" s="26"/>
      <c r="P58" s="71"/>
      <c r="Q58" s="71"/>
      <c r="R58" s="73" t="str">
        <f t="shared" si="3"/>
        <v/>
      </c>
      <c r="S58" s="73"/>
      <c r="T58" s="72" t="str">
        <f t="shared" si="4"/>
        <v/>
      </c>
      <c r="U58" s="72"/>
    </row>
    <row r="59" spans="2:21" x14ac:dyDescent="0.2">
      <c r="B59" s="56">
        <v>51</v>
      </c>
      <c r="C59" s="70" t="str">
        <f t="shared" si="1"/>
        <v/>
      </c>
      <c r="D59" s="70"/>
      <c r="E59" s="56"/>
      <c r="F59" s="26"/>
      <c r="G59" s="56" t="s">
        <v>34</v>
      </c>
      <c r="H59" s="71"/>
      <c r="I59" s="71"/>
      <c r="J59" s="56"/>
      <c r="K59" s="70" t="str">
        <f t="shared" si="0"/>
        <v/>
      </c>
      <c r="L59" s="70"/>
      <c r="M59" s="28" t="str">
        <f t="shared" si="2"/>
        <v/>
      </c>
      <c r="N59" s="56"/>
      <c r="O59" s="26"/>
      <c r="P59" s="71"/>
      <c r="Q59" s="71"/>
      <c r="R59" s="73" t="str">
        <f t="shared" si="3"/>
        <v/>
      </c>
      <c r="S59" s="73"/>
      <c r="T59" s="72" t="str">
        <f t="shared" si="4"/>
        <v/>
      </c>
      <c r="U59" s="72"/>
    </row>
    <row r="60" spans="2:21" x14ac:dyDescent="0.2">
      <c r="B60" s="56">
        <v>52</v>
      </c>
      <c r="C60" s="70" t="str">
        <f t="shared" si="1"/>
        <v/>
      </c>
      <c r="D60" s="70"/>
      <c r="E60" s="56"/>
      <c r="F60" s="26"/>
      <c r="G60" s="56" t="s">
        <v>34</v>
      </c>
      <c r="H60" s="71"/>
      <c r="I60" s="71"/>
      <c r="J60" s="56"/>
      <c r="K60" s="70" t="str">
        <f t="shared" si="0"/>
        <v/>
      </c>
      <c r="L60" s="70"/>
      <c r="M60" s="28" t="str">
        <f t="shared" si="2"/>
        <v/>
      </c>
      <c r="N60" s="56"/>
      <c r="O60" s="26"/>
      <c r="P60" s="71"/>
      <c r="Q60" s="71"/>
      <c r="R60" s="73" t="str">
        <f t="shared" si="3"/>
        <v/>
      </c>
      <c r="S60" s="73"/>
      <c r="T60" s="72" t="str">
        <f t="shared" si="4"/>
        <v/>
      </c>
      <c r="U60" s="72"/>
    </row>
    <row r="61" spans="2:21" x14ac:dyDescent="0.2">
      <c r="B61" s="56">
        <v>53</v>
      </c>
      <c r="C61" s="70" t="str">
        <f t="shared" si="1"/>
        <v/>
      </c>
      <c r="D61" s="70"/>
      <c r="E61" s="56"/>
      <c r="F61" s="26"/>
      <c r="G61" s="56" t="s">
        <v>34</v>
      </c>
      <c r="H61" s="71"/>
      <c r="I61" s="71"/>
      <c r="J61" s="56"/>
      <c r="K61" s="70" t="str">
        <f t="shared" si="0"/>
        <v/>
      </c>
      <c r="L61" s="70"/>
      <c r="M61" s="28" t="str">
        <f t="shared" si="2"/>
        <v/>
      </c>
      <c r="N61" s="56"/>
      <c r="O61" s="26"/>
      <c r="P61" s="71"/>
      <c r="Q61" s="71"/>
      <c r="R61" s="73" t="str">
        <f t="shared" si="3"/>
        <v/>
      </c>
      <c r="S61" s="73"/>
      <c r="T61" s="72" t="str">
        <f t="shared" si="4"/>
        <v/>
      </c>
      <c r="U61" s="72"/>
    </row>
    <row r="62" spans="2:21" x14ac:dyDescent="0.2">
      <c r="B62" s="56">
        <v>54</v>
      </c>
      <c r="C62" s="70" t="str">
        <f t="shared" si="1"/>
        <v/>
      </c>
      <c r="D62" s="70"/>
      <c r="E62" s="56"/>
      <c r="F62" s="26"/>
      <c r="G62" s="56" t="s">
        <v>34</v>
      </c>
      <c r="H62" s="71"/>
      <c r="I62" s="71"/>
      <c r="J62" s="56"/>
      <c r="K62" s="70" t="str">
        <f t="shared" si="0"/>
        <v/>
      </c>
      <c r="L62" s="70"/>
      <c r="M62" s="28" t="str">
        <f t="shared" si="2"/>
        <v/>
      </c>
      <c r="N62" s="56"/>
      <c r="O62" s="26"/>
      <c r="P62" s="71"/>
      <c r="Q62" s="71"/>
      <c r="R62" s="73" t="str">
        <f t="shared" si="3"/>
        <v/>
      </c>
      <c r="S62" s="73"/>
      <c r="T62" s="72" t="str">
        <f t="shared" si="4"/>
        <v/>
      </c>
      <c r="U62" s="72"/>
    </row>
    <row r="63" spans="2:21" x14ac:dyDescent="0.2">
      <c r="B63" s="56">
        <v>55</v>
      </c>
      <c r="C63" s="70" t="str">
        <f t="shared" si="1"/>
        <v/>
      </c>
      <c r="D63" s="70"/>
      <c r="E63" s="56"/>
      <c r="F63" s="26"/>
      <c r="G63" s="56" t="s">
        <v>33</v>
      </c>
      <c r="H63" s="71"/>
      <c r="I63" s="71"/>
      <c r="J63" s="56"/>
      <c r="K63" s="70" t="str">
        <f t="shared" si="0"/>
        <v/>
      </c>
      <c r="L63" s="70"/>
      <c r="M63" s="28" t="str">
        <f t="shared" si="2"/>
        <v/>
      </c>
      <c r="N63" s="56"/>
      <c r="O63" s="26"/>
      <c r="P63" s="71"/>
      <c r="Q63" s="71"/>
      <c r="R63" s="73" t="str">
        <f t="shared" si="3"/>
        <v/>
      </c>
      <c r="S63" s="73"/>
      <c r="T63" s="72" t="str">
        <f t="shared" si="4"/>
        <v/>
      </c>
      <c r="U63" s="72"/>
    </row>
    <row r="64" spans="2:21" x14ac:dyDescent="0.2">
      <c r="B64" s="56">
        <v>56</v>
      </c>
      <c r="C64" s="70" t="str">
        <f t="shared" si="1"/>
        <v/>
      </c>
      <c r="D64" s="70"/>
      <c r="E64" s="56"/>
      <c r="F64" s="26"/>
      <c r="G64" s="56" t="s">
        <v>34</v>
      </c>
      <c r="H64" s="71"/>
      <c r="I64" s="71"/>
      <c r="J64" s="56"/>
      <c r="K64" s="70" t="str">
        <f t="shared" si="0"/>
        <v/>
      </c>
      <c r="L64" s="70"/>
      <c r="M64" s="28" t="str">
        <f t="shared" si="2"/>
        <v/>
      </c>
      <c r="N64" s="56"/>
      <c r="O64" s="26"/>
      <c r="P64" s="71"/>
      <c r="Q64" s="71"/>
      <c r="R64" s="73" t="str">
        <f t="shared" si="3"/>
        <v/>
      </c>
      <c r="S64" s="73"/>
      <c r="T64" s="72" t="str">
        <f t="shared" si="4"/>
        <v/>
      </c>
      <c r="U64" s="72"/>
    </row>
    <row r="65" spans="2:21" x14ac:dyDescent="0.2">
      <c r="B65" s="56">
        <v>57</v>
      </c>
      <c r="C65" s="70" t="str">
        <f t="shared" si="1"/>
        <v/>
      </c>
      <c r="D65" s="70"/>
      <c r="E65" s="56"/>
      <c r="F65" s="26"/>
      <c r="G65" s="56" t="s">
        <v>34</v>
      </c>
      <c r="H65" s="71"/>
      <c r="I65" s="71"/>
      <c r="J65" s="56"/>
      <c r="K65" s="70" t="str">
        <f t="shared" si="0"/>
        <v/>
      </c>
      <c r="L65" s="70"/>
      <c r="M65" s="28" t="str">
        <f t="shared" si="2"/>
        <v/>
      </c>
      <c r="N65" s="56"/>
      <c r="O65" s="26"/>
      <c r="P65" s="71"/>
      <c r="Q65" s="71"/>
      <c r="R65" s="73" t="str">
        <f t="shared" si="3"/>
        <v/>
      </c>
      <c r="S65" s="73"/>
      <c r="T65" s="72" t="str">
        <f t="shared" si="4"/>
        <v/>
      </c>
      <c r="U65" s="72"/>
    </row>
    <row r="66" spans="2:21" x14ac:dyDescent="0.2">
      <c r="B66" s="56">
        <v>58</v>
      </c>
      <c r="C66" s="70" t="str">
        <f t="shared" si="1"/>
        <v/>
      </c>
      <c r="D66" s="70"/>
      <c r="E66" s="56"/>
      <c r="F66" s="26"/>
      <c r="G66" s="56" t="s">
        <v>34</v>
      </c>
      <c r="H66" s="71"/>
      <c r="I66" s="71"/>
      <c r="J66" s="56"/>
      <c r="K66" s="70" t="str">
        <f t="shared" si="0"/>
        <v/>
      </c>
      <c r="L66" s="70"/>
      <c r="M66" s="28" t="str">
        <f t="shared" si="2"/>
        <v/>
      </c>
      <c r="N66" s="56"/>
      <c r="O66" s="26"/>
      <c r="P66" s="71"/>
      <c r="Q66" s="71"/>
      <c r="R66" s="73" t="str">
        <f t="shared" si="3"/>
        <v/>
      </c>
      <c r="S66" s="73"/>
      <c r="T66" s="72" t="str">
        <f t="shared" si="4"/>
        <v/>
      </c>
      <c r="U66" s="72"/>
    </row>
    <row r="67" spans="2:21" x14ac:dyDescent="0.2">
      <c r="B67" s="56">
        <v>59</v>
      </c>
      <c r="C67" s="70" t="str">
        <f t="shared" si="1"/>
        <v/>
      </c>
      <c r="D67" s="70"/>
      <c r="E67" s="56"/>
      <c r="F67" s="26"/>
      <c r="G67" s="56" t="s">
        <v>34</v>
      </c>
      <c r="H67" s="71"/>
      <c r="I67" s="71"/>
      <c r="J67" s="56"/>
      <c r="K67" s="70" t="str">
        <f t="shared" si="0"/>
        <v/>
      </c>
      <c r="L67" s="70"/>
      <c r="M67" s="28" t="str">
        <f t="shared" si="2"/>
        <v/>
      </c>
      <c r="N67" s="56"/>
      <c r="O67" s="26"/>
      <c r="P67" s="71"/>
      <c r="Q67" s="71"/>
      <c r="R67" s="73" t="str">
        <f t="shared" si="3"/>
        <v/>
      </c>
      <c r="S67" s="73"/>
      <c r="T67" s="72" t="str">
        <f t="shared" si="4"/>
        <v/>
      </c>
      <c r="U67" s="72"/>
    </row>
    <row r="68" spans="2:21" x14ac:dyDescent="0.2">
      <c r="B68" s="56">
        <v>60</v>
      </c>
      <c r="C68" s="70" t="str">
        <f t="shared" si="1"/>
        <v/>
      </c>
      <c r="D68" s="70"/>
      <c r="E68" s="56"/>
      <c r="F68" s="26"/>
      <c r="G68" s="56" t="s">
        <v>33</v>
      </c>
      <c r="H68" s="71"/>
      <c r="I68" s="71"/>
      <c r="J68" s="56"/>
      <c r="K68" s="70" t="str">
        <f t="shared" si="0"/>
        <v/>
      </c>
      <c r="L68" s="70"/>
      <c r="M68" s="28" t="str">
        <f t="shared" si="2"/>
        <v/>
      </c>
      <c r="N68" s="56"/>
      <c r="O68" s="26"/>
      <c r="P68" s="71"/>
      <c r="Q68" s="71"/>
      <c r="R68" s="73" t="str">
        <f t="shared" si="3"/>
        <v/>
      </c>
      <c r="S68" s="73"/>
      <c r="T68" s="72" t="str">
        <f t="shared" si="4"/>
        <v/>
      </c>
      <c r="U68" s="72"/>
    </row>
    <row r="69" spans="2:21" x14ac:dyDescent="0.2">
      <c r="B69" s="56">
        <v>61</v>
      </c>
      <c r="C69" s="70" t="str">
        <f t="shared" si="1"/>
        <v/>
      </c>
      <c r="D69" s="70"/>
      <c r="E69" s="56"/>
      <c r="F69" s="26"/>
      <c r="G69" s="56" t="s">
        <v>33</v>
      </c>
      <c r="H69" s="71"/>
      <c r="I69" s="71"/>
      <c r="J69" s="56"/>
      <c r="K69" s="70" t="str">
        <f t="shared" si="0"/>
        <v/>
      </c>
      <c r="L69" s="70"/>
      <c r="M69" s="28" t="str">
        <f t="shared" si="2"/>
        <v/>
      </c>
      <c r="N69" s="56"/>
      <c r="O69" s="26"/>
      <c r="P69" s="71"/>
      <c r="Q69" s="71"/>
      <c r="R69" s="73" t="str">
        <f t="shared" si="3"/>
        <v/>
      </c>
      <c r="S69" s="73"/>
      <c r="T69" s="72" t="str">
        <f t="shared" si="4"/>
        <v/>
      </c>
      <c r="U69" s="72"/>
    </row>
    <row r="70" spans="2:21" x14ac:dyDescent="0.2">
      <c r="B70" s="56">
        <v>62</v>
      </c>
      <c r="C70" s="70" t="str">
        <f t="shared" si="1"/>
        <v/>
      </c>
      <c r="D70" s="70"/>
      <c r="E70" s="56"/>
      <c r="F70" s="26"/>
      <c r="G70" s="56" t="s">
        <v>34</v>
      </c>
      <c r="H70" s="71"/>
      <c r="I70" s="71"/>
      <c r="J70" s="56"/>
      <c r="K70" s="70" t="str">
        <f t="shared" si="0"/>
        <v/>
      </c>
      <c r="L70" s="70"/>
      <c r="M70" s="28" t="str">
        <f t="shared" si="2"/>
        <v/>
      </c>
      <c r="N70" s="56"/>
      <c r="O70" s="26"/>
      <c r="P70" s="71"/>
      <c r="Q70" s="71"/>
      <c r="R70" s="73" t="str">
        <f t="shared" si="3"/>
        <v/>
      </c>
      <c r="S70" s="73"/>
      <c r="T70" s="72" t="str">
        <f t="shared" si="4"/>
        <v/>
      </c>
      <c r="U70" s="72"/>
    </row>
    <row r="71" spans="2:21" x14ac:dyDescent="0.2">
      <c r="B71" s="56">
        <v>63</v>
      </c>
      <c r="C71" s="70" t="str">
        <f t="shared" si="1"/>
        <v/>
      </c>
      <c r="D71" s="70"/>
      <c r="E71" s="56"/>
      <c r="F71" s="26"/>
      <c r="G71" s="56" t="s">
        <v>33</v>
      </c>
      <c r="H71" s="71"/>
      <c r="I71" s="71"/>
      <c r="J71" s="56"/>
      <c r="K71" s="70" t="str">
        <f t="shared" si="0"/>
        <v/>
      </c>
      <c r="L71" s="70"/>
      <c r="M71" s="28" t="str">
        <f t="shared" si="2"/>
        <v/>
      </c>
      <c r="N71" s="56"/>
      <c r="O71" s="26"/>
      <c r="P71" s="71"/>
      <c r="Q71" s="71"/>
      <c r="R71" s="73" t="str">
        <f t="shared" si="3"/>
        <v/>
      </c>
      <c r="S71" s="73"/>
      <c r="T71" s="72" t="str">
        <f t="shared" si="4"/>
        <v/>
      </c>
      <c r="U71" s="72"/>
    </row>
    <row r="72" spans="2:21" x14ac:dyDescent="0.2">
      <c r="B72" s="56">
        <v>64</v>
      </c>
      <c r="C72" s="70" t="str">
        <f t="shared" si="1"/>
        <v/>
      </c>
      <c r="D72" s="70"/>
      <c r="E72" s="56"/>
      <c r="F72" s="26"/>
      <c r="G72" s="56" t="s">
        <v>34</v>
      </c>
      <c r="H72" s="71"/>
      <c r="I72" s="71"/>
      <c r="J72" s="56"/>
      <c r="K72" s="70" t="str">
        <f t="shared" si="0"/>
        <v/>
      </c>
      <c r="L72" s="70"/>
      <c r="M72" s="28" t="str">
        <f t="shared" si="2"/>
        <v/>
      </c>
      <c r="N72" s="56"/>
      <c r="O72" s="26"/>
      <c r="P72" s="71"/>
      <c r="Q72" s="71"/>
      <c r="R72" s="73" t="str">
        <f t="shared" si="3"/>
        <v/>
      </c>
      <c r="S72" s="73"/>
      <c r="T72" s="72" t="str">
        <f t="shared" si="4"/>
        <v/>
      </c>
      <c r="U72" s="72"/>
    </row>
    <row r="73" spans="2:21" x14ac:dyDescent="0.2">
      <c r="B73" s="56">
        <v>65</v>
      </c>
      <c r="C73" s="70" t="str">
        <f t="shared" si="1"/>
        <v/>
      </c>
      <c r="D73" s="70"/>
      <c r="E73" s="56"/>
      <c r="F73" s="26"/>
      <c r="G73" s="56" t="s">
        <v>33</v>
      </c>
      <c r="H73" s="71"/>
      <c r="I73" s="71"/>
      <c r="J73" s="56"/>
      <c r="K73" s="70" t="str">
        <f t="shared" ref="K73:K108" si="5">IF(F73="","",C73*0.03)</f>
        <v/>
      </c>
      <c r="L73" s="70"/>
      <c r="M73" s="28" t="str">
        <f t="shared" si="2"/>
        <v/>
      </c>
      <c r="N73" s="56"/>
      <c r="O73" s="26"/>
      <c r="P73" s="71"/>
      <c r="Q73" s="71"/>
      <c r="R73" s="73" t="str">
        <f t="shared" si="3"/>
        <v/>
      </c>
      <c r="S73" s="73"/>
      <c r="T73" s="72" t="str">
        <f t="shared" si="4"/>
        <v/>
      </c>
      <c r="U73" s="72"/>
    </row>
    <row r="74" spans="2:21" x14ac:dyDescent="0.2">
      <c r="B74" s="56">
        <v>66</v>
      </c>
      <c r="C74" s="70" t="str">
        <f t="shared" ref="C74:C108" si="6">IF(R73="","",C73+R73)</f>
        <v/>
      </c>
      <c r="D74" s="70"/>
      <c r="E74" s="56"/>
      <c r="F74" s="26"/>
      <c r="G74" s="56" t="s">
        <v>33</v>
      </c>
      <c r="H74" s="71"/>
      <c r="I74" s="71"/>
      <c r="J74" s="56"/>
      <c r="K74" s="70" t="str">
        <f t="shared" si="5"/>
        <v/>
      </c>
      <c r="L74" s="70"/>
      <c r="M74" s="28" t="str">
        <f t="shared" ref="M74:M108" si="7">IF(J74="","",(K74/J74)/1000)</f>
        <v/>
      </c>
      <c r="N74" s="56"/>
      <c r="O74" s="26"/>
      <c r="P74" s="71"/>
      <c r="Q74" s="71"/>
      <c r="R74" s="73" t="str">
        <f t="shared" ref="R74:R108" si="8">IF(O74="","",(IF(G74="売",H74-P74,P74-H74))*M74*10000000)</f>
        <v/>
      </c>
      <c r="S74" s="73"/>
      <c r="T74" s="72" t="str">
        <f t="shared" ref="T74:T108" si="9">IF(O74="","",IF(R74&lt;0,J74*(-1),IF(G74="買",(P74-H74)*10000,(H74-P74)*10000)))</f>
        <v/>
      </c>
      <c r="U74" s="72"/>
    </row>
    <row r="75" spans="2:21" x14ac:dyDescent="0.2">
      <c r="B75" s="56">
        <v>67</v>
      </c>
      <c r="C75" s="70" t="str">
        <f t="shared" si="6"/>
        <v/>
      </c>
      <c r="D75" s="70"/>
      <c r="E75" s="56"/>
      <c r="F75" s="26"/>
      <c r="G75" s="56" t="s">
        <v>34</v>
      </c>
      <c r="H75" s="71"/>
      <c r="I75" s="71"/>
      <c r="J75" s="56"/>
      <c r="K75" s="70" t="str">
        <f t="shared" si="5"/>
        <v/>
      </c>
      <c r="L75" s="70"/>
      <c r="M75" s="28" t="str">
        <f t="shared" si="7"/>
        <v/>
      </c>
      <c r="N75" s="56"/>
      <c r="O75" s="26"/>
      <c r="P75" s="71"/>
      <c r="Q75" s="71"/>
      <c r="R75" s="73" t="str">
        <f t="shared" si="8"/>
        <v/>
      </c>
      <c r="S75" s="73"/>
      <c r="T75" s="72" t="str">
        <f t="shared" si="9"/>
        <v/>
      </c>
      <c r="U75" s="72"/>
    </row>
    <row r="76" spans="2:21" x14ac:dyDescent="0.2">
      <c r="B76" s="56">
        <v>68</v>
      </c>
      <c r="C76" s="70" t="str">
        <f t="shared" si="6"/>
        <v/>
      </c>
      <c r="D76" s="70"/>
      <c r="E76" s="56"/>
      <c r="F76" s="26"/>
      <c r="G76" s="56" t="s">
        <v>34</v>
      </c>
      <c r="H76" s="71"/>
      <c r="I76" s="71"/>
      <c r="J76" s="56"/>
      <c r="K76" s="70" t="str">
        <f t="shared" si="5"/>
        <v/>
      </c>
      <c r="L76" s="70"/>
      <c r="M76" s="28" t="str">
        <f t="shared" si="7"/>
        <v/>
      </c>
      <c r="N76" s="56"/>
      <c r="O76" s="26"/>
      <c r="P76" s="71"/>
      <c r="Q76" s="71"/>
      <c r="R76" s="73" t="str">
        <f t="shared" si="8"/>
        <v/>
      </c>
      <c r="S76" s="73"/>
      <c r="T76" s="72" t="str">
        <f t="shared" si="9"/>
        <v/>
      </c>
      <c r="U76" s="72"/>
    </row>
    <row r="77" spans="2:21" x14ac:dyDescent="0.2">
      <c r="B77" s="56">
        <v>69</v>
      </c>
      <c r="C77" s="70" t="str">
        <f t="shared" si="6"/>
        <v/>
      </c>
      <c r="D77" s="70"/>
      <c r="E77" s="56"/>
      <c r="F77" s="26"/>
      <c r="G77" s="56" t="s">
        <v>34</v>
      </c>
      <c r="H77" s="71"/>
      <c r="I77" s="71"/>
      <c r="J77" s="56"/>
      <c r="K77" s="70" t="str">
        <f t="shared" si="5"/>
        <v/>
      </c>
      <c r="L77" s="70"/>
      <c r="M77" s="28" t="str">
        <f t="shared" si="7"/>
        <v/>
      </c>
      <c r="N77" s="56"/>
      <c r="O77" s="26"/>
      <c r="P77" s="71"/>
      <c r="Q77" s="71"/>
      <c r="R77" s="73" t="str">
        <f t="shared" si="8"/>
        <v/>
      </c>
      <c r="S77" s="73"/>
      <c r="T77" s="72" t="str">
        <f t="shared" si="9"/>
        <v/>
      </c>
      <c r="U77" s="72"/>
    </row>
    <row r="78" spans="2:21" x14ac:dyDescent="0.2">
      <c r="B78" s="56">
        <v>70</v>
      </c>
      <c r="C78" s="70" t="str">
        <f t="shared" si="6"/>
        <v/>
      </c>
      <c r="D78" s="70"/>
      <c r="E78" s="56"/>
      <c r="F78" s="26"/>
      <c r="G78" s="56" t="s">
        <v>33</v>
      </c>
      <c r="H78" s="71"/>
      <c r="I78" s="71"/>
      <c r="J78" s="56"/>
      <c r="K78" s="70" t="str">
        <f t="shared" si="5"/>
        <v/>
      </c>
      <c r="L78" s="70"/>
      <c r="M78" s="28" t="str">
        <f t="shared" si="7"/>
        <v/>
      </c>
      <c r="N78" s="56"/>
      <c r="O78" s="26"/>
      <c r="P78" s="71"/>
      <c r="Q78" s="71"/>
      <c r="R78" s="73" t="str">
        <f t="shared" si="8"/>
        <v/>
      </c>
      <c r="S78" s="73"/>
      <c r="T78" s="72" t="str">
        <f t="shared" si="9"/>
        <v/>
      </c>
      <c r="U78" s="72"/>
    </row>
    <row r="79" spans="2:21" x14ac:dyDescent="0.2">
      <c r="B79" s="56">
        <v>71</v>
      </c>
      <c r="C79" s="70" t="str">
        <f t="shared" si="6"/>
        <v/>
      </c>
      <c r="D79" s="70"/>
      <c r="E79" s="56"/>
      <c r="F79" s="26"/>
      <c r="G79" s="56" t="s">
        <v>34</v>
      </c>
      <c r="H79" s="71"/>
      <c r="I79" s="71"/>
      <c r="J79" s="56"/>
      <c r="K79" s="70" t="str">
        <f t="shared" si="5"/>
        <v/>
      </c>
      <c r="L79" s="70"/>
      <c r="M79" s="28" t="str">
        <f t="shared" si="7"/>
        <v/>
      </c>
      <c r="N79" s="56"/>
      <c r="O79" s="26"/>
      <c r="P79" s="71"/>
      <c r="Q79" s="71"/>
      <c r="R79" s="73" t="str">
        <f t="shared" si="8"/>
        <v/>
      </c>
      <c r="S79" s="73"/>
      <c r="T79" s="72" t="str">
        <f t="shared" si="9"/>
        <v/>
      </c>
      <c r="U79" s="72"/>
    </row>
    <row r="80" spans="2:21" x14ac:dyDescent="0.2">
      <c r="B80" s="56">
        <v>72</v>
      </c>
      <c r="C80" s="70" t="str">
        <f t="shared" si="6"/>
        <v/>
      </c>
      <c r="D80" s="70"/>
      <c r="E80" s="56"/>
      <c r="F80" s="26"/>
      <c r="G80" s="56" t="s">
        <v>33</v>
      </c>
      <c r="H80" s="71"/>
      <c r="I80" s="71"/>
      <c r="J80" s="56"/>
      <c r="K80" s="70" t="str">
        <f t="shared" si="5"/>
        <v/>
      </c>
      <c r="L80" s="70"/>
      <c r="M80" s="28" t="str">
        <f t="shared" si="7"/>
        <v/>
      </c>
      <c r="N80" s="56"/>
      <c r="O80" s="26"/>
      <c r="P80" s="71"/>
      <c r="Q80" s="71"/>
      <c r="R80" s="73" t="str">
        <f t="shared" si="8"/>
        <v/>
      </c>
      <c r="S80" s="73"/>
      <c r="T80" s="72" t="str">
        <f t="shared" si="9"/>
        <v/>
      </c>
      <c r="U80" s="72"/>
    </row>
    <row r="81" spans="2:21" x14ac:dyDescent="0.2">
      <c r="B81" s="56">
        <v>73</v>
      </c>
      <c r="C81" s="70" t="str">
        <f t="shared" si="6"/>
        <v/>
      </c>
      <c r="D81" s="70"/>
      <c r="E81" s="56"/>
      <c r="F81" s="26"/>
      <c r="G81" s="56" t="s">
        <v>34</v>
      </c>
      <c r="H81" s="71"/>
      <c r="I81" s="71"/>
      <c r="J81" s="56"/>
      <c r="K81" s="70" t="str">
        <f t="shared" si="5"/>
        <v/>
      </c>
      <c r="L81" s="70"/>
      <c r="M81" s="28" t="str">
        <f t="shared" si="7"/>
        <v/>
      </c>
      <c r="N81" s="56"/>
      <c r="O81" s="26"/>
      <c r="P81" s="71"/>
      <c r="Q81" s="71"/>
      <c r="R81" s="73" t="str">
        <f t="shared" si="8"/>
        <v/>
      </c>
      <c r="S81" s="73"/>
      <c r="T81" s="72" t="str">
        <f t="shared" si="9"/>
        <v/>
      </c>
      <c r="U81" s="72"/>
    </row>
    <row r="82" spans="2:21" x14ac:dyDescent="0.2">
      <c r="B82" s="56">
        <v>74</v>
      </c>
      <c r="C82" s="70" t="str">
        <f t="shared" si="6"/>
        <v/>
      </c>
      <c r="D82" s="70"/>
      <c r="E82" s="56"/>
      <c r="F82" s="26"/>
      <c r="G82" s="56" t="s">
        <v>34</v>
      </c>
      <c r="H82" s="71"/>
      <c r="I82" s="71"/>
      <c r="J82" s="56"/>
      <c r="K82" s="70" t="str">
        <f t="shared" si="5"/>
        <v/>
      </c>
      <c r="L82" s="70"/>
      <c r="M82" s="28" t="str">
        <f t="shared" si="7"/>
        <v/>
      </c>
      <c r="N82" s="56"/>
      <c r="O82" s="26"/>
      <c r="P82" s="71"/>
      <c r="Q82" s="71"/>
      <c r="R82" s="73" t="str">
        <f t="shared" si="8"/>
        <v/>
      </c>
      <c r="S82" s="73"/>
      <c r="T82" s="72" t="str">
        <f t="shared" si="9"/>
        <v/>
      </c>
      <c r="U82" s="72"/>
    </row>
    <row r="83" spans="2:21" x14ac:dyDescent="0.2">
      <c r="B83" s="56">
        <v>75</v>
      </c>
      <c r="C83" s="70" t="str">
        <f t="shared" si="6"/>
        <v/>
      </c>
      <c r="D83" s="70"/>
      <c r="E83" s="56"/>
      <c r="F83" s="26"/>
      <c r="G83" s="56" t="s">
        <v>34</v>
      </c>
      <c r="H83" s="71"/>
      <c r="I83" s="71"/>
      <c r="J83" s="56"/>
      <c r="K83" s="70" t="str">
        <f t="shared" si="5"/>
        <v/>
      </c>
      <c r="L83" s="70"/>
      <c r="M83" s="28" t="str">
        <f t="shared" si="7"/>
        <v/>
      </c>
      <c r="N83" s="56"/>
      <c r="O83" s="26"/>
      <c r="P83" s="71"/>
      <c r="Q83" s="71"/>
      <c r="R83" s="73" t="str">
        <f t="shared" si="8"/>
        <v/>
      </c>
      <c r="S83" s="73"/>
      <c r="T83" s="72" t="str">
        <f t="shared" si="9"/>
        <v/>
      </c>
      <c r="U83" s="72"/>
    </row>
    <row r="84" spans="2:21" x14ac:dyDescent="0.2">
      <c r="B84" s="56">
        <v>76</v>
      </c>
      <c r="C84" s="70" t="str">
        <f t="shared" si="6"/>
        <v/>
      </c>
      <c r="D84" s="70"/>
      <c r="E84" s="56"/>
      <c r="F84" s="26"/>
      <c r="G84" s="56" t="s">
        <v>34</v>
      </c>
      <c r="H84" s="71"/>
      <c r="I84" s="71"/>
      <c r="J84" s="56"/>
      <c r="K84" s="70" t="str">
        <f t="shared" si="5"/>
        <v/>
      </c>
      <c r="L84" s="70"/>
      <c r="M84" s="28" t="str">
        <f t="shared" si="7"/>
        <v/>
      </c>
      <c r="N84" s="56"/>
      <c r="O84" s="26"/>
      <c r="P84" s="71"/>
      <c r="Q84" s="71"/>
      <c r="R84" s="73" t="str">
        <f t="shared" si="8"/>
        <v/>
      </c>
      <c r="S84" s="73"/>
      <c r="T84" s="72" t="str">
        <f t="shared" si="9"/>
        <v/>
      </c>
      <c r="U84" s="72"/>
    </row>
    <row r="85" spans="2:21" x14ac:dyDescent="0.2">
      <c r="B85" s="56">
        <v>77</v>
      </c>
      <c r="C85" s="70" t="str">
        <f t="shared" si="6"/>
        <v/>
      </c>
      <c r="D85" s="70"/>
      <c r="E85" s="56"/>
      <c r="F85" s="26"/>
      <c r="G85" s="56" t="s">
        <v>33</v>
      </c>
      <c r="H85" s="71"/>
      <c r="I85" s="71"/>
      <c r="J85" s="56"/>
      <c r="K85" s="70" t="str">
        <f t="shared" si="5"/>
        <v/>
      </c>
      <c r="L85" s="70"/>
      <c r="M85" s="28" t="str">
        <f t="shared" si="7"/>
        <v/>
      </c>
      <c r="N85" s="56"/>
      <c r="O85" s="26"/>
      <c r="P85" s="71"/>
      <c r="Q85" s="71"/>
      <c r="R85" s="73" t="str">
        <f t="shared" si="8"/>
        <v/>
      </c>
      <c r="S85" s="73"/>
      <c r="T85" s="72" t="str">
        <f t="shared" si="9"/>
        <v/>
      </c>
      <c r="U85" s="72"/>
    </row>
    <row r="86" spans="2:21" x14ac:dyDescent="0.2">
      <c r="B86" s="56">
        <v>78</v>
      </c>
      <c r="C86" s="70" t="str">
        <f t="shared" si="6"/>
        <v/>
      </c>
      <c r="D86" s="70"/>
      <c r="E86" s="56"/>
      <c r="F86" s="26"/>
      <c r="G86" s="56" t="s">
        <v>34</v>
      </c>
      <c r="H86" s="71"/>
      <c r="I86" s="71"/>
      <c r="J86" s="56"/>
      <c r="K86" s="70" t="str">
        <f t="shared" si="5"/>
        <v/>
      </c>
      <c r="L86" s="70"/>
      <c r="M86" s="28" t="str">
        <f t="shared" si="7"/>
        <v/>
      </c>
      <c r="N86" s="56"/>
      <c r="O86" s="26"/>
      <c r="P86" s="71"/>
      <c r="Q86" s="71"/>
      <c r="R86" s="73" t="str">
        <f t="shared" si="8"/>
        <v/>
      </c>
      <c r="S86" s="73"/>
      <c r="T86" s="72" t="str">
        <f t="shared" si="9"/>
        <v/>
      </c>
      <c r="U86" s="72"/>
    </row>
    <row r="87" spans="2:21" x14ac:dyDescent="0.2">
      <c r="B87" s="56">
        <v>79</v>
      </c>
      <c r="C87" s="70" t="str">
        <f t="shared" si="6"/>
        <v/>
      </c>
      <c r="D87" s="70"/>
      <c r="E87" s="56"/>
      <c r="F87" s="26"/>
      <c r="G87" s="56" t="s">
        <v>33</v>
      </c>
      <c r="H87" s="71"/>
      <c r="I87" s="71"/>
      <c r="J87" s="56"/>
      <c r="K87" s="70" t="str">
        <f t="shared" si="5"/>
        <v/>
      </c>
      <c r="L87" s="70"/>
      <c r="M87" s="28" t="str">
        <f t="shared" si="7"/>
        <v/>
      </c>
      <c r="N87" s="56"/>
      <c r="O87" s="26"/>
      <c r="P87" s="71"/>
      <c r="Q87" s="71"/>
      <c r="R87" s="73" t="str">
        <f t="shared" si="8"/>
        <v/>
      </c>
      <c r="S87" s="73"/>
      <c r="T87" s="72" t="str">
        <f t="shared" si="9"/>
        <v/>
      </c>
      <c r="U87" s="72"/>
    </row>
    <row r="88" spans="2:21" x14ac:dyDescent="0.2">
      <c r="B88" s="56">
        <v>80</v>
      </c>
      <c r="C88" s="70" t="str">
        <f t="shared" si="6"/>
        <v/>
      </c>
      <c r="D88" s="70"/>
      <c r="E88" s="56"/>
      <c r="F88" s="26"/>
      <c r="G88" s="56" t="s">
        <v>33</v>
      </c>
      <c r="H88" s="71"/>
      <c r="I88" s="71"/>
      <c r="J88" s="56"/>
      <c r="K88" s="70" t="str">
        <f t="shared" si="5"/>
        <v/>
      </c>
      <c r="L88" s="70"/>
      <c r="M88" s="28" t="str">
        <f t="shared" si="7"/>
        <v/>
      </c>
      <c r="N88" s="56"/>
      <c r="O88" s="26"/>
      <c r="P88" s="71"/>
      <c r="Q88" s="71"/>
      <c r="R88" s="73" t="str">
        <f t="shared" si="8"/>
        <v/>
      </c>
      <c r="S88" s="73"/>
      <c r="T88" s="72" t="str">
        <f t="shared" si="9"/>
        <v/>
      </c>
      <c r="U88" s="72"/>
    </row>
    <row r="89" spans="2:21" x14ac:dyDescent="0.2">
      <c r="B89" s="56">
        <v>81</v>
      </c>
      <c r="C89" s="70" t="str">
        <f t="shared" si="6"/>
        <v/>
      </c>
      <c r="D89" s="70"/>
      <c r="E89" s="56"/>
      <c r="F89" s="26"/>
      <c r="G89" s="56" t="s">
        <v>33</v>
      </c>
      <c r="H89" s="71"/>
      <c r="I89" s="71"/>
      <c r="J89" s="56"/>
      <c r="K89" s="70" t="str">
        <f t="shared" si="5"/>
        <v/>
      </c>
      <c r="L89" s="70"/>
      <c r="M89" s="28" t="str">
        <f t="shared" si="7"/>
        <v/>
      </c>
      <c r="N89" s="56"/>
      <c r="O89" s="26"/>
      <c r="P89" s="71"/>
      <c r="Q89" s="71"/>
      <c r="R89" s="73" t="str">
        <f t="shared" si="8"/>
        <v/>
      </c>
      <c r="S89" s="73"/>
      <c r="T89" s="72" t="str">
        <f t="shared" si="9"/>
        <v/>
      </c>
      <c r="U89" s="72"/>
    </row>
    <row r="90" spans="2:21" x14ac:dyDescent="0.2">
      <c r="B90" s="56">
        <v>82</v>
      </c>
      <c r="C90" s="70" t="str">
        <f t="shared" si="6"/>
        <v/>
      </c>
      <c r="D90" s="70"/>
      <c r="E90" s="56"/>
      <c r="F90" s="26"/>
      <c r="G90" s="56" t="s">
        <v>33</v>
      </c>
      <c r="H90" s="71"/>
      <c r="I90" s="71"/>
      <c r="J90" s="56"/>
      <c r="K90" s="70" t="str">
        <f t="shared" si="5"/>
        <v/>
      </c>
      <c r="L90" s="70"/>
      <c r="M90" s="28" t="str">
        <f t="shared" si="7"/>
        <v/>
      </c>
      <c r="N90" s="56"/>
      <c r="O90" s="26"/>
      <c r="P90" s="71"/>
      <c r="Q90" s="71"/>
      <c r="R90" s="73" t="str">
        <f t="shared" si="8"/>
        <v/>
      </c>
      <c r="S90" s="73"/>
      <c r="T90" s="72" t="str">
        <f t="shared" si="9"/>
        <v/>
      </c>
      <c r="U90" s="72"/>
    </row>
    <row r="91" spans="2:21" x14ac:dyDescent="0.2">
      <c r="B91" s="56">
        <v>83</v>
      </c>
      <c r="C91" s="70" t="str">
        <f t="shared" si="6"/>
        <v/>
      </c>
      <c r="D91" s="70"/>
      <c r="E91" s="56"/>
      <c r="F91" s="26"/>
      <c r="G91" s="56" t="s">
        <v>33</v>
      </c>
      <c r="H91" s="71"/>
      <c r="I91" s="71"/>
      <c r="J91" s="56"/>
      <c r="K91" s="70" t="str">
        <f t="shared" si="5"/>
        <v/>
      </c>
      <c r="L91" s="70"/>
      <c r="M91" s="28" t="str">
        <f t="shared" si="7"/>
        <v/>
      </c>
      <c r="N91" s="56"/>
      <c r="O91" s="26"/>
      <c r="P91" s="71"/>
      <c r="Q91" s="71"/>
      <c r="R91" s="73" t="str">
        <f t="shared" si="8"/>
        <v/>
      </c>
      <c r="S91" s="73"/>
      <c r="T91" s="72" t="str">
        <f t="shared" si="9"/>
        <v/>
      </c>
      <c r="U91" s="72"/>
    </row>
    <row r="92" spans="2:21" x14ac:dyDescent="0.2">
      <c r="B92" s="56">
        <v>84</v>
      </c>
      <c r="C92" s="70" t="str">
        <f t="shared" si="6"/>
        <v/>
      </c>
      <c r="D92" s="70"/>
      <c r="E92" s="56"/>
      <c r="F92" s="26"/>
      <c r="G92" s="56" t="s">
        <v>34</v>
      </c>
      <c r="H92" s="71"/>
      <c r="I92" s="71"/>
      <c r="J92" s="56"/>
      <c r="K92" s="70" t="str">
        <f t="shared" si="5"/>
        <v/>
      </c>
      <c r="L92" s="70"/>
      <c r="M92" s="28" t="str">
        <f t="shared" si="7"/>
        <v/>
      </c>
      <c r="N92" s="56"/>
      <c r="O92" s="26"/>
      <c r="P92" s="71"/>
      <c r="Q92" s="71"/>
      <c r="R92" s="73" t="str">
        <f t="shared" si="8"/>
        <v/>
      </c>
      <c r="S92" s="73"/>
      <c r="T92" s="72" t="str">
        <f t="shared" si="9"/>
        <v/>
      </c>
      <c r="U92" s="72"/>
    </row>
    <row r="93" spans="2:21" x14ac:dyDescent="0.2">
      <c r="B93" s="56">
        <v>85</v>
      </c>
      <c r="C93" s="70" t="str">
        <f t="shared" si="6"/>
        <v/>
      </c>
      <c r="D93" s="70"/>
      <c r="E93" s="56"/>
      <c r="F93" s="26"/>
      <c r="G93" s="56" t="s">
        <v>33</v>
      </c>
      <c r="H93" s="71"/>
      <c r="I93" s="71"/>
      <c r="J93" s="56"/>
      <c r="K93" s="70" t="str">
        <f t="shared" si="5"/>
        <v/>
      </c>
      <c r="L93" s="70"/>
      <c r="M93" s="28" t="str">
        <f t="shared" si="7"/>
        <v/>
      </c>
      <c r="N93" s="56"/>
      <c r="O93" s="26"/>
      <c r="P93" s="71"/>
      <c r="Q93" s="71"/>
      <c r="R93" s="73" t="str">
        <f t="shared" si="8"/>
        <v/>
      </c>
      <c r="S93" s="73"/>
      <c r="T93" s="72" t="str">
        <f t="shared" si="9"/>
        <v/>
      </c>
      <c r="U93" s="72"/>
    </row>
    <row r="94" spans="2:21" x14ac:dyDescent="0.2">
      <c r="B94" s="56">
        <v>86</v>
      </c>
      <c r="C94" s="70" t="str">
        <f t="shared" si="6"/>
        <v/>
      </c>
      <c r="D94" s="70"/>
      <c r="E94" s="56"/>
      <c r="F94" s="26"/>
      <c r="G94" s="56" t="s">
        <v>34</v>
      </c>
      <c r="H94" s="71"/>
      <c r="I94" s="71"/>
      <c r="J94" s="56"/>
      <c r="K94" s="70" t="str">
        <f t="shared" si="5"/>
        <v/>
      </c>
      <c r="L94" s="70"/>
      <c r="M94" s="28" t="str">
        <f t="shared" si="7"/>
        <v/>
      </c>
      <c r="N94" s="56"/>
      <c r="O94" s="26"/>
      <c r="P94" s="71"/>
      <c r="Q94" s="71"/>
      <c r="R94" s="73" t="str">
        <f t="shared" si="8"/>
        <v/>
      </c>
      <c r="S94" s="73"/>
      <c r="T94" s="72" t="str">
        <f t="shared" si="9"/>
        <v/>
      </c>
      <c r="U94" s="72"/>
    </row>
    <row r="95" spans="2:21" x14ac:dyDescent="0.2">
      <c r="B95" s="56">
        <v>87</v>
      </c>
      <c r="C95" s="70" t="str">
        <f t="shared" si="6"/>
        <v/>
      </c>
      <c r="D95" s="70"/>
      <c r="E95" s="56"/>
      <c r="F95" s="26"/>
      <c r="G95" s="56" t="s">
        <v>33</v>
      </c>
      <c r="H95" s="71"/>
      <c r="I95" s="71"/>
      <c r="J95" s="56"/>
      <c r="K95" s="70" t="str">
        <f t="shared" si="5"/>
        <v/>
      </c>
      <c r="L95" s="70"/>
      <c r="M95" s="28" t="str">
        <f t="shared" si="7"/>
        <v/>
      </c>
      <c r="N95" s="56"/>
      <c r="O95" s="26"/>
      <c r="P95" s="71"/>
      <c r="Q95" s="71"/>
      <c r="R95" s="73" t="str">
        <f t="shared" si="8"/>
        <v/>
      </c>
      <c r="S95" s="73"/>
      <c r="T95" s="72" t="str">
        <f t="shared" si="9"/>
        <v/>
      </c>
      <c r="U95" s="72"/>
    </row>
    <row r="96" spans="2:21" x14ac:dyDescent="0.2">
      <c r="B96" s="56">
        <v>88</v>
      </c>
      <c r="C96" s="70" t="str">
        <f t="shared" si="6"/>
        <v/>
      </c>
      <c r="D96" s="70"/>
      <c r="E96" s="56"/>
      <c r="F96" s="26"/>
      <c r="G96" s="56" t="s">
        <v>34</v>
      </c>
      <c r="H96" s="71"/>
      <c r="I96" s="71"/>
      <c r="J96" s="56"/>
      <c r="K96" s="70" t="str">
        <f t="shared" si="5"/>
        <v/>
      </c>
      <c r="L96" s="70"/>
      <c r="M96" s="28" t="str">
        <f t="shared" si="7"/>
        <v/>
      </c>
      <c r="N96" s="56"/>
      <c r="O96" s="26"/>
      <c r="P96" s="71"/>
      <c r="Q96" s="71"/>
      <c r="R96" s="73" t="str">
        <f t="shared" si="8"/>
        <v/>
      </c>
      <c r="S96" s="73"/>
      <c r="T96" s="72" t="str">
        <f t="shared" si="9"/>
        <v/>
      </c>
      <c r="U96" s="72"/>
    </row>
    <row r="97" spans="2:21" x14ac:dyDescent="0.2">
      <c r="B97" s="56">
        <v>89</v>
      </c>
      <c r="C97" s="70" t="str">
        <f t="shared" si="6"/>
        <v/>
      </c>
      <c r="D97" s="70"/>
      <c r="E97" s="56"/>
      <c r="F97" s="26"/>
      <c r="G97" s="56" t="s">
        <v>33</v>
      </c>
      <c r="H97" s="71"/>
      <c r="I97" s="71"/>
      <c r="J97" s="56"/>
      <c r="K97" s="70" t="str">
        <f t="shared" si="5"/>
        <v/>
      </c>
      <c r="L97" s="70"/>
      <c r="M97" s="28" t="str">
        <f t="shared" si="7"/>
        <v/>
      </c>
      <c r="N97" s="56"/>
      <c r="O97" s="26"/>
      <c r="P97" s="71"/>
      <c r="Q97" s="71"/>
      <c r="R97" s="73" t="str">
        <f t="shared" si="8"/>
        <v/>
      </c>
      <c r="S97" s="73"/>
      <c r="T97" s="72" t="str">
        <f t="shared" si="9"/>
        <v/>
      </c>
      <c r="U97" s="72"/>
    </row>
    <row r="98" spans="2:21" x14ac:dyDescent="0.2">
      <c r="B98" s="56">
        <v>90</v>
      </c>
      <c r="C98" s="70" t="str">
        <f t="shared" si="6"/>
        <v/>
      </c>
      <c r="D98" s="70"/>
      <c r="E98" s="56"/>
      <c r="F98" s="26"/>
      <c r="G98" s="56" t="s">
        <v>34</v>
      </c>
      <c r="H98" s="71"/>
      <c r="I98" s="71"/>
      <c r="J98" s="56"/>
      <c r="K98" s="70" t="str">
        <f t="shared" si="5"/>
        <v/>
      </c>
      <c r="L98" s="70"/>
      <c r="M98" s="28" t="str">
        <f t="shared" si="7"/>
        <v/>
      </c>
      <c r="N98" s="56"/>
      <c r="O98" s="26"/>
      <c r="P98" s="71"/>
      <c r="Q98" s="71"/>
      <c r="R98" s="73" t="str">
        <f t="shared" si="8"/>
        <v/>
      </c>
      <c r="S98" s="73"/>
      <c r="T98" s="72" t="str">
        <f t="shared" si="9"/>
        <v/>
      </c>
      <c r="U98" s="72"/>
    </row>
    <row r="99" spans="2:21" x14ac:dyDescent="0.2">
      <c r="B99" s="56">
        <v>91</v>
      </c>
      <c r="C99" s="70" t="str">
        <f t="shared" si="6"/>
        <v/>
      </c>
      <c r="D99" s="70"/>
      <c r="E99" s="56"/>
      <c r="F99" s="26"/>
      <c r="G99" s="56" t="s">
        <v>33</v>
      </c>
      <c r="H99" s="71"/>
      <c r="I99" s="71"/>
      <c r="J99" s="56"/>
      <c r="K99" s="70" t="str">
        <f t="shared" si="5"/>
        <v/>
      </c>
      <c r="L99" s="70"/>
      <c r="M99" s="28" t="str">
        <f t="shared" si="7"/>
        <v/>
      </c>
      <c r="N99" s="56"/>
      <c r="O99" s="26"/>
      <c r="P99" s="71"/>
      <c r="Q99" s="71"/>
      <c r="R99" s="73" t="str">
        <f t="shared" si="8"/>
        <v/>
      </c>
      <c r="S99" s="73"/>
      <c r="T99" s="72" t="str">
        <f t="shared" si="9"/>
        <v/>
      </c>
      <c r="U99" s="72"/>
    </row>
    <row r="100" spans="2:21" x14ac:dyDescent="0.2">
      <c r="B100" s="56">
        <v>92</v>
      </c>
      <c r="C100" s="70" t="str">
        <f t="shared" si="6"/>
        <v/>
      </c>
      <c r="D100" s="70"/>
      <c r="E100" s="56"/>
      <c r="F100" s="26"/>
      <c r="G100" s="56" t="s">
        <v>33</v>
      </c>
      <c r="H100" s="71"/>
      <c r="I100" s="71"/>
      <c r="J100" s="56"/>
      <c r="K100" s="70" t="str">
        <f t="shared" si="5"/>
        <v/>
      </c>
      <c r="L100" s="70"/>
      <c r="M100" s="28" t="str">
        <f t="shared" si="7"/>
        <v/>
      </c>
      <c r="N100" s="56"/>
      <c r="O100" s="26"/>
      <c r="P100" s="71"/>
      <c r="Q100" s="71"/>
      <c r="R100" s="73" t="str">
        <f t="shared" si="8"/>
        <v/>
      </c>
      <c r="S100" s="73"/>
      <c r="T100" s="72" t="str">
        <f t="shared" si="9"/>
        <v/>
      </c>
      <c r="U100" s="72"/>
    </row>
    <row r="101" spans="2:21" x14ac:dyDescent="0.2">
      <c r="B101" s="56">
        <v>93</v>
      </c>
      <c r="C101" s="70" t="str">
        <f t="shared" si="6"/>
        <v/>
      </c>
      <c r="D101" s="70"/>
      <c r="E101" s="56"/>
      <c r="F101" s="26"/>
      <c r="G101" s="56" t="s">
        <v>34</v>
      </c>
      <c r="H101" s="71"/>
      <c r="I101" s="71"/>
      <c r="J101" s="56"/>
      <c r="K101" s="70" t="str">
        <f t="shared" si="5"/>
        <v/>
      </c>
      <c r="L101" s="70"/>
      <c r="M101" s="28" t="str">
        <f t="shared" si="7"/>
        <v/>
      </c>
      <c r="N101" s="56"/>
      <c r="O101" s="26"/>
      <c r="P101" s="71"/>
      <c r="Q101" s="71"/>
      <c r="R101" s="73" t="str">
        <f t="shared" si="8"/>
        <v/>
      </c>
      <c r="S101" s="73"/>
      <c r="T101" s="72" t="str">
        <f t="shared" si="9"/>
        <v/>
      </c>
      <c r="U101" s="72"/>
    </row>
    <row r="102" spans="2:21" x14ac:dyDescent="0.2">
      <c r="B102" s="56">
        <v>94</v>
      </c>
      <c r="C102" s="70" t="str">
        <f t="shared" si="6"/>
        <v/>
      </c>
      <c r="D102" s="70"/>
      <c r="E102" s="56"/>
      <c r="F102" s="26"/>
      <c r="G102" s="56" t="s">
        <v>34</v>
      </c>
      <c r="H102" s="71"/>
      <c r="I102" s="71"/>
      <c r="J102" s="56"/>
      <c r="K102" s="70" t="str">
        <f t="shared" si="5"/>
        <v/>
      </c>
      <c r="L102" s="70"/>
      <c r="M102" s="28" t="str">
        <f t="shared" si="7"/>
        <v/>
      </c>
      <c r="N102" s="56"/>
      <c r="O102" s="26"/>
      <c r="P102" s="71"/>
      <c r="Q102" s="71"/>
      <c r="R102" s="73" t="str">
        <f t="shared" si="8"/>
        <v/>
      </c>
      <c r="S102" s="73"/>
      <c r="T102" s="72" t="str">
        <f t="shared" si="9"/>
        <v/>
      </c>
      <c r="U102" s="72"/>
    </row>
    <row r="103" spans="2:21" x14ac:dyDescent="0.2">
      <c r="B103" s="56">
        <v>95</v>
      </c>
      <c r="C103" s="70" t="str">
        <f t="shared" si="6"/>
        <v/>
      </c>
      <c r="D103" s="70"/>
      <c r="E103" s="56"/>
      <c r="F103" s="26"/>
      <c r="G103" s="56" t="s">
        <v>34</v>
      </c>
      <c r="H103" s="71"/>
      <c r="I103" s="71"/>
      <c r="J103" s="56"/>
      <c r="K103" s="70" t="str">
        <f t="shared" si="5"/>
        <v/>
      </c>
      <c r="L103" s="70"/>
      <c r="M103" s="28" t="str">
        <f t="shared" si="7"/>
        <v/>
      </c>
      <c r="N103" s="56"/>
      <c r="O103" s="26"/>
      <c r="P103" s="71"/>
      <c r="Q103" s="71"/>
      <c r="R103" s="73" t="str">
        <f t="shared" si="8"/>
        <v/>
      </c>
      <c r="S103" s="73"/>
      <c r="T103" s="72" t="str">
        <f t="shared" si="9"/>
        <v/>
      </c>
      <c r="U103" s="72"/>
    </row>
    <row r="104" spans="2:21" x14ac:dyDescent="0.2">
      <c r="B104" s="56">
        <v>96</v>
      </c>
      <c r="C104" s="70" t="str">
        <f t="shared" si="6"/>
        <v/>
      </c>
      <c r="D104" s="70"/>
      <c r="E104" s="56"/>
      <c r="F104" s="26"/>
      <c r="G104" s="56" t="s">
        <v>33</v>
      </c>
      <c r="H104" s="71"/>
      <c r="I104" s="71"/>
      <c r="J104" s="56"/>
      <c r="K104" s="70" t="str">
        <f t="shared" si="5"/>
        <v/>
      </c>
      <c r="L104" s="70"/>
      <c r="M104" s="28" t="str">
        <f t="shared" si="7"/>
        <v/>
      </c>
      <c r="N104" s="56"/>
      <c r="O104" s="26"/>
      <c r="P104" s="71"/>
      <c r="Q104" s="71"/>
      <c r="R104" s="73" t="str">
        <f t="shared" si="8"/>
        <v/>
      </c>
      <c r="S104" s="73"/>
      <c r="T104" s="72" t="str">
        <f t="shared" si="9"/>
        <v/>
      </c>
      <c r="U104" s="72"/>
    </row>
    <row r="105" spans="2:21" x14ac:dyDescent="0.2">
      <c r="B105" s="56">
        <v>97</v>
      </c>
      <c r="C105" s="70" t="str">
        <f t="shared" si="6"/>
        <v/>
      </c>
      <c r="D105" s="70"/>
      <c r="E105" s="56"/>
      <c r="F105" s="26"/>
      <c r="G105" s="56" t="s">
        <v>34</v>
      </c>
      <c r="H105" s="71"/>
      <c r="I105" s="71"/>
      <c r="J105" s="56"/>
      <c r="K105" s="70" t="str">
        <f t="shared" si="5"/>
        <v/>
      </c>
      <c r="L105" s="70"/>
      <c r="M105" s="28" t="str">
        <f t="shared" si="7"/>
        <v/>
      </c>
      <c r="N105" s="56"/>
      <c r="O105" s="26"/>
      <c r="P105" s="71"/>
      <c r="Q105" s="71"/>
      <c r="R105" s="73" t="str">
        <f t="shared" si="8"/>
        <v/>
      </c>
      <c r="S105" s="73"/>
      <c r="T105" s="72" t="str">
        <f t="shared" si="9"/>
        <v/>
      </c>
      <c r="U105" s="72"/>
    </row>
    <row r="106" spans="2:21" x14ac:dyDescent="0.2">
      <c r="B106" s="56">
        <v>98</v>
      </c>
      <c r="C106" s="70" t="str">
        <f t="shared" si="6"/>
        <v/>
      </c>
      <c r="D106" s="70"/>
      <c r="E106" s="56"/>
      <c r="F106" s="26"/>
      <c r="G106" s="56" t="s">
        <v>33</v>
      </c>
      <c r="H106" s="71"/>
      <c r="I106" s="71"/>
      <c r="J106" s="56"/>
      <c r="K106" s="70" t="str">
        <f t="shared" si="5"/>
        <v/>
      </c>
      <c r="L106" s="70"/>
      <c r="M106" s="28" t="str">
        <f t="shared" si="7"/>
        <v/>
      </c>
      <c r="N106" s="56"/>
      <c r="O106" s="26"/>
      <c r="P106" s="71"/>
      <c r="Q106" s="71"/>
      <c r="R106" s="73" t="str">
        <f t="shared" si="8"/>
        <v/>
      </c>
      <c r="S106" s="73"/>
      <c r="T106" s="72" t="str">
        <f t="shared" si="9"/>
        <v/>
      </c>
      <c r="U106" s="72"/>
    </row>
    <row r="107" spans="2:21" x14ac:dyDescent="0.2">
      <c r="B107" s="56">
        <v>99</v>
      </c>
      <c r="C107" s="70" t="str">
        <f t="shared" si="6"/>
        <v/>
      </c>
      <c r="D107" s="70"/>
      <c r="E107" s="56"/>
      <c r="F107" s="26"/>
      <c r="G107" s="56" t="s">
        <v>33</v>
      </c>
      <c r="H107" s="71"/>
      <c r="I107" s="71"/>
      <c r="J107" s="56"/>
      <c r="K107" s="70" t="str">
        <f t="shared" si="5"/>
        <v/>
      </c>
      <c r="L107" s="70"/>
      <c r="M107" s="28" t="str">
        <f t="shared" si="7"/>
        <v/>
      </c>
      <c r="N107" s="56"/>
      <c r="O107" s="26"/>
      <c r="P107" s="71"/>
      <c r="Q107" s="71"/>
      <c r="R107" s="73" t="str">
        <f t="shared" si="8"/>
        <v/>
      </c>
      <c r="S107" s="73"/>
      <c r="T107" s="72" t="str">
        <f t="shared" si="9"/>
        <v/>
      </c>
      <c r="U107" s="72"/>
    </row>
    <row r="108" spans="2:21" x14ac:dyDescent="0.2">
      <c r="B108" s="56">
        <v>100</v>
      </c>
      <c r="C108" s="70" t="str">
        <f t="shared" si="6"/>
        <v/>
      </c>
      <c r="D108" s="70"/>
      <c r="E108" s="56"/>
      <c r="F108" s="26"/>
      <c r="G108" s="56" t="s">
        <v>34</v>
      </c>
      <c r="H108" s="71"/>
      <c r="I108" s="71"/>
      <c r="J108" s="56"/>
      <c r="K108" s="70" t="str">
        <f t="shared" si="5"/>
        <v/>
      </c>
      <c r="L108" s="70"/>
      <c r="M108" s="28" t="str">
        <f t="shared" si="7"/>
        <v/>
      </c>
      <c r="N108" s="56"/>
      <c r="O108" s="26"/>
      <c r="P108" s="71"/>
      <c r="Q108" s="71"/>
      <c r="R108" s="73" t="str">
        <f t="shared" si="8"/>
        <v/>
      </c>
      <c r="S108" s="73"/>
      <c r="T108" s="72" t="str">
        <f t="shared" si="9"/>
        <v/>
      </c>
      <c r="U108" s="72"/>
    </row>
    <row r="109" spans="2:21" x14ac:dyDescent="0.2">
      <c r="B109" s="3"/>
      <c r="C109" s="3"/>
      <c r="D109" s="3"/>
      <c r="E109" s="3"/>
      <c r="F109" s="3"/>
      <c r="G109" s="3"/>
      <c r="H109" s="3"/>
      <c r="I109" s="3"/>
      <c r="J109" s="3"/>
      <c r="K109" s="3"/>
      <c r="L109" s="3"/>
      <c r="M109" s="3"/>
      <c r="N109" s="3"/>
      <c r="O109" s="3"/>
      <c r="P109" s="3"/>
      <c r="Q109" s="3"/>
      <c r="R109" s="3"/>
    </row>
  </sheetData>
  <mergeCells count="635">
    <mergeCell ref="C101:D101"/>
    <mergeCell ref="C105:D105"/>
    <mergeCell ref="T93:U93"/>
    <mergeCell ref="H97:I97"/>
    <mergeCell ref="K95:L95"/>
    <mergeCell ref="P95:Q95"/>
    <mergeCell ref="P97:Q97"/>
    <mergeCell ref="R97:S97"/>
    <mergeCell ref="K87:L87"/>
    <mergeCell ref="H93:I93"/>
    <mergeCell ref="C93:D93"/>
    <mergeCell ref="K89:L89"/>
    <mergeCell ref="R91:S91"/>
    <mergeCell ref="R95:S95"/>
    <mergeCell ref="C99:D99"/>
    <mergeCell ref="P99:Q99"/>
    <mergeCell ref="R89:S89"/>
    <mergeCell ref="K101:L101"/>
    <mergeCell ref="P101:Q101"/>
    <mergeCell ref="C89:D89"/>
    <mergeCell ref="R93:S93"/>
    <mergeCell ref="C95:D95"/>
    <mergeCell ref="P91:Q91"/>
    <mergeCell ref="H91:I91"/>
    <mergeCell ref="C81:D81"/>
    <mergeCell ref="K75:L75"/>
    <mergeCell ref="T79:U79"/>
    <mergeCell ref="H71:I71"/>
    <mergeCell ref="H76:I76"/>
    <mergeCell ref="K76:L76"/>
    <mergeCell ref="P76:Q76"/>
    <mergeCell ref="R76:S76"/>
    <mergeCell ref="C75:D75"/>
    <mergeCell ref="R79:S79"/>
    <mergeCell ref="C76:D76"/>
    <mergeCell ref="P72:Q72"/>
    <mergeCell ref="K71:L71"/>
    <mergeCell ref="T73:U73"/>
    <mergeCell ref="T74:U74"/>
    <mergeCell ref="T71:U71"/>
    <mergeCell ref="P74:Q74"/>
    <mergeCell ref="R75:S75"/>
    <mergeCell ref="P68:Q68"/>
    <mergeCell ref="C72:D72"/>
    <mergeCell ref="H72:I72"/>
    <mergeCell ref="T69:U69"/>
    <mergeCell ref="K68:L68"/>
    <mergeCell ref="C71:D71"/>
    <mergeCell ref="K72:L72"/>
    <mergeCell ref="R72:S72"/>
    <mergeCell ref="P70:Q70"/>
    <mergeCell ref="H69:I69"/>
    <mergeCell ref="H70:I70"/>
    <mergeCell ref="T70:U70"/>
    <mergeCell ref="R69:S69"/>
    <mergeCell ref="K69:L69"/>
    <mergeCell ref="C70:D70"/>
    <mergeCell ref="R68:S68"/>
    <mergeCell ref="P71:Q71"/>
    <mergeCell ref="R71:S71"/>
    <mergeCell ref="P69:Q69"/>
    <mergeCell ref="T72:U72"/>
    <mergeCell ref="C69:D69"/>
    <mergeCell ref="R70:S70"/>
    <mergeCell ref="H68:I68"/>
    <mergeCell ref="C67:D67"/>
    <mergeCell ref="P63:Q63"/>
    <mergeCell ref="T65:U65"/>
    <mergeCell ref="K62:L62"/>
    <mergeCell ref="H67:I67"/>
    <mergeCell ref="R65:S65"/>
    <mergeCell ref="K63:L63"/>
    <mergeCell ref="P65:Q65"/>
    <mergeCell ref="R67:S67"/>
    <mergeCell ref="P66:Q66"/>
    <mergeCell ref="K66:L66"/>
    <mergeCell ref="H64:I64"/>
    <mergeCell ref="C66:D66"/>
    <mergeCell ref="P62:Q62"/>
    <mergeCell ref="T64:U64"/>
    <mergeCell ref="C65:D65"/>
    <mergeCell ref="K67:L67"/>
    <mergeCell ref="H65:I65"/>
    <mergeCell ref="P67:Q67"/>
    <mergeCell ref="T67:U67"/>
    <mergeCell ref="C63:D63"/>
    <mergeCell ref="T62:U62"/>
    <mergeCell ref="C62:D62"/>
    <mergeCell ref="R62:S62"/>
    <mergeCell ref="C107:D107"/>
    <mergeCell ref="R105:S105"/>
    <mergeCell ref="H103:I103"/>
    <mergeCell ref="R103:S103"/>
    <mergeCell ref="K107:L107"/>
    <mergeCell ref="K105:L105"/>
    <mergeCell ref="P105:Q105"/>
    <mergeCell ref="P107:Q107"/>
    <mergeCell ref="R107:S107"/>
    <mergeCell ref="H105:I105"/>
    <mergeCell ref="P103:Q103"/>
    <mergeCell ref="R85:S85"/>
    <mergeCell ref="T85:U85"/>
    <mergeCell ref="H75:I75"/>
    <mergeCell ref="R73:S73"/>
    <mergeCell ref="H78:I78"/>
    <mergeCell ref="K78:L78"/>
    <mergeCell ref="P78:Q78"/>
    <mergeCell ref="R78:S78"/>
    <mergeCell ref="T78:U78"/>
    <mergeCell ref="R74:S74"/>
    <mergeCell ref="R82:S82"/>
    <mergeCell ref="K61:L61"/>
    <mergeCell ref="T63:U63"/>
    <mergeCell ref="R63:S63"/>
    <mergeCell ref="C59:D59"/>
    <mergeCell ref="P58:Q58"/>
    <mergeCell ref="K57:L57"/>
    <mergeCell ref="K93:L93"/>
    <mergeCell ref="P93:Q93"/>
    <mergeCell ref="H79:I79"/>
    <mergeCell ref="T87:U87"/>
    <mergeCell ref="C87:D87"/>
    <mergeCell ref="T89:U89"/>
    <mergeCell ref="C58:D58"/>
    <mergeCell ref="C57:D57"/>
    <mergeCell ref="T57:U57"/>
    <mergeCell ref="K60:L60"/>
    <mergeCell ref="H57:I57"/>
    <mergeCell ref="C77:D77"/>
    <mergeCell ref="P87:Q87"/>
    <mergeCell ref="K91:L91"/>
    <mergeCell ref="T91:U91"/>
    <mergeCell ref="H89:I89"/>
    <mergeCell ref="C91:D91"/>
    <mergeCell ref="T61:U61"/>
    <mergeCell ref="H62:I62"/>
    <mergeCell ref="P61:Q61"/>
    <mergeCell ref="C61:D61"/>
    <mergeCell ref="C60:D60"/>
    <mergeCell ref="R57:S57"/>
    <mergeCell ref="N4:O4"/>
    <mergeCell ref="P60:Q60"/>
    <mergeCell ref="R60:S60"/>
    <mergeCell ref="C25:D25"/>
    <mergeCell ref="R27:S27"/>
    <mergeCell ref="K27:L27"/>
    <mergeCell ref="H26:I26"/>
    <mergeCell ref="H27:I27"/>
    <mergeCell ref="P27:Q27"/>
    <mergeCell ref="K56:L56"/>
    <mergeCell ref="K58:L58"/>
    <mergeCell ref="H56:I56"/>
    <mergeCell ref="P57:Q57"/>
    <mergeCell ref="P42:Q42"/>
    <mergeCell ref="K50:L50"/>
    <mergeCell ref="K28:L28"/>
    <mergeCell ref="H30:I30"/>
    <mergeCell ref="K30:L30"/>
    <mergeCell ref="H32:I32"/>
    <mergeCell ref="R10:S10"/>
    <mergeCell ref="T8:U8"/>
    <mergeCell ref="J3:K3"/>
    <mergeCell ref="P2:Q2"/>
    <mergeCell ref="C7:D8"/>
    <mergeCell ref="H22:I22"/>
    <mergeCell ref="C24:D24"/>
    <mergeCell ref="T35:U35"/>
    <mergeCell ref="R29:S29"/>
    <mergeCell ref="P33:Q33"/>
    <mergeCell ref="T31:U31"/>
    <mergeCell ref="R31:S31"/>
    <mergeCell ref="R35:S35"/>
    <mergeCell ref="K25:L25"/>
    <mergeCell ref="C31:D31"/>
    <mergeCell ref="H33:I33"/>
    <mergeCell ref="T20:U20"/>
    <mergeCell ref="P23:Q23"/>
    <mergeCell ref="R24:S24"/>
    <mergeCell ref="T21:U21"/>
    <mergeCell ref="R20:S20"/>
    <mergeCell ref="B4:C4"/>
    <mergeCell ref="H14:I14"/>
    <mergeCell ref="P5:Q5"/>
    <mergeCell ref="J4:K4"/>
    <mergeCell ref="H13:I13"/>
    <mergeCell ref="H11:I11"/>
    <mergeCell ref="H25:I25"/>
    <mergeCell ref="C18:D18"/>
    <mergeCell ref="H18:I18"/>
    <mergeCell ref="C20:D20"/>
    <mergeCell ref="K16:L16"/>
    <mergeCell ref="H20:I20"/>
    <mergeCell ref="K20:L20"/>
    <mergeCell ref="K15:L15"/>
    <mergeCell ref="C9:D9"/>
    <mergeCell ref="H9:I9"/>
    <mergeCell ref="C19:D19"/>
    <mergeCell ref="H19:I19"/>
    <mergeCell ref="C17:D17"/>
    <mergeCell ref="C15:D15"/>
    <mergeCell ref="K13:L13"/>
    <mergeCell ref="K14:L14"/>
    <mergeCell ref="C22:D22"/>
    <mergeCell ref="T26:U26"/>
    <mergeCell ref="T36:U36"/>
    <mergeCell ref="R36:S36"/>
    <mergeCell ref="R23:S23"/>
    <mergeCell ref="P22:Q22"/>
    <mergeCell ref="P24:Q24"/>
    <mergeCell ref="T33:U33"/>
    <mergeCell ref="P35:Q35"/>
    <mergeCell ref="T32:U32"/>
    <mergeCell ref="R34:S34"/>
    <mergeCell ref="T29:U29"/>
    <mergeCell ref="T30:U30"/>
    <mergeCell ref="P30:Q30"/>
    <mergeCell ref="R32:S32"/>
    <mergeCell ref="P32:Q32"/>
    <mergeCell ref="P36:Q36"/>
    <mergeCell ref="T14:U14"/>
    <mergeCell ref="R7:U7"/>
    <mergeCell ref="T15:U15"/>
    <mergeCell ref="T10:U10"/>
    <mergeCell ref="T12:U12"/>
    <mergeCell ref="K12:L12"/>
    <mergeCell ref="P11:Q11"/>
    <mergeCell ref="T34:U34"/>
    <mergeCell ref="K34:L34"/>
    <mergeCell ref="T27:U27"/>
    <mergeCell ref="T24:U24"/>
    <mergeCell ref="T22:U22"/>
    <mergeCell ref="P21:Q21"/>
    <mergeCell ref="T18:U18"/>
    <mergeCell ref="P29:Q29"/>
    <mergeCell ref="R28:S28"/>
    <mergeCell ref="R9:S9"/>
    <mergeCell ref="P18:Q18"/>
    <mergeCell ref="R22:S22"/>
    <mergeCell ref="R21:S21"/>
    <mergeCell ref="T23:U23"/>
    <mergeCell ref="P25:Q25"/>
    <mergeCell ref="R25:S25"/>
    <mergeCell ref="T25:U25"/>
    <mergeCell ref="C56:D56"/>
    <mergeCell ref="R52:S52"/>
    <mergeCell ref="T60:U60"/>
    <mergeCell ref="K65:L65"/>
    <mergeCell ref="H63:I63"/>
    <mergeCell ref="R50:S50"/>
    <mergeCell ref="C64:D64"/>
    <mergeCell ref="C52:D52"/>
    <mergeCell ref="N2:O2"/>
    <mergeCell ref="L3:Q3"/>
    <mergeCell ref="L2:M2"/>
    <mergeCell ref="B2:C2"/>
    <mergeCell ref="F4:G4"/>
    <mergeCell ref="D3:I3"/>
    <mergeCell ref="D4:E4"/>
    <mergeCell ref="F2:G2"/>
    <mergeCell ref="E7:I7"/>
    <mergeCell ref="H2:I2"/>
    <mergeCell ref="B7:B8"/>
    <mergeCell ref="D2:E2"/>
    <mergeCell ref="B3:C3"/>
    <mergeCell ref="J2:K2"/>
    <mergeCell ref="L4:M4"/>
    <mergeCell ref="K8:L8"/>
    <mergeCell ref="P49:Q49"/>
    <mergeCell ref="H53:I53"/>
    <mergeCell ref="T51:U51"/>
    <mergeCell ref="T55:U55"/>
    <mergeCell ref="C55:D55"/>
    <mergeCell ref="T53:U53"/>
    <mergeCell ref="H51:I51"/>
    <mergeCell ref="K53:L53"/>
    <mergeCell ref="R53:S53"/>
    <mergeCell ref="C54:D54"/>
    <mergeCell ref="T38:U38"/>
    <mergeCell ref="R40:S40"/>
    <mergeCell ref="T42:U42"/>
    <mergeCell ref="P44:Q44"/>
    <mergeCell ref="C50:D50"/>
    <mergeCell ref="K48:L48"/>
    <mergeCell ref="P50:Q50"/>
    <mergeCell ref="H52:I52"/>
    <mergeCell ref="K52:L52"/>
    <mergeCell ref="T52:U52"/>
    <mergeCell ref="T50:U50"/>
    <mergeCell ref="P48:Q48"/>
    <mergeCell ref="H50:I50"/>
    <mergeCell ref="T48:U48"/>
    <mergeCell ref="H48:I48"/>
    <mergeCell ref="P41:Q41"/>
    <mergeCell ref="R43:S43"/>
    <mergeCell ref="P43:Q43"/>
    <mergeCell ref="C45:D45"/>
    <mergeCell ref="C38:D38"/>
    <mergeCell ref="H40:I40"/>
    <mergeCell ref="K39:L39"/>
    <mergeCell ref="C48:D48"/>
    <mergeCell ref="C49:D49"/>
    <mergeCell ref="C40:D40"/>
    <mergeCell ref="C46:D46"/>
    <mergeCell ref="P45:Q45"/>
    <mergeCell ref="R45:S45"/>
    <mergeCell ref="H60:I60"/>
    <mergeCell ref="T59:U59"/>
    <mergeCell ref="K59:L59"/>
    <mergeCell ref="P59:Q59"/>
    <mergeCell ref="R59:S59"/>
    <mergeCell ref="H59:I59"/>
    <mergeCell ref="T54:U54"/>
    <mergeCell ref="P52:Q52"/>
    <mergeCell ref="H58:I58"/>
    <mergeCell ref="T56:U56"/>
    <mergeCell ref="H54:I54"/>
    <mergeCell ref="R58:S58"/>
    <mergeCell ref="R54:S54"/>
    <mergeCell ref="T58:U58"/>
    <mergeCell ref="P54:Q54"/>
    <mergeCell ref="P56:Q56"/>
    <mergeCell ref="R56:S56"/>
    <mergeCell ref="K54:L54"/>
    <mergeCell ref="R48:S48"/>
    <mergeCell ref="T49:U49"/>
    <mergeCell ref="R18:S18"/>
    <mergeCell ref="P20:Q20"/>
    <mergeCell ref="K22:L22"/>
    <mergeCell ref="K21:L21"/>
    <mergeCell ref="H23:I23"/>
    <mergeCell ref="C34:D34"/>
    <mergeCell ref="K36:L36"/>
    <mergeCell ref="C26:D26"/>
    <mergeCell ref="P26:Q26"/>
    <mergeCell ref="R26:S26"/>
    <mergeCell ref="H36:I36"/>
    <mergeCell ref="P28:Q28"/>
    <mergeCell ref="C32:D32"/>
    <mergeCell ref="C35:D35"/>
    <mergeCell ref="H28:I28"/>
    <mergeCell ref="C29:D29"/>
    <mergeCell ref="H29:I29"/>
    <mergeCell ref="H31:I31"/>
    <mergeCell ref="H35:I35"/>
    <mergeCell ref="K26:L26"/>
    <mergeCell ref="C23:D23"/>
    <mergeCell ref="H21:I21"/>
    <mergeCell ref="C33:D33"/>
    <mergeCell ref="K29:L29"/>
    <mergeCell ref="K31:L31"/>
    <mergeCell ref="K24:L24"/>
    <mergeCell ref="C21:D21"/>
    <mergeCell ref="H24:I24"/>
    <mergeCell ref="K23:L23"/>
    <mergeCell ref="H34:I34"/>
    <mergeCell ref="K32:L32"/>
    <mergeCell ref="K33:L33"/>
    <mergeCell ref="K35:L35"/>
    <mergeCell ref="C30:D30"/>
    <mergeCell ref="C28:D28"/>
    <mergeCell ref="C27:D27"/>
    <mergeCell ref="H37:I37"/>
    <mergeCell ref="H39:I39"/>
    <mergeCell ref="P37:Q37"/>
    <mergeCell ref="K45:L45"/>
    <mergeCell ref="T41:U41"/>
    <mergeCell ref="K47:L47"/>
    <mergeCell ref="P47:Q47"/>
    <mergeCell ref="R47:S47"/>
    <mergeCell ref="T47:U47"/>
    <mergeCell ref="R39:S39"/>
    <mergeCell ref="T43:U43"/>
    <mergeCell ref="K37:L37"/>
    <mergeCell ref="K41:L41"/>
    <mergeCell ref="K43:L43"/>
    <mergeCell ref="H43:I43"/>
    <mergeCell ref="T45:U45"/>
    <mergeCell ref="R46:S46"/>
    <mergeCell ref="H47:I47"/>
    <mergeCell ref="H41:I41"/>
    <mergeCell ref="P46:Q46"/>
    <mergeCell ref="T46:U46"/>
    <mergeCell ref="R44:S44"/>
    <mergeCell ref="K42:L42"/>
    <mergeCell ref="H38:I38"/>
    <mergeCell ref="H92:I92"/>
    <mergeCell ref="T94:U94"/>
    <mergeCell ref="K96:L96"/>
    <mergeCell ref="R100:S100"/>
    <mergeCell ref="H98:I98"/>
    <mergeCell ref="T98:U98"/>
    <mergeCell ref="C102:D102"/>
    <mergeCell ref="R77:S77"/>
    <mergeCell ref="K82:L82"/>
    <mergeCell ref="T84:U84"/>
    <mergeCell ref="K86:L86"/>
    <mergeCell ref="P86:Q86"/>
    <mergeCell ref="R86:S86"/>
    <mergeCell ref="T86:U86"/>
    <mergeCell ref="C94:D94"/>
    <mergeCell ref="P90:Q90"/>
    <mergeCell ref="T92:U92"/>
    <mergeCell ref="K88:L88"/>
    <mergeCell ref="P92:Q92"/>
    <mergeCell ref="H96:I96"/>
    <mergeCell ref="K98:L98"/>
    <mergeCell ref="R96:S96"/>
    <mergeCell ref="H102:I102"/>
    <mergeCell ref="P98:Q98"/>
    <mergeCell ref="K108:L108"/>
    <mergeCell ref="H106:I106"/>
    <mergeCell ref="T108:U108"/>
    <mergeCell ref="C108:D108"/>
    <mergeCell ref="P104:Q104"/>
    <mergeCell ref="T106:U106"/>
    <mergeCell ref="K100:L100"/>
    <mergeCell ref="H108:I108"/>
    <mergeCell ref="R106:S106"/>
    <mergeCell ref="K104:L104"/>
    <mergeCell ref="P106:Q106"/>
    <mergeCell ref="P108:Q108"/>
    <mergeCell ref="R108:S108"/>
    <mergeCell ref="T100:U100"/>
    <mergeCell ref="P100:Q100"/>
    <mergeCell ref="K102:L102"/>
    <mergeCell ref="P102:Q102"/>
    <mergeCell ref="H101:I101"/>
    <mergeCell ref="T105:U105"/>
    <mergeCell ref="H107:I107"/>
    <mergeCell ref="T107:U107"/>
    <mergeCell ref="T103:U103"/>
    <mergeCell ref="C103:D103"/>
    <mergeCell ref="R101:S101"/>
    <mergeCell ref="R102:S102"/>
    <mergeCell ref="T102:U102"/>
    <mergeCell ref="C104:D104"/>
    <mergeCell ref="C106:D106"/>
    <mergeCell ref="H94:I94"/>
    <mergeCell ref="R104:S104"/>
    <mergeCell ref="R98:S98"/>
    <mergeCell ref="H104:I104"/>
    <mergeCell ref="K106:L106"/>
    <mergeCell ref="T104:U104"/>
    <mergeCell ref="C96:D96"/>
    <mergeCell ref="R94:S94"/>
    <mergeCell ref="K94:L94"/>
    <mergeCell ref="H95:I95"/>
    <mergeCell ref="T97:U97"/>
    <mergeCell ref="K99:L99"/>
    <mergeCell ref="K97:L97"/>
    <mergeCell ref="T95:U95"/>
    <mergeCell ref="T99:U99"/>
    <mergeCell ref="C97:D97"/>
    <mergeCell ref="H99:I99"/>
    <mergeCell ref="T101:U101"/>
    <mergeCell ref="R99:S99"/>
    <mergeCell ref="K103:L103"/>
    <mergeCell ref="R92:S92"/>
    <mergeCell ref="H82:I82"/>
    <mergeCell ref="K77:L77"/>
    <mergeCell ref="T80:U80"/>
    <mergeCell ref="C98:D98"/>
    <mergeCell ref="P94:Q94"/>
    <mergeCell ref="T96:U96"/>
    <mergeCell ref="C100:D100"/>
    <mergeCell ref="P96:Q96"/>
    <mergeCell ref="H100:I100"/>
    <mergeCell ref="K92:L92"/>
    <mergeCell ref="H84:I84"/>
    <mergeCell ref="P80:Q80"/>
    <mergeCell ref="H77:I77"/>
    <mergeCell ref="T82:U82"/>
    <mergeCell ref="C92:D92"/>
    <mergeCell ref="P88:Q88"/>
    <mergeCell ref="H86:I86"/>
    <mergeCell ref="T90:U90"/>
    <mergeCell ref="C80:D80"/>
    <mergeCell ref="P77:Q77"/>
    <mergeCell ref="R80:S80"/>
    <mergeCell ref="C82:D82"/>
    <mergeCell ref="C84:D84"/>
    <mergeCell ref="H88:I88"/>
    <mergeCell ref="K90:L90"/>
    <mergeCell ref="R88:S88"/>
    <mergeCell ref="T75:U75"/>
    <mergeCell ref="H80:I80"/>
    <mergeCell ref="C88:D88"/>
    <mergeCell ref="R84:S84"/>
    <mergeCell ref="T88:U88"/>
    <mergeCell ref="C90:D90"/>
    <mergeCell ref="P84:Q84"/>
    <mergeCell ref="H90:I90"/>
    <mergeCell ref="R90:S90"/>
    <mergeCell ref="C83:D83"/>
    <mergeCell ref="K79:L79"/>
    <mergeCell ref="P81:Q81"/>
    <mergeCell ref="K81:L81"/>
    <mergeCell ref="K83:L83"/>
    <mergeCell ref="P83:Q83"/>
    <mergeCell ref="T81:U81"/>
    <mergeCell ref="P89:Q89"/>
    <mergeCell ref="C85:D85"/>
    <mergeCell ref="H87:I87"/>
    <mergeCell ref="H85:I85"/>
    <mergeCell ref="R87:S87"/>
    <mergeCell ref="C86:D86"/>
    <mergeCell ref="K84:L84"/>
    <mergeCell ref="K80:L80"/>
    <mergeCell ref="C78:D78"/>
    <mergeCell ref="P75:Q75"/>
    <mergeCell ref="T77:U77"/>
    <mergeCell ref="H73:I73"/>
    <mergeCell ref="P82:Q82"/>
    <mergeCell ref="K73:L73"/>
    <mergeCell ref="P85:Q85"/>
    <mergeCell ref="K85:L85"/>
    <mergeCell ref="H81:I81"/>
    <mergeCell ref="P79:Q79"/>
    <mergeCell ref="R81:S81"/>
    <mergeCell ref="C74:D74"/>
    <mergeCell ref="C73:D73"/>
    <mergeCell ref="P73:Q73"/>
    <mergeCell ref="T76:U76"/>
    <mergeCell ref="H74:I74"/>
    <mergeCell ref="H83:I83"/>
    <mergeCell ref="C79:D79"/>
    <mergeCell ref="R83:S83"/>
    <mergeCell ref="T83:U83"/>
    <mergeCell ref="K74:L74"/>
    <mergeCell ref="R64:S64"/>
    <mergeCell ref="K70:L70"/>
    <mergeCell ref="H66:I66"/>
    <mergeCell ref="T68:U68"/>
    <mergeCell ref="C51:D51"/>
    <mergeCell ref="R49:S49"/>
    <mergeCell ref="H49:I49"/>
    <mergeCell ref="K49:L49"/>
    <mergeCell ref="K51:L51"/>
    <mergeCell ref="P51:Q51"/>
    <mergeCell ref="R51:S51"/>
    <mergeCell ref="R61:S61"/>
    <mergeCell ref="H61:I61"/>
    <mergeCell ref="H55:I55"/>
    <mergeCell ref="C53:D53"/>
    <mergeCell ref="P53:Q53"/>
    <mergeCell ref="K55:L55"/>
    <mergeCell ref="P55:Q55"/>
    <mergeCell ref="R55:S55"/>
    <mergeCell ref="T66:U66"/>
    <mergeCell ref="K64:L64"/>
    <mergeCell ref="C68:D68"/>
    <mergeCell ref="P64:Q64"/>
    <mergeCell ref="R66:S66"/>
    <mergeCell ref="K44:L44"/>
    <mergeCell ref="C42:D42"/>
    <mergeCell ref="H42:I42"/>
    <mergeCell ref="C44:D44"/>
    <mergeCell ref="H46:I46"/>
    <mergeCell ref="K46:L46"/>
    <mergeCell ref="R41:S41"/>
    <mergeCell ref="C47:D47"/>
    <mergeCell ref="H45:I45"/>
    <mergeCell ref="C41:D41"/>
    <mergeCell ref="T9:U9"/>
    <mergeCell ref="L5:M5"/>
    <mergeCell ref="K9:L9"/>
    <mergeCell ref="P4:Q4"/>
    <mergeCell ref="R11:S11"/>
    <mergeCell ref="T11:U11"/>
    <mergeCell ref="K10:L10"/>
    <mergeCell ref="R17:S17"/>
    <mergeCell ref="P19:Q19"/>
    <mergeCell ref="T17:U17"/>
    <mergeCell ref="K11:L11"/>
    <mergeCell ref="P10:Q10"/>
    <mergeCell ref="R19:S19"/>
    <mergeCell ref="P13:Q13"/>
    <mergeCell ref="K19:L19"/>
    <mergeCell ref="R15:S15"/>
    <mergeCell ref="P15:Q15"/>
    <mergeCell ref="P17:Q17"/>
    <mergeCell ref="T19:U19"/>
    <mergeCell ref="K18:L18"/>
    <mergeCell ref="T16:U16"/>
    <mergeCell ref="R14:S14"/>
    <mergeCell ref="P12:Q12"/>
    <mergeCell ref="M7:M8"/>
    <mergeCell ref="R13:S13"/>
    <mergeCell ref="K17:L17"/>
    <mergeCell ref="H4:I4"/>
    <mergeCell ref="C13:D13"/>
    <mergeCell ref="H17:I17"/>
    <mergeCell ref="C10:D10"/>
    <mergeCell ref="C11:D11"/>
    <mergeCell ref="H15:I15"/>
    <mergeCell ref="C12:D12"/>
    <mergeCell ref="H10:I10"/>
    <mergeCell ref="C14:D14"/>
    <mergeCell ref="H8:I8"/>
    <mergeCell ref="H16:I16"/>
    <mergeCell ref="H12:I12"/>
    <mergeCell ref="C16:D16"/>
    <mergeCell ref="J5:K5"/>
    <mergeCell ref="P14:Q14"/>
    <mergeCell ref="R12:S12"/>
    <mergeCell ref="P9:Q9"/>
    <mergeCell ref="R8:S8"/>
    <mergeCell ref="P16:Q16"/>
    <mergeCell ref="R16:S16"/>
    <mergeCell ref="J7:L7"/>
    <mergeCell ref="N7:Q7"/>
    <mergeCell ref="T13:U13"/>
    <mergeCell ref="P8:Q8"/>
    <mergeCell ref="T28:U28"/>
    <mergeCell ref="R38:S38"/>
    <mergeCell ref="P34:Q34"/>
    <mergeCell ref="C36:D36"/>
    <mergeCell ref="H44:I44"/>
    <mergeCell ref="K40:L40"/>
    <mergeCell ref="R30:S30"/>
    <mergeCell ref="T40:U40"/>
    <mergeCell ref="P38:Q38"/>
    <mergeCell ref="K38:L38"/>
    <mergeCell ref="P39:Q39"/>
    <mergeCell ref="R33:S33"/>
    <mergeCell ref="T37:U37"/>
    <mergeCell ref="P31:Q31"/>
    <mergeCell ref="R37:S37"/>
    <mergeCell ref="T39:U39"/>
    <mergeCell ref="C37:D37"/>
    <mergeCell ref="C39:D39"/>
    <mergeCell ref="C43:D43"/>
    <mergeCell ref="R42:S42"/>
    <mergeCell ref="T44:U44"/>
    <mergeCell ref="P40:Q40"/>
  </mergeCells>
  <phoneticPr fontId="14"/>
  <conditionalFormatting sqref="G12">
    <cfRule type="cellIs" dxfId="7" priority="5" stopIfTrue="1" operator="equal">
      <formula>"買"</formula>
    </cfRule>
    <cfRule type="cellIs" dxfId="6" priority="6" stopIfTrue="1" operator="equal">
      <formula>"売"</formula>
    </cfRule>
  </conditionalFormatting>
  <conditionalFormatting sqref="G13">
    <cfRule type="cellIs" dxfId="5" priority="3" stopIfTrue="1" operator="equal">
      <formula>"買"</formula>
    </cfRule>
    <cfRule type="cellIs" dxfId="4" priority="4" stopIfTrue="1" operator="equal">
      <formula>"売"</formula>
    </cfRule>
  </conditionalFormatting>
  <conditionalFormatting sqref="G46">
    <cfRule type="cellIs" dxfId="3" priority="1" stopIfTrue="1" operator="equal">
      <formula>"買"</formula>
    </cfRule>
    <cfRule type="cellIs" dxfId="2" priority="2" stopIfTrue="1" operator="equal">
      <formula>"売"</formula>
    </cfRule>
  </conditionalFormatting>
  <conditionalFormatting sqref="G9:G11 G14:G45 G47:G108">
    <cfRule type="cellIs" dxfId="1" priority="7" stopIfTrue="1" operator="equal">
      <formula>"買"</formula>
    </cfRule>
    <cfRule type="cellIs" dxfId="0" priority="8"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検証（EURUSD 4H）１</vt:lpstr>
      <vt:lpstr>検証（EURUSD 4H）2　SR一本</vt:lpstr>
      <vt:lpstr>検証（EURUSD 4H）3 FIB</vt:lpstr>
      <vt:lpstr>画像 ４H</vt:lpstr>
      <vt:lpstr>気づき４H</vt:lpstr>
      <vt:lpstr>テンプレ</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kintiti2</cp:lastModifiedBy>
  <dcterms:created xsi:type="dcterms:W3CDTF">2013-10-09T14:04:08Z</dcterms:created>
  <dcterms:modified xsi:type="dcterms:W3CDTF">2016-10-15T12:00:02Z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