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320" activeTab="1"/>
  </bookViews>
  <sheets>
    <sheet name="ルール＆合計" sheetId="1" r:id="rId1"/>
    <sheet name="201６年9月" sheetId="2" r:id="rId2"/>
    <sheet name="2015年8月" sheetId="3" r:id="rId3"/>
    <sheet name="画像" sheetId="4" r:id="rId4"/>
    <sheet name="気づき" sheetId="5" r:id="rId5"/>
  </sheets>
  <definedNames/>
  <calcPr fullCalcOnLoad="1"/>
</workbook>
</file>

<file path=xl/sharedStrings.xml><?xml version="1.0" encoding="utf-8"?>
<sst xmlns="http://schemas.openxmlformats.org/spreadsheetml/2006/main" count="363" uniqueCount="138">
  <si>
    <t>※入力</t>
  </si>
  <si>
    <t>初期資金</t>
  </si>
  <si>
    <t>スタート日</t>
  </si>
  <si>
    <t>現在資金</t>
  </si>
  <si>
    <t>損切り</t>
  </si>
  <si>
    <t>資金増減</t>
  </si>
  <si>
    <t>トータル集計</t>
  </si>
  <si>
    <t>集計</t>
  </si>
  <si>
    <t>利益合計</t>
  </si>
  <si>
    <t>損失合計</t>
  </si>
  <si>
    <t>損益</t>
  </si>
  <si>
    <t>利益トレード
回数</t>
  </si>
  <si>
    <t>損失トレード
回数</t>
  </si>
  <si>
    <t>総トレード
回数</t>
  </si>
  <si>
    <t>勝率</t>
  </si>
  <si>
    <t>平均利益</t>
  </si>
  <si>
    <t>平均損失</t>
  </si>
  <si>
    <t>平均利益
/平均損失</t>
  </si>
  <si>
    <t>総利益
/総損失(PF)</t>
  </si>
  <si>
    <t>2014年　　合計</t>
  </si>
  <si>
    <t>※リスクリワードレシオ</t>
  </si>
  <si>
    <t>※プロフィットファクター</t>
  </si>
  <si>
    <t>通貨ペア</t>
  </si>
  <si>
    <t>売買</t>
  </si>
  <si>
    <t>数量</t>
  </si>
  <si>
    <t>エントリー手法</t>
  </si>
  <si>
    <t>時間足</t>
  </si>
  <si>
    <t>エントリー日時</t>
  </si>
  <si>
    <t>エントリー価格</t>
  </si>
  <si>
    <t>決済時間足</t>
  </si>
  <si>
    <t>決済日時</t>
  </si>
  <si>
    <t>決済価格</t>
  </si>
  <si>
    <t>決済手法</t>
  </si>
  <si>
    <t>結果</t>
  </si>
  <si>
    <t>利益pips</t>
  </si>
  <si>
    <t>損失pips</t>
  </si>
  <si>
    <t>金額　</t>
  </si>
  <si>
    <t>USD/JPY</t>
  </si>
  <si>
    <t>買い</t>
  </si>
  <si>
    <t>1万通貨</t>
  </si>
  <si>
    <t>PB</t>
  </si>
  <si>
    <t>60分</t>
  </si>
  <si>
    <t>2015.07.02.10:00</t>
  </si>
  <si>
    <t>2015.07.02.15:00</t>
  </si>
  <si>
    <t>ストップ切り上げ</t>
  </si>
  <si>
    <t>勝ち</t>
  </si>
  <si>
    <t>合計</t>
  </si>
  <si>
    <t>トレード詳細データ</t>
  </si>
  <si>
    <t>通貨ペア別エントリー回数</t>
  </si>
  <si>
    <t>Buy</t>
  </si>
  <si>
    <t>Sell</t>
  </si>
  <si>
    <t>トレード期間</t>
  </si>
  <si>
    <t>買いエントリー回数</t>
  </si>
  <si>
    <t>売りエントリー回数</t>
  </si>
  <si>
    <t>合計トレード回数</t>
  </si>
  <si>
    <t>合計勝ち数</t>
  </si>
  <si>
    <t>合計負け数</t>
  </si>
  <si>
    <t>引き分け</t>
  </si>
  <si>
    <t>保留</t>
  </si>
  <si>
    <t>合計利益</t>
  </si>
  <si>
    <t>合計損失</t>
  </si>
  <si>
    <t>合計損益</t>
  </si>
  <si>
    <t>最大連勝数</t>
  </si>
  <si>
    <t>最大連敗数</t>
  </si>
  <si>
    <t>最大DD(pips)</t>
  </si>
  <si>
    <t>エントリー手法別エントリー回数</t>
  </si>
  <si>
    <t>損益pips</t>
  </si>
  <si>
    <t>リベンジャーズ</t>
  </si>
  <si>
    <t>PAリベンジャーズ</t>
  </si>
  <si>
    <t>TJK</t>
  </si>
  <si>
    <t>HIS +1010</t>
  </si>
  <si>
    <t>RF +1010</t>
  </si>
  <si>
    <t>１．今、のあなたの現状を書いてください。</t>
  </si>
  <si>
    <t>（投資歴はどれくらいなのか、現状は勝てているのか負けているか？など）</t>
  </si>
  <si>
    <t>気づき：</t>
  </si>
  <si>
    <t>H1</t>
  </si>
  <si>
    <t>H1</t>
  </si>
  <si>
    <t>負け</t>
  </si>
  <si>
    <t>PB</t>
  </si>
  <si>
    <t>買い</t>
  </si>
  <si>
    <t>ストップ切り上げ</t>
  </si>
  <si>
    <t>売り</t>
  </si>
  <si>
    <t>H4</t>
  </si>
  <si>
    <t>ストップ切り上げ</t>
  </si>
  <si>
    <t>EUR/JPY</t>
  </si>
  <si>
    <t>GBP/AUD</t>
  </si>
  <si>
    <t>EB</t>
  </si>
  <si>
    <t>H4</t>
  </si>
  <si>
    <t>AUD/CAD</t>
  </si>
  <si>
    <t>EB</t>
  </si>
  <si>
    <t>USD/JPY</t>
  </si>
  <si>
    <t>EB</t>
  </si>
  <si>
    <t>H4</t>
  </si>
  <si>
    <t>EUR/AUD</t>
  </si>
  <si>
    <t>H1</t>
  </si>
  <si>
    <t>H1</t>
  </si>
  <si>
    <t>ストップ切り上げ</t>
  </si>
  <si>
    <t>勝ち</t>
  </si>
  <si>
    <t>USD/CAD</t>
  </si>
  <si>
    <t>PB</t>
  </si>
  <si>
    <t>EUR/GBP</t>
  </si>
  <si>
    <t>H1</t>
  </si>
  <si>
    <t>ストップ切り上げ</t>
  </si>
  <si>
    <t>EUR/GBP</t>
  </si>
  <si>
    <t>PB</t>
  </si>
  <si>
    <t>EB</t>
  </si>
  <si>
    <t>H4</t>
  </si>
  <si>
    <t>GBP/JPY</t>
  </si>
  <si>
    <t>EUR/GBP</t>
  </si>
  <si>
    <t>EB</t>
  </si>
  <si>
    <t>ストップ切り上げ</t>
  </si>
  <si>
    <t>H4</t>
  </si>
  <si>
    <t>GBP/JPY</t>
  </si>
  <si>
    <t>PB</t>
  </si>
  <si>
    <t>GBP/AUD</t>
  </si>
  <si>
    <t>2106/9/289 10:22</t>
  </si>
  <si>
    <t>EUR/CAD</t>
  </si>
  <si>
    <t>EB</t>
  </si>
  <si>
    <t>USD/JPY</t>
  </si>
  <si>
    <t>h1</t>
  </si>
  <si>
    <t xml:space="preserve"> ストップ切り上げ</t>
  </si>
  <si>
    <t>NZD/USD</t>
  </si>
  <si>
    <t>2016/9/29 14,55</t>
  </si>
  <si>
    <t>GBP/JPY</t>
  </si>
  <si>
    <t>GBP/JPY</t>
  </si>
  <si>
    <t>2016/9/29 19/50</t>
  </si>
  <si>
    <t>2016/9/30 13/06</t>
  </si>
  <si>
    <t>EUR/CAD</t>
  </si>
  <si>
    <t>GBP/AUD</t>
  </si>
  <si>
    <t>2016/9/30 14.04</t>
  </si>
  <si>
    <t>2016/9/30 15/54</t>
  </si>
  <si>
    <t>合計</t>
  </si>
  <si>
    <t>2016/9/23--2016/9/30</t>
  </si>
  <si>
    <t xml:space="preserve">EUR/AUD </t>
  </si>
  <si>
    <t>USD/JPY</t>
  </si>
  <si>
    <t>USD/CAD</t>
  </si>
  <si>
    <t>EUR/CAD</t>
  </si>
  <si>
    <t>NZD/USD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</si>
</sst>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&quot;¥&quot;* #,##0_-;\-&quot;¥&quot;* #,##0_-;_-&quot;¥&quot;* &quot;-&quot;_-;_-@_-"/>
    <numFmt numFmtId="178" formatCode="_-* #,##0.00_-;\-* #,##0.00_-;_-* &quot;-&quot;??_-;_-@_-"/>
    <numFmt numFmtId="179" formatCode="_-&quot;¥&quot;* #,##0.00_-;\-&quot;¥&quot;* #,##0.00_-;_-&quot;¥&quot;* &quot;-&quot;??_-;_-@_-"/>
    <numFmt numFmtId="180" formatCode="0.00_ ;[Red]\-0.00\ "/>
    <numFmt numFmtId="181" formatCode="0.00_ "/>
    <numFmt numFmtId="182" formatCode="0.0_);[Red]\(0.0\)"/>
    <numFmt numFmtId="183" formatCode="m/d;@"/>
    <numFmt numFmtId="184" formatCode="&quot;¥&quot;#,##0_);[Red]\(&quot;¥&quot;#,##0\)"/>
    <numFmt numFmtId="185" formatCode="0_);[Red]\(0\)"/>
    <numFmt numFmtId="186" formatCode="#,##0_ ;[Red]\-#,##0\ "/>
    <numFmt numFmtId="187" formatCode="0.0%"/>
    <numFmt numFmtId="188" formatCode="yyyy/m/d;@"/>
  </numFmts>
  <fonts count="42">
    <font>
      <sz val="11"/>
      <color indexed="8"/>
      <name val="ＭＳ Ｐゴシック"/>
      <family val="3"/>
    </font>
    <font>
      <sz val="11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8"/>
      <name val="ＭＳ Ｐゴシック"/>
      <family val="3"/>
    </font>
    <font>
      <sz val="12"/>
      <name val="MS PGothic"/>
      <family val="3"/>
    </font>
    <font>
      <sz val="9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7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double">
        <color indexed="60"/>
      </bottom>
    </border>
    <border>
      <left>
        <color indexed="63"/>
      </left>
      <right style="dotted"/>
      <top style="medium"/>
      <bottom>
        <color indexed="63"/>
      </bottom>
    </border>
    <border>
      <left style="dotted"/>
      <right style="dotted"/>
      <top style="medium"/>
      <bottom>
        <color indexed="63"/>
      </bottom>
    </border>
    <border>
      <left style="dotted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dotted"/>
      <right>
        <color indexed="63"/>
      </right>
      <top style="medium"/>
      <bottom>
        <color indexed="63"/>
      </bottom>
    </border>
    <border>
      <left style="thin"/>
      <right style="dashed"/>
      <top style="thin"/>
      <bottom style="thin"/>
    </border>
    <border>
      <left style="dashed"/>
      <right style="dashed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ashed"/>
      <top style="thin"/>
      <bottom style="double">
        <color indexed="60"/>
      </bottom>
    </border>
    <border>
      <left style="dashed"/>
      <right style="dashed"/>
      <top style="thin"/>
      <bottom style="double">
        <color indexed="60"/>
      </bottom>
    </border>
    <border>
      <left>
        <color indexed="63"/>
      </left>
      <right style="thin"/>
      <top style="thin"/>
      <bottom style="double">
        <color indexed="60"/>
      </bottom>
    </border>
    <border>
      <left style="thin"/>
      <right style="dashed"/>
      <top>
        <color indexed="63"/>
      </top>
      <bottom style="thin"/>
    </border>
    <border>
      <left style="dashed"/>
      <right style="dashed"/>
      <top>
        <color indexed="63"/>
      </top>
      <bottom style="thin"/>
    </border>
    <border>
      <left style="dashed"/>
      <right style="dashed"/>
      <top style="double">
        <color indexed="60"/>
      </top>
      <bottom style="thin"/>
    </border>
    <border>
      <left style="dashed"/>
      <right style="thin"/>
      <top style="double">
        <color indexed="60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>
        <color indexed="60"/>
      </left>
      <right style="medium">
        <color indexed="60"/>
      </right>
      <top style="medium">
        <color indexed="60"/>
      </top>
      <bottom style="medium">
        <color indexed="60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41" fillId="32" borderId="0" applyNumberFormat="0" applyBorder="0" applyAlignment="0" applyProtection="0"/>
  </cellStyleXfs>
  <cellXfs count="155">
    <xf numFmtId="0" fontId="0" fillId="0" borderId="0" xfId="0" applyAlignment="1">
      <alignment vertical="center"/>
    </xf>
    <xf numFmtId="0" fontId="0" fillId="0" borderId="10" xfId="0" applyNumberFormat="1" applyFont="1" applyFill="1" applyBorder="1" applyAlignment="1" applyProtection="1">
      <alignment vertical="center"/>
      <protection/>
    </xf>
    <xf numFmtId="0" fontId="0" fillId="0" borderId="11" xfId="0" applyNumberFormat="1" applyFont="1" applyFill="1" applyBorder="1" applyAlignment="1" applyProtection="1">
      <alignment vertical="center"/>
      <protection/>
    </xf>
    <xf numFmtId="0" fontId="0" fillId="0" borderId="12" xfId="0" applyNumberFormat="1" applyFont="1" applyFill="1" applyBorder="1" applyAlignment="1" applyProtection="1">
      <alignment vertical="center"/>
      <protection/>
    </xf>
    <xf numFmtId="0" fontId="2" fillId="0" borderId="10" xfId="0" applyNumberFormat="1" applyFont="1" applyFill="1" applyBorder="1" applyAlignment="1" applyProtection="1">
      <alignment vertical="center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0" fillId="0" borderId="14" xfId="0" applyNumberFormat="1" applyFont="1" applyFill="1" applyBorder="1" applyAlignment="1" applyProtection="1">
      <alignment vertical="center"/>
      <protection/>
    </xf>
    <xf numFmtId="9" fontId="0" fillId="0" borderId="15" xfId="0" applyNumberFormat="1" applyFont="1" applyFill="1" applyBorder="1" applyAlignment="1" applyProtection="1">
      <alignment vertical="center"/>
      <protection/>
    </xf>
    <xf numFmtId="0" fontId="0" fillId="0" borderId="16" xfId="0" applyNumberFormat="1" applyFont="1" applyFill="1" applyBorder="1" applyAlignment="1" applyProtection="1">
      <alignment vertical="center"/>
      <protection/>
    </xf>
    <xf numFmtId="0" fontId="0" fillId="0" borderId="17" xfId="0" applyNumberFormat="1" applyFont="1" applyFill="1" applyBorder="1" applyAlignment="1" applyProtection="1">
      <alignment vertical="center"/>
      <protection/>
    </xf>
    <xf numFmtId="180" fontId="0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180" fontId="3" fillId="0" borderId="0" xfId="0" applyNumberFormat="1" applyFont="1" applyFill="1" applyBorder="1" applyAlignment="1" applyProtection="1">
      <alignment vertical="center"/>
      <protection/>
    </xf>
    <xf numFmtId="180" fontId="0" fillId="0" borderId="10" xfId="0" applyNumberFormat="1" applyFont="1" applyFill="1" applyBorder="1" applyAlignment="1" applyProtection="1">
      <alignment vertical="center"/>
      <protection/>
    </xf>
    <xf numFmtId="181" fontId="0" fillId="0" borderId="10" xfId="0" applyNumberFormat="1" applyFont="1" applyFill="1" applyBorder="1" applyAlignment="1" applyProtection="1">
      <alignment vertical="center"/>
      <protection/>
    </xf>
    <xf numFmtId="0" fontId="0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19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20" xfId="0" applyNumberFormat="1" applyFont="1" applyFill="1" applyBorder="1" applyAlignment="1" applyProtection="1">
      <alignment horizontal="center" vertical="center"/>
      <protection/>
    </xf>
    <xf numFmtId="0" fontId="0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21" xfId="0" applyNumberFormat="1" applyFont="1" applyFill="1" applyBorder="1" applyAlignment="1" applyProtection="1">
      <alignment horizontal="center" vertical="center"/>
      <protection/>
    </xf>
    <xf numFmtId="0" fontId="0" fillId="0" borderId="22" xfId="0" applyNumberFormat="1" applyFont="1" applyFill="1" applyBorder="1" applyAlignment="1" applyProtection="1">
      <alignment horizontal="center" vertical="center"/>
      <protection/>
    </xf>
    <xf numFmtId="0" fontId="0" fillId="0" borderId="23" xfId="0" applyNumberFormat="1" applyFont="1" applyFill="1" applyBorder="1" applyAlignment="1" applyProtection="1">
      <alignment horizontal="center" vertical="center"/>
      <protection/>
    </xf>
    <xf numFmtId="0" fontId="0" fillId="0" borderId="24" xfId="0" applyNumberFormat="1" applyFont="1" applyFill="1" applyBorder="1" applyAlignment="1" applyProtection="1">
      <alignment horizontal="center" vertical="center"/>
      <protection/>
    </xf>
    <xf numFmtId="0" fontId="0" fillId="0" borderId="25" xfId="0" applyNumberFormat="1" applyFont="1" applyFill="1" applyBorder="1" applyAlignment="1" applyProtection="1">
      <alignment horizontal="center" vertical="center"/>
      <protection/>
    </xf>
    <xf numFmtId="0" fontId="0" fillId="0" borderId="26" xfId="0" applyNumberFormat="1" applyFont="1" applyFill="1" applyBorder="1" applyAlignment="1" applyProtection="1">
      <alignment horizontal="center" vertical="center"/>
      <protection/>
    </xf>
    <xf numFmtId="0" fontId="0" fillId="0" borderId="27" xfId="0" applyNumberFormat="1" applyFont="1" applyFill="1" applyBorder="1" applyAlignment="1" applyProtection="1">
      <alignment horizontal="center" vertical="center"/>
      <protection/>
    </xf>
    <xf numFmtId="0" fontId="4" fillId="33" borderId="28" xfId="0" applyNumberFormat="1" applyFont="1" applyFill="1" applyBorder="1" applyAlignment="1" applyProtection="1">
      <alignment horizontal="center" vertical="center"/>
      <protection/>
    </xf>
    <xf numFmtId="0" fontId="4" fillId="33" borderId="29" xfId="0" applyNumberFormat="1" applyFont="1" applyFill="1" applyBorder="1" applyAlignment="1" applyProtection="1">
      <alignment horizontal="center" vertical="center"/>
      <protection/>
    </xf>
    <xf numFmtId="0" fontId="4" fillId="33" borderId="30" xfId="0" applyNumberFormat="1" applyFont="1" applyFill="1" applyBorder="1" applyAlignment="1" applyProtection="1">
      <alignment horizontal="center" vertical="center"/>
      <protection/>
    </xf>
    <xf numFmtId="0" fontId="4" fillId="33" borderId="31" xfId="0" applyNumberFormat="1" applyFont="1" applyFill="1" applyBorder="1" applyAlignment="1" applyProtection="1">
      <alignment horizontal="center" vertical="center"/>
      <protection/>
    </xf>
    <xf numFmtId="0" fontId="0" fillId="0" borderId="19" xfId="0" applyNumberFormat="1" applyFont="1" applyFill="1" applyBorder="1" applyAlignment="1" applyProtection="1">
      <alignment vertical="center"/>
      <protection/>
    </xf>
    <xf numFmtId="0" fontId="0" fillId="0" borderId="32" xfId="0" applyNumberFormat="1" applyFont="1" applyFill="1" applyBorder="1" applyAlignment="1" applyProtection="1">
      <alignment vertical="center"/>
      <protection/>
    </xf>
    <xf numFmtId="0" fontId="0" fillId="0" borderId="33" xfId="0" applyNumberFormat="1" applyFont="1" applyFill="1" applyBorder="1" applyAlignment="1" applyProtection="1">
      <alignment horizontal="center" vertical="center"/>
      <protection/>
    </xf>
    <xf numFmtId="0" fontId="0" fillId="0" borderId="34" xfId="0" applyNumberFormat="1" applyFont="1" applyFill="1" applyBorder="1" applyAlignment="1" applyProtection="1">
      <alignment horizontal="center" vertical="center"/>
      <protection/>
    </xf>
    <xf numFmtId="0" fontId="0" fillId="0" borderId="35" xfId="0" applyNumberFormat="1" applyFont="1" applyFill="1" applyBorder="1" applyAlignment="1" applyProtection="1">
      <alignment horizontal="center" vertical="center"/>
      <protection/>
    </xf>
    <xf numFmtId="0" fontId="0" fillId="0" borderId="22" xfId="0" applyNumberFormat="1" applyFont="1" applyFill="1" applyBorder="1" applyAlignment="1" applyProtection="1">
      <alignment vertical="center"/>
      <protection/>
    </xf>
    <xf numFmtId="0" fontId="0" fillId="0" borderId="30" xfId="0" applyNumberFormat="1" applyFont="1" applyFill="1" applyBorder="1" applyAlignment="1" applyProtection="1">
      <alignment vertical="center"/>
      <protection/>
    </xf>
    <xf numFmtId="0" fontId="0" fillId="34" borderId="36" xfId="0" applyNumberFormat="1" applyFont="1" applyFill="1" applyBorder="1" applyAlignment="1" applyProtection="1">
      <alignment vertical="center"/>
      <protection/>
    </xf>
    <xf numFmtId="0" fontId="0" fillId="34" borderId="28" xfId="0" applyNumberFormat="1" applyFont="1" applyFill="1" applyBorder="1" applyAlignment="1" applyProtection="1">
      <alignment vertical="center"/>
      <protection/>
    </xf>
    <xf numFmtId="0" fontId="0" fillId="34" borderId="30" xfId="0" applyNumberFormat="1" applyFont="1" applyFill="1" applyBorder="1" applyAlignment="1" applyProtection="1">
      <alignment vertical="center"/>
      <protection/>
    </xf>
    <xf numFmtId="0" fontId="0" fillId="0" borderId="37" xfId="0" applyNumberFormat="1" applyFont="1" applyFill="1" applyBorder="1" applyAlignment="1" applyProtection="1">
      <alignment vertical="center"/>
      <protection/>
    </xf>
    <xf numFmtId="180" fontId="0" fillId="0" borderId="37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0" fillId="0" borderId="30" xfId="0" applyNumberFormat="1" applyFont="1" applyFill="1" applyBorder="1" applyAlignment="1" applyProtection="1">
      <alignment horizontal="center" vertical="center"/>
      <protection/>
    </xf>
    <xf numFmtId="0" fontId="6" fillId="0" borderId="0" xfId="61" applyNumberFormat="1" applyFont="1" applyFill="1" applyBorder="1" applyAlignment="1" applyProtection="1">
      <alignment vertical="center"/>
      <protection/>
    </xf>
    <xf numFmtId="0" fontId="6" fillId="35" borderId="38" xfId="61" applyNumberFormat="1" applyFont="1" applyFill="1" applyBorder="1" applyAlignment="1" applyProtection="1">
      <alignment vertical="center"/>
      <protection/>
    </xf>
    <xf numFmtId="182" fontId="6" fillId="35" borderId="36" xfId="61" applyNumberFormat="1" applyFont="1" applyFill="1" applyBorder="1" applyAlignment="1" applyProtection="1">
      <alignment vertical="center"/>
      <protection/>
    </xf>
    <xf numFmtId="9" fontId="6" fillId="0" borderId="39" xfId="61" applyNumberFormat="1" applyFont="1" applyFill="1" applyBorder="1" applyAlignment="1" applyProtection="1">
      <alignment horizontal="center" vertical="center"/>
      <protection/>
    </xf>
    <xf numFmtId="5" fontId="6" fillId="0" borderId="31" xfId="61" applyNumberFormat="1" applyFont="1" applyFill="1" applyBorder="1" applyAlignment="1" applyProtection="1">
      <alignment horizontal="center" vertical="center"/>
      <protection/>
    </xf>
    <xf numFmtId="5" fontId="6" fillId="0" borderId="0" xfId="61" applyNumberFormat="1" applyFont="1" applyFill="1" applyBorder="1" applyAlignment="1" applyProtection="1">
      <alignment horizontal="center" vertical="center"/>
      <protection/>
    </xf>
    <xf numFmtId="6" fontId="6" fillId="35" borderId="36" xfId="61" applyNumberFormat="1" applyFont="1" applyFill="1" applyBorder="1" applyAlignment="1" applyProtection="1">
      <alignment vertical="center"/>
      <protection/>
    </xf>
    <xf numFmtId="6" fontId="6" fillId="0" borderId="40" xfId="61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55" fontId="7" fillId="0" borderId="22" xfId="61" applyNumberFormat="1" applyFont="1" applyFill="1" applyBorder="1" applyAlignment="1" applyProtection="1">
      <alignment horizontal="center" vertical="center"/>
      <protection/>
    </xf>
    <xf numFmtId="55" fontId="0" fillId="0" borderId="22" xfId="0" applyNumberFormat="1" applyFont="1" applyFill="1" applyBorder="1" applyAlignment="1" applyProtection="1">
      <alignment horizontal="center" vertical="center"/>
      <protection/>
    </xf>
    <xf numFmtId="55" fontId="7" fillId="0" borderId="41" xfId="61" applyNumberFormat="1" applyFont="1" applyFill="1" applyBorder="1" applyAlignment="1" applyProtection="1">
      <alignment horizontal="center" vertical="center"/>
      <protection/>
    </xf>
    <xf numFmtId="0" fontId="6" fillId="35" borderId="42" xfId="61" applyNumberFormat="1" applyFont="1" applyFill="1" applyBorder="1" applyAlignment="1" applyProtection="1">
      <alignment horizontal="center" vertical="center"/>
      <protection/>
    </xf>
    <xf numFmtId="0" fontId="6" fillId="35" borderId="43" xfId="61" applyNumberFormat="1" applyFont="1" applyFill="1" applyBorder="1" applyAlignment="1" applyProtection="1">
      <alignment horizontal="center" vertical="center" wrapText="1"/>
      <protection/>
    </xf>
    <xf numFmtId="0" fontId="6" fillId="35" borderId="43" xfId="61" applyNumberFormat="1" applyFont="1" applyFill="1" applyBorder="1" applyAlignment="1" applyProtection="1">
      <alignment horizontal="center" vertical="center"/>
      <protection/>
    </xf>
    <xf numFmtId="182" fontId="6" fillId="35" borderId="43" xfId="61" applyNumberFormat="1" applyFont="1" applyFill="1" applyBorder="1" applyAlignment="1" applyProtection="1">
      <alignment horizontal="center" vertical="center" wrapText="1"/>
      <protection/>
    </xf>
    <xf numFmtId="183" fontId="6" fillId="35" borderId="43" xfId="61" applyNumberFormat="1" applyFont="1" applyFill="1" applyBorder="1" applyAlignment="1" applyProtection="1">
      <alignment horizontal="center" vertical="center"/>
      <protection/>
    </xf>
    <xf numFmtId="0" fontId="6" fillId="35" borderId="44" xfId="61" applyNumberFormat="1" applyFont="1" applyFill="1" applyBorder="1" applyAlignment="1" applyProtection="1">
      <alignment horizontal="center" vertical="center" wrapText="1"/>
      <protection/>
    </xf>
    <xf numFmtId="182" fontId="6" fillId="35" borderId="45" xfId="61" applyNumberFormat="1" applyFont="1" applyFill="1" applyBorder="1" applyAlignment="1" applyProtection="1">
      <alignment vertical="center"/>
      <protection/>
    </xf>
    <xf numFmtId="184" fontId="6" fillId="35" borderId="46" xfId="61" applyNumberFormat="1" applyFont="1" applyFill="1" applyBorder="1" applyAlignment="1" applyProtection="1">
      <alignment horizontal="center" vertical="center"/>
      <protection/>
    </xf>
    <xf numFmtId="184" fontId="7" fillId="0" borderId="47" xfId="61" applyNumberFormat="1" applyFont="1" applyFill="1" applyBorder="1" applyAlignment="1" applyProtection="1">
      <alignment horizontal="right" vertical="center"/>
      <protection/>
    </xf>
    <xf numFmtId="184" fontId="7" fillId="0" borderId="48" xfId="61" applyNumberFormat="1" applyFont="1" applyFill="1" applyBorder="1" applyAlignment="1" applyProtection="1">
      <alignment horizontal="right" vertical="center"/>
      <protection/>
    </xf>
    <xf numFmtId="185" fontId="7" fillId="0" borderId="48" xfId="61" applyNumberFormat="1" applyFont="1" applyFill="1" applyBorder="1" applyAlignment="1" applyProtection="1">
      <alignment horizontal="right" vertical="center"/>
      <protection/>
    </xf>
    <xf numFmtId="186" fontId="7" fillId="0" borderId="48" xfId="61" applyNumberFormat="1" applyFont="1" applyFill="1" applyBorder="1" applyAlignment="1" applyProtection="1">
      <alignment horizontal="right" vertical="center"/>
      <protection/>
    </xf>
    <xf numFmtId="187" fontId="7" fillId="0" borderId="48" xfId="61" applyNumberFormat="1" applyFont="1" applyFill="1" applyBorder="1" applyAlignment="1" applyProtection="1">
      <alignment vertical="center"/>
      <protection/>
    </xf>
    <xf numFmtId="184" fontId="7" fillId="0" borderId="48" xfId="61" applyNumberFormat="1" applyFont="1" applyFill="1" applyBorder="1" applyAlignment="1" applyProtection="1">
      <alignment vertical="center"/>
      <protection/>
    </xf>
    <xf numFmtId="181" fontId="7" fillId="0" borderId="48" xfId="61" applyNumberFormat="1" applyFont="1" applyFill="1" applyBorder="1" applyAlignment="1" applyProtection="1">
      <alignment vertical="center"/>
      <protection/>
    </xf>
    <xf numFmtId="181" fontId="7" fillId="0" borderId="49" xfId="61" applyNumberFormat="1" applyFont="1" applyFill="1" applyBorder="1" applyAlignment="1" applyProtection="1">
      <alignment vertical="center"/>
      <protection/>
    </xf>
    <xf numFmtId="184" fontId="0" fillId="0" borderId="47" xfId="0" applyNumberFormat="1" applyFont="1" applyFill="1" applyBorder="1" applyAlignment="1" applyProtection="1">
      <alignment vertical="center"/>
      <protection/>
    </xf>
    <xf numFmtId="184" fontId="0" fillId="0" borderId="48" xfId="0" applyNumberFormat="1" applyFont="1" applyFill="1" applyBorder="1" applyAlignment="1" applyProtection="1">
      <alignment vertical="center"/>
      <protection/>
    </xf>
    <xf numFmtId="0" fontId="0" fillId="0" borderId="48" xfId="0" applyNumberFormat="1" applyFont="1" applyFill="1" applyBorder="1" applyAlignment="1" applyProtection="1">
      <alignment vertical="center"/>
      <protection/>
    </xf>
    <xf numFmtId="184" fontId="0" fillId="0" borderId="50" xfId="0" applyNumberFormat="1" applyFont="1" applyFill="1" applyBorder="1" applyAlignment="1" applyProtection="1">
      <alignment vertical="center"/>
      <protection/>
    </xf>
    <xf numFmtId="184" fontId="0" fillId="0" borderId="51" xfId="0" applyNumberFormat="1" applyFont="1" applyFill="1" applyBorder="1" applyAlignment="1" applyProtection="1">
      <alignment vertical="center"/>
      <protection/>
    </xf>
    <xf numFmtId="0" fontId="0" fillId="0" borderId="51" xfId="0" applyNumberFormat="1" applyFont="1" applyFill="1" applyBorder="1" applyAlignment="1" applyProtection="1">
      <alignment vertical="center"/>
      <protection/>
    </xf>
    <xf numFmtId="185" fontId="7" fillId="0" borderId="51" xfId="61" applyNumberFormat="1" applyFont="1" applyFill="1" applyBorder="1" applyAlignment="1" applyProtection="1">
      <alignment horizontal="right" vertical="center"/>
      <protection/>
    </xf>
    <xf numFmtId="187" fontId="7" fillId="0" borderId="51" xfId="61" applyNumberFormat="1" applyFont="1" applyFill="1" applyBorder="1" applyAlignment="1" applyProtection="1">
      <alignment vertical="center"/>
      <protection/>
    </xf>
    <xf numFmtId="184" fontId="7" fillId="0" borderId="51" xfId="61" applyNumberFormat="1" applyFont="1" applyFill="1" applyBorder="1" applyAlignment="1" applyProtection="1">
      <alignment vertical="center"/>
      <protection/>
    </xf>
    <xf numFmtId="181" fontId="7" fillId="0" borderId="51" xfId="61" applyNumberFormat="1" applyFont="1" applyFill="1" applyBorder="1" applyAlignment="1" applyProtection="1">
      <alignment vertical="center"/>
      <protection/>
    </xf>
    <xf numFmtId="181" fontId="7" fillId="0" borderId="52" xfId="61" applyNumberFormat="1" applyFont="1" applyFill="1" applyBorder="1" applyAlignment="1" applyProtection="1">
      <alignment vertical="center"/>
      <protection/>
    </xf>
    <xf numFmtId="6" fontId="7" fillId="0" borderId="48" xfId="61" applyNumberFormat="1" applyFont="1" applyFill="1" applyBorder="1" applyAlignment="1" applyProtection="1">
      <alignment horizontal="right" vertical="center"/>
      <protection/>
    </xf>
    <xf numFmtId="6" fontId="7" fillId="0" borderId="51" xfId="61" applyNumberFormat="1" applyFont="1" applyFill="1" applyBorder="1" applyAlignment="1" applyProtection="1">
      <alignment horizontal="right" vertical="center"/>
      <protection/>
    </xf>
    <xf numFmtId="55" fontId="0" fillId="0" borderId="21" xfId="0" applyNumberFormat="1" applyFont="1" applyFill="1" applyBorder="1" applyAlignment="1" applyProtection="1">
      <alignment horizontal="center" vertical="center"/>
      <protection/>
    </xf>
    <xf numFmtId="5" fontId="1" fillId="0" borderId="53" xfId="0" applyNumberFormat="1" applyFont="1" applyFill="1" applyBorder="1" applyAlignment="1" applyProtection="1">
      <alignment vertical="center"/>
      <protection/>
    </xf>
    <xf numFmtId="184" fontId="1" fillId="0" borderId="54" xfId="0" applyNumberFormat="1" applyFont="1" applyFill="1" applyBorder="1" applyAlignment="1" applyProtection="1">
      <alignment vertical="center"/>
      <protection/>
    </xf>
    <xf numFmtId="6" fontId="1" fillId="0" borderId="54" xfId="0" applyNumberFormat="1" applyFont="1" applyFill="1" applyBorder="1" applyAlignment="1" applyProtection="1">
      <alignment vertical="center"/>
      <protection/>
    </xf>
    <xf numFmtId="186" fontId="1" fillId="0" borderId="54" xfId="0" applyNumberFormat="1" applyFont="1" applyFill="1" applyBorder="1" applyAlignment="1" applyProtection="1">
      <alignment vertical="center"/>
      <protection/>
    </xf>
    <xf numFmtId="185" fontId="1" fillId="0" borderId="54" xfId="0" applyNumberFormat="1" applyFont="1" applyFill="1" applyBorder="1" applyAlignment="1" applyProtection="1">
      <alignment vertical="center"/>
      <protection/>
    </xf>
    <xf numFmtId="187" fontId="8" fillId="0" borderId="54" xfId="0" applyNumberFormat="1" applyFont="1" applyFill="1" applyBorder="1" applyAlignment="1" applyProtection="1">
      <alignment vertical="center"/>
      <protection/>
    </xf>
    <xf numFmtId="181" fontId="1" fillId="0" borderId="55" xfId="0" applyNumberFormat="1" applyFont="1" applyFill="1" applyBorder="1" applyAlignment="1" applyProtection="1">
      <alignment vertical="center"/>
      <protection/>
    </xf>
    <xf numFmtId="181" fontId="1" fillId="0" borderId="56" xfId="0" applyNumberFormat="1" applyFont="1" applyFill="1" applyBorder="1" applyAlignment="1" applyProtection="1">
      <alignment vertical="center"/>
      <protection/>
    </xf>
    <xf numFmtId="0" fontId="0" fillId="0" borderId="57" xfId="0" applyNumberFormat="1" applyFont="1" applyFill="1" applyBorder="1" applyAlignment="1" applyProtection="1">
      <alignment vertical="center"/>
      <protection/>
    </xf>
    <xf numFmtId="0" fontId="9" fillId="0" borderId="49" xfId="0" applyNumberFormat="1" applyFont="1" applyFill="1" applyBorder="1" applyAlignment="1" applyProtection="1">
      <alignment vertical="center"/>
      <protection/>
    </xf>
    <xf numFmtId="0" fontId="6" fillId="36" borderId="0" xfId="61" applyNumberFormat="1" applyFont="1" applyFill="1" applyBorder="1" applyAlignment="1" applyProtection="1">
      <alignment vertical="center"/>
      <protection/>
    </xf>
    <xf numFmtId="5" fontId="6" fillId="36" borderId="0" xfId="61" applyNumberFormat="1" applyFont="1" applyFill="1" applyBorder="1" applyAlignment="1" applyProtection="1">
      <alignment horizontal="center" vertical="center"/>
      <protection/>
    </xf>
    <xf numFmtId="182" fontId="6" fillId="36" borderId="0" xfId="61" applyNumberFormat="1" applyFont="1" applyFill="1" applyBorder="1" applyAlignment="1" applyProtection="1">
      <alignment vertical="center"/>
      <protection/>
    </xf>
    <xf numFmtId="6" fontId="6" fillId="36" borderId="0" xfId="61" applyNumberFormat="1" applyFont="1" applyFill="1" applyBorder="1" applyAlignment="1" applyProtection="1">
      <alignment vertical="center"/>
      <protection/>
    </xf>
    <xf numFmtId="6" fontId="6" fillId="36" borderId="0" xfId="61" applyNumberFormat="1" applyFont="1" applyFill="1" applyBorder="1" applyAlignment="1" applyProtection="1">
      <alignment horizontal="center" vertical="center"/>
      <protection/>
    </xf>
    <xf numFmtId="0" fontId="0" fillId="36" borderId="0" xfId="0" applyNumberFormat="1" applyFont="1" applyFill="1" applyBorder="1" applyAlignment="1" applyProtection="1">
      <alignment vertical="center"/>
      <protection/>
    </xf>
    <xf numFmtId="0" fontId="6" fillId="36" borderId="58" xfId="61" applyNumberFormat="1" applyFont="1" applyFill="1" applyBorder="1" applyAlignment="1" applyProtection="1">
      <alignment vertical="center"/>
      <protection/>
    </xf>
    <xf numFmtId="5" fontId="6" fillId="36" borderId="58" xfId="61" applyNumberFormat="1" applyFont="1" applyFill="1" applyBorder="1" applyAlignment="1" applyProtection="1">
      <alignment horizontal="center" vertical="center"/>
      <protection/>
    </xf>
    <xf numFmtId="182" fontId="6" fillId="36" borderId="58" xfId="61" applyNumberFormat="1" applyFont="1" applyFill="1" applyBorder="1" applyAlignment="1" applyProtection="1">
      <alignment vertical="center"/>
      <protection/>
    </xf>
    <xf numFmtId="6" fontId="6" fillId="36" borderId="58" xfId="61" applyNumberFormat="1" applyFont="1" applyFill="1" applyBorder="1" applyAlignment="1" applyProtection="1">
      <alignment vertical="center"/>
      <protection/>
    </xf>
    <xf numFmtId="6" fontId="6" fillId="36" borderId="58" xfId="61" applyNumberFormat="1" applyFont="1" applyFill="1" applyBorder="1" applyAlignment="1" applyProtection="1">
      <alignment horizontal="center" vertical="center"/>
      <protection/>
    </xf>
    <xf numFmtId="0" fontId="0" fillId="36" borderId="58" xfId="0" applyNumberFormat="1" applyFont="1" applyFill="1" applyBorder="1" applyAlignment="1" applyProtection="1">
      <alignment vertical="center"/>
      <protection/>
    </xf>
    <xf numFmtId="0" fontId="0" fillId="0" borderId="58" xfId="0" applyNumberFormat="1" applyFont="1" applyFill="1" applyBorder="1" applyAlignment="1" applyProtection="1">
      <alignment vertical="center"/>
      <protection/>
    </xf>
    <xf numFmtId="0" fontId="0" fillId="0" borderId="59" xfId="0" applyNumberFormat="1" applyFont="1" applyFill="1" applyBorder="1" applyAlignment="1" applyProtection="1">
      <alignment vertical="center"/>
      <protection/>
    </xf>
    <xf numFmtId="5" fontId="7" fillId="37" borderId="59" xfId="61" applyNumberFormat="1" applyFont="1" applyFill="1" applyBorder="1" applyAlignment="1" applyProtection="1">
      <alignment horizontal="center"/>
      <protection/>
    </xf>
    <xf numFmtId="5" fontId="6" fillId="0" borderId="59" xfId="61" applyNumberFormat="1" applyFont="1" applyFill="1" applyBorder="1" applyAlignment="1" applyProtection="1">
      <alignment horizontal="center" vertical="center"/>
      <protection/>
    </xf>
    <xf numFmtId="0" fontId="6" fillId="0" borderId="59" xfId="61" applyNumberFormat="1" applyFont="1" applyFill="1" applyBorder="1" applyAlignment="1" applyProtection="1">
      <alignment/>
      <protection/>
    </xf>
    <xf numFmtId="5" fontId="7" fillId="37" borderId="20" xfId="61" applyNumberFormat="1" applyFont="1" applyFill="1" applyBorder="1" applyAlignment="1" applyProtection="1">
      <alignment horizontal="center"/>
      <protection/>
    </xf>
    <xf numFmtId="0" fontId="10" fillId="35" borderId="60" xfId="61" applyNumberFormat="1" applyFont="1" applyFill="1" applyBorder="1" applyAlignment="1" applyProtection="1">
      <alignment horizontal="center" vertical="center"/>
      <protection/>
    </xf>
    <xf numFmtId="5" fontId="10" fillId="36" borderId="58" xfId="61" applyNumberFormat="1" applyFont="1" applyFill="1" applyBorder="1" applyAlignment="1" applyProtection="1">
      <alignment horizontal="center" vertical="center"/>
      <protection/>
    </xf>
    <xf numFmtId="9" fontId="6" fillId="36" borderId="61" xfId="61" applyNumberFormat="1" applyFont="1" applyFill="1" applyBorder="1" applyAlignment="1" applyProtection="1">
      <alignment horizontal="center" vertical="center"/>
      <protection/>
    </xf>
    <xf numFmtId="5" fontId="7" fillId="37" borderId="62" xfId="61" applyNumberFormat="1" applyFont="1" applyFill="1" applyBorder="1" applyAlignment="1" applyProtection="1">
      <alignment horizontal="center"/>
      <protection/>
    </xf>
    <xf numFmtId="0" fontId="0" fillId="0" borderId="63" xfId="0" applyNumberFormat="1" applyFont="1" applyFill="1" applyBorder="1" applyAlignment="1" applyProtection="1">
      <alignment vertical="center"/>
      <protection/>
    </xf>
    <xf numFmtId="0" fontId="0" fillId="0" borderId="64" xfId="0" applyNumberFormat="1" applyFont="1" applyFill="1" applyBorder="1" applyAlignment="1" applyProtection="1">
      <alignment vertical="center"/>
      <protection/>
    </xf>
    <xf numFmtId="0" fontId="0" fillId="0" borderId="65" xfId="0" applyNumberFormat="1" applyFont="1" applyFill="1" applyBorder="1" applyAlignment="1" applyProtection="1">
      <alignment vertical="center"/>
      <protection/>
    </xf>
    <xf numFmtId="0" fontId="6" fillId="35" borderId="36" xfId="61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0" fillId="0" borderId="66" xfId="0" applyNumberFormat="1" applyFont="1" applyFill="1" applyBorder="1" applyAlignment="1" applyProtection="1">
      <alignment vertical="center"/>
      <protection/>
    </xf>
    <xf numFmtId="0" fontId="0" fillId="34" borderId="40" xfId="0" applyNumberFormat="1" applyFont="1" applyFill="1" applyBorder="1" applyAlignment="1" applyProtection="1">
      <alignment vertical="center"/>
      <protection/>
    </xf>
    <xf numFmtId="0" fontId="1" fillId="0" borderId="0" xfId="62">
      <alignment vertical="center"/>
      <protection/>
    </xf>
    <xf numFmtId="0" fontId="1" fillId="0" borderId="67" xfId="62" applyBorder="1">
      <alignment vertical="center"/>
      <protection/>
    </xf>
    <xf numFmtId="0" fontId="1" fillId="0" borderId="68" xfId="62" applyBorder="1">
      <alignment vertical="center"/>
      <protection/>
    </xf>
    <xf numFmtId="0" fontId="1" fillId="0" borderId="69" xfId="62" applyBorder="1">
      <alignment vertical="center"/>
      <protection/>
    </xf>
    <xf numFmtId="0" fontId="1" fillId="0" borderId="37" xfId="62" applyBorder="1">
      <alignment vertical="center"/>
      <protection/>
    </xf>
    <xf numFmtId="0" fontId="1" fillId="0" borderId="0" xfId="62" applyBorder="1">
      <alignment vertical="center"/>
      <protection/>
    </xf>
    <xf numFmtId="22" fontId="0" fillId="0" borderId="0" xfId="0" applyNumberFormat="1" applyAlignment="1">
      <alignment vertical="center"/>
    </xf>
    <xf numFmtId="14" fontId="0" fillId="0" borderId="0" xfId="0" applyNumberFormat="1" applyAlignment="1">
      <alignment vertical="center"/>
    </xf>
    <xf numFmtId="3" fontId="0" fillId="0" borderId="0" xfId="0" applyNumberFormat="1" applyAlignment="1">
      <alignment vertical="center"/>
    </xf>
    <xf numFmtId="22" fontId="0" fillId="0" borderId="37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37" xfId="0" applyBorder="1" applyAlignment="1">
      <alignment vertical="center"/>
    </xf>
    <xf numFmtId="0" fontId="3" fillId="0" borderId="37" xfId="0" applyNumberFormat="1" applyFont="1" applyFill="1" applyBorder="1" applyAlignment="1" applyProtection="1">
      <alignment vertical="center"/>
      <protection/>
    </xf>
    <xf numFmtId="180" fontId="3" fillId="0" borderId="37" xfId="0" applyNumberFormat="1" applyFont="1" applyFill="1" applyBorder="1" applyAlignment="1" applyProtection="1">
      <alignment vertical="center"/>
      <protection/>
    </xf>
    <xf numFmtId="5" fontId="7" fillId="37" borderId="22" xfId="61" applyNumberFormat="1" applyFont="1" applyFill="1" applyBorder="1" applyAlignment="1" applyProtection="1">
      <alignment horizontal="center"/>
      <protection/>
    </xf>
    <xf numFmtId="5" fontId="7" fillId="37" borderId="61" xfId="61" applyNumberFormat="1" applyFont="1" applyFill="1" applyBorder="1" applyAlignment="1" applyProtection="1">
      <alignment horizontal="center"/>
      <protection/>
    </xf>
    <xf numFmtId="5" fontId="7" fillId="37" borderId="49" xfId="61" applyNumberFormat="1" applyFont="1" applyFill="1" applyBorder="1" applyAlignment="1" applyProtection="1">
      <alignment horizontal="center"/>
      <protection/>
    </xf>
    <xf numFmtId="5" fontId="7" fillId="37" borderId="63" xfId="61" applyNumberFormat="1" applyFont="1" applyFill="1" applyBorder="1" applyAlignment="1" applyProtection="1">
      <alignment horizontal="center"/>
      <protection/>
    </xf>
    <xf numFmtId="5" fontId="7" fillId="37" borderId="70" xfId="61" applyNumberFormat="1" applyFont="1" applyFill="1" applyBorder="1" applyAlignment="1" applyProtection="1">
      <alignment horizontal="center"/>
      <protection/>
    </xf>
    <xf numFmtId="5" fontId="11" fillId="0" borderId="20" xfId="61" applyNumberFormat="1" applyFont="1" applyFill="1" applyBorder="1" applyAlignment="1" applyProtection="1">
      <alignment horizontal="center" vertical="center"/>
      <protection/>
    </xf>
    <xf numFmtId="188" fontId="6" fillId="0" borderId="29" xfId="61" applyNumberFormat="1" applyFont="1" applyFill="1" applyBorder="1" applyAlignment="1" applyProtection="1">
      <alignment horizontal="center" vertical="center"/>
      <protection/>
    </xf>
    <xf numFmtId="188" fontId="6" fillId="0" borderId="40" xfId="61" applyNumberFormat="1" applyFont="1" applyFill="1" applyBorder="1" applyAlignment="1" applyProtection="1">
      <alignment horizontal="center" vertical="center"/>
      <protection/>
    </xf>
    <xf numFmtId="5" fontId="6" fillId="0" borderId="70" xfId="61" applyNumberFormat="1" applyFont="1" applyFill="1" applyBorder="1" applyAlignment="1" applyProtection="1">
      <alignment horizontal="center" vertical="center"/>
      <protection/>
    </xf>
    <xf numFmtId="5" fontId="6" fillId="0" borderId="71" xfId="61" applyNumberFormat="1" applyFont="1" applyFill="1" applyBorder="1" applyAlignment="1" applyProtection="1">
      <alignment horizontal="center" vertical="center"/>
      <protection/>
    </xf>
    <xf numFmtId="0" fontId="4" fillId="33" borderId="72" xfId="0" applyNumberFormat="1" applyFont="1" applyFill="1" applyBorder="1" applyAlignment="1" applyProtection="1">
      <alignment horizontal="center" vertical="center"/>
      <protection/>
    </xf>
    <xf numFmtId="0" fontId="4" fillId="33" borderId="40" xfId="0" applyNumberFormat="1" applyFont="1" applyFill="1" applyBorder="1" applyAlignment="1" applyProtection="1">
      <alignment horizontal="center" vertical="center"/>
      <protection/>
    </xf>
    <xf numFmtId="0" fontId="4" fillId="33" borderId="36" xfId="0" applyNumberFormat="1" applyFont="1" applyFill="1" applyBorder="1" applyAlignment="1" applyProtection="1">
      <alignment horizontal="center" vertical="center"/>
      <protection/>
    </xf>
    <xf numFmtId="0" fontId="4" fillId="33" borderId="28" xfId="0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_気づき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zoomScaleSheetLayoutView="100" zoomScalePageLayoutView="0" workbookViewId="0" topLeftCell="L1">
      <selection activeCell="F2" sqref="F2:G2"/>
    </sheetView>
  </sheetViews>
  <sheetFormatPr defaultColWidth="10.00390625" defaultRowHeight="13.5" customHeight="1"/>
  <cols>
    <col min="1" max="1" width="22.75390625" style="0" customWidth="1"/>
    <col min="2" max="2" width="13.625" style="0" customWidth="1"/>
    <col min="3" max="3" width="13.875" style="0" customWidth="1"/>
    <col min="4" max="4" width="15.625" style="0" customWidth="1"/>
    <col min="5" max="5" width="12.375" style="0" customWidth="1"/>
    <col min="6" max="6" width="12.25390625" style="0" customWidth="1"/>
    <col min="7" max="7" width="13.25390625" style="0" customWidth="1"/>
    <col min="8" max="8" width="10.00390625" style="0" customWidth="1"/>
    <col min="9" max="9" width="15.75390625" style="0" customWidth="1"/>
    <col min="10" max="10" width="13.125" style="0" customWidth="1"/>
    <col min="11" max="11" width="15.50390625" style="0" customWidth="1"/>
    <col min="12" max="12" width="17.625" style="0" customWidth="1"/>
  </cols>
  <sheetData>
    <row r="1" spans="1:8" ht="19.5" customHeight="1">
      <c r="A1" s="121"/>
      <c r="B1" s="141" t="s">
        <v>0</v>
      </c>
      <c r="C1" s="142"/>
      <c r="D1" s="143"/>
      <c r="E1" s="120"/>
      <c r="F1" s="144" t="s">
        <v>0</v>
      </c>
      <c r="G1" s="145"/>
      <c r="H1" s="122"/>
    </row>
    <row r="2" spans="1:10" ht="25.5" customHeight="1">
      <c r="A2" s="123" t="s">
        <v>1</v>
      </c>
      <c r="B2" s="146">
        <v>400000</v>
      </c>
      <c r="C2" s="146"/>
      <c r="D2" s="146"/>
      <c r="E2" s="64" t="s">
        <v>2</v>
      </c>
      <c r="F2" s="147">
        <v>42635</v>
      </c>
      <c r="G2" s="148"/>
      <c r="H2" s="46"/>
      <c r="I2" s="46"/>
      <c r="J2">
        <v>2016</v>
      </c>
    </row>
    <row r="3" spans="1:11" ht="27" customHeight="1">
      <c r="A3" s="47" t="s">
        <v>3</v>
      </c>
      <c r="B3" s="149">
        <f>SUM(B2+D17)</f>
        <v>420000</v>
      </c>
      <c r="C3" s="149"/>
      <c r="D3" s="150"/>
      <c r="E3" s="48" t="s">
        <v>4</v>
      </c>
      <c r="F3" s="49">
        <v>0.02</v>
      </c>
      <c r="G3" s="50">
        <f>B3*F3</f>
        <v>8400</v>
      </c>
      <c r="H3" s="52" t="s">
        <v>5</v>
      </c>
      <c r="I3" s="53">
        <f>(B3-B2)</f>
        <v>20000</v>
      </c>
      <c r="K3" s="124"/>
    </row>
    <row r="4" spans="1:9" s="103" customFormat="1" ht="17.25" customHeight="1">
      <c r="A4" s="98"/>
      <c r="B4" s="99"/>
      <c r="C4" s="99"/>
      <c r="D4" s="99"/>
      <c r="E4" s="100"/>
      <c r="F4" s="119" t="s">
        <v>0</v>
      </c>
      <c r="G4" s="99"/>
      <c r="H4" s="101"/>
      <c r="I4" s="102"/>
    </row>
    <row r="5" spans="1:12" ht="39" customHeight="1">
      <c r="A5" s="104"/>
      <c r="B5" s="105"/>
      <c r="C5" s="105"/>
      <c r="D5" s="117"/>
      <c r="E5" s="106"/>
      <c r="F5" s="118"/>
      <c r="G5" s="105"/>
      <c r="H5" s="107"/>
      <c r="I5" s="108"/>
      <c r="J5" s="109"/>
      <c r="K5" s="110"/>
      <c r="L5" s="110"/>
    </row>
    <row r="6" spans="1:12" ht="21" customHeight="1">
      <c r="A6" s="114" t="s">
        <v>6</v>
      </c>
      <c r="B6" s="112" t="s">
        <v>0</v>
      </c>
      <c r="C6" s="112" t="s">
        <v>0</v>
      </c>
      <c r="D6" s="113"/>
      <c r="E6" s="112" t="s">
        <v>0</v>
      </c>
      <c r="F6" s="115" t="s">
        <v>0</v>
      </c>
      <c r="G6" s="51"/>
      <c r="H6" s="46"/>
      <c r="I6" s="46"/>
      <c r="L6" s="111"/>
    </row>
    <row r="7" spans="1:12" ht="42">
      <c r="A7" s="116" t="s">
        <v>7</v>
      </c>
      <c r="B7" s="58" t="s">
        <v>8</v>
      </c>
      <c r="C7" s="59" t="s">
        <v>9</v>
      </c>
      <c r="D7" s="60" t="s">
        <v>10</v>
      </c>
      <c r="E7" s="61" t="s">
        <v>11</v>
      </c>
      <c r="F7" s="59" t="s">
        <v>12</v>
      </c>
      <c r="G7" s="61" t="s">
        <v>13</v>
      </c>
      <c r="H7" s="60" t="s">
        <v>14</v>
      </c>
      <c r="I7" s="62" t="s">
        <v>15</v>
      </c>
      <c r="J7" s="65" t="s">
        <v>16</v>
      </c>
      <c r="K7" s="59" t="s">
        <v>17</v>
      </c>
      <c r="L7" s="63" t="s">
        <v>18</v>
      </c>
    </row>
    <row r="8" spans="1:12" ht="24.75" customHeight="1">
      <c r="A8" s="55">
        <v>42095</v>
      </c>
      <c r="B8" s="66">
        <v>20000</v>
      </c>
      <c r="C8" s="67"/>
      <c r="D8" s="85">
        <f aca="true" t="shared" si="0" ref="D8:D16">SUM(B8-C8)</f>
        <v>20000</v>
      </c>
      <c r="E8" s="68"/>
      <c r="F8" s="69"/>
      <c r="G8" s="68">
        <f aca="true" t="shared" si="1" ref="G8:G16">SUM(E8+F8)</f>
        <v>0</v>
      </c>
      <c r="H8" s="70" t="e">
        <f aca="true" t="shared" si="2" ref="H8:H16">E8/G8</f>
        <v>#DIV/0!</v>
      </c>
      <c r="I8" s="71" t="e">
        <f aca="true" t="shared" si="3" ref="I8:I16">B8/E8</f>
        <v>#DIV/0!</v>
      </c>
      <c r="J8" s="71" t="e">
        <f aca="true" t="shared" si="4" ref="J8:J16">C8/F8</f>
        <v>#DIV/0!</v>
      </c>
      <c r="K8" s="72" t="e">
        <f aca="true" t="shared" si="5" ref="K8:K16">I8/J8</f>
        <v>#DIV/0!</v>
      </c>
      <c r="L8" s="73" t="e">
        <f aca="true" t="shared" si="6" ref="L8:L16">B8/C8</f>
        <v>#DIV/0!</v>
      </c>
    </row>
    <row r="9" spans="1:12" ht="24.75" customHeight="1">
      <c r="A9" s="56">
        <v>42125</v>
      </c>
      <c r="B9" s="74"/>
      <c r="C9" s="75"/>
      <c r="D9" s="85">
        <f t="shared" si="0"/>
        <v>0</v>
      </c>
      <c r="E9" s="76"/>
      <c r="F9" s="76"/>
      <c r="G9" s="68">
        <f t="shared" si="1"/>
        <v>0</v>
      </c>
      <c r="H9" s="70" t="e">
        <f t="shared" si="2"/>
        <v>#DIV/0!</v>
      </c>
      <c r="I9" s="71" t="e">
        <f t="shared" si="3"/>
        <v>#DIV/0!</v>
      </c>
      <c r="J9" s="71" t="e">
        <f t="shared" si="4"/>
        <v>#DIV/0!</v>
      </c>
      <c r="K9" s="72" t="e">
        <f t="shared" si="5"/>
        <v>#DIV/0!</v>
      </c>
      <c r="L9" s="73" t="e">
        <f t="shared" si="6"/>
        <v>#DIV/0!</v>
      </c>
    </row>
    <row r="10" spans="1:12" ht="24.75" customHeight="1">
      <c r="A10" s="55">
        <v>42156</v>
      </c>
      <c r="B10" s="74"/>
      <c r="C10" s="75"/>
      <c r="D10" s="85">
        <f t="shared" si="0"/>
        <v>0</v>
      </c>
      <c r="E10" s="76"/>
      <c r="F10" s="76"/>
      <c r="G10" s="68">
        <f t="shared" si="1"/>
        <v>0</v>
      </c>
      <c r="H10" s="70" t="e">
        <f t="shared" si="2"/>
        <v>#DIV/0!</v>
      </c>
      <c r="I10" s="71" t="e">
        <f t="shared" si="3"/>
        <v>#DIV/0!</v>
      </c>
      <c r="J10" s="71" t="e">
        <f t="shared" si="4"/>
        <v>#DIV/0!</v>
      </c>
      <c r="K10" s="72" t="e">
        <f t="shared" si="5"/>
        <v>#DIV/0!</v>
      </c>
      <c r="L10" s="73" t="e">
        <f t="shared" si="6"/>
        <v>#DIV/0!</v>
      </c>
    </row>
    <row r="11" spans="1:12" ht="24.75" customHeight="1">
      <c r="A11" s="56">
        <v>42186</v>
      </c>
      <c r="B11" s="74"/>
      <c r="C11" s="75"/>
      <c r="D11" s="85">
        <f t="shared" si="0"/>
        <v>0</v>
      </c>
      <c r="E11" s="76"/>
      <c r="F11" s="76"/>
      <c r="G11" s="68">
        <f t="shared" si="1"/>
        <v>0</v>
      </c>
      <c r="H11" s="70" t="e">
        <f t="shared" si="2"/>
        <v>#DIV/0!</v>
      </c>
      <c r="I11" s="71" t="e">
        <f t="shared" si="3"/>
        <v>#DIV/0!</v>
      </c>
      <c r="J11" s="71" t="e">
        <f t="shared" si="4"/>
        <v>#DIV/0!</v>
      </c>
      <c r="K11" s="72" t="e">
        <f t="shared" si="5"/>
        <v>#DIV/0!</v>
      </c>
      <c r="L11" s="73" t="e">
        <f t="shared" si="6"/>
        <v>#DIV/0!</v>
      </c>
    </row>
    <row r="12" spans="1:12" ht="24.75" customHeight="1">
      <c r="A12" s="55">
        <v>42217</v>
      </c>
      <c r="B12" s="74"/>
      <c r="C12" s="67"/>
      <c r="D12" s="85">
        <f t="shared" si="0"/>
        <v>0</v>
      </c>
      <c r="E12" s="76"/>
      <c r="F12" s="76"/>
      <c r="G12" s="68">
        <f t="shared" si="1"/>
        <v>0</v>
      </c>
      <c r="H12" s="70" t="e">
        <f t="shared" si="2"/>
        <v>#DIV/0!</v>
      </c>
      <c r="I12" s="71" t="e">
        <f t="shared" si="3"/>
        <v>#DIV/0!</v>
      </c>
      <c r="J12" s="71" t="e">
        <f t="shared" si="4"/>
        <v>#DIV/0!</v>
      </c>
      <c r="K12" s="72" t="e">
        <f t="shared" si="5"/>
        <v>#DIV/0!</v>
      </c>
      <c r="L12" s="73" t="e">
        <f t="shared" si="6"/>
        <v>#DIV/0!</v>
      </c>
    </row>
    <row r="13" spans="1:12" ht="24.75" customHeight="1">
      <c r="A13" s="56">
        <v>42248</v>
      </c>
      <c r="B13" s="74"/>
      <c r="C13" s="75"/>
      <c r="D13" s="85">
        <f t="shared" si="0"/>
        <v>0</v>
      </c>
      <c r="E13" s="76"/>
      <c r="F13" s="76"/>
      <c r="G13" s="68">
        <f t="shared" si="1"/>
        <v>0</v>
      </c>
      <c r="H13" s="70" t="e">
        <f t="shared" si="2"/>
        <v>#DIV/0!</v>
      </c>
      <c r="I13" s="71" t="e">
        <f t="shared" si="3"/>
        <v>#DIV/0!</v>
      </c>
      <c r="J13" s="71" t="e">
        <f t="shared" si="4"/>
        <v>#DIV/0!</v>
      </c>
      <c r="K13" s="72" t="e">
        <f t="shared" si="5"/>
        <v>#DIV/0!</v>
      </c>
      <c r="L13" s="73" t="e">
        <f t="shared" si="6"/>
        <v>#DIV/0!</v>
      </c>
    </row>
    <row r="14" spans="1:12" ht="24.75" customHeight="1">
      <c r="A14" s="55">
        <v>42278</v>
      </c>
      <c r="B14" s="74"/>
      <c r="C14" s="67"/>
      <c r="D14" s="85">
        <f t="shared" si="0"/>
        <v>0</v>
      </c>
      <c r="E14" s="76"/>
      <c r="F14" s="76"/>
      <c r="G14" s="68">
        <f t="shared" si="1"/>
        <v>0</v>
      </c>
      <c r="H14" s="70" t="e">
        <f t="shared" si="2"/>
        <v>#DIV/0!</v>
      </c>
      <c r="I14" s="71" t="e">
        <f t="shared" si="3"/>
        <v>#DIV/0!</v>
      </c>
      <c r="J14" s="71" t="e">
        <f t="shared" si="4"/>
        <v>#DIV/0!</v>
      </c>
      <c r="K14" s="72" t="e">
        <f t="shared" si="5"/>
        <v>#DIV/0!</v>
      </c>
      <c r="L14" s="73" t="e">
        <f t="shared" si="6"/>
        <v>#DIV/0!</v>
      </c>
    </row>
    <row r="15" spans="1:12" ht="24.75" customHeight="1">
      <c r="A15" s="56">
        <v>42309</v>
      </c>
      <c r="B15" s="74"/>
      <c r="C15" s="67"/>
      <c r="D15" s="85">
        <f t="shared" si="0"/>
        <v>0</v>
      </c>
      <c r="E15" s="76"/>
      <c r="F15" s="76"/>
      <c r="G15" s="68">
        <f t="shared" si="1"/>
        <v>0</v>
      </c>
      <c r="H15" s="70" t="e">
        <f t="shared" si="2"/>
        <v>#DIV/0!</v>
      </c>
      <c r="I15" s="71" t="e">
        <f t="shared" si="3"/>
        <v>#DIV/0!</v>
      </c>
      <c r="J15" s="71" t="e">
        <f t="shared" si="4"/>
        <v>#DIV/0!</v>
      </c>
      <c r="K15" s="72" t="e">
        <f t="shared" si="5"/>
        <v>#DIV/0!</v>
      </c>
      <c r="L15" s="73" t="e">
        <f t="shared" si="6"/>
        <v>#DIV/0!</v>
      </c>
    </row>
    <row r="16" spans="1:12" ht="24.75" customHeight="1">
      <c r="A16" s="57">
        <v>42339</v>
      </c>
      <c r="B16" s="77"/>
      <c r="C16" s="78"/>
      <c r="D16" s="86">
        <f t="shared" si="0"/>
        <v>0</v>
      </c>
      <c r="E16" s="79"/>
      <c r="F16" s="79"/>
      <c r="G16" s="80">
        <f t="shared" si="1"/>
        <v>0</v>
      </c>
      <c r="H16" s="81" t="e">
        <f t="shared" si="2"/>
        <v>#DIV/0!</v>
      </c>
      <c r="I16" s="82" t="e">
        <f t="shared" si="3"/>
        <v>#DIV/0!</v>
      </c>
      <c r="J16" s="82" t="e">
        <f t="shared" si="4"/>
        <v>#DIV/0!</v>
      </c>
      <c r="K16" s="83" t="e">
        <f t="shared" si="5"/>
        <v>#DIV/0!</v>
      </c>
      <c r="L16" s="84" t="e">
        <f t="shared" si="6"/>
        <v>#DIV/0!</v>
      </c>
    </row>
    <row r="17" spans="1:12" ht="24.75" customHeight="1">
      <c r="A17" s="87" t="s">
        <v>19</v>
      </c>
      <c r="B17" s="88">
        <f aca="true" t="shared" si="7" ref="B17:G17">SUM(B8:B16)</f>
        <v>20000</v>
      </c>
      <c r="C17" s="89">
        <f t="shared" si="7"/>
        <v>0</v>
      </c>
      <c r="D17" s="90">
        <f t="shared" si="7"/>
        <v>20000</v>
      </c>
      <c r="E17" s="91">
        <f t="shared" si="7"/>
        <v>0</v>
      </c>
      <c r="F17" s="92">
        <f t="shared" si="7"/>
        <v>0</v>
      </c>
      <c r="G17" s="91">
        <f t="shared" si="7"/>
        <v>0</v>
      </c>
      <c r="H17" s="93" t="e">
        <f>AVERAGE(H8:H16)</f>
        <v>#DIV/0!</v>
      </c>
      <c r="I17" s="89" t="e">
        <f>AVERAGE(I8:I16)</f>
        <v>#DIV/0!</v>
      </c>
      <c r="J17" s="89" t="e">
        <f>AVERAGE(J8:J16)</f>
        <v>#DIV/0!</v>
      </c>
      <c r="K17" s="94" t="e">
        <f>AVERAGE(K8:K16)</f>
        <v>#DIV/0!</v>
      </c>
      <c r="L17" s="95" t="e">
        <f>AVERAGE(L8:L16)</f>
        <v>#DIV/0!</v>
      </c>
    </row>
    <row r="18" spans="1:12" ht="12.75">
      <c r="A18" s="54"/>
      <c r="J18" s="96"/>
      <c r="K18" s="97" t="s">
        <v>20</v>
      </c>
      <c r="L18" s="97" t="s">
        <v>21</v>
      </c>
    </row>
    <row r="19" ht="12.75">
      <c r="A19" s="54"/>
    </row>
  </sheetData>
  <sheetProtection/>
  <mergeCells count="5">
    <mergeCell ref="B1:D1"/>
    <mergeCell ref="F1:G1"/>
    <mergeCell ref="B2:D2"/>
    <mergeCell ref="F2:G2"/>
    <mergeCell ref="B3:D3"/>
  </mergeCells>
  <printOptions/>
  <pageMargins left="0.6986111111111111" right="0.6986111111111111" top="0.75" bottom="0.75" header="0.3" footer="0.3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3"/>
  <sheetViews>
    <sheetView tabSelected="1"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K45" sqref="K45"/>
    </sheetView>
  </sheetViews>
  <sheetFormatPr defaultColWidth="10.00390625" defaultRowHeight="13.5" customHeight="1"/>
  <cols>
    <col min="1" max="1" width="9.625" style="0" customWidth="1"/>
    <col min="2" max="2" width="10.00390625" style="0" customWidth="1"/>
    <col min="3" max="3" width="17.25390625" style="0" customWidth="1"/>
    <col min="4" max="4" width="32.75390625" style="0" customWidth="1"/>
    <col min="5" max="5" width="6.875" style="0" customWidth="1"/>
    <col min="6" max="6" width="15.875" style="0" customWidth="1"/>
    <col min="7" max="7" width="13.125" style="0" customWidth="1"/>
    <col min="8" max="8" width="11.25390625" style="0" customWidth="1"/>
    <col min="9" max="9" width="15.875" style="0" customWidth="1"/>
    <col min="10" max="10" width="10.00390625" style="0" customWidth="1"/>
    <col min="11" max="11" width="18.375" style="0" customWidth="1"/>
    <col min="12" max="12" width="9.00390625" style="0" customWidth="1"/>
    <col min="13" max="14" width="10.00390625" style="0" customWidth="1"/>
    <col min="15" max="15" width="15.875" style="0" customWidth="1"/>
  </cols>
  <sheetData>
    <row r="1" spans="1:15" ht="12.75">
      <c r="A1" s="39" t="s">
        <v>22</v>
      </c>
      <c r="B1" s="40" t="s">
        <v>23</v>
      </c>
      <c r="C1" s="40" t="s">
        <v>24</v>
      </c>
      <c r="D1" s="40" t="s">
        <v>25</v>
      </c>
      <c r="E1" s="40" t="s">
        <v>26</v>
      </c>
      <c r="F1" s="40" t="s">
        <v>27</v>
      </c>
      <c r="G1" s="40" t="s">
        <v>28</v>
      </c>
      <c r="H1" s="40" t="s">
        <v>29</v>
      </c>
      <c r="I1" s="40" t="s">
        <v>30</v>
      </c>
      <c r="J1" s="40" t="s">
        <v>31</v>
      </c>
      <c r="K1" s="40" t="s">
        <v>32</v>
      </c>
      <c r="L1" s="40" t="s">
        <v>33</v>
      </c>
      <c r="M1" s="40" t="s">
        <v>34</v>
      </c>
      <c r="N1" s="126" t="s">
        <v>35</v>
      </c>
      <c r="O1" s="41" t="s">
        <v>36</v>
      </c>
    </row>
    <row r="2" spans="1:15" ht="13.5" customHeight="1">
      <c r="A2" t="s">
        <v>85</v>
      </c>
      <c r="B2" t="s">
        <v>81</v>
      </c>
      <c r="C2">
        <v>0.6</v>
      </c>
      <c r="D2" t="s">
        <v>86</v>
      </c>
      <c r="E2" t="s">
        <v>87</v>
      </c>
      <c r="F2" s="133">
        <v>42636.669444444444</v>
      </c>
      <c r="G2">
        <v>1.69547</v>
      </c>
      <c r="H2" t="s">
        <v>82</v>
      </c>
      <c r="I2" s="133">
        <v>42636.68194444444</v>
      </c>
      <c r="J2">
        <v>1.69695</v>
      </c>
      <c r="K2" t="s">
        <v>44</v>
      </c>
      <c r="L2" t="s">
        <v>77</v>
      </c>
      <c r="N2">
        <v>14.8</v>
      </c>
      <c r="O2">
        <v>-6838</v>
      </c>
    </row>
    <row r="3" spans="1:15" ht="12.75">
      <c r="A3" t="s">
        <v>88</v>
      </c>
      <c r="B3" t="s">
        <v>81</v>
      </c>
      <c r="C3">
        <v>0.3</v>
      </c>
      <c r="D3" t="s">
        <v>89</v>
      </c>
      <c r="E3" t="s">
        <v>87</v>
      </c>
      <c r="F3" s="134">
        <v>42636.67291666667</v>
      </c>
      <c r="G3">
        <v>1.00216</v>
      </c>
      <c r="H3" t="s">
        <v>87</v>
      </c>
      <c r="I3" s="133">
        <v>42636.79027777778</v>
      </c>
      <c r="J3">
        <v>1.00356</v>
      </c>
      <c r="K3" t="s">
        <v>80</v>
      </c>
      <c r="L3" t="s">
        <v>77</v>
      </c>
      <c r="M3" s="10"/>
      <c r="N3" s="10">
        <v>14</v>
      </c>
      <c r="O3">
        <v>-3224</v>
      </c>
    </row>
    <row r="4" spans="1:15" ht="12.75">
      <c r="A4" t="s">
        <v>90</v>
      </c>
      <c r="B4" t="s">
        <v>79</v>
      </c>
      <c r="C4">
        <v>0.38</v>
      </c>
      <c r="D4" t="s">
        <v>91</v>
      </c>
      <c r="E4" t="s">
        <v>92</v>
      </c>
      <c r="F4" s="133">
        <v>42639.004166666666</v>
      </c>
      <c r="G4">
        <v>101.131</v>
      </c>
      <c r="H4" t="s">
        <v>92</v>
      </c>
      <c r="I4" s="133">
        <v>42639.13125</v>
      </c>
      <c r="J4" s="135">
        <v>100817</v>
      </c>
      <c r="K4" t="s">
        <v>80</v>
      </c>
      <c r="L4" t="s">
        <v>77</v>
      </c>
      <c r="M4" s="10"/>
      <c r="N4" s="10">
        <v>31.4</v>
      </c>
      <c r="O4">
        <v>-11932</v>
      </c>
    </row>
    <row r="5" spans="1:15" ht="12.75">
      <c r="A5" t="s">
        <v>93</v>
      </c>
      <c r="B5" t="s">
        <v>81</v>
      </c>
      <c r="C5">
        <v>0.29</v>
      </c>
      <c r="D5" t="s">
        <v>78</v>
      </c>
      <c r="E5" t="s">
        <v>82</v>
      </c>
      <c r="F5" s="133">
        <v>42605.646527777775</v>
      </c>
      <c r="G5">
        <v>113.378</v>
      </c>
      <c r="H5" t="s">
        <v>76</v>
      </c>
      <c r="I5" s="133">
        <v>42605.70208333333</v>
      </c>
      <c r="J5">
        <v>113.598</v>
      </c>
      <c r="K5" t="s">
        <v>83</v>
      </c>
      <c r="L5" t="s">
        <v>77</v>
      </c>
      <c r="M5" s="10"/>
      <c r="N5" s="10">
        <v>13.3</v>
      </c>
      <c r="O5">
        <v>-6380</v>
      </c>
    </row>
    <row r="6" spans="1:15" ht="12.75">
      <c r="A6" t="s">
        <v>84</v>
      </c>
      <c r="B6" t="s">
        <v>79</v>
      </c>
      <c r="C6">
        <v>0.24</v>
      </c>
      <c r="D6" t="s">
        <v>91</v>
      </c>
      <c r="E6" t="s">
        <v>94</v>
      </c>
      <c r="F6" s="134">
        <v>42639</v>
      </c>
      <c r="G6">
        <v>1.47534</v>
      </c>
      <c r="H6" t="s">
        <v>95</v>
      </c>
      <c r="I6" s="133">
        <v>42639.375</v>
      </c>
      <c r="J6">
        <v>1.47216</v>
      </c>
      <c r="K6" t="s">
        <v>96</v>
      </c>
      <c r="L6" t="s">
        <v>77</v>
      </c>
      <c r="N6" s="10">
        <v>31.8</v>
      </c>
      <c r="O6">
        <v>-5871</v>
      </c>
    </row>
    <row r="7" spans="1:15" ht="12.75">
      <c r="A7" t="s">
        <v>90</v>
      </c>
      <c r="B7" t="s">
        <v>81</v>
      </c>
      <c r="C7">
        <v>0.8</v>
      </c>
      <c r="D7" t="s">
        <v>91</v>
      </c>
      <c r="E7" t="s">
        <v>94</v>
      </c>
      <c r="F7" s="133">
        <v>42639.430555555555</v>
      </c>
      <c r="G7">
        <v>100.697</v>
      </c>
      <c r="H7" t="s">
        <v>94</v>
      </c>
      <c r="I7" s="133">
        <v>42639.44652777778</v>
      </c>
      <c r="J7">
        <v>100.533</v>
      </c>
      <c r="K7" t="s">
        <v>96</v>
      </c>
      <c r="L7" t="s">
        <v>97</v>
      </c>
      <c r="M7">
        <v>16.4</v>
      </c>
      <c r="N7" s="10"/>
      <c r="O7">
        <v>13120</v>
      </c>
    </row>
    <row r="8" spans="1:15" ht="12.75">
      <c r="A8" t="s">
        <v>98</v>
      </c>
      <c r="B8" t="s">
        <v>81</v>
      </c>
      <c r="C8">
        <v>0.76</v>
      </c>
      <c r="D8" t="s">
        <v>99</v>
      </c>
      <c r="E8" t="s">
        <v>95</v>
      </c>
      <c r="F8" s="133">
        <v>42639.62152777778</v>
      </c>
      <c r="G8">
        <v>1.31685</v>
      </c>
      <c r="H8" t="s">
        <v>94</v>
      </c>
      <c r="I8" s="133">
        <v>42639.717361111114</v>
      </c>
      <c r="J8">
        <v>1.3147</v>
      </c>
      <c r="K8" t="s">
        <v>96</v>
      </c>
      <c r="L8" t="s">
        <v>97</v>
      </c>
      <c r="M8" s="10">
        <v>21.5</v>
      </c>
      <c r="N8" s="10"/>
      <c r="O8">
        <v>12486</v>
      </c>
    </row>
    <row r="9" spans="1:15" ht="12.75">
      <c r="A9" t="s">
        <v>100</v>
      </c>
      <c r="B9" t="s">
        <v>79</v>
      </c>
      <c r="C9">
        <v>0.08</v>
      </c>
      <c r="D9" t="s">
        <v>78</v>
      </c>
      <c r="E9" t="s">
        <v>75</v>
      </c>
      <c r="F9" s="133">
        <v>42639.6375</v>
      </c>
      <c r="G9">
        <v>0.87128</v>
      </c>
      <c r="H9" t="s">
        <v>101</v>
      </c>
      <c r="I9" s="133">
        <v>42639.64375</v>
      </c>
      <c r="J9">
        <v>0.87074</v>
      </c>
      <c r="K9" t="s">
        <v>102</v>
      </c>
      <c r="L9" t="s">
        <v>77</v>
      </c>
      <c r="M9" s="10"/>
      <c r="N9" s="10">
        <v>5.4</v>
      </c>
      <c r="O9">
        <v>-561</v>
      </c>
    </row>
    <row r="10" spans="1:15" ht="12.75">
      <c r="A10" t="s">
        <v>103</v>
      </c>
      <c r="B10" t="s">
        <v>81</v>
      </c>
      <c r="C10">
        <v>0.1</v>
      </c>
      <c r="D10" t="s">
        <v>104</v>
      </c>
      <c r="E10" t="s">
        <v>101</v>
      </c>
      <c r="F10" s="133">
        <v>42639.65902777778</v>
      </c>
      <c r="G10">
        <v>0.86976</v>
      </c>
      <c r="H10" t="s">
        <v>94</v>
      </c>
      <c r="I10" s="133">
        <v>42640.771527777775</v>
      </c>
      <c r="J10">
        <v>0.86163</v>
      </c>
      <c r="K10" t="s">
        <v>96</v>
      </c>
      <c r="L10" t="s">
        <v>97</v>
      </c>
      <c r="M10" s="10">
        <v>81.3</v>
      </c>
      <c r="N10" s="10"/>
      <c r="O10">
        <v>10616</v>
      </c>
    </row>
    <row r="11" spans="1:15" ht="12.75">
      <c r="A11" t="s">
        <v>98</v>
      </c>
      <c r="B11" t="s">
        <v>81</v>
      </c>
      <c r="C11">
        <v>0.76</v>
      </c>
      <c r="D11" t="s">
        <v>105</v>
      </c>
      <c r="E11" t="s">
        <v>82</v>
      </c>
      <c r="F11" s="134">
        <v>42639</v>
      </c>
      <c r="G11">
        <v>131439</v>
      </c>
      <c r="H11" t="s">
        <v>92</v>
      </c>
      <c r="I11" s="133">
        <v>42639.759722222225</v>
      </c>
      <c r="J11">
        <v>1.31843</v>
      </c>
      <c r="K11" t="s">
        <v>96</v>
      </c>
      <c r="L11" t="s">
        <v>77</v>
      </c>
      <c r="M11" s="10"/>
      <c r="N11" s="10">
        <v>40.4</v>
      </c>
      <c r="O11">
        <v>-23383</v>
      </c>
    </row>
    <row r="12" spans="1:15" ht="12.75">
      <c r="A12" t="s">
        <v>103</v>
      </c>
      <c r="B12" t="s">
        <v>81</v>
      </c>
      <c r="C12">
        <v>0.66</v>
      </c>
      <c r="D12" t="s">
        <v>91</v>
      </c>
      <c r="E12" t="s">
        <v>75</v>
      </c>
      <c r="F12" s="133">
        <v>42640.19652777778</v>
      </c>
      <c r="G12">
        <v>0.86649</v>
      </c>
      <c r="H12" t="s">
        <v>94</v>
      </c>
      <c r="I12" s="133">
        <v>42640.51666666667</v>
      </c>
      <c r="J12">
        <v>0.86829</v>
      </c>
      <c r="K12" t="s">
        <v>96</v>
      </c>
      <c r="L12" t="s">
        <v>77</v>
      </c>
      <c r="M12" s="10"/>
      <c r="N12" s="10">
        <v>18</v>
      </c>
      <c r="O12">
        <v>-15450</v>
      </c>
    </row>
    <row r="13" spans="1:15" ht="12.75">
      <c r="A13" t="s">
        <v>100</v>
      </c>
      <c r="B13" t="s">
        <v>81</v>
      </c>
      <c r="C13">
        <v>0.48</v>
      </c>
      <c r="D13" t="s">
        <v>86</v>
      </c>
      <c r="E13" t="s">
        <v>106</v>
      </c>
      <c r="F13" s="133">
        <v>42640.589583333334</v>
      </c>
      <c r="G13">
        <v>0.86743</v>
      </c>
      <c r="H13" t="s">
        <v>92</v>
      </c>
      <c r="I13" s="133">
        <v>42641.14236111111</v>
      </c>
      <c r="J13">
        <v>0.86235</v>
      </c>
      <c r="K13" t="s">
        <v>102</v>
      </c>
      <c r="L13" t="s">
        <v>97</v>
      </c>
      <c r="M13" s="10">
        <v>50.8</v>
      </c>
      <c r="N13" s="10"/>
      <c r="O13">
        <v>31885</v>
      </c>
    </row>
    <row r="14" spans="1:15" ht="12.75">
      <c r="A14" t="s">
        <v>107</v>
      </c>
      <c r="B14" t="s">
        <v>79</v>
      </c>
      <c r="C14">
        <v>0.4</v>
      </c>
      <c r="D14" t="s">
        <v>78</v>
      </c>
      <c r="E14" t="s">
        <v>92</v>
      </c>
      <c r="F14" s="133">
        <v>42641.35625</v>
      </c>
      <c r="G14">
        <v>130.899</v>
      </c>
      <c r="H14" t="s">
        <v>92</v>
      </c>
      <c r="I14" s="133">
        <v>42641.66111111111</v>
      </c>
      <c r="J14">
        <v>131.01</v>
      </c>
      <c r="K14" t="s">
        <v>102</v>
      </c>
      <c r="L14" t="s">
        <v>97</v>
      </c>
      <c r="M14" s="10">
        <v>11.1</v>
      </c>
      <c r="N14" s="10"/>
      <c r="O14">
        <v>4440</v>
      </c>
    </row>
    <row r="15" spans="1:15" ht="12.75">
      <c r="A15" t="s">
        <v>108</v>
      </c>
      <c r="B15" t="s">
        <v>81</v>
      </c>
      <c r="C15">
        <v>0.4</v>
      </c>
      <c r="D15" t="s">
        <v>109</v>
      </c>
      <c r="E15" t="s">
        <v>75</v>
      </c>
      <c r="F15" s="133">
        <v>42641.37777777778</v>
      </c>
      <c r="G15">
        <v>0.86098</v>
      </c>
      <c r="H15" t="s">
        <v>94</v>
      </c>
      <c r="I15" s="133">
        <v>42641.49652777778</v>
      </c>
      <c r="J15">
        <v>0.86311</v>
      </c>
      <c r="K15" t="s">
        <v>110</v>
      </c>
      <c r="L15" t="s">
        <v>77</v>
      </c>
      <c r="M15" s="10"/>
      <c r="N15" s="10">
        <v>21.3</v>
      </c>
      <c r="O15">
        <v>-11155</v>
      </c>
    </row>
    <row r="16" spans="1:15" ht="12.75">
      <c r="A16" t="s">
        <v>85</v>
      </c>
      <c r="B16" t="s">
        <v>81</v>
      </c>
      <c r="C16">
        <v>0.11</v>
      </c>
      <c r="D16" t="s">
        <v>91</v>
      </c>
      <c r="E16" t="s">
        <v>111</v>
      </c>
      <c r="F16" s="133">
        <v>42641.51388888889</v>
      </c>
      <c r="G16">
        <v>1.69341</v>
      </c>
      <c r="H16" t="s">
        <v>92</v>
      </c>
      <c r="I16" s="133">
        <v>42641.66180555556</v>
      </c>
      <c r="J16">
        <v>1.70023</v>
      </c>
      <c r="K16" t="s">
        <v>96</v>
      </c>
      <c r="L16" t="s">
        <v>77</v>
      </c>
      <c r="M16" s="10"/>
      <c r="N16" s="10">
        <v>68.2</v>
      </c>
      <c r="O16">
        <v>-5784</v>
      </c>
    </row>
    <row r="17" spans="1:15" ht="12.75">
      <c r="A17" t="s">
        <v>85</v>
      </c>
      <c r="B17" t="s">
        <v>79</v>
      </c>
      <c r="C17">
        <v>0.3</v>
      </c>
      <c r="D17" t="s">
        <v>104</v>
      </c>
      <c r="E17" t="s">
        <v>87</v>
      </c>
      <c r="F17" s="133">
        <v>42641.6625</v>
      </c>
      <c r="G17">
        <v>1.70057</v>
      </c>
      <c r="H17" t="s">
        <v>92</v>
      </c>
      <c r="I17" s="133">
        <v>42642.58611111111</v>
      </c>
      <c r="J17">
        <v>1.69931</v>
      </c>
      <c r="K17" t="s">
        <v>80</v>
      </c>
      <c r="L17" t="s">
        <v>77</v>
      </c>
      <c r="M17" s="10"/>
      <c r="N17" s="10">
        <v>12.6</v>
      </c>
      <c r="O17">
        <v>-2937</v>
      </c>
    </row>
    <row r="18" spans="1:15" ht="12.75">
      <c r="A18" t="s">
        <v>112</v>
      </c>
      <c r="B18" t="s">
        <v>79</v>
      </c>
      <c r="C18">
        <v>0.3</v>
      </c>
      <c r="D18" t="s">
        <v>113</v>
      </c>
      <c r="E18" t="s">
        <v>82</v>
      </c>
      <c r="F18" s="133">
        <v>42641.68194444444</v>
      </c>
      <c r="G18">
        <v>131.002</v>
      </c>
      <c r="H18" t="s">
        <v>92</v>
      </c>
      <c r="I18" s="133">
        <v>42641.92013888889</v>
      </c>
      <c r="J18">
        <v>131.141</v>
      </c>
      <c r="K18" t="s">
        <v>102</v>
      </c>
      <c r="L18" t="s">
        <v>97</v>
      </c>
      <c r="M18" s="10">
        <v>13.9</v>
      </c>
      <c r="N18" s="10"/>
      <c r="O18">
        <v>4170</v>
      </c>
    </row>
    <row r="19" spans="1:15" ht="12.75">
      <c r="A19" t="s">
        <v>114</v>
      </c>
      <c r="B19" t="s">
        <v>79</v>
      </c>
      <c r="C19">
        <v>0.1</v>
      </c>
      <c r="D19" t="s">
        <v>104</v>
      </c>
      <c r="E19" t="s">
        <v>92</v>
      </c>
      <c r="F19" s="133">
        <v>42641.700694444444</v>
      </c>
      <c r="G19">
        <v>1.69562</v>
      </c>
      <c r="H19" t="s">
        <v>82</v>
      </c>
      <c r="I19" t="s">
        <v>115</v>
      </c>
      <c r="J19">
        <v>1.69753</v>
      </c>
      <c r="K19" t="s">
        <v>96</v>
      </c>
      <c r="L19" t="s">
        <v>97</v>
      </c>
      <c r="M19" s="10">
        <v>19.1</v>
      </c>
      <c r="N19" s="10"/>
      <c r="O19">
        <v>1487</v>
      </c>
    </row>
    <row r="20" spans="1:15" ht="12.75">
      <c r="A20" t="s">
        <v>116</v>
      </c>
      <c r="B20" t="s">
        <v>79</v>
      </c>
      <c r="C20">
        <v>0.1</v>
      </c>
      <c r="D20" t="s">
        <v>117</v>
      </c>
      <c r="E20" t="s">
        <v>101</v>
      </c>
      <c r="F20" s="133">
        <v>42641.93402777778</v>
      </c>
      <c r="G20">
        <v>1.46996</v>
      </c>
      <c r="H20" t="s">
        <v>94</v>
      </c>
      <c r="I20" s="133">
        <v>42641.98263888889</v>
      </c>
      <c r="J20">
        <v>1.46725</v>
      </c>
      <c r="K20" t="s">
        <v>110</v>
      </c>
      <c r="L20" t="s">
        <v>77</v>
      </c>
      <c r="M20" s="10"/>
      <c r="N20" s="10">
        <v>27.1</v>
      </c>
      <c r="O20">
        <v>-2086</v>
      </c>
    </row>
    <row r="21" spans="1:15" ht="12.75">
      <c r="A21" t="s">
        <v>116</v>
      </c>
      <c r="B21" t="s">
        <v>79</v>
      </c>
      <c r="C21">
        <v>0.2</v>
      </c>
      <c r="D21" t="s">
        <v>104</v>
      </c>
      <c r="E21" t="s">
        <v>95</v>
      </c>
      <c r="F21" s="133">
        <v>42641.93680555555</v>
      </c>
      <c r="G21">
        <v>1.47077</v>
      </c>
      <c r="H21" t="s">
        <v>95</v>
      </c>
      <c r="I21" s="133">
        <v>42641.93680555555</v>
      </c>
      <c r="J21">
        <v>1.46845</v>
      </c>
      <c r="K21" t="s">
        <v>102</v>
      </c>
      <c r="L21" t="s">
        <v>77</v>
      </c>
      <c r="M21" s="10"/>
      <c r="N21" s="10">
        <v>23.2</v>
      </c>
      <c r="O21">
        <v>-3596</v>
      </c>
    </row>
    <row r="22" spans="1:15" ht="12.75">
      <c r="A22" t="s">
        <v>118</v>
      </c>
      <c r="B22" t="s">
        <v>79</v>
      </c>
      <c r="C22">
        <v>0.1</v>
      </c>
      <c r="D22" t="s">
        <v>109</v>
      </c>
      <c r="E22" t="s">
        <v>87</v>
      </c>
      <c r="F22" s="133">
        <v>42642.37291666667</v>
      </c>
      <c r="G22">
        <v>101.632</v>
      </c>
      <c r="H22" t="s">
        <v>87</v>
      </c>
      <c r="I22" s="133">
        <v>42642.586805555555</v>
      </c>
      <c r="J22">
        <v>101.448</v>
      </c>
      <c r="K22" t="s">
        <v>102</v>
      </c>
      <c r="L22" t="s">
        <v>77</v>
      </c>
      <c r="M22" s="10"/>
      <c r="N22" s="10">
        <v>18.4</v>
      </c>
      <c r="O22">
        <v>-1840</v>
      </c>
    </row>
    <row r="23" spans="1:15" ht="12.75">
      <c r="A23" t="s">
        <v>90</v>
      </c>
      <c r="B23" t="s">
        <v>79</v>
      </c>
      <c r="C23">
        <v>0.2</v>
      </c>
      <c r="D23" t="s">
        <v>89</v>
      </c>
      <c r="E23" t="s">
        <v>94</v>
      </c>
      <c r="F23" s="133">
        <v>42642.61041666667</v>
      </c>
      <c r="G23">
        <v>101.497</v>
      </c>
      <c r="H23" t="s">
        <v>94</v>
      </c>
      <c r="I23" s="133">
        <v>42642.66111111111</v>
      </c>
      <c r="J23">
        <v>101.702</v>
      </c>
      <c r="K23" t="s">
        <v>120</v>
      </c>
      <c r="L23" t="s">
        <v>97</v>
      </c>
      <c r="M23" s="10">
        <v>20.5</v>
      </c>
      <c r="N23" s="10"/>
      <c r="O23">
        <v>4100</v>
      </c>
    </row>
    <row r="24" spans="1:15" ht="12.75">
      <c r="A24" t="s">
        <v>121</v>
      </c>
      <c r="B24" t="s">
        <v>79</v>
      </c>
      <c r="C24">
        <v>0.2</v>
      </c>
      <c r="D24" t="s">
        <v>91</v>
      </c>
      <c r="E24" t="s">
        <v>75</v>
      </c>
      <c r="F24" t="s">
        <v>122</v>
      </c>
      <c r="G24">
        <v>0.72688</v>
      </c>
      <c r="H24" t="s">
        <v>75</v>
      </c>
      <c r="I24" s="133">
        <v>42642.81041666667</v>
      </c>
      <c r="J24">
        <v>0.7294</v>
      </c>
      <c r="K24" t="s">
        <v>80</v>
      </c>
      <c r="L24" t="s">
        <v>97</v>
      </c>
      <c r="M24" s="10">
        <v>25.2</v>
      </c>
      <c r="N24" s="10"/>
      <c r="O24">
        <v>5113</v>
      </c>
    </row>
    <row r="25" spans="1:15" ht="12.75">
      <c r="A25" t="s">
        <v>123</v>
      </c>
      <c r="B25" t="s">
        <v>79</v>
      </c>
      <c r="C25">
        <v>0.2</v>
      </c>
      <c r="D25" t="s">
        <v>89</v>
      </c>
      <c r="E25" t="s">
        <v>75</v>
      </c>
      <c r="F25" s="133">
        <v>42642.62222222222</v>
      </c>
      <c r="G25">
        <v>132.357</v>
      </c>
      <c r="H25" t="s">
        <v>101</v>
      </c>
      <c r="I25" s="133">
        <v>42642.81041666667</v>
      </c>
      <c r="J25">
        <v>132.256</v>
      </c>
      <c r="K25" t="s">
        <v>80</v>
      </c>
      <c r="L25" t="s">
        <v>77</v>
      </c>
      <c r="M25" s="10"/>
      <c r="N25" s="10">
        <v>10.1</v>
      </c>
      <c r="O25">
        <v>-2020</v>
      </c>
    </row>
    <row r="26" spans="1:15" ht="12.75">
      <c r="A26" s="42" t="s">
        <v>124</v>
      </c>
      <c r="B26" s="42" t="s">
        <v>81</v>
      </c>
      <c r="C26" s="42">
        <v>0.2</v>
      </c>
      <c r="D26" s="42" t="s">
        <v>89</v>
      </c>
      <c r="E26" s="42" t="s">
        <v>94</v>
      </c>
      <c r="F26" s="136">
        <v>42642.677777777775</v>
      </c>
      <c r="G26" s="42">
        <v>132.474</v>
      </c>
      <c r="H26" s="42" t="s">
        <v>95</v>
      </c>
      <c r="I26" s="136">
        <v>42642.74513888889</v>
      </c>
      <c r="J26" s="42">
        <v>131.654</v>
      </c>
      <c r="K26" s="42" t="s">
        <v>80</v>
      </c>
      <c r="L26" s="42" t="s">
        <v>97</v>
      </c>
      <c r="M26" s="43">
        <v>82</v>
      </c>
      <c r="N26" s="43"/>
      <c r="O26" s="42">
        <v>11160</v>
      </c>
    </row>
    <row r="27" spans="1:15" ht="12.75">
      <c r="A27" s="137" t="s">
        <v>103</v>
      </c>
      <c r="B27" s="137" t="s">
        <v>81</v>
      </c>
      <c r="C27" s="137">
        <v>0.25</v>
      </c>
      <c r="D27" s="137" t="s">
        <v>109</v>
      </c>
      <c r="E27" s="137" t="s">
        <v>95</v>
      </c>
      <c r="F27" s="137" t="s">
        <v>125</v>
      </c>
      <c r="G27" s="137">
        <v>0.86468</v>
      </c>
      <c r="H27" s="137" t="s">
        <v>101</v>
      </c>
      <c r="I27" s="133">
        <v>42642.510416666664</v>
      </c>
      <c r="J27" s="137">
        <v>0.86337</v>
      </c>
      <c r="K27" s="137" t="s">
        <v>96</v>
      </c>
      <c r="L27" s="44" t="s">
        <v>97</v>
      </c>
      <c r="M27" s="10">
        <v>13.1</v>
      </c>
      <c r="N27" s="10"/>
      <c r="O27" s="137">
        <v>4284</v>
      </c>
    </row>
    <row r="28" spans="1:15" ht="12.75">
      <c r="A28" s="137" t="s">
        <v>103</v>
      </c>
      <c r="B28" s="137" t="s">
        <v>81</v>
      </c>
      <c r="C28" s="137">
        <v>0.2</v>
      </c>
      <c r="D28" s="137" t="s">
        <v>91</v>
      </c>
      <c r="E28" s="137" t="s">
        <v>75</v>
      </c>
      <c r="F28" s="133">
        <v>42643.51111111111</v>
      </c>
      <c r="G28" s="137">
        <v>0.86311</v>
      </c>
      <c r="H28" s="137" t="s">
        <v>95</v>
      </c>
      <c r="I28" s="137" t="s">
        <v>126</v>
      </c>
      <c r="J28" s="137">
        <v>0.86103</v>
      </c>
      <c r="K28" s="137" t="s">
        <v>80</v>
      </c>
      <c r="L28" s="137" t="s">
        <v>97</v>
      </c>
      <c r="M28" s="10">
        <v>20.8</v>
      </c>
      <c r="N28" s="10"/>
      <c r="O28" s="135">
        <v>5459</v>
      </c>
    </row>
    <row r="29" spans="1:15" ht="12.75">
      <c r="A29" s="137" t="s">
        <v>127</v>
      </c>
      <c r="B29" s="137" t="s">
        <v>81</v>
      </c>
      <c r="C29" s="137">
        <v>0.25</v>
      </c>
      <c r="E29" s="137" t="s">
        <v>95</v>
      </c>
      <c r="F29" s="133">
        <v>42643.60763888889</v>
      </c>
      <c r="G29" s="137">
        <v>1.46851</v>
      </c>
      <c r="H29" s="137" t="s">
        <v>75</v>
      </c>
      <c r="I29" s="133">
        <v>42643.61319444444</v>
      </c>
      <c r="J29" s="137">
        <v>1.4696</v>
      </c>
      <c r="K29" s="137" t="s">
        <v>96</v>
      </c>
      <c r="L29" s="137" t="s">
        <v>77</v>
      </c>
      <c r="M29" s="10"/>
      <c r="N29" s="10">
        <v>10.9</v>
      </c>
      <c r="O29" s="137">
        <v>-2098</v>
      </c>
    </row>
    <row r="30" spans="1:15" ht="13.5" customHeight="1">
      <c r="A30" s="137" t="s">
        <v>128</v>
      </c>
      <c r="B30" s="137" t="s">
        <v>79</v>
      </c>
      <c r="C30" s="137">
        <v>0.2</v>
      </c>
      <c r="D30" t="s">
        <v>104</v>
      </c>
      <c r="E30" s="137" t="s">
        <v>87</v>
      </c>
      <c r="F30" s="133">
        <v>42643.384722222225</v>
      </c>
      <c r="G30" s="137">
        <v>1.7019</v>
      </c>
      <c r="H30" s="137" t="s">
        <v>111</v>
      </c>
      <c r="I30" s="133">
        <v>42643.645833333336</v>
      </c>
      <c r="J30" s="137">
        <v>1.69759</v>
      </c>
      <c r="K30" s="137" t="s">
        <v>80</v>
      </c>
      <c r="L30" s="137" t="s">
        <v>77</v>
      </c>
      <c r="N30">
        <v>43.1</v>
      </c>
      <c r="O30" s="137">
        <v>-6661</v>
      </c>
    </row>
    <row r="31" spans="1:15" s="138" customFormat="1" ht="13.5" thickBot="1">
      <c r="A31" s="42" t="s">
        <v>98</v>
      </c>
      <c r="B31" s="42" t="s">
        <v>81</v>
      </c>
      <c r="C31" s="42">
        <v>0.25</v>
      </c>
      <c r="D31" s="138" t="s">
        <v>109</v>
      </c>
      <c r="E31" s="42" t="s">
        <v>95</v>
      </c>
      <c r="F31" s="42" t="s">
        <v>129</v>
      </c>
      <c r="G31" s="42">
        <v>1.31373</v>
      </c>
      <c r="H31" s="42" t="s">
        <v>119</v>
      </c>
      <c r="I31" s="42" t="s">
        <v>130</v>
      </c>
      <c r="J31" s="42">
        <v>1.31155</v>
      </c>
      <c r="K31" s="42" t="s">
        <v>102</v>
      </c>
      <c r="L31" s="139" t="s">
        <v>97</v>
      </c>
      <c r="M31" s="140">
        <v>21.8</v>
      </c>
      <c r="N31" s="140"/>
      <c r="O31" s="42">
        <v>4205</v>
      </c>
    </row>
    <row r="32" ht="13.5" customHeight="1" thickTop="1">
      <c r="L32" s="137" t="s">
        <v>131</v>
      </c>
    </row>
    <row r="33" ht="13.5" customHeight="1" thickBot="1"/>
    <row r="34" spans="3:9" ht="13.5" thickBot="1">
      <c r="C34" s="151" t="s">
        <v>47</v>
      </c>
      <c r="D34" s="152"/>
      <c r="F34" s="153" t="s">
        <v>48</v>
      </c>
      <c r="G34" s="154"/>
      <c r="H34" s="28" t="s">
        <v>49</v>
      </c>
      <c r="I34" s="31" t="s">
        <v>50</v>
      </c>
    </row>
    <row r="35" spans="3:9" ht="12.75">
      <c r="C35" s="5" t="s">
        <v>51</v>
      </c>
      <c r="D35" s="6" t="s">
        <v>132</v>
      </c>
      <c r="F35" s="5" t="s">
        <v>85</v>
      </c>
      <c r="G35" s="15">
        <v>5</v>
      </c>
      <c r="H35" s="21">
        <v>3</v>
      </c>
      <c r="I35" s="24">
        <v>2</v>
      </c>
    </row>
    <row r="36" spans="3:9" ht="12.75">
      <c r="C36" s="2" t="s">
        <v>52</v>
      </c>
      <c r="D36" s="1">
        <v>14</v>
      </c>
      <c r="F36" s="2" t="s">
        <v>133</v>
      </c>
      <c r="G36" s="17">
        <v>1</v>
      </c>
      <c r="H36" s="22">
        <v>0</v>
      </c>
      <c r="I36" s="18">
        <v>1</v>
      </c>
    </row>
    <row r="37" spans="3:9" ht="12.75">
      <c r="C37" s="2" t="s">
        <v>53</v>
      </c>
      <c r="D37" s="1">
        <v>16</v>
      </c>
      <c r="F37" s="2" t="s">
        <v>134</v>
      </c>
      <c r="G37" s="17">
        <v>4</v>
      </c>
      <c r="H37" s="22">
        <v>3</v>
      </c>
      <c r="I37" s="18">
        <v>1</v>
      </c>
    </row>
    <row r="38" spans="3:9" ht="12.75">
      <c r="C38" s="2" t="s">
        <v>54</v>
      </c>
      <c r="D38" s="1">
        <v>30</v>
      </c>
      <c r="F38" s="2" t="s">
        <v>84</v>
      </c>
      <c r="G38" s="17">
        <v>1</v>
      </c>
      <c r="H38" s="22">
        <v>1</v>
      </c>
      <c r="I38" s="18">
        <v>0</v>
      </c>
    </row>
    <row r="39" spans="3:9" ht="12.75">
      <c r="C39" s="2" t="s">
        <v>55</v>
      </c>
      <c r="D39" s="1">
        <v>13</v>
      </c>
      <c r="F39" s="2" t="s">
        <v>107</v>
      </c>
      <c r="G39" s="17">
        <v>4</v>
      </c>
      <c r="H39" s="22">
        <v>3</v>
      </c>
      <c r="I39" s="18">
        <v>1</v>
      </c>
    </row>
    <row r="40" spans="3:9" ht="12.75">
      <c r="C40" s="2" t="s">
        <v>56</v>
      </c>
      <c r="D40" s="4">
        <v>17</v>
      </c>
      <c r="F40" s="2" t="s">
        <v>135</v>
      </c>
      <c r="G40" s="17">
        <v>3</v>
      </c>
      <c r="H40" s="22">
        <v>0</v>
      </c>
      <c r="I40" s="18">
        <v>3</v>
      </c>
    </row>
    <row r="41" spans="3:9" ht="12.75">
      <c r="C41" s="2" t="s">
        <v>57</v>
      </c>
      <c r="D41" s="1">
        <v>0</v>
      </c>
      <c r="F41" s="2" t="s">
        <v>136</v>
      </c>
      <c r="G41" s="17">
        <v>3</v>
      </c>
      <c r="H41" s="22">
        <v>2</v>
      </c>
      <c r="I41" s="18">
        <v>1</v>
      </c>
    </row>
    <row r="42" spans="3:9" ht="12.75">
      <c r="C42" s="8" t="s">
        <v>58</v>
      </c>
      <c r="D42" s="9">
        <v>0</v>
      </c>
      <c r="F42" s="2" t="s">
        <v>88</v>
      </c>
      <c r="G42" s="17">
        <v>1</v>
      </c>
      <c r="H42" s="22">
        <v>0</v>
      </c>
      <c r="I42" s="18">
        <v>1</v>
      </c>
    </row>
    <row r="43" spans="3:9" ht="12.75">
      <c r="C43" s="2" t="s">
        <v>59</v>
      </c>
      <c r="D43" s="1">
        <v>112525</v>
      </c>
      <c r="F43" s="2" t="s">
        <v>137</v>
      </c>
      <c r="G43" s="17">
        <v>1</v>
      </c>
      <c r="H43" s="22">
        <v>1</v>
      </c>
      <c r="I43" s="18">
        <v>0</v>
      </c>
    </row>
    <row r="44" spans="3:9" ht="12.75">
      <c r="C44" s="2" t="s">
        <v>60</v>
      </c>
      <c r="D44" s="4">
        <v>111816</v>
      </c>
      <c r="F44" s="2" t="s">
        <v>100</v>
      </c>
      <c r="G44" s="17">
        <v>7</v>
      </c>
      <c r="H44" s="22">
        <v>1</v>
      </c>
      <c r="I44" s="18">
        <v>6</v>
      </c>
    </row>
    <row r="45" spans="3:9" ht="12.75">
      <c r="C45" s="2" t="s">
        <v>61</v>
      </c>
      <c r="D45" s="1">
        <v>709</v>
      </c>
      <c r="F45" s="5"/>
      <c r="G45" s="15"/>
      <c r="H45" s="21"/>
      <c r="I45" s="16"/>
    </row>
    <row r="46" spans="3:9" ht="12.75">
      <c r="C46" s="2" t="s">
        <v>15</v>
      </c>
      <c r="D46" s="13">
        <v>8655.77</v>
      </c>
      <c r="F46" s="2"/>
      <c r="G46" s="17"/>
      <c r="H46" s="22"/>
      <c r="I46" s="18"/>
    </row>
    <row r="47" spans="3:9" ht="12.75">
      <c r="C47" s="2" t="s">
        <v>16</v>
      </c>
      <c r="D47" s="13">
        <v>6577.41</v>
      </c>
      <c r="F47" s="2"/>
      <c r="G47" s="17"/>
      <c r="H47" s="22"/>
      <c r="I47" s="18"/>
    </row>
    <row r="48" spans="3:9" ht="12.75">
      <c r="C48" s="2" t="s">
        <v>62</v>
      </c>
      <c r="D48" s="1">
        <v>2</v>
      </c>
      <c r="F48" s="2"/>
      <c r="G48" s="17"/>
      <c r="H48" s="22"/>
      <c r="I48" s="18"/>
    </row>
    <row r="49" spans="3:9" ht="12.75">
      <c r="C49" s="2" t="s">
        <v>63</v>
      </c>
      <c r="D49" s="1">
        <v>5</v>
      </c>
      <c r="F49" s="2"/>
      <c r="G49" s="17"/>
      <c r="H49" s="22"/>
      <c r="I49" s="18"/>
    </row>
    <row r="50" spans="3:9" ht="12.75">
      <c r="C50" s="2" t="s">
        <v>64</v>
      </c>
      <c r="D50" s="14">
        <v>82</v>
      </c>
      <c r="F50" s="2"/>
      <c r="G50" s="17"/>
      <c r="H50" s="22"/>
      <c r="I50" s="18"/>
    </row>
    <row r="51" spans="3:9" ht="12.75">
      <c r="C51" s="3" t="s">
        <v>14</v>
      </c>
      <c r="D51" s="7">
        <v>0.00017</v>
      </c>
      <c r="F51" s="2"/>
      <c r="G51" s="17"/>
      <c r="H51" s="22"/>
      <c r="I51" s="18"/>
    </row>
    <row r="52" spans="6:9" ht="12.75">
      <c r="F52" s="2"/>
      <c r="G52" s="17"/>
      <c r="H52" s="22"/>
      <c r="I52" s="18"/>
    </row>
    <row r="53" spans="6:9" ht="12.75">
      <c r="F53" s="3"/>
      <c r="G53" s="19"/>
      <c r="H53" s="23"/>
      <c r="I53" s="20"/>
    </row>
    <row r="54" spans="6:9" ht="12.75">
      <c r="F54" s="38" t="s">
        <v>46</v>
      </c>
      <c r="G54" s="45">
        <f>SUM(G35:G53)</f>
        <v>30</v>
      </c>
      <c r="H54" s="45">
        <f>SUM(H35:H53)</f>
        <v>14</v>
      </c>
      <c r="I54" s="45">
        <f>SUM(I35:I53)</f>
        <v>16</v>
      </c>
    </row>
    <row r="57" spans="6:10" ht="12.75">
      <c r="F57" s="153" t="s">
        <v>65</v>
      </c>
      <c r="G57" s="154"/>
      <c r="H57" s="28" t="s">
        <v>49</v>
      </c>
      <c r="I57" s="29" t="s">
        <v>50</v>
      </c>
      <c r="J57" s="30" t="s">
        <v>66</v>
      </c>
    </row>
    <row r="58" spans="6:10" ht="12.75">
      <c r="F58" s="5" t="s">
        <v>67</v>
      </c>
      <c r="G58" s="15">
        <v>0</v>
      </c>
      <c r="H58" s="21">
        <v>0</v>
      </c>
      <c r="I58" s="25">
        <v>0</v>
      </c>
      <c r="J58" s="26">
        <v>0</v>
      </c>
    </row>
    <row r="59" spans="6:10" ht="12.75">
      <c r="F59" s="2" t="s">
        <v>68</v>
      </c>
      <c r="G59" s="17">
        <v>0</v>
      </c>
      <c r="H59" s="17">
        <v>0</v>
      </c>
      <c r="I59" s="22">
        <v>0</v>
      </c>
      <c r="J59" s="27">
        <v>0</v>
      </c>
    </row>
    <row r="60" spans="6:10" ht="12.75">
      <c r="F60" s="2" t="s">
        <v>69</v>
      </c>
      <c r="G60" s="17">
        <v>0</v>
      </c>
      <c r="H60" s="17">
        <v>0</v>
      </c>
      <c r="I60" s="22">
        <v>0</v>
      </c>
      <c r="J60" s="27">
        <v>0</v>
      </c>
    </row>
    <row r="61" spans="6:10" ht="12.75">
      <c r="F61" s="2" t="s">
        <v>70</v>
      </c>
      <c r="G61" s="17">
        <v>0</v>
      </c>
      <c r="H61" s="17">
        <v>0</v>
      </c>
      <c r="I61" s="22">
        <v>0</v>
      </c>
      <c r="J61" s="27">
        <v>0</v>
      </c>
    </row>
    <row r="62" spans="6:10" ht="12.75">
      <c r="F62" s="33" t="s">
        <v>71</v>
      </c>
      <c r="G62" s="34">
        <v>0</v>
      </c>
      <c r="H62" s="34">
        <v>0</v>
      </c>
      <c r="I62" s="35">
        <v>0</v>
      </c>
      <c r="J62" s="36">
        <v>0</v>
      </c>
    </row>
    <row r="63" spans="6:10" ht="12.75">
      <c r="F63" s="32" t="s">
        <v>46</v>
      </c>
      <c r="G63" s="32"/>
      <c r="H63" s="32"/>
      <c r="I63" s="37"/>
      <c r="J63" s="125">
        <f>SUM(J58:J62)</f>
        <v>0</v>
      </c>
    </row>
  </sheetData>
  <sheetProtection/>
  <mergeCells count="3">
    <mergeCell ref="C34:D34"/>
    <mergeCell ref="F34:G34"/>
    <mergeCell ref="F57:G57"/>
  </mergeCells>
  <printOptions/>
  <pageMargins left="0.6986111111111111" right="0.6986111111111111" top="0.75" bottom="0.75" header="0.3" footer="0.3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63"/>
  <sheetViews>
    <sheetView zoomScaleSheetLayoutView="100" zoomScalePageLayoutView="0" workbookViewId="0" topLeftCell="A34">
      <selection activeCell="D21" sqref="D21"/>
    </sheetView>
  </sheetViews>
  <sheetFormatPr defaultColWidth="10.00390625" defaultRowHeight="13.5" customHeight="1"/>
  <cols>
    <col min="1" max="1" width="9.625" style="0" customWidth="1"/>
    <col min="2" max="2" width="10.00390625" style="0" customWidth="1"/>
    <col min="3" max="3" width="17.25390625" style="0" customWidth="1"/>
    <col min="4" max="4" width="32.75390625" style="0" customWidth="1"/>
    <col min="5" max="5" width="6.875" style="0" customWidth="1"/>
    <col min="6" max="6" width="15.875" style="0" customWidth="1"/>
    <col min="7" max="7" width="13.125" style="0" customWidth="1"/>
    <col min="8" max="8" width="11.25390625" style="0" customWidth="1"/>
    <col min="9" max="9" width="15.875" style="0" customWidth="1"/>
    <col min="10" max="10" width="10.00390625" style="0" customWidth="1"/>
    <col min="11" max="11" width="18.375" style="0" customWidth="1"/>
    <col min="12" max="12" width="9.00390625" style="0" customWidth="1"/>
    <col min="13" max="14" width="10.00390625" style="0" customWidth="1"/>
    <col min="15" max="15" width="15.875" style="0" customWidth="1"/>
  </cols>
  <sheetData>
    <row r="1" spans="1:15" ht="12.75">
      <c r="A1" s="39" t="s">
        <v>22</v>
      </c>
      <c r="B1" s="40" t="s">
        <v>23</v>
      </c>
      <c r="C1" s="40" t="s">
        <v>24</v>
      </c>
      <c r="D1" s="40" t="s">
        <v>25</v>
      </c>
      <c r="E1" s="40" t="s">
        <v>26</v>
      </c>
      <c r="F1" s="40" t="s">
        <v>27</v>
      </c>
      <c r="G1" s="40" t="s">
        <v>28</v>
      </c>
      <c r="H1" s="40" t="s">
        <v>29</v>
      </c>
      <c r="I1" s="40" t="s">
        <v>30</v>
      </c>
      <c r="J1" s="40" t="s">
        <v>31</v>
      </c>
      <c r="K1" s="40" t="s">
        <v>32</v>
      </c>
      <c r="L1" s="40" t="s">
        <v>33</v>
      </c>
      <c r="M1" s="40" t="s">
        <v>34</v>
      </c>
      <c r="N1" s="126" t="s">
        <v>35</v>
      </c>
      <c r="O1" s="41" t="s">
        <v>36</v>
      </c>
    </row>
    <row r="2" spans="1:15" ht="13.5" customHeight="1">
      <c r="A2" t="s">
        <v>37</v>
      </c>
      <c r="B2" t="s">
        <v>38</v>
      </c>
      <c r="C2" t="s">
        <v>39</v>
      </c>
      <c r="D2" t="s">
        <v>40</v>
      </c>
      <c r="E2" t="s">
        <v>41</v>
      </c>
      <c r="F2" t="s">
        <v>42</v>
      </c>
      <c r="G2">
        <v>123.4</v>
      </c>
      <c r="H2" t="s">
        <v>41</v>
      </c>
      <c r="I2" t="s">
        <v>43</v>
      </c>
      <c r="J2">
        <v>124.15</v>
      </c>
      <c r="K2" t="s">
        <v>44</v>
      </c>
      <c r="L2" t="s">
        <v>45</v>
      </c>
      <c r="M2">
        <v>75</v>
      </c>
      <c r="N2">
        <v>0</v>
      </c>
      <c r="O2">
        <v>7500</v>
      </c>
    </row>
    <row r="3" spans="13:14" ht="12.75">
      <c r="M3" s="10"/>
      <c r="N3" s="10"/>
    </row>
    <row r="4" spans="13:14" ht="12.75">
      <c r="M4" s="10"/>
      <c r="N4" s="10"/>
    </row>
    <row r="5" spans="13:14" ht="12.75">
      <c r="M5" s="10"/>
      <c r="N5" s="10"/>
    </row>
    <row r="6" ht="12.75">
      <c r="N6" s="10"/>
    </row>
    <row r="7" ht="12.75">
      <c r="N7" s="10"/>
    </row>
    <row r="8" spans="13:14" ht="12.75">
      <c r="M8" s="10"/>
      <c r="N8" s="10"/>
    </row>
    <row r="9" spans="13:14" ht="12.75">
      <c r="M9" s="10"/>
      <c r="N9" s="10"/>
    </row>
    <row r="10" spans="13:14" ht="12.75">
      <c r="M10" s="10"/>
      <c r="N10" s="10"/>
    </row>
    <row r="11" spans="13:14" ht="12.75">
      <c r="M11" s="10"/>
      <c r="N11" s="10"/>
    </row>
    <row r="12" spans="13:14" ht="12.75">
      <c r="M12" s="10"/>
      <c r="N12" s="10"/>
    </row>
    <row r="13" spans="13:14" ht="12.75">
      <c r="M13" s="10"/>
      <c r="N13" s="10"/>
    </row>
    <row r="14" spans="13:14" ht="12.75">
      <c r="M14" s="10"/>
      <c r="N14" s="10"/>
    </row>
    <row r="15" spans="13:14" ht="12.75">
      <c r="M15" s="10"/>
      <c r="N15" s="10"/>
    </row>
    <row r="16" spans="13:14" ht="12.75">
      <c r="M16" s="10"/>
      <c r="N16" s="10"/>
    </row>
    <row r="17" spans="13:14" ht="12.75">
      <c r="M17" s="10"/>
      <c r="N17" s="10"/>
    </row>
    <row r="18" spans="13:14" ht="12.75">
      <c r="M18" s="10"/>
      <c r="N18" s="10"/>
    </row>
    <row r="19" spans="13:14" ht="12.75">
      <c r="M19" s="10"/>
      <c r="N19" s="10"/>
    </row>
    <row r="20" spans="13:14" ht="12.75">
      <c r="M20" s="10"/>
      <c r="N20" s="10"/>
    </row>
    <row r="21" spans="13:14" ht="12.75">
      <c r="M21" s="10"/>
      <c r="N21" s="10"/>
    </row>
    <row r="22" spans="13:14" ht="12.75">
      <c r="M22" s="10"/>
      <c r="N22" s="10"/>
    </row>
    <row r="23" spans="13:14" ht="12.75">
      <c r="M23" s="10"/>
      <c r="N23" s="10"/>
    </row>
    <row r="24" spans="13:14" ht="12.75">
      <c r="M24" s="10"/>
      <c r="N24" s="10"/>
    </row>
    <row r="25" spans="13:14" ht="12.75">
      <c r="M25" s="10"/>
      <c r="N25" s="10"/>
    </row>
    <row r="26" spans="1:15" ht="12.75">
      <c r="A26" s="42"/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3"/>
      <c r="N26" s="43"/>
      <c r="O26" s="42"/>
    </row>
    <row r="27" spans="12:15" ht="12.75">
      <c r="L27" s="44" t="s">
        <v>46</v>
      </c>
      <c r="M27" s="10">
        <v>75</v>
      </c>
      <c r="N27" s="10"/>
      <c r="O27">
        <v>7500</v>
      </c>
    </row>
    <row r="28" spans="13:14" ht="12.75">
      <c r="M28" s="10"/>
      <c r="N28" s="10"/>
    </row>
    <row r="29" spans="13:14" ht="12.75">
      <c r="M29" s="10"/>
      <c r="N29" s="10"/>
    </row>
    <row r="31" spans="12:14" ht="12.75">
      <c r="L31" s="11"/>
      <c r="M31" s="12"/>
      <c r="N31" s="12"/>
    </row>
    <row r="34" spans="3:9" ht="12.75">
      <c r="C34" s="151" t="s">
        <v>47</v>
      </c>
      <c r="D34" s="152"/>
      <c r="F34" s="153" t="s">
        <v>48</v>
      </c>
      <c r="G34" s="154"/>
      <c r="H34" s="28" t="s">
        <v>49</v>
      </c>
      <c r="I34" s="31" t="s">
        <v>50</v>
      </c>
    </row>
    <row r="35" spans="3:9" ht="12.75">
      <c r="C35" s="5" t="s">
        <v>51</v>
      </c>
      <c r="D35" s="6"/>
      <c r="F35" s="5"/>
      <c r="G35" s="15"/>
      <c r="H35" s="21"/>
      <c r="I35" s="24"/>
    </row>
    <row r="36" spans="3:9" ht="12.75">
      <c r="C36" s="2" t="s">
        <v>52</v>
      </c>
      <c r="D36" s="1"/>
      <c r="F36" s="2"/>
      <c r="G36" s="17"/>
      <c r="H36" s="22"/>
      <c r="I36" s="18"/>
    </row>
    <row r="37" spans="3:9" ht="12.75">
      <c r="C37" s="2" t="s">
        <v>53</v>
      </c>
      <c r="D37" s="1"/>
      <c r="F37" s="2"/>
      <c r="G37" s="17"/>
      <c r="H37" s="22"/>
      <c r="I37" s="18"/>
    </row>
    <row r="38" spans="3:9" ht="12.75">
      <c r="C38" s="2" t="s">
        <v>54</v>
      </c>
      <c r="D38" s="1"/>
      <c r="F38" s="2"/>
      <c r="G38" s="17"/>
      <c r="H38" s="22"/>
      <c r="I38" s="18"/>
    </row>
    <row r="39" spans="3:9" ht="12.75">
      <c r="C39" s="2" t="s">
        <v>55</v>
      </c>
      <c r="D39" s="1"/>
      <c r="F39" s="2"/>
      <c r="G39" s="17"/>
      <c r="H39" s="22"/>
      <c r="I39" s="18"/>
    </row>
    <row r="40" spans="3:9" ht="12.75">
      <c r="C40" s="2" t="s">
        <v>56</v>
      </c>
      <c r="D40" s="4"/>
      <c r="F40" s="2"/>
      <c r="G40" s="17"/>
      <c r="H40" s="22"/>
      <c r="I40" s="18"/>
    </row>
    <row r="41" spans="3:9" ht="12.75">
      <c r="C41" s="2" t="s">
        <v>57</v>
      </c>
      <c r="D41" s="1"/>
      <c r="F41" s="2"/>
      <c r="G41" s="17"/>
      <c r="H41" s="22"/>
      <c r="I41" s="18"/>
    </row>
    <row r="42" spans="3:9" ht="12.75">
      <c r="C42" s="8" t="s">
        <v>58</v>
      </c>
      <c r="D42" s="9"/>
      <c r="F42" s="2"/>
      <c r="G42" s="17"/>
      <c r="H42" s="22"/>
      <c r="I42" s="18"/>
    </row>
    <row r="43" spans="3:9" ht="12.75">
      <c r="C43" s="2" t="s">
        <v>59</v>
      </c>
      <c r="D43" s="1"/>
      <c r="F43" s="2"/>
      <c r="G43" s="17"/>
      <c r="H43" s="22"/>
      <c r="I43" s="18"/>
    </row>
    <row r="44" spans="3:9" ht="12.75">
      <c r="C44" s="2" t="s">
        <v>60</v>
      </c>
      <c r="D44" s="4"/>
      <c r="F44" s="2"/>
      <c r="G44" s="17"/>
      <c r="H44" s="22"/>
      <c r="I44" s="18"/>
    </row>
    <row r="45" spans="3:9" ht="12.75">
      <c r="C45" s="2" t="s">
        <v>61</v>
      </c>
      <c r="D45" s="1"/>
      <c r="F45" s="5"/>
      <c r="G45" s="15"/>
      <c r="H45" s="21"/>
      <c r="I45" s="16"/>
    </row>
    <row r="46" spans="3:9" ht="12.75">
      <c r="C46" s="2" t="s">
        <v>15</v>
      </c>
      <c r="D46" s="13"/>
      <c r="F46" s="2"/>
      <c r="G46" s="17"/>
      <c r="H46" s="22"/>
      <c r="I46" s="18"/>
    </row>
    <row r="47" spans="3:9" ht="12.75">
      <c r="C47" s="2" t="s">
        <v>16</v>
      </c>
      <c r="D47" s="13"/>
      <c r="F47" s="2"/>
      <c r="G47" s="17"/>
      <c r="H47" s="22"/>
      <c r="I47" s="18"/>
    </row>
    <row r="48" spans="3:9" ht="12.75">
      <c r="C48" s="2" t="s">
        <v>62</v>
      </c>
      <c r="D48" s="1"/>
      <c r="F48" s="2"/>
      <c r="G48" s="17"/>
      <c r="H48" s="22"/>
      <c r="I48" s="18"/>
    </row>
    <row r="49" spans="3:9" ht="12.75">
      <c r="C49" s="2" t="s">
        <v>63</v>
      </c>
      <c r="D49" s="1"/>
      <c r="F49" s="2"/>
      <c r="G49" s="17"/>
      <c r="H49" s="22"/>
      <c r="I49" s="18"/>
    </row>
    <row r="50" spans="3:9" ht="12.75">
      <c r="C50" s="2" t="s">
        <v>64</v>
      </c>
      <c r="D50" s="14"/>
      <c r="F50" s="2"/>
      <c r="G50" s="17"/>
      <c r="H50" s="22"/>
      <c r="I50" s="18"/>
    </row>
    <row r="51" spans="3:9" ht="12.75">
      <c r="C51" s="3" t="s">
        <v>14</v>
      </c>
      <c r="D51" s="7"/>
      <c r="F51" s="2"/>
      <c r="G51" s="17"/>
      <c r="H51" s="22"/>
      <c r="I51" s="18"/>
    </row>
    <row r="52" spans="6:9" ht="12.75">
      <c r="F52" s="2"/>
      <c r="G52" s="17"/>
      <c r="H52" s="22"/>
      <c r="I52" s="18"/>
    </row>
    <row r="53" spans="6:9" ht="12.75">
      <c r="F53" s="3"/>
      <c r="G53" s="19"/>
      <c r="H53" s="23"/>
      <c r="I53" s="20"/>
    </row>
    <row r="54" spans="6:9" ht="12.75">
      <c r="F54" s="38" t="s">
        <v>46</v>
      </c>
      <c r="G54" s="45">
        <f>SUM(G35:G53)</f>
        <v>0</v>
      </c>
      <c r="H54" s="45">
        <f>SUM(H35:H53)</f>
        <v>0</v>
      </c>
      <c r="I54" s="45">
        <f>SUM(I35:I53)</f>
        <v>0</v>
      </c>
    </row>
    <row r="57" spans="6:10" ht="12.75">
      <c r="F57" s="153" t="s">
        <v>65</v>
      </c>
      <c r="G57" s="154"/>
      <c r="H57" s="28" t="s">
        <v>49</v>
      </c>
      <c r="I57" s="29" t="s">
        <v>50</v>
      </c>
      <c r="J57" s="30" t="s">
        <v>66</v>
      </c>
    </row>
    <row r="58" spans="6:10" ht="12.75">
      <c r="F58" s="5" t="s">
        <v>67</v>
      </c>
      <c r="G58" s="15">
        <v>0</v>
      </c>
      <c r="H58" s="21">
        <v>0</v>
      </c>
      <c r="I58" s="25">
        <v>0</v>
      </c>
      <c r="J58" s="26">
        <v>0</v>
      </c>
    </row>
    <row r="59" spans="6:10" ht="12.75">
      <c r="F59" s="2" t="s">
        <v>68</v>
      </c>
      <c r="G59" s="17">
        <v>0</v>
      </c>
      <c r="H59" s="17">
        <v>0</v>
      </c>
      <c r="I59" s="22">
        <v>0</v>
      </c>
      <c r="J59" s="27">
        <v>0</v>
      </c>
    </row>
    <row r="60" spans="6:10" ht="12.75">
      <c r="F60" s="2" t="s">
        <v>69</v>
      </c>
      <c r="G60" s="17">
        <v>0</v>
      </c>
      <c r="H60" s="17">
        <v>0</v>
      </c>
      <c r="I60" s="22">
        <v>0</v>
      </c>
      <c r="J60" s="27">
        <v>0</v>
      </c>
    </row>
    <row r="61" spans="6:10" ht="12.75">
      <c r="F61" s="2" t="s">
        <v>70</v>
      </c>
      <c r="G61" s="17">
        <v>0</v>
      </c>
      <c r="H61" s="17">
        <v>0</v>
      </c>
      <c r="I61" s="22">
        <v>0</v>
      </c>
      <c r="J61" s="27">
        <v>0</v>
      </c>
    </row>
    <row r="62" spans="6:10" ht="12.75">
      <c r="F62" s="33" t="s">
        <v>71</v>
      </c>
      <c r="G62" s="34">
        <v>0</v>
      </c>
      <c r="H62" s="34">
        <v>0</v>
      </c>
      <c r="I62" s="35">
        <v>0</v>
      </c>
      <c r="J62" s="36">
        <v>0</v>
      </c>
    </row>
    <row r="63" spans="6:10" ht="12.75">
      <c r="F63" s="32" t="s">
        <v>46</v>
      </c>
      <c r="G63" s="32"/>
      <c r="H63" s="32"/>
      <c r="I63" s="37"/>
      <c r="J63" s="125">
        <f>SUM(J58:J62)</f>
        <v>0</v>
      </c>
    </row>
  </sheetData>
  <sheetProtection/>
  <mergeCells count="3">
    <mergeCell ref="C34:D34"/>
    <mergeCell ref="F34:G34"/>
    <mergeCell ref="F57:G57"/>
  </mergeCells>
  <printOptions/>
  <pageMargins left="0.6986111111111111" right="0.6986111111111111" top="0.75" bottom="0.75" header="0.3" footer="0.3"/>
  <pageSetup horizontalDpi="1200" verticalDpi="12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B3" sqref="B3"/>
    </sheetView>
  </sheetViews>
  <sheetFormatPr defaultColWidth="8.875" defaultRowHeight="13.5"/>
  <sheetData/>
  <sheetProtection/>
  <printOptions/>
  <pageMargins left="0.75" right="0.75" top="1" bottom="1" header="0.5111111111111111" footer="0.5111111111111111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7"/>
  <sheetViews>
    <sheetView zoomScaleSheetLayoutView="100" zoomScalePageLayoutView="0" workbookViewId="0" topLeftCell="A1">
      <selection activeCell="B12" sqref="B12"/>
    </sheetView>
  </sheetViews>
  <sheetFormatPr defaultColWidth="8.875" defaultRowHeight="13.5"/>
  <sheetData>
    <row r="1" spans="1:9" ht="12.75">
      <c r="A1" s="128" t="s">
        <v>72</v>
      </c>
      <c r="B1" s="129"/>
      <c r="C1" s="129"/>
      <c r="D1" s="129"/>
      <c r="E1" s="129"/>
      <c r="F1" s="129"/>
      <c r="G1" s="129"/>
      <c r="H1" s="129"/>
      <c r="I1" s="132"/>
    </row>
    <row r="2" spans="1:9" ht="12.75">
      <c r="A2" s="130" t="s">
        <v>73</v>
      </c>
      <c r="B2" s="131"/>
      <c r="C2" s="131"/>
      <c r="D2" s="131"/>
      <c r="E2" s="131"/>
      <c r="F2" s="131"/>
      <c r="G2" s="131"/>
      <c r="H2" s="131"/>
      <c r="I2" s="132"/>
    </row>
    <row r="3" spans="1:4" ht="12.75">
      <c r="A3" s="127"/>
      <c r="D3" s="127"/>
    </row>
    <row r="7" ht="12.75">
      <c r="A7" t="s">
        <v>74</v>
      </c>
    </row>
  </sheetData>
  <sheetProtection/>
  <printOptions/>
  <pageMargins left="0.75" right="0.75" top="1" bottom="1" header="0.5111111111111111" footer="0.511111111111111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 2010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YUUYA YAMAMURA</dc:creator>
  <cp:keywords/>
  <dc:description/>
  <cp:lastModifiedBy>anntanaka88</cp:lastModifiedBy>
  <cp:lastPrinted>1899-12-30T00:00:00Z</cp:lastPrinted>
  <dcterms:created xsi:type="dcterms:W3CDTF">2013-10-09T23:04:08Z</dcterms:created>
  <dcterms:modified xsi:type="dcterms:W3CDTF">2016-10-07T03:36:56Z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1041-6.6.0.2724</vt:lpwstr>
  </property>
</Properties>
</file>