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760" activeTab="0"/>
  </bookViews>
  <sheets>
    <sheet name="検証（GBP.USD４H）" sheetId="1" r:id="rId1"/>
    <sheet name="画像" sheetId="2" r:id="rId2"/>
    <sheet name="気づき" sheetId="3" r:id="rId3"/>
    <sheet name="検証終了通貨" sheetId="4" r:id="rId4"/>
  </sheets>
  <definedNames>
    <definedName name="_xlnm.Print_Area" localSheetId="1">'画像'!$A$1:$T$42</definedName>
  </definedNames>
  <calcPr fullCalcOnLoad="1"/>
</workbook>
</file>

<file path=xl/sharedStrings.xml><?xml version="1.0" encoding="utf-8"?>
<sst xmlns="http://schemas.openxmlformats.org/spreadsheetml/2006/main" count="161" uniqueCount="51">
  <si>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</si>
  <si>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</si>
  <si>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</si>
  <si>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</si>
  <si>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</si>
  <si>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</si>
  <si>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</si>
  <si>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</si>
  <si>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</si>
  <si>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</si>
  <si>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</si>
  <si>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</si>
  <si>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</si>
  <si>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</si>
  <si>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</si>
  <si>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</si>
  <si>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</si>
  <si>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</si>
  <si>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</si>
  <si>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</si>
  <si>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</si>
  <si>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</si>
  <si>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</si>
  <si>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</si>
  <si>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</si>
  <si>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</si>
  <si>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</si>
  <si>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</si>
  <si>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</si>
  <si>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</si>
  <si>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</si>
  <si>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</si>
  <si>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</si>
  <si>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</si>
  <si>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</si>
  <si>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売</t>
  </si>
  <si>
    <t>検証終了通貨</t>
  </si>
  <si>
    <t>通貨ペア</t>
  </si>
  <si>
    <t>終了日</t>
  </si>
  <si>
    <t>ルール</t>
  </si>
  <si>
    <t>PB</t>
  </si>
  <si>
    <t>日足</t>
  </si>
  <si>
    <t>4Ｈ足</t>
  </si>
  <si>
    <t>１Ｈ足</t>
  </si>
  <si>
    <t>GBP/USD</t>
  </si>
  <si>
    <t>4H</t>
  </si>
  <si>
    <t>10MA・20MAの両方の上側にキャンドルがあれば買い方向、下側なら売り方向。MAに触れてPB出現でエントリー待ち、PB高値or安値ブレイクでエントリー。EBの高値or安値ブレイクでエントリー。.</t>
  </si>
  <si>
    <t>・R/S到達で決済</t>
  </si>
  <si>
    <t>資金管理を徹底的に意識し、S/R決済1つに絞込み。　　　　　　　　　　　　　　　　　　　　　　　　　　　　　　　　　　　　　　　　①途中建値撤退した方が良い個所も何度かありました。　　　　　　　　　　　　　　　　　　　　　　　　　　　　　　　　　　　　　　②利益を伸ばせる状況（S/R到達後の足を見て）の場面もありました。　　　　　　　　　　　　　　　　　　　　　　　　　　　　　　③ストップの移動できる個所もありました。　　　　　　　　　　　　　　　　　　　　　　　　　　　　　　　　　　　　　　　　　　　　　　　　上記のような状況を、自在に操れるようになりたいと強く感じました。</t>
  </si>
  <si>
    <t>S/R、ダブルトップ、ダブルボトム、PB、EBの出現時、注意深くやりましたが、まだまだ教科書通りには行かず、自己流になっているのではと思います。ダイバージェンス　フィボナッチも取り入れてやりたいのですが、まだまだ余裕がありません。本格的な検証は、これからですが、４ヶ月で検証だけは、一番多くやったと満足できる自分になるべく努力するつもりでいます。やっと送付の仕方がこれでいいのかな？のレベルです。PCの操作がままならず汗だくの勉強です。１回目、昨日の練習分間違えて送られてしまいました。お恥ずかしいもので、スミマセン。まだ皆様のも確認できず（PC操作）これからです。遅れています。恥をさらしながらも、ついて行きますのでよろしくご指導ください。</t>
  </si>
  <si>
    <t>勉強会の参加は勿論のこと、検証、その他の勉強も積極的に取り組んでいきたいと思います。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</si>
</sst>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0.000000_ "/>
    <numFmt numFmtId="192" formatCode="0.00000_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7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6" fillId="6" borderId="10" xfId="0" applyFont="1" applyFill="1" applyBorder="1" applyAlignment="1">
      <alignment horizontal="center" vertical="center" shrinkToFit="1"/>
    </xf>
    <xf numFmtId="0" fontId="36"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6" fillId="34" borderId="17" xfId="0" applyFont="1" applyFill="1" applyBorder="1" applyAlignment="1">
      <alignment horizontal="center" vertical="center" shrinkToFit="1"/>
    </xf>
    <xf numFmtId="0" fontId="36" fillId="34" borderId="10" xfId="0" applyFont="1" applyFill="1" applyBorder="1" applyAlignment="1">
      <alignment horizontal="center" vertical="center" shrinkToFit="1"/>
    </xf>
    <xf numFmtId="0" fontId="36" fillId="35" borderId="15" xfId="0" applyFont="1" applyFill="1" applyBorder="1" applyAlignment="1">
      <alignment horizontal="center" vertical="center" shrinkToFit="1"/>
    </xf>
    <xf numFmtId="0" fontId="36" fillId="35" borderId="18" xfId="0" applyFont="1" applyFill="1" applyBorder="1" applyAlignment="1">
      <alignment horizontal="center" vertical="center" shrinkToFit="1"/>
    </xf>
    <xf numFmtId="0" fontId="36" fillId="35" borderId="19" xfId="0" applyFont="1" applyFill="1" applyBorder="1" applyAlignment="1">
      <alignment horizontal="center" vertical="center" shrinkToFit="1"/>
    </xf>
    <xf numFmtId="0" fontId="36" fillId="35"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6"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189" fontId="41" fillId="0" borderId="10" xfId="0" applyNumberFormat="1" applyFont="1" applyFill="1" applyBorder="1" applyAlignment="1">
      <alignment horizontal="center" vertical="center"/>
    </xf>
    <xf numFmtId="192"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59</xdr:row>
      <xdr:rowOff>19050</xdr:rowOff>
    </xdr:from>
    <xdr:to>
      <xdr:col>26</xdr:col>
      <xdr:colOff>381000</xdr:colOff>
      <xdr:row>116</xdr:row>
      <xdr:rowOff>57150</xdr:rowOff>
    </xdr:to>
    <xdr:pic>
      <xdr:nvPicPr>
        <xdr:cNvPr id="1" name="図 7"/>
        <xdr:cNvPicPr preferRelativeResize="1">
          <a:picLocks noChangeAspect="1"/>
        </xdr:cNvPicPr>
      </xdr:nvPicPr>
      <xdr:blipFill>
        <a:blip r:embed="rId1"/>
        <a:stretch>
          <a:fillRect/>
        </a:stretch>
      </xdr:blipFill>
      <xdr:spPr>
        <a:xfrm>
          <a:off x="0" y="10134600"/>
          <a:ext cx="18030825" cy="9810750"/>
        </a:xfrm>
        <a:prstGeom prst="rect">
          <a:avLst/>
        </a:prstGeom>
        <a:noFill/>
        <a:ln w="9525" cmpd="sng">
          <a:noFill/>
        </a:ln>
      </xdr:spPr>
    </xdr:pic>
    <xdr:clientData/>
  </xdr:twoCellAnchor>
  <xdr:twoCellAnchor editAs="oneCell">
    <xdr:from>
      <xdr:col>0</xdr:col>
      <xdr:colOff>0</xdr:colOff>
      <xdr:row>0</xdr:row>
      <xdr:rowOff>0</xdr:rowOff>
    </xdr:from>
    <xdr:to>
      <xdr:col>26</xdr:col>
      <xdr:colOff>381000</xdr:colOff>
      <xdr:row>57</xdr:row>
      <xdr:rowOff>38100</xdr:rowOff>
    </xdr:to>
    <xdr:pic>
      <xdr:nvPicPr>
        <xdr:cNvPr id="2" name="図 2"/>
        <xdr:cNvPicPr preferRelativeResize="1">
          <a:picLocks noChangeAspect="1"/>
        </xdr:cNvPicPr>
      </xdr:nvPicPr>
      <xdr:blipFill>
        <a:blip r:embed="rId2"/>
        <a:stretch>
          <a:fillRect/>
        </a:stretch>
      </xdr:blipFill>
      <xdr:spPr>
        <a:xfrm>
          <a:off x="0" y="0"/>
          <a:ext cx="18030825" cy="9810750"/>
        </a:xfrm>
        <a:prstGeom prst="rect">
          <a:avLst/>
        </a:prstGeom>
        <a:noFill/>
        <a:ln w="9525" cmpd="sng">
          <a:noFill/>
        </a:ln>
      </xdr:spPr>
    </xdr:pic>
    <xdr:clientData/>
  </xdr:twoCellAnchor>
  <xdr:twoCellAnchor>
    <xdr:from>
      <xdr:col>10</xdr:col>
      <xdr:colOff>457200</xdr:colOff>
      <xdr:row>9</xdr:row>
      <xdr:rowOff>66675</xdr:rowOff>
    </xdr:from>
    <xdr:to>
      <xdr:col>11</xdr:col>
      <xdr:colOff>190500</xdr:colOff>
      <xdr:row>11</xdr:row>
      <xdr:rowOff>133350</xdr:rowOff>
    </xdr:to>
    <xdr:sp>
      <xdr:nvSpPr>
        <xdr:cNvPr id="3" name="円/楕円 3"/>
        <xdr:cNvSpPr>
          <a:spLocks/>
        </xdr:cNvSpPr>
      </xdr:nvSpPr>
      <xdr:spPr>
        <a:xfrm>
          <a:off x="7134225" y="1609725"/>
          <a:ext cx="419100" cy="409575"/>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3</a:t>
          </a:r>
        </a:p>
      </xdr:txBody>
    </xdr:sp>
    <xdr:clientData/>
  </xdr:twoCellAnchor>
  <xdr:twoCellAnchor>
    <xdr:from>
      <xdr:col>18</xdr:col>
      <xdr:colOff>666750</xdr:colOff>
      <xdr:row>1</xdr:row>
      <xdr:rowOff>19050</xdr:rowOff>
    </xdr:from>
    <xdr:to>
      <xdr:col>19</xdr:col>
      <xdr:colOff>400050</xdr:colOff>
      <xdr:row>3</xdr:row>
      <xdr:rowOff>85725</xdr:rowOff>
    </xdr:to>
    <xdr:sp>
      <xdr:nvSpPr>
        <xdr:cNvPr id="4" name="円/楕円 6"/>
        <xdr:cNvSpPr>
          <a:spLocks/>
        </xdr:cNvSpPr>
      </xdr:nvSpPr>
      <xdr:spPr>
        <a:xfrm>
          <a:off x="12830175" y="190500"/>
          <a:ext cx="419100" cy="409575"/>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4</a:t>
          </a:r>
        </a:p>
      </xdr:txBody>
    </xdr:sp>
    <xdr:clientData/>
  </xdr:twoCellAnchor>
  <xdr:twoCellAnchor>
    <xdr:from>
      <xdr:col>15</xdr:col>
      <xdr:colOff>257175</xdr:colOff>
      <xdr:row>66</xdr:row>
      <xdr:rowOff>38100</xdr:rowOff>
    </xdr:from>
    <xdr:to>
      <xdr:col>15</xdr:col>
      <xdr:colOff>676275</xdr:colOff>
      <xdr:row>68</xdr:row>
      <xdr:rowOff>104775</xdr:rowOff>
    </xdr:to>
    <xdr:sp>
      <xdr:nvSpPr>
        <xdr:cNvPr id="5" name="円/楕円 11"/>
        <xdr:cNvSpPr>
          <a:spLocks/>
        </xdr:cNvSpPr>
      </xdr:nvSpPr>
      <xdr:spPr>
        <a:xfrm>
          <a:off x="10363200" y="11353800"/>
          <a:ext cx="419100" cy="409575"/>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7</a:t>
          </a:r>
        </a:p>
      </xdr:txBody>
    </xdr:sp>
    <xdr:clientData/>
  </xdr:twoCellAnchor>
  <xdr:twoCellAnchor>
    <xdr:from>
      <xdr:col>17</xdr:col>
      <xdr:colOff>581025</xdr:colOff>
      <xdr:row>60</xdr:row>
      <xdr:rowOff>104775</xdr:rowOff>
    </xdr:from>
    <xdr:to>
      <xdr:col>18</xdr:col>
      <xdr:colOff>314325</xdr:colOff>
      <xdr:row>63</xdr:row>
      <xdr:rowOff>9525</xdr:rowOff>
    </xdr:to>
    <xdr:sp>
      <xdr:nvSpPr>
        <xdr:cNvPr id="6" name="円/楕円 12"/>
        <xdr:cNvSpPr>
          <a:spLocks/>
        </xdr:cNvSpPr>
      </xdr:nvSpPr>
      <xdr:spPr>
        <a:xfrm>
          <a:off x="12058650" y="10391775"/>
          <a:ext cx="419100" cy="419100"/>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8</a:t>
          </a:r>
        </a:p>
      </xdr:txBody>
    </xdr:sp>
    <xdr:clientData/>
  </xdr:twoCellAnchor>
  <xdr:twoCellAnchor>
    <xdr:from>
      <xdr:col>4</xdr:col>
      <xdr:colOff>95250</xdr:colOff>
      <xdr:row>102</xdr:row>
      <xdr:rowOff>9525</xdr:rowOff>
    </xdr:from>
    <xdr:to>
      <xdr:col>4</xdr:col>
      <xdr:colOff>514350</xdr:colOff>
      <xdr:row>104</xdr:row>
      <xdr:rowOff>85725</xdr:rowOff>
    </xdr:to>
    <xdr:sp>
      <xdr:nvSpPr>
        <xdr:cNvPr id="7" name="円/楕円 13"/>
        <xdr:cNvSpPr>
          <a:spLocks/>
        </xdr:cNvSpPr>
      </xdr:nvSpPr>
      <xdr:spPr>
        <a:xfrm>
          <a:off x="2657475" y="17497425"/>
          <a:ext cx="419100" cy="419100"/>
        </a:xfrm>
        <a:prstGeom prst="ellipse">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6</a:t>
          </a:r>
        </a:p>
      </xdr:txBody>
    </xdr:sp>
    <xdr:clientData/>
  </xdr:twoCellAnchor>
  <xdr:twoCellAnchor>
    <xdr:from>
      <xdr:col>11</xdr:col>
      <xdr:colOff>352425</xdr:colOff>
      <xdr:row>10</xdr:row>
      <xdr:rowOff>95250</xdr:rowOff>
    </xdr:from>
    <xdr:to>
      <xdr:col>11</xdr:col>
      <xdr:colOff>523875</xdr:colOff>
      <xdr:row>12</xdr:row>
      <xdr:rowOff>133350</xdr:rowOff>
    </xdr:to>
    <xdr:sp>
      <xdr:nvSpPr>
        <xdr:cNvPr id="8" name="上矢印 23"/>
        <xdr:cNvSpPr>
          <a:spLocks/>
        </xdr:cNvSpPr>
      </xdr:nvSpPr>
      <xdr:spPr>
        <a:xfrm flipV="1">
          <a:off x="7715250" y="1809750"/>
          <a:ext cx="171450" cy="381000"/>
        </a:xfrm>
        <a:prstGeom prst="upArrow">
          <a:avLst>
            <a:gd name="adj" fmla="val -28569"/>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561975</xdr:colOff>
      <xdr:row>12</xdr:row>
      <xdr:rowOff>76200</xdr:rowOff>
    </xdr:from>
    <xdr:to>
      <xdr:col>14</xdr:col>
      <xdr:colOff>104775</xdr:colOff>
      <xdr:row>14</xdr:row>
      <xdr:rowOff>66675</xdr:rowOff>
    </xdr:to>
    <xdr:sp>
      <xdr:nvSpPr>
        <xdr:cNvPr id="9" name="線吹き出し 2 (枠付き) 26"/>
        <xdr:cNvSpPr>
          <a:spLocks/>
        </xdr:cNvSpPr>
      </xdr:nvSpPr>
      <xdr:spPr>
        <a:xfrm>
          <a:off x="8610600" y="2133600"/>
          <a:ext cx="914400" cy="333375"/>
        </a:xfrm>
        <a:prstGeom prst="borderCallout2">
          <a:avLst>
            <a:gd name="adj1" fmla="val -118888"/>
            <a:gd name="adj2" fmla="val 266203"/>
          </a:avLst>
        </a:prstGeom>
        <a:solidFill>
          <a:srgbClr val="F2DCDB"/>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エントリー</a:t>
          </a:r>
        </a:p>
      </xdr:txBody>
    </xdr:sp>
    <xdr:clientData/>
  </xdr:twoCellAnchor>
  <xdr:twoCellAnchor>
    <xdr:from>
      <xdr:col>15</xdr:col>
      <xdr:colOff>28575</xdr:colOff>
      <xdr:row>41</xdr:row>
      <xdr:rowOff>142875</xdr:rowOff>
    </xdr:from>
    <xdr:to>
      <xdr:col>15</xdr:col>
      <xdr:colOff>619125</xdr:colOff>
      <xdr:row>43</xdr:row>
      <xdr:rowOff>133350</xdr:rowOff>
    </xdr:to>
    <xdr:sp>
      <xdr:nvSpPr>
        <xdr:cNvPr id="10" name="線吹き出し 2 (枠付き) 28"/>
        <xdr:cNvSpPr>
          <a:spLocks/>
        </xdr:cNvSpPr>
      </xdr:nvSpPr>
      <xdr:spPr>
        <a:xfrm>
          <a:off x="10134600" y="7172325"/>
          <a:ext cx="590550" cy="333375"/>
        </a:xfrm>
        <a:prstGeom prst="borderCallout2">
          <a:avLst>
            <a:gd name="adj1" fmla="val -238027"/>
            <a:gd name="adj2" fmla="val -330092"/>
          </a:avLst>
        </a:prstGeom>
        <a:solidFill>
          <a:srgbClr val="FFFFCC"/>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決済</a:t>
          </a:r>
        </a:p>
      </xdr:txBody>
    </xdr:sp>
    <xdr:clientData/>
  </xdr:twoCellAnchor>
  <xdr:twoCellAnchor>
    <xdr:from>
      <xdr:col>9</xdr:col>
      <xdr:colOff>9525</xdr:colOff>
      <xdr:row>34</xdr:row>
      <xdr:rowOff>85725</xdr:rowOff>
    </xdr:from>
    <xdr:to>
      <xdr:col>10</xdr:col>
      <xdr:colOff>152400</xdr:colOff>
      <xdr:row>36</xdr:row>
      <xdr:rowOff>38100</xdr:rowOff>
    </xdr:to>
    <xdr:sp>
      <xdr:nvSpPr>
        <xdr:cNvPr id="11" name="テキスト ボックス 29"/>
        <xdr:cNvSpPr txBox="1">
          <a:spLocks noChangeArrowheads="1"/>
        </xdr:cNvSpPr>
      </xdr:nvSpPr>
      <xdr:spPr>
        <a:xfrm>
          <a:off x="6000750" y="5915025"/>
          <a:ext cx="828675"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利確目標</a:t>
          </a:r>
        </a:p>
      </xdr:txBody>
    </xdr:sp>
    <xdr:clientData/>
  </xdr:twoCellAnchor>
  <xdr:twoCellAnchor>
    <xdr:from>
      <xdr:col>8</xdr:col>
      <xdr:colOff>600075</xdr:colOff>
      <xdr:row>9</xdr:row>
      <xdr:rowOff>95250</xdr:rowOff>
    </xdr:from>
    <xdr:to>
      <xdr:col>9</xdr:col>
      <xdr:colOff>600075</xdr:colOff>
      <xdr:row>11</xdr:row>
      <xdr:rowOff>47625</xdr:rowOff>
    </xdr:to>
    <xdr:sp>
      <xdr:nvSpPr>
        <xdr:cNvPr id="12" name="テキスト ボックス 31"/>
        <xdr:cNvSpPr txBox="1">
          <a:spLocks noChangeArrowheads="1"/>
        </xdr:cNvSpPr>
      </xdr:nvSpPr>
      <xdr:spPr>
        <a:xfrm>
          <a:off x="5905500" y="1638300"/>
          <a:ext cx="68580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ストップ</a:t>
          </a:r>
        </a:p>
      </xdr:txBody>
    </xdr:sp>
    <xdr:clientData/>
  </xdr:twoCellAnchor>
  <xdr:twoCellAnchor>
    <xdr:from>
      <xdr:col>6</xdr:col>
      <xdr:colOff>571500</xdr:colOff>
      <xdr:row>12</xdr:row>
      <xdr:rowOff>9525</xdr:rowOff>
    </xdr:from>
    <xdr:to>
      <xdr:col>12</xdr:col>
      <xdr:colOff>361950</xdr:colOff>
      <xdr:row>12</xdr:row>
      <xdr:rowOff>28575</xdr:rowOff>
    </xdr:to>
    <xdr:sp>
      <xdr:nvSpPr>
        <xdr:cNvPr id="13" name="直線コネクタ 33"/>
        <xdr:cNvSpPr>
          <a:spLocks/>
        </xdr:cNvSpPr>
      </xdr:nvSpPr>
      <xdr:spPr>
        <a:xfrm>
          <a:off x="4505325" y="2066925"/>
          <a:ext cx="3905250" cy="190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561975</xdr:colOff>
      <xdr:row>18</xdr:row>
      <xdr:rowOff>104775</xdr:rowOff>
    </xdr:from>
    <xdr:to>
      <xdr:col>13</xdr:col>
      <xdr:colOff>476250</xdr:colOff>
      <xdr:row>18</xdr:row>
      <xdr:rowOff>114300</xdr:rowOff>
    </xdr:to>
    <xdr:sp>
      <xdr:nvSpPr>
        <xdr:cNvPr id="14" name="直線コネクタ 35"/>
        <xdr:cNvSpPr>
          <a:spLocks/>
        </xdr:cNvSpPr>
      </xdr:nvSpPr>
      <xdr:spPr>
        <a:xfrm flipV="1">
          <a:off x="7239000" y="3190875"/>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36</xdr:row>
      <xdr:rowOff>95250</xdr:rowOff>
    </xdr:from>
    <xdr:to>
      <xdr:col>14</xdr:col>
      <xdr:colOff>323850</xdr:colOff>
      <xdr:row>36</xdr:row>
      <xdr:rowOff>104775</xdr:rowOff>
    </xdr:to>
    <xdr:sp>
      <xdr:nvSpPr>
        <xdr:cNvPr id="15" name="直線コネクタ 37"/>
        <xdr:cNvSpPr>
          <a:spLocks/>
        </xdr:cNvSpPr>
      </xdr:nvSpPr>
      <xdr:spPr>
        <a:xfrm flipV="1">
          <a:off x="7772400" y="6267450"/>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xdr:row>
      <xdr:rowOff>85725</xdr:rowOff>
    </xdr:from>
    <xdr:to>
      <xdr:col>19</xdr:col>
      <xdr:colOff>638175</xdr:colOff>
      <xdr:row>1</xdr:row>
      <xdr:rowOff>85725</xdr:rowOff>
    </xdr:to>
    <xdr:sp>
      <xdr:nvSpPr>
        <xdr:cNvPr id="16" name="直線コネクタ 39"/>
        <xdr:cNvSpPr>
          <a:spLocks/>
        </xdr:cNvSpPr>
      </xdr:nvSpPr>
      <xdr:spPr>
        <a:xfrm flipV="1">
          <a:off x="11515725" y="257175"/>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5</xdr:row>
      <xdr:rowOff>95250</xdr:rowOff>
    </xdr:from>
    <xdr:to>
      <xdr:col>19</xdr:col>
      <xdr:colOff>676275</xdr:colOff>
      <xdr:row>5</xdr:row>
      <xdr:rowOff>104775</xdr:rowOff>
    </xdr:to>
    <xdr:sp>
      <xdr:nvSpPr>
        <xdr:cNvPr id="17" name="直線コネクタ 40"/>
        <xdr:cNvSpPr>
          <a:spLocks/>
        </xdr:cNvSpPr>
      </xdr:nvSpPr>
      <xdr:spPr>
        <a:xfrm flipV="1">
          <a:off x="11553825" y="952500"/>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36</xdr:row>
      <xdr:rowOff>85725</xdr:rowOff>
    </xdr:from>
    <xdr:to>
      <xdr:col>25</xdr:col>
      <xdr:colOff>628650</xdr:colOff>
      <xdr:row>36</xdr:row>
      <xdr:rowOff>85725</xdr:rowOff>
    </xdr:to>
    <xdr:sp>
      <xdr:nvSpPr>
        <xdr:cNvPr id="18" name="直線コネクタ 42"/>
        <xdr:cNvSpPr>
          <a:spLocks/>
        </xdr:cNvSpPr>
      </xdr:nvSpPr>
      <xdr:spPr>
        <a:xfrm flipV="1">
          <a:off x="15621000" y="6257925"/>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381000</xdr:colOff>
      <xdr:row>42</xdr:row>
      <xdr:rowOff>133350</xdr:rowOff>
    </xdr:from>
    <xdr:to>
      <xdr:col>25</xdr:col>
      <xdr:colOff>285750</xdr:colOff>
      <xdr:row>44</xdr:row>
      <xdr:rowOff>114300</xdr:rowOff>
    </xdr:to>
    <xdr:sp>
      <xdr:nvSpPr>
        <xdr:cNvPr id="19" name="線吹き出し 2 (枠付き) 44"/>
        <xdr:cNvSpPr>
          <a:spLocks/>
        </xdr:cNvSpPr>
      </xdr:nvSpPr>
      <xdr:spPr>
        <a:xfrm>
          <a:off x="16659225" y="7334250"/>
          <a:ext cx="590550" cy="323850"/>
        </a:xfrm>
        <a:prstGeom prst="borderCallout2">
          <a:avLst>
            <a:gd name="adj1" fmla="val 63046"/>
            <a:gd name="adj2" fmla="val -378240"/>
          </a:avLst>
        </a:prstGeom>
        <a:solidFill>
          <a:srgbClr val="FFFFCC"/>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決済</a:t>
          </a:r>
        </a:p>
      </xdr:txBody>
    </xdr:sp>
    <xdr:clientData/>
  </xdr:twoCellAnchor>
  <xdr:twoCellAnchor>
    <xdr:from>
      <xdr:col>20</xdr:col>
      <xdr:colOff>581025</xdr:colOff>
      <xdr:row>1</xdr:row>
      <xdr:rowOff>47625</xdr:rowOff>
    </xdr:from>
    <xdr:to>
      <xdr:col>22</xdr:col>
      <xdr:colOff>123825</xdr:colOff>
      <xdr:row>3</xdr:row>
      <xdr:rowOff>38100</xdr:rowOff>
    </xdr:to>
    <xdr:sp>
      <xdr:nvSpPr>
        <xdr:cNvPr id="20" name="線吹き出し 2 (枠付き) 46"/>
        <xdr:cNvSpPr>
          <a:spLocks/>
        </xdr:cNvSpPr>
      </xdr:nvSpPr>
      <xdr:spPr>
        <a:xfrm>
          <a:off x="14116050" y="219075"/>
          <a:ext cx="914400" cy="333375"/>
        </a:xfrm>
        <a:prstGeom prst="borderCallout2">
          <a:avLst>
            <a:gd name="adj1" fmla="val -223055"/>
            <a:gd name="adj2" fmla="val 169907"/>
          </a:avLst>
        </a:prstGeom>
        <a:solidFill>
          <a:srgbClr val="F2DCDB"/>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エントリー</a:t>
          </a:r>
        </a:p>
      </xdr:txBody>
    </xdr:sp>
    <xdr:clientData/>
  </xdr:twoCellAnchor>
  <xdr:twoCellAnchor>
    <xdr:from>
      <xdr:col>16</xdr:col>
      <xdr:colOff>38100</xdr:colOff>
      <xdr:row>0</xdr:row>
      <xdr:rowOff>85725</xdr:rowOff>
    </xdr:from>
    <xdr:to>
      <xdr:col>17</xdr:col>
      <xdr:colOff>38100</xdr:colOff>
      <xdr:row>2</xdr:row>
      <xdr:rowOff>38100</xdr:rowOff>
    </xdr:to>
    <xdr:sp>
      <xdr:nvSpPr>
        <xdr:cNvPr id="21" name="テキスト ボックス 48"/>
        <xdr:cNvSpPr txBox="1">
          <a:spLocks noChangeArrowheads="1"/>
        </xdr:cNvSpPr>
      </xdr:nvSpPr>
      <xdr:spPr>
        <a:xfrm>
          <a:off x="10829925" y="85725"/>
          <a:ext cx="68580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ストップ</a:t>
          </a:r>
        </a:p>
      </xdr:txBody>
    </xdr:sp>
    <xdr:clientData/>
  </xdr:twoCellAnchor>
  <xdr:twoCellAnchor>
    <xdr:from>
      <xdr:col>17</xdr:col>
      <xdr:colOff>371475</xdr:colOff>
      <xdr:row>0</xdr:row>
      <xdr:rowOff>0</xdr:rowOff>
    </xdr:from>
    <xdr:to>
      <xdr:col>17</xdr:col>
      <xdr:colOff>542925</xdr:colOff>
      <xdr:row>2</xdr:row>
      <xdr:rowOff>47625</xdr:rowOff>
    </xdr:to>
    <xdr:sp>
      <xdr:nvSpPr>
        <xdr:cNvPr id="22" name="上矢印 50"/>
        <xdr:cNvSpPr>
          <a:spLocks/>
        </xdr:cNvSpPr>
      </xdr:nvSpPr>
      <xdr:spPr>
        <a:xfrm flipV="1">
          <a:off x="11849100" y="0"/>
          <a:ext cx="171450" cy="390525"/>
        </a:xfrm>
        <a:prstGeom prst="upArrow">
          <a:avLst>
            <a:gd name="adj" fmla="val -28569"/>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34</xdr:row>
      <xdr:rowOff>114300</xdr:rowOff>
    </xdr:from>
    <xdr:to>
      <xdr:col>24</xdr:col>
      <xdr:colOff>209550</xdr:colOff>
      <xdr:row>36</xdr:row>
      <xdr:rowOff>76200</xdr:rowOff>
    </xdr:to>
    <xdr:sp>
      <xdr:nvSpPr>
        <xdr:cNvPr id="23" name="テキスト ボックス 51"/>
        <xdr:cNvSpPr txBox="1">
          <a:spLocks noChangeArrowheads="1"/>
        </xdr:cNvSpPr>
      </xdr:nvSpPr>
      <xdr:spPr>
        <a:xfrm>
          <a:off x="15659100" y="5943600"/>
          <a:ext cx="828675"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利確目標</a:t>
          </a:r>
        </a:p>
      </xdr:txBody>
    </xdr:sp>
    <xdr:clientData/>
  </xdr:twoCellAnchor>
  <xdr:twoCellAnchor>
    <xdr:from>
      <xdr:col>5</xdr:col>
      <xdr:colOff>228600</xdr:colOff>
      <xdr:row>107</xdr:row>
      <xdr:rowOff>152400</xdr:rowOff>
    </xdr:from>
    <xdr:to>
      <xdr:col>5</xdr:col>
      <xdr:colOff>419100</xdr:colOff>
      <xdr:row>110</xdr:row>
      <xdr:rowOff>9525</xdr:rowOff>
    </xdr:to>
    <xdr:sp>
      <xdr:nvSpPr>
        <xdr:cNvPr id="24" name="上矢印 52"/>
        <xdr:cNvSpPr>
          <a:spLocks/>
        </xdr:cNvSpPr>
      </xdr:nvSpPr>
      <xdr:spPr>
        <a:xfrm>
          <a:off x="3476625" y="18497550"/>
          <a:ext cx="190500" cy="371475"/>
        </a:xfrm>
        <a:prstGeom prst="upArrow">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104</xdr:row>
      <xdr:rowOff>28575</xdr:rowOff>
    </xdr:from>
    <xdr:to>
      <xdr:col>8</xdr:col>
      <xdr:colOff>28575</xdr:colOff>
      <xdr:row>104</xdr:row>
      <xdr:rowOff>38100</xdr:rowOff>
    </xdr:to>
    <xdr:sp>
      <xdr:nvSpPr>
        <xdr:cNvPr id="25" name="直線コネクタ 54"/>
        <xdr:cNvSpPr>
          <a:spLocks/>
        </xdr:cNvSpPr>
      </xdr:nvSpPr>
      <xdr:spPr>
        <a:xfrm flipV="1">
          <a:off x="3362325" y="17859375"/>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105</xdr:row>
      <xdr:rowOff>142875</xdr:rowOff>
    </xdr:from>
    <xdr:to>
      <xdr:col>8</xdr:col>
      <xdr:colOff>28575</xdr:colOff>
      <xdr:row>105</xdr:row>
      <xdr:rowOff>152400</xdr:rowOff>
    </xdr:to>
    <xdr:sp>
      <xdr:nvSpPr>
        <xdr:cNvPr id="26" name="直線コネクタ 56"/>
        <xdr:cNvSpPr>
          <a:spLocks/>
        </xdr:cNvSpPr>
      </xdr:nvSpPr>
      <xdr:spPr>
        <a:xfrm flipV="1">
          <a:off x="3362325" y="18145125"/>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79</xdr:row>
      <xdr:rowOff>114300</xdr:rowOff>
    </xdr:from>
    <xdr:to>
      <xdr:col>13</xdr:col>
      <xdr:colOff>552450</xdr:colOff>
      <xdr:row>79</xdr:row>
      <xdr:rowOff>123825</xdr:rowOff>
    </xdr:to>
    <xdr:sp>
      <xdr:nvSpPr>
        <xdr:cNvPr id="27" name="直線コネクタ 58"/>
        <xdr:cNvSpPr>
          <a:spLocks/>
        </xdr:cNvSpPr>
      </xdr:nvSpPr>
      <xdr:spPr>
        <a:xfrm flipV="1">
          <a:off x="7315200" y="13658850"/>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83</xdr:row>
      <xdr:rowOff>142875</xdr:rowOff>
    </xdr:from>
    <xdr:to>
      <xdr:col>12</xdr:col>
      <xdr:colOff>666750</xdr:colOff>
      <xdr:row>85</xdr:row>
      <xdr:rowOff>133350</xdr:rowOff>
    </xdr:to>
    <xdr:sp>
      <xdr:nvSpPr>
        <xdr:cNvPr id="28" name="線吹き出し 2 (枠付き) 63"/>
        <xdr:cNvSpPr>
          <a:spLocks/>
        </xdr:cNvSpPr>
      </xdr:nvSpPr>
      <xdr:spPr>
        <a:xfrm>
          <a:off x="8124825" y="14373225"/>
          <a:ext cx="590550" cy="333375"/>
        </a:xfrm>
        <a:prstGeom prst="borderCallout2">
          <a:avLst>
            <a:gd name="adj1" fmla="val 69500"/>
            <a:gd name="adj2" fmla="val -263425"/>
          </a:avLst>
        </a:prstGeom>
        <a:solidFill>
          <a:srgbClr val="FFFFCC"/>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決済</a:t>
          </a:r>
        </a:p>
      </xdr:txBody>
    </xdr:sp>
    <xdr:clientData/>
  </xdr:twoCellAnchor>
  <xdr:twoCellAnchor>
    <xdr:from>
      <xdr:col>6</xdr:col>
      <xdr:colOff>180975</xdr:colOff>
      <xdr:row>90</xdr:row>
      <xdr:rowOff>0</xdr:rowOff>
    </xdr:from>
    <xdr:to>
      <xdr:col>7</xdr:col>
      <xdr:colOff>409575</xdr:colOff>
      <xdr:row>91</xdr:row>
      <xdr:rowOff>152400</xdr:rowOff>
    </xdr:to>
    <xdr:sp>
      <xdr:nvSpPr>
        <xdr:cNvPr id="29" name="線吹き出し 2 (枠付き) 64"/>
        <xdr:cNvSpPr>
          <a:spLocks/>
        </xdr:cNvSpPr>
      </xdr:nvSpPr>
      <xdr:spPr>
        <a:xfrm>
          <a:off x="4114800" y="15430500"/>
          <a:ext cx="914400" cy="323850"/>
        </a:xfrm>
        <a:prstGeom prst="borderCallout2">
          <a:avLst>
            <a:gd name="adj1" fmla="val -105000"/>
            <a:gd name="adj2" fmla="val 677314"/>
          </a:avLst>
        </a:prstGeom>
        <a:solidFill>
          <a:srgbClr val="F2DCDB"/>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エントリー</a:t>
          </a:r>
        </a:p>
      </xdr:txBody>
    </xdr:sp>
    <xdr:clientData/>
  </xdr:twoCellAnchor>
  <xdr:twoCellAnchor>
    <xdr:from>
      <xdr:col>16</xdr:col>
      <xdr:colOff>9525</xdr:colOff>
      <xdr:row>76</xdr:row>
      <xdr:rowOff>47625</xdr:rowOff>
    </xdr:from>
    <xdr:to>
      <xdr:col>17</xdr:col>
      <xdr:colOff>238125</xdr:colOff>
      <xdr:row>78</xdr:row>
      <xdr:rowOff>38100</xdr:rowOff>
    </xdr:to>
    <xdr:sp>
      <xdr:nvSpPr>
        <xdr:cNvPr id="30" name="線吹き出し 2 (枠付き) 66"/>
        <xdr:cNvSpPr>
          <a:spLocks/>
        </xdr:cNvSpPr>
      </xdr:nvSpPr>
      <xdr:spPr>
        <a:xfrm>
          <a:off x="10801350" y="13077825"/>
          <a:ext cx="914400" cy="333375"/>
        </a:xfrm>
        <a:prstGeom prst="borderCallout2">
          <a:avLst>
            <a:gd name="adj1" fmla="val -93888"/>
            <a:gd name="adj2" fmla="val -352314"/>
          </a:avLst>
        </a:prstGeom>
        <a:solidFill>
          <a:srgbClr val="F2DCDB"/>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エントリー</a:t>
          </a:r>
        </a:p>
      </xdr:txBody>
    </xdr:sp>
    <xdr:clientData/>
  </xdr:twoCellAnchor>
  <xdr:twoCellAnchor>
    <xdr:from>
      <xdr:col>17</xdr:col>
      <xdr:colOff>676275</xdr:colOff>
      <xdr:row>72</xdr:row>
      <xdr:rowOff>28575</xdr:rowOff>
    </xdr:from>
    <xdr:to>
      <xdr:col>19</xdr:col>
      <xdr:colOff>219075</xdr:colOff>
      <xdr:row>74</xdr:row>
      <xdr:rowOff>9525</xdr:rowOff>
    </xdr:to>
    <xdr:sp>
      <xdr:nvSpPr>
        <xdr:cNvPr id="31" name="線吹き出し 2 (枠付き) 68"/>
        <xdr:cNvSpPr>
          <a:spLocks/>
        </xdr:cNvSpPr>
      </xdr:nvSpPr>
      <xdr:spPr>
        <a:xfrm>
          <a:off x="12153900" y="12372975"/>
          <a:ext cx="914400" cy="323850"/>
        </a:xfrm>
        <a:prstGeom prst="borderCallout2">
          <a:avLst>
            <a:gd name="adj1" fmla="val -28611"/>
            <a:gd name="adj2" fmla="val -370833"/>
          </a:avLst>
        </a:prstGeom>
        <a:solidFill>
          <a:srgbClr val="F2DCDB"/>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エントリー</a:t>
          </a:r>
        </a:p>
      </xdr:txBody>
    </xdr:sp>
    <xdr:clientData/>
  </xdr:twoCellAnchor>
  <xdr:twoCellAnchor>
    <xdr:from>
      <xdr:col>8</xdr:col>
      <xdr:colOff>0</xdr:colOff>
      <xdr:row>105</xdr:row>
      <xdr:rowOff>0</xdr:rowOff>
    </xdr:from>
    <xdr:to>
      <xdr:col>9</xdr:col>
      <xdr:colOff>0</xdr:colOff>
      <xdr:row>106</xdr:row>
      <xdr:rowOff>114300</xdr:rowOff>
    </xdr:to>
    <xdr:sp>
      <xdr:nvSpPr>
        <xdr:cNvPr id="32" name="テキスト ボックス 72"/>
        <xdr:cNvSpPr txBox="1">
          <a:spLocks noChangeArrowheads="1"/>
        </xdr:cNvSpPr>
      </xdr:nvSpPr>
      <xdr:spPr>
        <a:xfrm>
          <a:off x="5305425" y="18002250"/>
          <a:ext cx="685800"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ストップ</a:t>
          </a:r>
        </a:p>
      </xdr:txBody>
    </xdr:sp>
    <xdr:clientData/>
  </xdr:twoCellAnchor>
  <xdr:twoCellAnchor>
    <xdr:from>
      <xdr:col>18</xdr:col>
      <xdr:colOff>495300</xdr:colOff>
      <xdr:row>59</xdr:row>
      <xdr:rowOff>95250</xdr:rowOff>
    </xdr:from>
    <xdr:to>
      <xdr:col>19</xdr:col>
      <xdr:colOff>495300</xdr:colOff>
      <xdr:row>61</xdr:row>
      <xdr:rowOff>47625</xdr:rowOff>
    </xdr:to>
    <xdr:sp>
      <xdr:nvSpPr>
        <xdr:cNvPr id="33" name="テキスト ボックス 74"/>
        <xdr:cNvSpPr txBox="1">
          <a:spLocks noChangeArrowheads="1"/>
        </xdr:cNvSpPr>
      </xdr:nvSpPr>
      <xdr:spPr>
        <a:xfrm>
          <a:off x="12658725" y="10210800"/>
          <a:ext cx="685800"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ストップ</a:t>
          </a:r>
        </a:p>
      </xdr:txBody>
    </xdr:sp>
    <xdr:clientData/>
  </xdr:twoCellAnchor>
  <xdr:twoCellAnchor>
    <xdr:from>
      <xdr:col>11</xdr:col>
      <xdr:colOff>190500</xdr:colOff>
      <xdr:row>77</xdr:row>
      <xdr:rowOff>133350</xdr:rowOff>
    </xdr:from>
    <xdr:to>
      <xdr:col>12</xdr:col>
      <xdr:colOff>333375</xdr:colOff>
      <xdr:row>79</xdr:row>
      <xdr:rowOff>85725</xdr:rowOff>
    </xdr:to>
    <xdr:sp>
      <xdr:nvSpPr>
        <xdr:cNvPr id="34" name="テキスト ボックス 79"/>
        <xdr:cNvSpPr txBox="1">
          <a:spLocks noChangeArrowheads="1"/>
        </xdr:cNvSpPr>
      </xdr:nvSpPr>
      <xdr:spPr>
        <a:xfrm>
          <a:off x="7553325" y="13335000"/>
          <a:ext cx="828675"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利確目標</a:t>
          </a:r>
        </a:p>
      </xdr:txBody>
    </xdr:sp>
    <xdr:clientData/>
  </xdr:twoCellAnchor>
  <xdr:twoCellAnchor>
    <xdr:from>
      <xdr:col>15</xdr:col>
      <xdr:colOff>47625</xdr:colOff>
      <xdr:row>66</xdr:row>
      <xdr:rowOff>95250</xdr:rowOff>
    </xdr:from>
    <xdr:to>
      <xdr:col>15</xdr:col>
      <xdr:colOff>219075</xdr:colOff>
      <xdr:row>68</xdr:row>
      <xdr:rowOff>133350</xdr:rowOff>
    </xdr:to>
    <xdr:sp>
      <xdr:nvSpPr>
        <xdr:cNvPr id="35" name="上矢印 81"/>
        <xdr:cNvSpPr>
          <a:spLocks/>
        </xdr:cNvSpPr>
      </xdr:nvSpPr>
      <xdr:spPr>
        <a:xfrm flipV="1">
          <a:off x="10153650" y="11410950"/>
          <a:ext cx="171450" cy="381000"/>
        </a:xfrm>
        <a:prstGeom prst="upArrow">
          <a:avLst>
            <a:gd name="adj" fmla="val -28569"/>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59</xdr:row>
      <xdr:rowOff>0</xdr:rowOff>
    </xdr:from>
    <xdr:to>
      <xdr:col>17</xdr:col>
      <xdr:colOff>238125</xdr:colOff>
      <xdr:row>61</xdr:row>
      <xdr:rowOff>47625</xdr:rowOff>
    </xdr:to>
    <xdr:sp>
      <xdr:nvSpPr>
        <xdr:cNvPr id="36" name="上矢印 82"/>
        <xdr:cNvSpPr>
          <a:spLocks/>
        </xdr:cNvSpPr>
      </xdr:nvSpPr>
      <xdr:spPr>
        <a:xfrm flipV="1">
          <a:off x="11544300" y="10115550"/>
          <a:ext cx="171450" cy="390525"/>
        </a:xfrm>
        <a:prstGeom prst="upArrow">
          <a:avLst>
            <a:gd name="adj" fmla="val -28569"/>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67</xdr:row>
      <xdr:rowOff>47625</xdr:rowOff>
    </xdr:from>
    <xdr:to>
      <xdr:col>16</xdr:col>
      <xdr:colOff>457200</xdr:colOff>
      <xdr:row>67</xdr:row>
      <xdr:rowOff>57150</xdr:rowOff>
    </xdr:to>
    <xdr:sp>
      <xdr:nvSpPr>
        <xdr:cNvPr id="37" name="直線コネクタ 86"/>
        <xdr:cNvSpPr>
          <a:spLocks/>
        </xdr:cNvSpPr>
      </xdr:nvSpPr>
      <xdr:spPr>
        <a:xfrm flipV="1">
          <a:off x="9277350" y="11534775"/>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79</xdr:row>
      <xdr:rowOff>95250</xdr:rowOff>
    </xdr:from>
    <xdr:to>
      <xdr:col>17</xdr:col>
      <xdr:colOff>114300</xdr:colOff>
      <xdr:row>79</xdr:row>
      <xdr:rowOff>104775</xdr:rowOff>
    </xdr:to>
    <xdr:sp>
      <xdr:nvSpPr>
        <xdr:cNvPr id="38" name="直線コネクタ 87"/>
        <xdr:cNvSpPr>
          <a:spLocks/>
        </xdr:cNvSpPr>
      </xdr:nvSpPr>
      <xdr:spPr>
        <a:xfrm flipV="1">
          <a:off x="9620250" y="13639800"/>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600075</xdr:colOff>
      <xdr:row>70</xdr:row>
      <xdr:rowOff>95250</xdr:rowOff>
    </xdr:from>
    <xdr:to>
      <xdr:col>16</xdr:col>
      <xdr:colOff>514350</xdr:colOff>
      <xdr:row>70</xdr:row>
      <xdr:rowOff>104775</xdr:rowOff>
    </xdr:to>
    <xdr:sp>
      <xdr:nvSpPr>
        <xdr:cNvPr id="39" name="直線コネクタ 89"/>
        <xdr:cNvSpPr>
          <a:spLocks/>
        </xdr:cNvSpPr>
      </xdr:nvSpPr>
      <xdr:spPr>
        <a:xfrm flipV="1">
          <a:off x="9334500" y="12096750"/>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66</xdr:row>
      <xdr:rowOff>28575</xdr:rowOff>
    </xdr:from>
    <xdr:to>
      <xdr:col>20</xdr:col>
      <xdr:colOff>57150</xdr:colOff>
      <xdr:row>66</xdr:row>
      <xdr:rowOff>38100</xdr:rowOff>
    </xdr:to>
    <xdr:sp>
      <xdr:nvSpPr>
        <xdr:cNvPr id="40" name="直線コネクタ 91"/>
        <xdr:cNvSpPr>
          <a:spLocks/>
        </xdr:cNvSpPr>
      </xdr:nvSpPr>
      <xdr:spPr>
        <a:xfrm flipV="1">
          <a:off x="11620500" y="11344275"/>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371475</xdr:colOff>
      <xdr:row>61</xdr:row>
      <xdr:rowOff>76200</xdr:rowOff>
    </xdr:from>
    <xdr:to>
      <xdr:col>21</xdr:col>
      <xdr:colOff>285750</xdr:colOff>
      <xdr:row>61</xdr:row>
      <xdr:rowOff>85725</xdr:rowOff>
    </xdr:to>
    <xdr:sp>
      <xdr:nvSpPr>
        <xdr:cNvPr id="41" name="直線コネクタ 92"/>
        <xdr:cNvSpPr>
          <a:spLocks/>
        </xdr:cNvSpPr>
      </xdr:nvSpPr>
      <xdr:spPr>
        <a:xfrm flipV="1">
          <a:off x="12534900" y="10534650"/>
          <a:ext cx="1971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66</xdr:row>
      <xdr:rowOff>66675</xdr:rowOff>
    </xdr:from>
    <xdr:to>
      <xdr:col>13</xdr:col>
      <xdr:colOff>466725</xdr:colOff>
      <xdr:row>68</xdr:row>
      <xdr:rowOff>9525</xdr:rowOff>
    </xdr:to>
    <xdr:sp>
      <xdr:nvSpPr>
        <xdr:cNvPr id="42" name="テキスト ボックス 95"/>
        <xdr:cNvSpPr txBox="1">
          <a:spLocks noChangeArrowheads="1"/>
        </xdr:cNvSpPr>
      </xdr:nvSpPr>
      <xdr:spPr>
        <a:xfrm>
          <a:off x="8515350" y="11382375"/>
          <a:ext cx="685800"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ストップ</a:t>
          </a:r>
        </a:p>
      </xdr:txBody>
    </xdr:sp>
    <xdr:clientData/>
  </xdr:twoCellAnchor>
  <xdr:twoCellAnchor>
    <xdr:from>
      <xdr:col>24</xdr:col>
      <xdr:colOff>428625</xdr:colOff>
      <xdr:row>86</xdr:row>
      <xdr:rowOff>142875</xdr:rowOff>
    </xdr:from>
    <xdr:to>
      <xdr:col>25</xdr:col>
      <xdr:colOff>333375</xdr:colOff>
      <xdr:row>88</xdr:row>
      <xdr:rowOff>133350</xdr:rowOff>
    </xdr:to>
    <xdr:sp>
      <xdr:nvSpPr>
        <xdr:cNvPr id="43" name="線吹き出し 2 (枠付き) 99"/>
        <xdr:cNvSpPr>
          <a:spLocks/>
        </xdr:cNvSpPr>
      </xdr:nvSpPr>
      <xdr:spPr>
        <a:xfrm>
          <a:off x="16706850" y="14887575"/>
          <a:ext cx="590550" cy="333375"/>
        </a:xfrm>
        <a:prstGeom prst="borderCallout2">
          <a:avLst>
            <a:gd name="adj1" fmla="val 63046"/>
            <a:gd name="adj2" fmla="val -433796"/>
          </a:avLst>
        </a:prstGeom>
        <a:solidFill>
          <a:srgbClr val="FFFFCC"/>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決済</a:t>
          </a:r>
        </a:p>
      </xdr:txBody>
    </xdr:sp>
    <xdr:clientData/>
  </xdr:twoCellAnchor>
  <xdr:twoCellAnchor>
    <xdr:from>
      <xdr:col>15</xdr:col>
      <xdr:colOff>676275</xdr:colOff>
      <xdr:row>61</xdr:row>
      <xdr:rowOff>152400</xdr:rowOff>
    </xdr:from>
    <xdr:to>
      <xdr:col>16</xdr:col>
      <xdr:colOff>581025</xdr:colOff>
      <xdr:row>63</xdr:row>
      <xdr:rowOff>142875</xdr:rowOff>
    </xdr:to>
    <xdr:sp>
      <xdr:nvSpPr>
        <xdr:cNvPr id="44" name="線吹き出し 2 (枠付き) 101"/>
        <xdr:cNvSpPr>
          <a:spLocks/>
        </xdr:cNvSpPr>
      </xdr:nvSpPr>
      <xdr:spPr>
        <a:xfrm>
          <a:off x="10782300" y="10610850"/>
          <a:ext cx="590550" cy="333375"/>
        </a:xfrm>
        <a:prstGeom prst="borderCallout2">
          <a:avLst>
            <a:gd name="adj1" fmla="val 26490"/>
            <a:gd name="adj2" fmla="val 221759"/>
          </a:avLst>
        </a:prstGeom>
        <a:solidFill>
          <a:srgbClr val="FFFFCC"/>
        </a:solidFill>
        <a:ln w="127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損切り</a:t>
          </a:r>
        </a:p>
      </xdr:txBody>
    </xdr:sp>
    <xdr:clientData/>
  </xdr:twoCellAnchor>
  <xdr:twoCellAnchor>
    <xdr:from>
      <xdr:col>17</xdr:col>
      <xdr:colOff>619125</xdr:colOff>
      <xdr:row>79</xdr:row>
      <xdr:rowOff>104775</xdr:rowOff>
    </xdr:from>
    <xdr:to>
      <xdr:col>25</xdr:col>
      <xdr:colOff>533400</xdr:colOff>
      <xdr:row>79</xdr:row>
      <xdr:rowOff>114300</xdr:rowOff>
    </xdr:to>
    <xdr:sp>
      <xdr:nvSpPr>
        <xdr:cNvPr id="45" name="直線コネクタ 103"/>
        <xdr:cNvSpPr>
          <a:spLocks/>
        </xdr:cNvSpPr>
      </xdr:nvSpPr>
      <xdr:spPr>
        <a:xfrm flipV="1">
          <a:off x="12096750" y="13649325"/>
          <a:ext cx="5400675" cy="952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W3" sqref="W3"/>
    </sheetView>
  </sheetViews>
  <sheetFormatPr defaultColWidth="9.00390625" defaultRowHeight="13.5"/>
  <cols>
    <col min="1" max="1" width="2.875" style="0" customWidth="1"/>
    <col min="2" max="18" width="6.625" style="0" customWidth="1"/>
    <col min="22" max="22" width="10.875" style="20" bestFit="1" customWidth="1"/>
  </cols>
  <sheetData>
    <row r="2" spans="2:20" ht="13.5">
      <c r="B2" s="37" t="s">
        <v>5</v>
      </c>
      <c r="C2" s="37"/>
      <c r="D2" s="39" t="s">
        <v>44</v>
      </c>
      <c r="E2" s="39"/>
      <c r="F2" s="37" t="s">
        <v>6</v>
      </c>
      <c r="G2" s="37"/>
      <c r="H2" s="39" t="s">
        <v>45</v>
      </c>
      <c r="I2" s="39"/>
      <c r="J2" s="37" t="s">
        <v>7</v>
      </c>
      <c r="K2" s="37"/>
      <c r="L2" s="38">
        <f>C9</f>
        <v>1000000</v>
      </c>
      <c r="M2" s="39"/>
      <c r="N2" s="37" t="s">
        <v>8</v>
      </c>
      <c r="O2" s="37"/>
      <c r="P2" s="38" t="e">
        <f>C108+R108</f>
        <v>#VALUE!</v>
      </c>
      <c r="Q2" s="39"/>
      <c r="R2" s="1"/>
      <c r="S2" s="1"/>
      <c r="T2" s="1"/>
    </row>
    <row r="3" spans="2:19" ht="57" customHeight="1">
      <c r="B3" s="37" t="s">
        <v>9</v>
      </c>
      <c r="C3" s="37"/>
      <c r="D3" s="40" t="s">
        <v>46</v>
      </c>
      <c r="E3" s="40"/>
      <c r="F3" s="40"/>
      <c r="G3" s="40"/>
      <c r="H3" s="40"/>
      <c r="I3" s="40"/>
      <c r="J3" s="37" t="s">
        <v>10</v>
      </c>
      <c r="K3" s="37"/>
      <c r="L3" s="40" t="s">
        <v>47</v>
      </c>
      <c r="M3" s="41"/>
      <c r="N3" s="41"/>
      <c r="O3" s="41"/>
      <c r="P3" s="41"/>
      <c r="Q3" s="41"/>
      <c r="R3" s="1"/>
      <c r="S3" s="1"/>
    </row>
    <row r="4" spans="2:20" ht="13.5">
      <c r="B4" s="37" t="s">
        <v>11</v>
      </c>
      <c r="C4" s="37"/>
      <c r="D4" s="42">
        <f>SUM($R$9:$S$993)</f>
        <v>3799805.8143722676</v>
      </c>
      <c r="E4" s="42"/>
      <c r="F4" s="37" t="s">
        <v>12</v>
      </c>
      <c r="G4" s="37"/>
      <c r="H4" s="43">
        <f>SUM($T$9:$U$108)</f>
        <v>2007.8999999999917</v>
      </c>
      <c r="I4" s="39"/>
      <c r="J4" s="44" t="s">
        <v>13</v>
      </c>
      <c r="K4" s="44"/>
      <c r="L4" s="38">
        <f>MAX($C$9:$D$990)-C9</f>
        <v>3799805.8143722676</v>
      </c>
      <c r="M4" s="38"/>
      <c r="N4" s="44" t="s">
        <v>14</v>
      </c>
      <c r="O4" s="44"/>
      <c r="P4" s="42">
        <f>MIN($C$9:$D$990)-C9</f>
        <v>0</v>
      </c>
      <c r="Q4" s="42"/>
      <c r="R4" s="1"/>
      <c r="S4" s="1"/>
      <c r="T4" s="1"/>
    </row>
    <row r="5" spans="2:20" ht="13.5">
      <c r="B5" s="34" t="s">
        <v>15</v>
      </c>
      <c r="C5" s="2">
        <f>COUNTIF($R$9:$R$990,"&gt;0")</f>
        <v>16</v>
      </c>
      <c r="D5" s="35" t="s">
        <v>16</v>
      </c>
      <c r="E5" s="16">
        <f>COUNTIF($R$9:$R$990,"&lt;0")</f>
        <v>14</v>
      </c>
      <c r="F5" s="35" t="s">
        <v>17</v>
      </c>
      <c r="G5" s="2">
        <f>COUNTIF($R$9:$R$990,"=0")</f>
        <v>0</v>
      </c>
      <c r="H5" s="35" t="s">
        <v>18</v>
      </c>
      <c r="I5" s="3">
        <f>C5/SUM(C5,E5,G5)</f>
        <v>0.5333333333333333</v>
      </c>
      <c r="J5" s="45" t="s">
        <v>19</v>
      </c>
      <c r="K5" s="37"/>
      <c r="L5" s="46"/>
      <c r="M5" s="47"/>
      <c r="N5" s="18" t="s">
        <v>20</v>
      </c>
      <c r="O5" s="9"/>
      <c r="P5" s="46"/>
      <c r="Q5" s="47"/>
      <c r="R5" s="1"/>
      <c r="S5" s="1"/>
      <c r="T5" s="1"/>
    </row>
    <row r="6" spans="2:20" ht="13.5">
      <c r="B6" s="11"/>
      <c r="C6" s="14"/>
      <c r="D6" s="15"/>
      <c r="E6" s="12"/>
      <c r="F6" s="11"/>
      <c r="G6" s="12"/>
      <c r="H6" s="11"/>
      <c r="I6" s="17"/>
      <c r="J6" s="11"/>
      <c r="K6" s="11"/>
      <c r="L6" s="12"/>
      <c r="M6" s="12"/>
      <c r="N6" s="13"/>
      <c r="O6" s="13"/>
      <c r="P6" s="10"/>
      <c r="Q6" s="7"/>
      <c r="R6" s="1"/>
      <c r="S6" s="1"/>
      <c r="T6" s="1"/>
    </row>
    <row r="7" spans="2:21" ht="13.5">
      <c r="B7" s="48" t="s">
        <v>21</v>
      </c>
      <c r="C7" s="50" t="s">
        <v>22</v>
      </c>
      <c r="D7" s="51"/>
      <c r="E7" s="54" t="s">
        <v>23</v>
      </c>
      <c r="F7" s="55"/>
      <c r="G7" s="55"/>
      <c r="H7" s="55"/>
      <c r="I7" s="56"/>
      <c r="J7" s="57" t="s">
        <v>24</v>
      </c>
      <c r="K7" s="58"/>
      <c r="L7" s="59"/>
      <c r="M7" s="60" t="s">
        <v>25</v>
      </c>
      <c r="N7" s="61" t="s">
        <v>26</v>
      </c>
      <c r="O7" s="62"/>
      <c r="P7" s="62"/>
      <c r="Q7" s="63"/>
      <c r="R7" s="64" t="s">
        <v>27</v>
      </c>
      <c r="S7" s="64"/>
      <c r="T7" s="64"/>
      <c r="U7" s="64"/>
    </row>
    <row r="8" spans="2:21" ht="13.5">
      <c r="B8" s="49"/>
      <c r="C8" s="52"/>
      <c r="D8" s="53"/>
      <c r="E8" s="19" t="s">
        <v>28</v>
      </c>
      <c r="F8" s="19" t="s">
        <v>29</v>
      </c>
      <c r="G8" s="19" t="s">
        <v>30</v>
      </c>
      <c r="H8" s="65" t="s">
        <v>31</v>
      </c>
      <c r="I8" s="56"/>
      <c r="J8" s="4" t="s">
        <v>32</v>
      </c>
      <c r="K8" s="66" t="s">
        <v>33</v>
      </c>
      <c r="L8" s="59"/>
      <c r="M8" s="60"/>
      <c r="N8" s="5" t="s">
        <v>28</v>
      </c>
      <c r="O8" s="5" t="s">
        <v>29</v>
      </c>
      <c r="P8" s="67" t="s">
        <v>31</v>
      </c>
      <c r="Q8" s="63"/>
      <c r="R8" s="64" t="s">
        <v>34</v>
      </c>
      <c r="S8" s="64"/>
      <c r="T8" s="64" t="s">
        <v>32</v>
      </c>
      <c r="U8" s="64"/>
    </row>
    <row r="9" spans="2:21" ht="13.5">
      <c r="B9" s="33">
        <v>1</v>
      </c>
      <c r="C9" s="68">
        <v>1000000</v>
      </c>
      <c r="D9" s="68"/>
      <c r="E9" s="33">
        <v>2011</v>
      </c>
      <c r="F9" s="8">
        <v>42403</v>
      </c>
      <c r="G9" s="33" t="s">
        <v>3</v>
      </c>
      <c r="H9" s="69">
        <v>1.62241</v>
      </c>
      <c r="I9" s="69"/>
      <c r="J9" s="33">
        <v>50.9</v>
      </c>
      <c r="K9" s="68">
        <f aca="true" t="shared" si="0" ref="K9:K72">IF(F9="","",C9*0.03)</f>
        <v>30000</v>
      </c>
      <c r="L9" s="68"/>
      <c r="M9" s="6">
        <f>IF(J9="","",(K9/J9)/1000)</f>
        <v>0.5893909626719057</v>
      </c>
      <c r="N9" s="33">
        <v>2011</v>
      </c>
      <c r="O9" s="8">
        <v>42404</v>
      </c>
      <c r="P9" s="70">
        <v>1.6055</v>
      </c>
      <c r="Q9" s="70"/>
      <c r="R9" s="71">
        <f>IF(O9="","",(IF(G9="売",H9-P9,P9-H9))*M9*10000000)</f>
        <v>99666.01178781915</v>
      </c>
      <c r="S9" s="71"/>
      <c r="T9" s="72">
        <f>IF(O9="","",IF(R9&lt;0,J9*(-1),IF(G9="買",(P9-H9)*10000,(H9-P9)*10000)))</f>
        <v>169.0999999999998</v>
      </c>
      <c r="U9" s="72"/>
    </row>
    <row r="10" spans="2:21" ht="13.5">
      <c r="B10" s="33">
        <v>2</v>
      </c>
      <c r="C10" s="68">
        <f aca="true" t="shared" si="1" ref="C10:C73">IF(R9="","",C9+R9)</f>
        <v>1099666.0117878192</v>
      </c>
      <c r="D10" s="68"/>
      <c r="E10" s="33">
        <v>2011</v>
      </c>
      <c r="F10" s="8">
        <v>42409</v>
      </c>
      <c r="G10" s="33" t="s">
        <v>4</v>
      </c>
      <c r="H10" s="69">
        <v>1.60715</v>
      </c>
      <c r="I10" s="69"/>
      <c r="J10" s="33">
        <v>64</v>
      </c>
      <c r="K10" s="68">
        <f t="shared" si="0"/>
        <v>32989.98035363457</v>
      </c>
      <c r="L10" s="68"/>
      <c r="M10" s="6">
        <f aca="true" t="shared" si="2" ref="M10:M73">IF(J10="","",(K10/J10)/1000)</f>
        <v>0.5154684430255402</v>
      </c>
      <c r="N10" s="33">
        <v>2011</v>
      </c>
      <c r="O10" s="8">
        <v>42411</v>
      </c>
      <c r="P10" s="70">
        <v>1.60075</v>
      </c>
      <c r="Q10" s="70"/>
      <c r="R10" s="71">
        <f aca="true" t="shared" si="3" ref="R10:R73">IF(O10="","",(IF(G10="売",H10-P10,P10-H10))*M10*10000000)</f>
        <v>-32989.98035363552</v>
      </c>
      <c r="S10" s="71"/>
      <c r="T10" s="72">
        <f aca="true" t="shared" si="4" ref="T10:T73">IF(O10="","",IF(R10&lt;0,J10*(-1),IF(G10="買",(P10-H10)*10000,(H10-P10)*10000)))</f>
        <v>-64</v>
      </c>
      <c r="U10" s="72"/>
    </row>
    <row r="11" spans="2:21" ht="13.5">
      <c r="B11" s="33">
        <v>3</v>
      </c>
      <c r="C11" s="68">
        <f t="shared" si="1"/>
        <v>1066676.0314341837</v>
      </c>
      <c r="D11" s="68"/>
      <c r="E11" s="33">
        <v>2011</v>
      </c>
      <c r="F11" s="8">
        <v>42424</v>
      </c>
      <c r="G11" s="33" t="s">
        <v>3</v>
      </c>
      <c r="H11" s="69">
        <v>1.62059</v>
      </c>
      <c r="I11" s="69"/>
      <c r="J11" s="33">
        <v>54.1</v>
      </c>
      <c r="K11" s="68">
        <f t="shared" si="0"/>
        <v>32000.28094302551</v>
      </c>
      <c r="L11" s="68"/>
      <c r="M11" s="6">
        <f t="shared" si="2"/>
        <v>0.5915024203886415</v>
      </c>
      <c r="N11" s="33">
        <v>2011</v>
      </c>
      <c r="O11" s="8">
        <v>42425</v>
      </c>
      <c r="P11" s="70">
        <v>1.60542</v>
      </c>
      <c r="Q11" s="70"/>
      <c r="R11" s="71">
        <f t="shared" si="3"/>
        <v>89730.91717295637</v>
      </c>
      <c r="S11" s="71"/>
      <c r="T11" s="72">
        <f t="shared" si="4"/>
        <v>151.69999999999905</v>
      </c>
      <c r="U11" s="72"/>
    </row>
    <row r="12" spans="2:21" ht="13.5">
      <c r="B12" s="33">
        <v>4</v>
      </c>
      <c r="C12" s="68">
        <f t="shared" si="1"/>
        <v>1156406.94860714</v>
      </c>
      <c r="D12" s="68"/>
      <c r="E12" s="33">
        <v>2011</v>
      </c>
      <c r="F12" s="8">
        <v>42431</v>
      </c>
      <c r="G12" s="33" t="s">
        <v>3</v>
      </c>
      <c r="H12" s="69">
        <v>1.63237</v>
      </c>
      <c r="I12" s="69"/>
      <c r="J12" s="33">
        <v>26.3</v>
      </c>
      <c r="K12" s="68">
        <f t="shared" si="0"/>
        <v>34692.2084582142</v>
      </c>
      <c r="L12" s="68"/>
      <c r="M12" s="6">
        <f t="shared" si="2"/>
        <v>1.3190953786393231</v>
      </c>
      <c r="N12" s="33">
        <v>2011</v>
      </c>
      <c r="O12" s="8">
        <v>42439</v>
      </c>
      <c r="P12" s="70">
        <v>1.60542</v>
      </c>
      <c r="Q12" s="70"/>
      <c r="R12" s="71">
        <f t="shared" si="3"/>
        <v>355496.204543298</v>
      </c>
      <c r="S12" s="71"/>
      <c r="T12" s="72">
        <f t="shared" si="4"/>
        <v>269.5000000000003</v>
      </c>
      <c r="U12" s="72"/>
    </row>
    <row r="13" spans="2:21" ht="13.5">
      <c r="B13" s="33">
        <v>5</v>
      </c>
      <c r="C13" s="68">
        <f t="shared" si="1"/>
        <v>1511903.1531504379</v>
      </c>
      <c r="D13" s="68"/>
      <c r="E13" s="33">
        <v>2011</v>
      </c>
      <c r="F13" s="8">
        <v>42451</v>
      </c>
      <c r="G13" s="33" t="s">
        <v>3</v>
      </c>
      <c r="H13" s="69">
        <v>1.638</v>
      </c>
      <c r="I13" s="69"/>
      <c r="J13" s="33">
        <v>28</v>
      </c>
      <c r="K13" s="68">
        <f t="shared" si="0"/>
        <v>45357.09459451313</v>
      </c>
      <c r="L13" s="68"/>
      <c r="M13" s="6">
        <f t="shared" si="2"/>
        <v>1.6198962355183262</v>
      </c>
      <c r="N13" s="33">
        <v>2011</v>
      </c>
      <c r="O13" s="8">
        <v>42452</v>
      </c>
      <c r="P13" s="70">
        <v>1.62722</v>
      </c>
      <c r="Q13" s="70"/>
      <c r="R13" s="71">
        <f t="shared" si="3"/>
        <v>174624.81418887214</v>
      </c>
      <c r="S13" s="71"/>
      <c r="T13" s="72">
        <f t="shared" si="4"/>
        <v>107.7999999999979</v>
      </c>
      <c r="U13" s="72"/>
    </row>
    <row r="14" spans="2:21" ht="13.5">
      <c r="B14" s="33">
        <v>6</v>
      </c>
      <c r="C14" s="68">
        <f t="shared" si="1"/>
        <v>1686527.96733931</v>
      </c>
      <c r="D14" s="68"/>
      <c r="E14" s="33">
        <v>2011</v>
      </c>
      <c r="F14" s="8">
        <v>42457</v>
      </c>
      <c r="G14" s="33" t="s">
        <v>4</v>
      </c>
      <c r="H14" s="69">
        <v>1.60224</v>
      </c>
      <c r="I14" s="69"/>
      <c r="J14" s="33">
        <v>85</v>
      </c>
      <c r="K14" s="68">
        <f t="shared" si="0"/>
        <v>50595.8390201793</v>
      </c>
      <c r="L14" s="68"/>
      <c r="M14" s="6">
        <f t="shared" si="2"/>
        <v>0.5952451649432858</v>
      </c>
      <c r="N14" s="33">
        <v>2011</v>
      </c>
      <c r="O14" s="8">
        <v>42465</v>
      </c>
      <c r="P14" s="70">
        <v>1.62258</v>
      </c>
      <c r="Q14" s="70"/>
      <c r="R14" s="71">
        <f t="shared" si="3"/>
        <v>121072.86654946316</v>
      </c>
      <c r="S14" s="71"/>
      <c r="T14" s="72">
        <f t="shared" si="4"/>
        <v>203.39999999999802</v>
      </c>
      <c r="U14" s="72"/>
    </row>
    <row r="15" spans="2:21" ht="13.5">
      <c r="B15" s="33">
        <v>7</v>
      </c>
      <c r="C15" s="68">
        <f t="shared" si="1"/>
        <v>1807600.8338887733</v>
      </c>
      <c r="D15" s="68"/>
      <c r="E15" s="33">
        <v>2011</v>
      </c>
      <c r="F15" s="8">
        <v>42466</v>
      </c>
      <c r="G15" s="33" t="s">
        <v>3</v>
      </c>
      <c r="H15" s="69">
        <v>1.63268</v>
      </c>
      <c r="I15" s="69"/>
      <c r="J15" s="33">
        <v>35.4</v>
      </c>
      <c r="K15" s="68">
        <f t="shared" si="0"/>
        <v>54228.025016663196</v>
      </c>
      <c r="L15" s="68"/>
      <c r="M15" s="6">
        <f t="shared" si="2"/>
        <v>1.531865113465062</v>
      </c>
      <c r="N15" s="33">
        <v>2011</v>
      </c>
      <c r="O15" s="8">
        <v>42467</v>
      </c>
      <c r="P15" s="70">
        <v>1.63622</v>
      </c>
      <c r="Q15" s="70"/>
      <c r="R15" s="71">
        <f t="shared" si="3"/>
        <v>-54228.0250166647</v>
      </c>
      <c r="S15" s="71"/>
      <c r="T15" s="72">
        <f t="shared" si="4"/>
        <v>-35.4</v>
      </c>
      <c r="U15" s="72"/>
    </row>
    <row r="16" spans="2:21" ht="13.5">
      <c r="B16" s="33">
        <v>8</v>
      </c>
      <c r="C16" s="68">
        <f t="shared" si="1"/>
        <v>1753372.8088721086</v>
      </c>
      <c r="D16" s="68"/>
      <c r="E16" s="33">
        <v>2011</v>
      </c>
      <c r="F16" s="8">
        <v>42468</v>
      </c>
      <c r="G16" s="33" t="s">
        <v>3</v>
      </c>
      <c r="H16" s="69">
        <v>1.6377</v>
      </c>
      <c r="I16" s="69"/>
      <c r="J16" s="33">
        <v>49.6</v>
      </c>
      <c r="K16" s="68">
        <f t="shared" si="0"/>
        <v>52601.184266163255</v>
      </c>
      <c r="L16" s="68"/>
      <c r="M16" s="6">
        <f t="shared" si="2"/>
        <v>1.0605077473016786</v>
      </c>
      <c r="N16" s="33">
        <v>2011</v>
      </c>
      <c r="O16" s="8">
        <v>42478</v>
      </c>
      <c r="P16" s="70">
        <v>1.62258</v>
      </c>
      <c r="Q16" s="70"/>
      <c r="R16" s="71">
        <f t="shared" si="3"/>
        <v>160348.77139201402</v>
      </c>
      <c r="S16" s="71"/>
      <c r="T16" s="72">
        <f t="shared" si="4"/>
        <v>151.20000000000022</v>
      </c>
      <c r="U16" s="72"/>
    </row>
    <row r="17" spans="2:21" ht="13.5">
      <c r="B17" s="33">
        <v>9</v>
      </c>
      <c r="C17" s="68">
        <f t="shared" si="1"/>
        <v>1913721.5802641227</v>
      </c>
      <c r="D17" s="68"/>
      <c r="E17" s="33">
        <v>2011</v>
      </c>
      <c r="F17" s="8">
        <v>42482</v>
      </c>
      <c r="G17" s="33" t="s">
        <v>3</v>
      </c>
      <c r="H17" s="69">
        <v>1.65103</v>
      </c>
      <c r="I17" s="69"/>
      <c r="J17" s="33">
        <v>87.5</v>
      </c>
      <c r="K17" s="68">
        <f t="shared" si="0"/>
        <v>57411.64740792368</v>
      </c>
      <c r="L17" s="68"/>
      <c r="M17" s="6">
        <f t="shared" si="2"/>
        <v>0.6561331132334135</v>
      </c>
      <c r="N17" s="33">
        <v>2011</v>
      </c>
      <c r="O17" s="8">
        <v>42487</v>
      </c>
      <c r="P17" s="70">
        <v>1.65978</v>
      </c>
      <c r="Q17" s="70"/>
      <c r="R17" s="71">
        <f t="shared" si="3"/>
        <v>-57411.64740792392</v>
      </c>
      <c r="S17" s="71"/>
      <c r="T17" s="72">
        <f t="shared" si="4"/>
        <v>-87.5</v>
      </c>
      <c r="U17" s="72"/>
    </row>
    <row r="18" spans="2:21" ht="13.5">
      <c r="B18" s="33">
        <v>10</v>
      </c>
      <c r="C18" s="68">
        <f t="shared" si="1"/>
        <v>1856309.9328561989</v>
      </c>
      <c r="D18" s="68"/>
      <c r="E18" s="33">
        <v>2011</v>
      </c>
      <c r="F18" s="8">
        <v>42494</v>
      </c>
      <c r="G18" s="33" t="s">
        <v>4</v>
      </c>
      <c r="H18" s="69">
        <v>1.63828</v>
      </c>
      <c r="I18" s="69"/>
      <c r="J18" s="33">
        <v>67.8</v>
      </c>
      <c r="K18" s="68">
        <f t="shared" si="0"/>
        <v>55689.29798568597</v>
      </c>
      <c r="L18" s="68"/>
      <c r="M18" s="6">
        <f t="shared" si="2"/>
        <v>0.8213760764850437</v>
      </c>
      <c r="N18" s="33">
        <v>2011</v>
      </c>
      <c r="O18" s="8">
        <v>42499</v>
      </c>
      <c r="P18" s="70">
        <v>1.6315</v>
      </c>
      <c r="Q18" s="70"/>
      <c r="R18" s="71">
        <f t="shared" si="3"/>
        <v>-55689.29798568603</v>
      </c>
      <c r="S18" s="71"/>
      <c r="T18" s="72">
        <f t="shared" si="4"/>
        <v>-67.8</v>
      </c>
      <c r="U18" s="72"/>
    </row>
    <row r="19" spans="2:21" ht="13.5">
      <c r="B19" s="33">
        <v>11</v>
      </c>
      <c r="C19" s="68">
        <f t="shared" si="1"/>
        <v>1800620.6348705129</v>
      </c>
      <c r="D19" s="68"/>
      <c r="E19" s="33">
        <v>2011</v>
      </c>
      <c r="F19" s="8">
        <v>42509</v>
      </c>
      <c r="G19" s="33" t="s">
        <v>4</v>
      </c>
      <c r="H19" s="69">
        <v>1.62007</v>
      </c>
      <c r="I19" s="69"/>
      <c r="J19" s="33">
        <v>95.4</v>
      </c>
      <c r="K19" s="68">
        <f t="shared" si="0"/>
        <v>54018.61904611538</v>
      </c>
      <c r="L19" s="68"/>
      <c r="M19" s="6">
        <f t="shared" si="2"/>
        <v>0.566232904047331</v>
      </c>
      <c r="N19" s="33">
        <v>2011</v>
      </c>
      <c r="O19" s="8">
        <v>42513</v>
      </c>
      <c r="P19" s="70">
        <v>1.61053</v>
      </c>
      <c r="Q19" s="70"/>
      <c r="R19" s="71">
        <f t="shared" si="3"/>
        <v>-54018.619046114705</v>
      </c>
      <c r="S19" s="71"/>
      <c r="T19" s="72">
        <f t="shared" si="4"/>
        <v>-95.4</v>
      </c>
      <c r="U19" s="72"/>
    </row>
    <row r="20" spans="2:21" ht="13.5">
      <c r="B20" s="33">
        <v>12</v>
      </c>
      <c r="C20" s="68">
        <f t="shared" si="1"/>
        <v>1746602.0158243983</v>
      </c>
      <c r="D20" s="68"/>
      <c r="E20" s="33">
        <v>2011</v>
      </c>
      <c r="F20" s="8">
        <v>42520</v>
      </c>
      <c r="G20" s="33" t="s">
        <v>3</v>
      </c>
      <c r="H20" s="69">
        <v>1.65459</v>
      </c>
      <c r="I20" s="69"/>
      <c r="J20" s="33">
        <v>17.5</v>
      </c>
      <c r="K20" s="68">
        <f t="shared" si="0"/>
        <v>52398.060474731945</v>
      </c>
      <c r="L20" s="68"/>
      <c r="M20" s="6">
        <f t="shared" si="2"/>
        <v>2.994174884270397</v>
      </c>
      <c r="N20" s="33">
        <v>2011</v>
      </c>
      <c r="O20" s="8">
        <v>42521</v>
      </c>
      <c r="P20" s="70">
        <v>1.63988</v>
      </c>
      <c r="Q20" s="70"/>
      <c r="R20" s="71">
        <f t="shared" si="3"/>
        <v>440443.12547617545</v>
      </c>
      <c r="S20" s="71"/>
      <c r="T20" s="72">
        <f t="shared" si="4"/>
        <v>147.10000000000002</v>
      </c>
      <c r="U20" s="72"/>
    </row>
    <row r="21" spans="2:21" ht="13.5">
      <c r="B21" s="33">
        <v>13</v>
      </c>
      <c r="C21" s="68">
        <f t="shared" si="1"/>
        <v>2187045.141300574</v>
      </c>
      <c r="D21" s="68"/>
      <c r="E21" s="33">
        <v>2011</v>
      </c>
      <c r="F21" s="8">
        <v>42530</v>
      </c>
      <c r="G21" s="33" t="s">
        <v>3</v>
      </c>
      <c r="H21" s="69">
        <v>1.63649</v>
      </c>
      <c r="I21" s="69"/>
      <c r="J21" s="33">
        <v>76</v>
      </c>
      <c r="K21" s="68">
        <f t="shared" si="0"/>
        <v>65611.35423901722</v>
      </c>
      <c r="L21" s="68"/>
      <c r="M21" s="6">
        <f t="shared" si="2"/>
        <v>0.8633072926186477</v>
      </c>
      <c r="N21" s="33">
        <v>2011</v>
      </c>
      <c r="O21" s="8">
        <v>42533</v>
      </c>
      <c r="P21" s="70">
        <v>1.62722</v>
      </c>
      <c r="Q21" s="70"/>
      <c r="R21" s="71">
        <f t="shared" si="3"/>
        <v>80028.58602574769</v>
      </c>
      <c r="S21" s="71"/>
      <c r="T21" s="72">
        <f t="shared" si="4"/>
        <v>92.6999999999989</v>
      </c>
      <c r="U21" s="72"/>
    </row>
    <row r="22" spans="2:21" ht="13.5">
      <c r="B22" s="33">
        <v>14</v>
      </c>
      <c r="C22" s="68">
        <f t="shared" si="1"/>
        <v>2267073.7273263214</v>
      </c>
      <c r="D22" s="68"/>
      <c r="E22" s="33">
        <v>2011</v>
      </c>
      <c r="F22" s="8">
        <v>42535</v>
      </c>
      <c r="G22" s="33" t="s">
        <v>3</v>
      </c>
      <c r="H22" s="69">
        <v>1.63931</v>
      </c>
      <c r="I22" s="69"/>
      <c r="J22" s="33">
        <v>32.5</v>
      </c>
      <c r="K22" s="68">
        <f t="shared" si="0"/>
        <v>68012.21181978963</v>
      </c>
      <c r="L22" s="68"/>
      <c r="M22" s="6">
        <f t="shared" si="2"/>
        <v>2.092683440608912</v>
      </c>
      <c r="N22" s="33">
        <v>2011</v>
      </c>
      <c r="O22" s="8">
        <v>42537</v>
      </c>
      <c r="P22" s="70">
        <v>1.61025</v>
      </c>
      <c r="Q22" s="70"/>
      <c r="R22" s="71">
        <f t="shared" si="3"/>
        <v>608133.8078409516</v>
      </c>
      <c r="S22" s="71"/>
      <c r="T22" s="72">
        <f t="shared" si="4"/>
        <v>290.6000000000009</v>
      </c>
      <c r="U22" s="72"/>
    </row>
    <row r="23" spans="2:21" ht="13.5">
      <c r="B23" s="33">
        <v>15</v>
      </c>
      <c r="C23" s="68">
        <f t="shared" si="1"/>
        <v>2875207.535167273</v>
      </c>
      <c r="D23" s="68"/>
      <c r="E23" s="33">
        <v>2011</v>
      </c>
      <c r="F23" s="8">
        <v>42537</v>
      </c>
      <c r="G23" s="33" t="s">
        <v>4</v>
      </c>
      <c r="H23" s="69">
        <v>1.61199</v>
      </c>
      <c r="I23" s="69"/>
      <c r="J23" s="33">
        <v>65.7</v>
      </c>
      <c r="K23" s="68">
        <f t="shared" si="0"/>
        <v>86256.2260550182</v>
      </c>
      <c r="L23" s="68"/>
      <c r="M23" s="6">
        <f t="shared" si="2"/>
        <v>1.3128801530444167</v>
      </c>
      <c r="N23" s="33">
        <v>2011</v>
      </c>
      <c r="O23" s="8">
        <v>42544</v>
      </c>
      <c r="P23" s="70">
        <v>1.60542</v>
      </c>
      <c r="Q23" s="70"/>
      <c r="R23" s="71">
        <f t="shared" si="3"/>
        <v>-86256.22605501772</v>
      </c>
      <c r="S23" s="71"/>
      <c r="T23" s="72">
        <f t="shared" si="4"/>
        <v>-65.7</v>
      </c>
      <c r="U23" s="72"/>
    </row>
    <row r="24" spans="2:21" ht="13.5">
      <c r="B24" s="33">
        <v>16</v>
      </c>
      <c r="C24" s="68">
        <f t="shared" si="1"/>
        <v>2788951.3091122555</v>
      </c>
      <c r="D24" s="68"/>
      <c r="E24" s="33">
        <v>2011</v>
      </c>
      <c r="F24" s="8">
        <v>42545</v>
      </c>
      <c r="G24" s="33" t="s">
        <v>4</v>
      </c>
      <c r="H24" s="69">
        <v>1.60303</v>
      </c>
      <c r="I24" s="69"/>
      <c r="J24" s="33">
        <v>82.8</v>
      </c>
      <c r="K24" s="68">
        <f t="shared" si="0"/>
        <v>83668.53927336766</v>
      </c>
      <c r="L24" s="68"/>
      <c r="M24" s="6">
        <f t="shared" si="2"/>
        <v>1.0104896047508172</v>
      </c>
      <c r="N24" s="33">
        <v>2011</v>
      </c>
      <c r="O24" s="8">
        <v>42548</v>
      </c>
      <c r="P24" s="70">
        <v>1.59475</v>
      </c>
      <c r="Q24" s="70"/>
      <c r="R24" s="71">
        <f t="shared" si="3"/>
        <v>-83668.53927336833</v>
      </c>
      <c r="S24" s="71"/>
      <c r="T24" s="72">
        <f t="shared" si="4"/>
        <v>-82.8</v>
      </c>
      <c r="U24" s="72"/>
    </row>
    <row r="25" spans="2:21" ht="13.5">
      <c r="B25" s="33">
        <v>17</v>
      </c>
      <c r="C25" s="68">
        <f t="shared" si="1"/>
        <v>2705282.7698388873</v>
      </c>
      <c r="D25" s="68"/>
      <c r="E25" s="33">
        <v>2011</v>
      </c>
      <c r="F25" s="8">
        <v>42579</v>
      </c>
      <c r="G25" s="33" t="s">
        <v>3</v>
      </c>
      <c r="H25" s="69">
        <v>1.63345</v>
      </c>
      <c r="I25" s="69"/>
      <c r="J25" s="33">
        <v>27.5</v>
      </c>
      <c r="K25" s="68">
        <f t="shared" si="0"/>
        <v>81158.48309516661</v>
      </c>
      <c r="L25" s="68"/>
      <c r="M25" s="6">
        <f t="shared" si="2"/>
        <v>2.951217567096968</v>
      </c>
      <c r="N25" s="33">
        <v>2011</v>
      </c>
      <c r="O25" s="8">
        <v>42579</v>
      </c>
      <c r="P25" s="70">
        <v>1.6362</v>
      </c>
      <c r="Q25" s="70"/>
      <c r="R25" s="71">
        <f t="shared" si="3"/>
        <v>-81158.48309516751</v>
      </c>
      <c r="S25" s="71"/>
      <c r="T25" s="72">
        <f t="shared" si="4"/>
        <v>-27.5</v>
      </c>
      <c r="U25" s="72"/>
    </row>
    <row r="26" spans="2:21" ht="13.5">
      <c r="B26" s="33">
        <v>18</v>
      </c>
      <c r="C26" s="68">
        <f t="shared" si="1"/>
        <v>2624124.2867437196</v>
      </c>
      <c r="D26" s="68"/>
      <c r="E26" s="33">
        <v>2011</v>
      </c>
      <c r="F26" s="8">
        <v>42583</v>
      </c>
      <c r="G26" s="33" t="s">
        <v>3</v>
      </c>
      <c r="H26" s="69">
        <v>1.63268</v>
      </c>
      <c r="I26" s="69"/>
      <c r="J26" s="33">
        <v>122.7</v>
      </c>
      <c r="K26" s="68">
        <f t="shared" si="0"/>
        <v>78723.72860231159</v>
      </c>
      <c r="L26" s="68"/>
      <c r="M26" s="6">
        <f t="shared" si="2"/>
        <v>0.6415951801329388</v>
      </c>
      <c r="N26" s="33">
        <v>2011</v>
      </c>
      <c r="O26" s="8">
        <v>42590</v>
      </c>
      <c r="P26" s="70">
        <v>1.64495</v>
      </c>
      <c r="Q26" s="70"/>
      <c r="R26" s="71">
        <f t="shared" si="3"/>
        <v>-78723.72860231162</v>
      </c>
      <c r="S26" s="71"/>
      <c r="T26" s="72">
        <f t="shared" si="4"/>
        <v>-122.7</v>
      </c>
      <c r="U26" s="72"/>
    </row>
    <row r="27" spans="2:21" ht="13.5">
      <c r="B27" s="33">
        <v>19</v>
      </c>
      <c r="C27" s="68">
        <f t="shared" si="1"/>
        <v>2545400.558141408</v>
      </c>
      <c r="D27" s="68"/>
      <c r="E27" s="33">
        <v>2011</v>
      </c>
      <c r="F27" s="8">
        <v>42591</v>
      </c>
      <c r="G27" s="33" t="s">
        <v>3</v>
      </c>
      <c r="H27" s="69">
        <v>1.63733</v>
      </c>
      <c r="I27" s="69"/>
      <c r="J27" s="33">
        <v>80.7</v>
      </c>
      <c r="K27" s="68">
        <f t="shared" si="0"/>
        <v>76362.01674424224</v>
      </c>
      <c r="L27" s="68"/>
      <c r="M27" s="6">
        <f t="shared" si="2"/>
        <v>0.9462455606473635</v>
      </c>
      <c r="N27" s="33">
        <v>2011</v>
      </c>
      <c r="O27" s="8">
        <v>42593</v>
      </c>
      <c r="P27" s="70">
        <v>1.61923</v>
      </c>
      <c r="Q27" s="70"/>
      <c r="R27" s="71">
        <f t="shared" si="3"/>
        <v>171270.44647717284</v>
      </c>
      <c r="S27" s="71"/>
      <c r="T27" s="72">
        <f t="shared" si="4"/>
        <v>181.00000000000006</v>
      </c>
      <c r="U27" s="72"/>
    </row>
    <row r="28" spans="2:21" ht="13.5">
      <c r="B28" s="33">
        <v>20</v>
      </c>
      <c r="C28" s="68">
        <f t="shared" si="1"/>
        <v>2716671.004618581</v>
      </c>
      <c r="D28" s="68"/>
      <c r="E28" s="33">
        <v>2011</v>
      </c>
      <c r="F28" s="8">
        <v>42605</v>
      </c>
      <c r="G28" s="33" t="s">
        <v>3</v>
      </c>
      <c r="H28" s="69">
        <v>1.65097</v>
      </c>
      <c r="I28" s="69"/>
      <c r="J28" s="33">
        <v>58.2</v>
      </c>
      <c r="K28" s="68">
        <f t="shared" si="0"/>
        <v>81500.13013855742</v>
      </c>
      <c r="L28" s="68"/>
      <c r="M28" s="6">
        <f t="shared" si="2"/>
        <v>1.4003458786693714</v>
      </c>
      <c r="N28" s="33">
        <v>2011</v>
      </c>
      <c r="O28" s="8">
        <v>42607</v>
      </c>
      <c r="P28" s="70">
        <v>1.62722</v>
      </c>
      <c r="Q28" s="70"/>
      <c r="R28" s="71">
        <f t="shared" si="3"/>
        <v>332582.14618397487</v>
      </c>
      <c r="S28" s="71"/>
      <c r="T28" s="72">
        <f t="shared" si="4"/>
        <v>237.49999999999937</v>
      </c>
      <c r="U28" s="72"/>
    </row>
    <row r="29" spans="2:21" ht="13.5">
      <c r="B29" s="33">
        <v>21</v>
      </c>
      <c r="C29" s="68">
        <f t="shared" si="1"/>
        <v>3049253.150802556</v>
      </c>
      <c r="D29" s="68"/>
      <c r="E29" s="33">
        <v>2011</v>
      </c>
      <c r="F29" s="8">
        <v>42649</v>
      </c>
      <c r="G29" s="33" t="s">
        <v>4</v>
      </c>
      <c r="H29" s="69">
        <v>1.53319</v>
      </c>
      <c r="I29" s="69"/>
      <c r="J29" s="33">
        <v>60.6</v>
      </c>
      <c r="K29" s="68">
        <f t="shared" si="0"/>
        <v>91477.59452407667</v>
      </c>
      <c r="L29" s="68"/>
      <c r="M29" s="6">
        <f t="shared" si="2"/>
        <v>1.5095312627735424</v>
      </c>
      <c r="N29" s="33">
        <v>2011</v>
      </c>
      <c r="O29" s="8">
        <v>42655</v>
      </c>
      <c r="P29" s="70">
        <v>1.57294</v>
      </c>
      <c r="Q29" s="70"/>
      <c r="R29" s="71">
        <f t="shared" si="3"/>
        <v>600038.6769524823</v>
      </c>
      <c r="S29" s="71"/>
      <c r="T29" s="72">
        <f t="shared" si="4"/>
        <v>397.49999999999955</v>
      </c>
      <c r="U29" s="72"/>
    </row>
    <row r="30" spans="2:21" ht="13.5">
      <c r="B30" s="33">
        <v>22</v>
      </c>
      <c r="C30" s="68">
        <f t="shared" si="1"/>
        <v>3649291.827755038</v>
      </c>
      <c r="D30" s="68"/>
      <c r="E30" s="33">
        <v>2011</v>
      </c>
      <c r="F30" s="8">
        <v>42662</v>
      </c>
      <c r="G30" s="33" t="s">
        <v>3</v>
      </c>
      <c r="H30" s="69">
        <v>1.58143</v>
      </c>
      <c r="I30" s="69"/>
      <c r="J30" s="33">
        <v>30.4</v>
      </c>
      <c r="K30" s="68">
        <f t="shared" si="0"/>
        <v>109478.75483265115</v>
      </c>
      <c r="L30" s="68"/>
      <c r="M30" s="6">
        <f t="shared" si="2"/>
        <v>3.6012748300214192</v>
      </c>
      <c r="N30" s="33">
        <v>2011</v>
      </c>
      <c r="O30" s="8">
        <v>42664</v>
      </c>
      <c r="P30" s="70">
        <v>1.58447</v>
      </c>
      <c r="Q30" s="70"/>
      <c r="R30" s="71">
        <f t="shared" si="3"/>
        <v>-109478.75483265668</v>
      </c>
      <c r="S30" s="71"/>
      <c r="T30" s="72">
        <f t="shared" si="4"/>
        <v>-30.4</v>
      </c>
      <c r="U30" s="72"/>
    </row>
    <row r="31" spans="2:21" ht="13.5">
      <c r="B31" s="33">
        <v>23</v>
      </c>
      <c r="C31" s="68">
        <f t="shared" si="1"/>
        <v>3539813.0729223816</v>
      </c>
      <c r="D31" s="68"/>
      <c r="E31" s="33">
        <v>2011</v>
      </c>
      <c r="F31" s="8">
        <v>42684</v>
      </c>
      <c r="G31" s="33" t="s">
        <v>3</v>
      </c>
      <c r="H31" s="69">
        <v>1.5925</v>
      </c>
      <c r="I31" s="69"/>
      <c r="J31" s="33">
        <v>74</v>
      </c>
      <c r="K31" s="68">
        <f t="shared" si="0"/>
        <v>106194.39218767144</v>
      </c>
      <c r="L31" s="68"/>
      <c r="M31" s="6">
        <f t="shared" si="2"/>
        <v>1.435059353887452</v>
      </c>
      <c r="N31" s="33">
        <v>2011</v>
      </c>
      <c r="O31" s="8">
        <v>42688</v>
      </c>
      <c r="P31" s="70">
        <v>1.5999</v>
      </c>
      <c r="Q31" s="70"/>
      <c r="R31" s="71">
        <f t="shared" si="3"/>
        <v>-106194.3921876725</v>
      </c>
      <c r="S31" s="71"/>
      <c r="T31" s="72">
        <f t="shared" si="4"/>
        <v>-74</v>
      </c>
      <c r="U31" s="72"/>
    </row>
    <row r="32" spans="2:21" ht="13.5">
      <c r="B32" s="33">
        <v>24</v>
      </c>
      <c r="C32" s="68">
        <f t="shared" si="1"/>
        <v>3433618.680734709</v>
      </c>
      <c r="D32" s="68"/>
      <c r="E32" s="33">
        <v>2011</v>
      </c>
      <c r="F32" s="8">
        <v>42724</v>
      </c>
      <c r="G32" s="33" t="s">
        <v>4</v>
      </c>
      <c r="H32" s="69">
        <v>1.56359</v>
      </c>
      <c r="I32" s="69"/>
      <c r="J32" s="33">
        <v>123.9</v>
      </c>
      <c r="K32" s="68">
        <f t="shared" si="0"/>
        <v>103008.56042204126</v>
      </c>
      <c r="L32" s="68"/>
      <c r="M32" s="6">
        <f t="shared" si="2"/>
        <v>0.8313846684587672</v>
      </c>
      <c r="N32" s="33">
        <v>2011</v>
      </c>
      <c r="O32" s="8">
        <v>42732</v>
      </c>
      <c r="P32" s="70">
        <v>1.5512</v>
      </c>
      <c r="Q32" s="70"/>
      <c r="R32" s="71">
        <f t="shared" si="3"/>
        <v>-103008.56042204228</v>
      </c>
      <c r="S32" s="71"/>
      <c r="T32" s="72">
        <f t="shared" si="4"/>
        <v>-123.9</v>
      </c>
      <c r="U32" s="72"/>
    </row>
    <row r="33" spans="2:21" ht="13.5">
      <c r="B33" s="33">
        <v>25</v>
      </c>
      <c r="C33" s="68">
        <f t="shared" si="1"/>
        <v>3330610.1203126665</v>
      </c>
      <c r="D33" s="68"/>
      <c r="E33" s="33">
        <v>2012</v>
      </c>
      <c r="F33" s="8">
        <v>42381</v>
      </c>
      <c r="G33" s="33" t="s">
        <v>4</v>
      </c>
      <c r="H33" s="69">
        <v>1.53436</v>
      </c>
      <c r="I33" s="69"/>
      <c r="J33" s="33">
        <v>64.6</v>
      </c>
      <c r="K33" s="68">
        <f t="shared" si="0"/>
        <v>99918.30360937999</v>
      </c>
      <c r="L33" s="68"/>
      <c r="M33" s="6">
        <f t="shared" si="2"/>
        <v>1.5467229660894737</v>
      </c>
      <c r="N33" s="36">
        <v>2012</v>
      </c>
      <c r="O33" s="8">
        <v>42382</v>
      </c>
      <c r="P33" s="70">
        <v>1.5279</v>
      </c>
      <c r="Q33" s="70"/>
      <c r="R33" s="71">
        <f t="shared" si="3"/>
        <v>-99918.3036093786</v>
      </c>
      <c r="S33" s="71"/>
      <c r="T33" s="72">
        <f t="shared" si="4"/>
        <v>-64.6</v>
      </c>
      <c r="U33" s="72"/>
    </row>
    <row r="34" spans="2:21" ht="13.5">
      <c r="B34" s="33">
        <v>26</v>
      </c>
      <c r="C34" s="68">
        <f t="shared" si="1"/>
        <v>3230691.816703288</v>
      </c>
      <c r="D34" s="68"/>
      <c r="E34" s="33">
        <v>2012</v>
      </c>
      <c r="F34" s="8">
        <v>42387</v>
      </c>
      <c r="G34" s="33" t="s">
        <v>4</v>
      </c>
      <c r="H34" s="69">
        <v>1.54238</v>
      </c>
      <c r="I34" s="69"/>
      <c r="J34" s="33">
        <v>84</v>
      </c>
      <c r="K34" s="68">
        <f t="shared" si="0"/>
        <v>96920.75450109864</v>
      </c>
      <c r="L34" s="68"/>
      <c r="M34" s="6">
        <f t="shared" si="2"/>
        <v>1.15381850596546</v>
      </c>
      <c r="N34" s="33">
        <v>2012</v>
      </c>
      <c r="O34" s="8">
        <v>42389</v>
      </c>
      <c r="P34" s="70">
        <v>1.55322</v>
      </c>
      <c r="Q34" s="70"/>
      <c r="R34" s="71">
        <f t="shared" si="3"/>
        <v>125073.92604665541</v>
      </c>
      <c r="S34" s="71"/>
      <c r="T34" s="72">
        <f t="shared" si="4"/>
        <v>108.39999999999961</v>
      </c>
      <c r="U34" s="72"/>
    </row>
    <row r="35" spans="2:21" ht="13.5">
      <c r="B35" s="33">
        <v>27</v>
      </c>
      <c r="C35" s="68">
        <f t="shared" si="1"/>
        <v>3355765.7427499434</v>
      </c>
      <c r="D35" s="68"/>
      <c r="E35" s="33">
        <v>2012</v>
      </c>
      <c r="F35" s="8">
        <v>42414</v>
      </c>
      <c r="G35" s="33" t="s">
        <v>3</v>
      </c>
      <c r="H35" s="70">
        <v>1.57298</v>
      </c>
      <c r="I35" s="70"/>
      <c r="J35" s="33">
        <v>113.5</v>
      </c>
      <c r="K35" s="68">
        <f t="shared" si="0"/>
        <v>100672.9722824983</v>
      </c>
      <c r="L35" s="68"/>
      <c r="M35" s="6">
        <f t="shared" si="2"/>
        <v>0.8869865399339057</v>
      </c>
      <c r="N35" s="33">
        <v>2012</v>
      </c>
      <c r="O35" s="8">
        <v>42417</v>
      </c>
      <c r="P35" s="70">
        <v>1.58433</v>
      </c>
      <c r="Q35" s="70"/>
      <c r="R35" s="71">
        <f t="shared" si="3"/>
        <v>-100672.97228249806</v>
      </c>
      <c r="S35" s="71"/>
      <c r="T35" s="72">
        <f t="shared" si="4"/>
        <v>-113.5</v>
      </c>
      <c r="U35" s="72"/>
    </row>
    <row r="36" spans="2:21" ht="13.5">
      <c r="B36" s="33">
        <v>28</v>
      </c>
      <c r="C36" s="68">
        <f t="shared" si="1"/>
        <v>3255092.7704674453</v>
      </c>
      <c r="D36" s="68"/>
      <c r="E36" s="33">
        <v>2012</v>
      </c>
      <c r="F36" s="8">
        <v>42441</v>
      </c>
      <c r="G36" s="33" t="s">
        <v>4</v>
      </c>
      <c r="H36" s="70">
        <v>1.56352</v>
      </c>
      <c r="I36" s="70"/>
      <c r="J36" s="33">
        <v>33.9</v>
      </c>
      <c r="K36" s="68">
        <f t="shared" si="0"/>
        <v>97652.78311402336</v>
      </c>
      <c r="L36" s="68"/>
      <c r="M36" s="6">
        <f t="shared" si="2"/>
        <v>2.8806130712101288</v>
      </c>
      <c r="N36" s="33">
        <v>2012</v>
      </c>
      <c r="O36" s="8">
        <v>42445</v>
      </c>
      <c r="P36" s="70">
        <v>1.58445</v>
      </c>
      <c r="Q36" s="70"/>
      <c r="R36" s="71">
        <f t="shared" si="3"/>
        <v>602912.3158042768</v>
      </c>
      <c r="S36" s="71"/>
      <c r="T36" s="72">
        <f t="shared" si="4"/>
        <v>209.29999999999893</v>
      </c>
      <c r="U36" s="72"/>
    </row>
    <row r="37" spans="2:21" ht="13.5">
      <c r="B37" s="33">
        <v>29</v>
      </c>
      <c r="C37" s="68">
        <f t="shared" si="1"/>
        <v>3858005.086271722</v>
      </c>
      <c r="D37" s="68"/>
      <c r="E37" s="33">
        <v>2012</v>
      </c>
      <c r="F37" s="8">
        <v>42463</v>
      </c>
      <c r="G37" s="33" t="s">
        <v>3</v>
      </c>
      <c r="H37" s="70">
        <v>1.59697</v>
      </c>
      <c r="I37" s="70"/>
      <c r="J37" s="33">
        <v>74.3</v>
      </c>
      <c r="K37" s="68">
        <f t="shared" si="0"/>
        <v>115740.15258815166</v>
      </c>
      <c r="L37" s="68"/>
      <c r="M37" s="6">
        <f t="shared" si="2"/>
        <v>1.557740950042418</v>
      </c>
      <c r="N37" s="33">
        <v>2012</v>
      </c>
      <c r="O37" s="8">
        <v>42464</v>
      </c>
      <c r="P37" s="70">
        <v>1.58445</v>
      </c>
      <c r="Q37" s="70"/>
      <c r="R37" s="71">
        <f t="shared" si="3"/>
        <v>195029.16694531208</v>
      </c>
      <c r="S37" s="71"/>
      <c r="T37" s="72">
        <f t="shared" si="4"/>
        <v>125.20000000000087</v>
      </c>
      <c r="U37" s="72"/>
    </row>
    <row r="38" spans="2:21" ht="13.5">
      <c r="B38" s="33">
        <v>30</v>
      </c>
      <c r="C38" s="68">
        <f t="shared" si="1"/>
        <v>4053034.253217034</v>
      </c>
      <c r="D38" s="68"/>
      <c r="E38" s="33">
        <v>2012</v>
      </c>
      <c r="F38" s="8">
        <v>42490</v>
      </c>
      <c r="G38" s="33" t="s">
        <v>3</v>
      </c>
      <c r="H38" s="70">
        <v>1.62655</v>
      </c>
      <c r="I38" s="70"/>
      <c r="J38" s="33">
        <v>36</v>
      </c>
      <c r="K38" s="68">
        <f t="shared" si="0"/>
        <v>121591.02759651102</v>
      </c>
      <c r="L38" s="68"/>
      <c r="M38" s="6">
        <f t="shared" si="2"/>
        <v>3.3775285443475282</v>
      </c>
      <c r="N38" s="33">
        <v>2012</v>
      </c>
      <c r="O38" s="8">
        <v>42505</v>
      </c>
      <c r="P38" s="70">
        <v>1.60444</v>
      </c>
      <c r="Q38" s="70"/>
      <c r="R38" s="71">
        <f t="shared" si="3"/>
        <v>746771.5611552335</v>
      </c>
      <c r="S38" s="71"/>
      <c r="T38" s="72">
        <f t="shared" si="4"/>
        <v>221.09999999999852</v>
      </c>
      <c r="U38" s="72"/>
    </row>
    <row r="39" spans="2:21" ht="13.5">
      <c r="B39" s="33">
        <v>31</v>
      </c>
      <c r="C39" s="68">
        <f t="shared" si="1"/>
        <v>4799805.814372268</v>
      </c>
      <c r="D39" s="68"/>
      <c r="E39" s="33"/>
      <c r="F39" s="8"/>
      <c r="G39" s="33" t="s">
        <v>4</v>
      </c>
      <c r="H39" s="70"/>
      <c r="I39" s="70"/>
      <c r="J39" s="33"/>
      <c r="K39" s="68">
        <f t="shared" si="0"/>
      </c>
      <c r="L39" s="68"/>
      <c r="M39" s="6">
        <f t="shared" si="2"/>
      </c>
      <c r="N39" s="33"/>
      <c r="O39" s="8"/>
      <c r="P39" s="70"/>
      <c r="Q39" s="70"/>
      <c r="R39" s="71">
        <f t="shared" si="3"/>
      </c>
      <c r="S39" s="71"/>
      <c r="T39" s="72">
        <f t="shared" si="4"/>
      </c>
      <c r="U39" s="72"/>
    </row>
    <row r="40" spans="2:21" ht="13.5">
      <c r="B40" s="33">
        <v>32</v>
      </c>
      <c r="C40" s="68">
        <f t="shared" si="1"/>
      </c>
      <c r="D40" s="68"/>
      <c r="E40" s="33"/>
      <c r="F40" s="8"/>
      <c r="G40" s="33" t="s">
        <v>4</v>
      </c>
      <c r="H40" s="70"/>
      <c r="I40" s="70"/>
      <c r="J40" s="33"/>
      <c r="K40" s="68">
        <f t="shared" si="0"/>
      </c>
      <c r="L40" s="68"/>
      <c r="M40" s="6">
        <f t="shared" si="2"/>
      </c>
      <c r="N40" s="33"/>
      <c r="O40" s="8"/>
      <c r="P40" s="70"/>
      <c r="Q40" s="70"/>
      <c r="R40" s="71">
        <f t="shared" si="3"/>
      </c>
      <c r="S40" s="71"/>
      <c r="T40" s="72">
        <f t="shared" si="4"/>
      </c>
      <c r="U40" s="72"/>
    </row>
    <row r="41" spans="2:21" ht="13.5">
      <c r="B41" s="33">
        <v>33</v>
      </c>
      <c r="C41" s="68">
        <f t="shared" si="1"/>
      </c>
      <c r="D41" s="68"/>
      <c r="E41" s="33"/>
      <c r="F41" s="8"/>
      <c r="G41" s="33" t="s">
        <v>3</v>
      </c>
      <c r="H41" s="70"/>
      <c r="I41" s="70"/>
      <c r="J41" s="33"/>
      <c r="K41" s="68">
        <f t="shared" si="0"/>
      </c>
      <c r="L41" s="68"/>
      <c r="M41" s="6">
        <f t="shared" si="2"/>
      </c>
      <c r="N41" s="33"/>
      <c r="O41" s="8"/>
      <c r="P41" s="70"/>
      <c r="Q41" s="70"/>
      <c r="R41" s="71">
        <f t="shared" si="3"/>
      </c>
      <c r="S41" s="71"/>
      <c r="T41" s="72">
        <f t="shared" si="4"/>
      </c>
      <c r="U41" s="72"/>
    </row>
    <row r="42" spans="2:21" ht="13.5">
      <c r="B42" s="33">
        <v>34</v>
      </c>
      <c r="C42" s="68">
        <f t="shared" si="1"/>
      </c>
      <c r="D42" s="68"/>
      <c r="E42" s="33"/>
      <c r="F42" s="8"/>
      <c r="G42" s="33" t="s">
        <v>4</v>
      </c>
      <c r="H42" s="70"/>
      <c r="I42" s="70"/>
      <c r="J42" s="33"/>
      <c r="K42" s="68">
        <f t="shared" si="0"/>
      </c>
      <c r="L42" s="68"/>
      <c r="M42" s="6">
        <f t="shared" si="2"/>
      </c>
      <c r="N42" s="33"/>
      <c r="O42" s="8"/>
      <c r="P42" s="70"/>
      <c r="Q42" s="70"/>
      <c r="R42" s="71">
        <f t="shared" si="3"/>
      </c>
      <c r="S42" s="71"/>
      <c r="T42" s="72">
        <f t="shared" si="4"/>
      </c>
      <c r="U42" s="72"/>
    </row>
    <row r="43" spans="2:21" ht="13.5">
      <c r="B43" s="33">
        <v>35</v>
      </c>
      <c r="C43" s="68">
        <f t="shared" si="1"/>
      </c>
      <c r="D43" s="68"/>
      <c r="E43" s="33"/>
      <c r="F43" s="8"/>
      <c r="G43" s="33" t="s">
        <v>3</v>
      </c>
      <c r="H43" s="70"/>
      <c r="I43" s="70"/>
      <c r="J43" s="33"/>
      <c r="K43" s="68">
        <f t="shared" si="0"/>
      </c>
      <c r="L43" s="68"/>
      <c r="M43" s="6">
        <f t="shared" si="2"/>
      </c>
      <c r="N43" s="33"/>
      <c r="O43" s="8"/>
      <c r="P43" s="70"/>
      <c r="Q43" s="70"/>
      <c r="R43" s="71">
        <f t="shared" si="3"/>
      </c>
      <c r="S43" s="71"/>
      <c r="T43" s="72">
        <f t="shared" si="4"/>
      </c>
      <c r="U43" s="72"/>
    </row>
    <row r="44" spans="2:21" ht="13.5">
      <c r="B44" s="33">
        <v>36</v>
      </c>
      <c r="C44" s="68">
        <f t="shared" si="1"/>
      </c>
      <c r="D44" s="68"/>
      <c r="E44" s="33"/>
      <c r="F44" s="8"/>
      <c r="G44" s="33" t="s">
        <v>4</v>
      </c>
      <c r="H44" s="70"/>
      <c r="I44" s="70"/>
      <c r="J44" s="33"/>
      <c r="K44" s="68">
        <f t="shared" si="0"/>
      </c>
      <c r="L44" s="68"/>
      <c r="M44" s="6">
        <f t="shared" si="2"/>
      </c>
      <c r="N44" s="33"/>
      <c r="O44" s="8"/>
      <c r="P44" s="70"/>
      <c r="Q44" s="70"/>
      <c r="R44" s="71">
        <f t="shared" si="3"/>
      </c>
      <c r="S44" s="71"/>
      <c r="T44" s="72">
        <f t="shared" si="4"/>
      </c>
      <c r="U44" s="72"/>
    </row>
    <row r="45" spans="2:21" ht="13.5">
      <c r="B45" s="33">
        <v>37</v>
      </c>
      <c r="C45" s="68">
        <f t="shared" si="1"/>
      </c>
      <c r="D45" s="68"/>
      <c r="E45" s="33"/>
      <c r="F45" s="8"/>
      <c r="G45" s="33" t="s">
        <v>3</v>
      </c>
      <c r="H45" s="70"/>
      <c r="I45" s="70"/>
      <c r="J45" s="33"/>
      <c r="K45" s="68">
        <f t="shared" si="0"/>
      </c>
      <c r="L45" s="68"/>
      <c r="M45" s="6">
        <f t="shared" si="2"/>
      </c>
      <c r="N45" s="33"/>
      <c r="O45" s="8"/>
      <c r="P45" s="70"/>
      <c r="Q45" s="70"/>
      <c r="R45" s="71">
        <f t="shared" si="3"/>
      </c>
      <c r="S45" s="71"/>
      <c r="T45" s="72">
        <f t="shared" si="4"/>
      </c>
      <c r="U45" s="72"/>
    </row>
    <row r="46" spans="2:21" ht="13.5">
      <c r="B46" s="33">
        <v>38</v>
      </c>
      <c r="C46" s="68">
        <f t="shared" si="1"/>
      </c>
      <c r="D46" s="68"/>
      <c r="E46" s="33"/>
      <c r="F46" s="8"/>
      <c r="G46" s="33" t="s">
        <v>4</v>
      </c>
      <c r="H46" s="70"/>
      <c r="I46" s="70"/>
      <c r="J46" s="33"/>
      <c r="K46" s="68">
        <f t="shared" si="0"/>
      </c>
      <c r="L46" s="68"/>
      <c r="M46" s="6">
        <f t="shared" si="2"/>
      </c>
      <c r="N46" s="33"/>
      <c r="O46" s="8"/>
      <c r="P46" s="70"/>
      <c r="Q46" s="70"/>
      <c r="R46" s="71">
        <f t="shared" si="3"/>
      </c>
      <c r="S46" s="71"/>
      <c r="T46" s="72">
        <f t="shared" si="4"/>
      </c>
      <c r="U46" s="72"/>
    </row>
    <row r="47" spans="2:21" ht="13.5">
      <c r="B47" s="33">
        <v>39</v>
      </c>
      <c r="C47" s="68">
        <f t="shared" si="1"/>
      </c>
      <c r="D47" s="68"/>
      <c r="E47" s="33"/>
      <c r="F47" s="8"/>
      <c r="G47" s="33" t="s">
        <v>4</v>
      </c>
      <c r="H47" s="70"/>
      <c r="I47" s="70"/>
      <c r="J47" s="33"/>
      <c r="K47" s="68">
        <f t="shared" si="0"/>
      </c>
      <c r="L47" s="68"/>
      <c r="M47" s="6">
        <f t="shared" si="2"/>
      </c>
      <c r="N47" s="33"/>
      <c r="O47" s="8"/>
      <c r="P47" s="70"/>
      <c r="Q47" s="70"/>
      <c r="R47" s="71">
        <f t="shared" si="3"/>
      </c>
      <c r="S47" s="71"/>
      <c r="T47" s="72">
        <f t="shared" si="4"/>
      </c>
      <c r="U47" s="72"/>
    </row>
    <row r="48" spans="2:21" ht="13.5">
      <c r="B48" s="33">
        <v>40</v>
      </c>
      <c r="C48" s="68">
        <f t="shared" si="1"/>
      </c>
      <c r="D48" s="68"/>
      <c r="E48" s="33"/>
      <c r="F48" s="8"/>
      <c r="G48" s="33" t="s">
        <v>35</v>
      </c>
      <c r="H48" s="70"/>
      <c r="I48" s="70"/>
      <c r="J48" s="33"/>
      <c r="K48" s="68">
        <f t="shared" si="0"/>
      </c>
      <c r="L48" s="68"/>
      <c r="M48" s="6">
        <f t="shared" si="2"/>
      </c>
      <c r="N48" s="33"/>
      <c r="O48" s="8"/>
      <c r="P48" s="70"/>
      <c r="Q48" s="70"/>
      <c r="R48" s="71">
        <f t="shared" si="3"/>
      </c>
      <c r="S48" s="71"/>
      <c r="T48" s="72">
        <f t="shared" si="4"/>
      </c>
      <c r="U48" s="72"/>
    </row>
    <row r="49" spans="2:21" ht="13.5">
      <c r="B49" s="33">
        <v>41</v>
      </c>
      <c r="C49" s="68">
        <f t="shared" si="1"/>
      </c>
      <c r="D49" s="68"/>
      <c r="E49" s="33"/>
      <c r="F49" s="8"/>
      <c r="G49" s="33" t="s">
        <v>4</v>
      </c>
      <c r="H49" s="70"/>
      <c r="I49" s="70"/>
      <c r="J49" s="33"/>
      <c r="K49" s="68">
        <f t="shared" si="0"/>
      </c>
      <c r="L49" s="68"/>
      <c r="M49" s="6">
        <f t="shared" si="2"/>
      </c>
      <c r="N49" s="33"/>
      <c r="O49" s="8"/>
      <c r="P49" s="70"/>
      <c r="Q49" s="70"/>
      <c r="R49" s="71">
        <f t="shared" si="3"/>
      </c>
      <c r="S49" s="71"/>
      <c r="T49" s="72">
        <f t="shared" si="4"/>
      </c>
      <c r="U49" s="72"/>
    </row>
    <row r="50" spans="2:21" ht="13.5">
      <c r="B50" s="33">
        <v>42</v>
      </c>
      <c r="C50" s="68">
        <f t="shared" si="1"/>
      </c>
      <c r="D50" s="68"/>
      <c r="E50" s="33"/>
      <c r="F50" s="8"/>
      <c r="G50" s="33" t="s">
        <v>4</v>
      </c>
      <c r="H50" s="70"/>
      <c r="I50" s="70"/>
      <c r="J50" s="33"/>
      <c r="K50" s="68">
        <f t="shared" si="0"/>
      </c>
      <c r="L50" s="68"/>
      <c r="M50" s="6">
        <f t="shared" si="2"/>
      </c>
      <c r="N50" s="33"/>
      <c r="O50" s="8"/>
      <c r="P50" s="70"/>
      <c r="Q50" s="70"/>
      <c r="R50" s="71">
        <f t="shared" si="3"/>
      </c>
      <c r="S50" s="71"/>
      <c r="T50" s="72">
        <f t="shared" si="4"/>
      </c>
      <c r="U50" s="72"/>
    </row>
    <row r="51" spans="2:21" ht="13.5">
      <c r="B51" s="33">
        <v>43</v>
      </c>
      <c r="C51" s="68">
        <f t="shared" si="1"/>
      </c>
      <c r="D51" s="68"/>
      <c r="E51" s="33"/>
      <c r="F51" s="8"/>
      <c r="G51" s="33" t="s">
        <v>3</v>
      </c>
      <c r="H51" s="70"/>
      <c r="I51" s="70"/>
      <c r="J51" s="33"/>
      <c r="K51" s="68">
        <f t="shared" si="0"/>
      </c>
      <c r="L51" s="68"/>
      <c r="M51" s="6">
        <f t="shared" si="2"/>
      </c>
      <c r="N51" s="33"/>
      <c r="O51" s="8"/>
      <c r="P51" s="70"/>
      <c r="Q51" s="70"/>
      <c r="R51" s="71">
        <f t="shared" si="3"/>
      </c>
      <c r="S51" s="71"/>
      <c r="T51" s="72">
        <f t="shared" si="4"/>
      </c>
      <c r="U51" s="72"/>
    </row>
    <row r="52" spans="2:21" ht="13.5">
      <c r="B52" s="33">
        <v>44</v>
      </c>
      <c r="C52" s="68">
        <f t="shared" si="1"/>
      </c>
      <c r="D52" s="68"/>
      <c r="E52" s="33"/>
      <c r="F52" s="8"/>
      <c r="G52" s="33" t="s">
        <v>3</v>
      </c>
      <c r="H52" s="70"/>
      <c r="I52" s="70"/>
      <c r="J52" s="33"/>
      <c r="K52" s="68">
        <f t="shared" si="0"/>
      </c>
      <c r="L52" s="68"/>
      <c r="M52" s="6">
        <f t="shared" si="2"/>
      </c>
      <c r="N52" s="33"/>
      <c r="O52" s="8"/>
      <c r="P52" s="70"/>
      <c r="Q52" s="70"/>
      <c r="R52" s="71">
        <f t="shared" si="3"/>
      </c>
      <c r="S52" s="71"/>
      <c r="T52" s="72">
        <f t="shared" si="4"/>
      </c>
      <c r="U52" s="72"/>
    </row>
    <row r="53" spans="2:21" ht="13.5">
      <c r="B53" s="33">
        <v>45</v>
      </c>
      <c r="C53" s="68">
        <f t="shared" si="1"/>
      </c>
      <c r="D53" s="68"/>
      <c r="E53" s="33"/>
      <c r="F53" s="8"/>
      <c r="G53" s="33" t="s">
        <v>4</v>
      </c>
      <c r="H53" s="70"/>
      <c r="I53" s="70"/>
      <c r="J53" s="33"/>
      <c r="K53" s="68">
        <f t="shared" si="0"/>
      </c>
      <c r="L53" s="68"/>
      <c r="M53" s="6">
        <f t="shared" si="2"/>
      </c>
      <c r="N53" s="33"/>
      <c r="O53" s="8"/>
      <c r="P53" s="70"/>
      <c r="Q53" s="70"/>
      <c r="R53" s="71">
        <f t="shared" si="3"/>
      </c>
      <c r="S53" s="71"/>
      <c r="T53" s="72">
        <f t="shared" si="4"/>
      </c>
      <c r="U53" s="72"/>
    </row>
    <row r="54" spans="2:21" ht="13.5">
      <c r="B54" s="33">
        <v>46</v>
      </c>
      <c r="C54" s="68">
        <f t="shared" si="1"/>
      </c>
      <c r="D54" s="68"/>
      <c r="E54" s="33"/>
      <c r="F54" s="8"/>
      <c r="G54" s="33" t="s">
        <v>4</v>
      </c>
      <c r="H54" s="70"/>
      <c r="I54" s="70"/>
      <c r="J54" s="33"/>
      <c r="K54" s="68">
        <f t="shared" si="0"/>
      </c>
      <c r="L54" s="68"/>
      <c r="M54" s="6">
        <f t="shared" si="2"/>
      </c>
      <c r="N54" s="33"/>
      <c r="O54" s="8"/>
      <c r="P54" s="70"/>
      <c r="Q54" s="70"/>
      <c r="R54" s="71">
        <f t="shared" si="3"/>
      </c>
      <c r="S54" s="71"/>
      <c r="T54" s="72">
        <f t="shared" si="4"/>
      </c>
      <c r="U54" s="72"/>
    </row>
    <row r="55" spans="2:21" ht="13.5">
      <c r="B55" s="33">
        <v>47</v>
      </c>
      <c r="C55" s="68">
        <f t="shared" si="1"/>
      </c>
      <c r="D55" s="68"/>
      <c r="E55" s="33"/>
      <c r="F55" s="8"/>
      <c r="G55" s="33" t="s">
        <v>3</v>
      </c>
      <c r="H55" s="70"/>
      <c r="I55" s="70"/>
      <c r="J55" s="33"/>
      <c r="K55" s="68">
        <f t="shared" si="0"/>
      </c>
      <c r="L55" s="68"/>
      <c r="M55" s="6">
        <f t="shared" si="2"/>
      </c>
      <c r="N55" s="33"/>
      <c r="O55" s="8"/>
      <c r="P55" s="70"/>
      <c r="Q55" s="70"/>
      <c r="R55" s="71">
        <f t="shared" si="3"/>
      </c>
      <c r="S55" s="71"/>
      <c r="T55" s="72">
        <f t="shared" si="4"/>
      </c>
      <c r="U55" s="72"/>
    </row>
    <row r="56" spans="2:21" ht="13.5">
      <c r="B56" s="33">
        <v>48</v>
      </c>
      <c r="C56" s="68">
        <f t="shared" si="1"/>
      </c>
      <c r="D56" s="68"/>
      <c r="E56" s="33"/>
      <c r="F56" s="8"/>
      <c r="G56" s="33" t="s">
        <v>3</v>
      </c>
      <c r="H56" s="70"/>
      <c r="I56" s="70"/>
      <c r="J56" s="33"/>
      <c r="K56" s="68">
        <f t="shared" si="0"/>
      </c>
      <c r="L56" s="68"/>
      <c r="M56" s="6">
        <f t="shared" si="2"/>
      </c>
      <c r="N56" s="33"/>
      <c r="O56" s="8"/>
      <c r="P56" s="70"/>
      <c r="Q56" s="70"/>
      <c r="R56" s="71">
        <f t="shared" si="3"/>
      </c>
      <c r="S56" s="71"/>
      <c r="T56" s="72">
        <f t="shared" si="4"/>
      </c>
      <c r="U56" s="72"/>
    </row>
    <row r="57" spans="2:21" ht="13.5">
      <c r="B57" s="33">
        <v>49</v>
      </c>
      <c r="C57" s="68">
        <f t="shared" si="1"/>
      </c>
      <c r="D57" s="68"/>
      <c r="E57" s="33"/>
      <c r="F57" s="8"/>
      <c r="G57" s="33" t="s">
        <v>3</v>
      </c>
      <c r="H57" s="70"/>
      <c r="I57" s="70"/>
      <c r="J57" s="33"/>
      <c r="K57" s="68">
        <f t="shared" si="0"/>
      </c>
      <c r="L57" s="68"/>
      <c r="M57" s="6">
        <f t="shared" si="2"/>
      </c>
      <c r="N57" s="33"/>
      <c r="O57" s="8"/>
      <c r="P57" s="70"/>
      <c r="Q57" s="70"/>
      <c r="R57" s="71">
        <f t="shared" si="3"/>
      </c>
      <c r="S57" s="71"/>
      <c r="T57" s="72">
        <f t="shared" si="4"/>
      </c>
      <c r="U57" s="72"/>
    </row>
    <row r="58" spans="2:21" ht="13.5">
      <c r="B58" s="33">
        <v>50</v>
      </c>
      <c r="C58" s="68">
        <f t="shared" si="1"/>
      </c>
      <c r="D58" s="68"/>
      <c r="E58" s="33"/>
      <c r="F58" s="8"/>
      <c r="G58" s="33" t="s">
        <v>3</v>
      </c>
      <c r="H58" s="70"/>
      <c r="I58" s="70"/>
      <c r="J58" s="33"/>
      <c r="K58" s="68">
        <f t="shared" si="0"/>
      </c>
      <c r="L58" s="68"/>
      <c r="M58" s="6">
        <f t="shared" si="2"/>
      </c>
      <c r="N58" s="33"/>
      <c r="O58" s="8"/>
      <c r="P58" s="70"/>
      <c r="Q58" s="70"/>
      <c r="R58" s="71">
        <f t="shared" si="3"/>
      </c>
      <c r="S58" s="71"/>
      <c r="T58" s="72">
        <f t="shared" si="4"/>
      </c>
      <c r="U58" s="72"/>
    </row>
    <row r="59" spans="2:21" ht="13.5">
      <c r="B59" s="33">
        <v>51</v>
      </c>
      <c r="C59" s="68">
        <f t="shared" si="1"/>
      </c>
      <c r="D59" s="68"/>
      <c r="E59" s="33"/>
      <c r="F59" s="8"/>
      <c r="G59" s="33" t="s">
        <v>3</v>
      </c>
      <c r="H59" s="70"/>
      <c r="I59" s="70"/>
      <c r="J59" s="33"/>
      <c r="K59" s="68">
        <f t="shared" si="0"/>
      </c>
      <c r="L59" s="68"/>
      <c r="M59" s="6">
        <f t="shared" si="2"/>
      </c>
      <c r="N59" s="33"/>
      <c r="O59" s="8"/>
      <c r="P59" s="70"/>
      <c r="Q59" s="70"/>
      <c r="R59" s="71">
        <f t="shared" si="3"/>
      </c>
      <c r="S59" s="71"/>
      <c r="T59" s="72">
        <f t="shared" si="4"/>
      </c>
      <c r="U59" s="72"/>
    </row>
    <row r="60" spans="2:21" ht="13.5">
      <c r="B60" s="33">
        <v>52</v>
      </c>
      <c r="C60" s="68">
        <f t="shared" si="1"/>
      </c>
      <c r="D60" s="68"/>
      <c r="E60" s="33"/>
      <c r="F60" s="8"/>
      <c r="G60" s="33" t="s">
        <v>3</v>
      </c>
      <c r="H60" s="70"/>
      <c r="I60" s="70"/>
      <c r="J60" s="33"/>
      <c r="K60" s="68">
        <f t="shared" si="0"/>
      </c>
      <c r="L60" s="68"/>
      <c r="M60" s="6">
        <f t="shared" si="2"/>
      </c>
      <c r="N60" s="33"/>
      <c r="O60" s="8"/>
      <c r="P60" s="70"/>
      <c r="Q60" s="70"/>
      <c r="R60" s="71">
        <f t="shared" si="3"/>
      </c>
      <c r="S60" s="71"/>
      <c r="T60" s="72">
        <f t="shared" si="4"/>
      </c>
      <c r="U60" s="72"/>
    </row>
    <row r="61" spans="2:21" ht="13.5">
      <c r="B61" s="33">
        <v>53</v>
      </c>
      <c r="C61" s="68">
        <f t="shared" si="1"/>
      </c>
      <c r="D61" s="68"/>
      <c r="E61" s="33"/>
      <c r="F61" s="8"/>
      <c r="G61" s="33" t="s">
        <v>3</v>
      </c>
      <c r="H61" s="70"/>
      <c r="I61" s="70"/>
      <c r="J61" s="33"/>
      <c r="K61" s="68">
        <f t="shared" si="0"/>
      </c>
      <c r="L61" s="68"/>
      <c r="M61" s="6">
        <f t="shared" si="2"/>
      </c>
      <c r="N61" s="33"/>
      <c r="O61" s="8"/>
      <c r="P61" s="70"/>
      <c r="Q61" s="70"/>
      <c r="R61" s="71">
        <f t="shared" si="3"/>
      </c>
      <c r="S61" s="71"/>
      <c r="T61" s="72">
        <f t="shared" si="4"/>
      </c>
      <c r="U61" s="72"/>
    </row>
    <row r="62" spans="2:21" ht="13.5">
      <c r="B62" s="33">
        <v>54</v>
      </c>
      <c r="C62" s="68">
        <f t="shared" si="1"/>
      </c>
      <c r="D62" s="68"/>
      <c r="E62" s="33"/>
      <c r="F62" s="8"/>
      <c r="G62" s="33" t="s">
        <v>3</v>
      </c>
      <c r="H62" s="70"/>
      <c r="I62" s="70"/>
      <c r="J62" s="33"/>
      <c r="K62" s="68">
        <f t="shared" si="0"/>
      </c>
      <c r="L62" s="68"/>
      <c r="M62" s="6">
        <f t="shared" si="2"/>
      </c>
      <c r="N62" s="33"/>
      <c r="O62" s="8"/>
      <c r="P62" s="70"/>
      <c r="Q62" s="70"/>
      <c r="R62" s="71">
        <f t="shared" si="3"/>
      </c>
      <c r="S62" s="71"/>
      <c r="T62" s="72">
        <f t="shared" si="4"/>
      </c>
      <c r="U62" s="72"/>
    </row>
    <row r="63" spans="2:21" ht="13.5">
      <c r="B63" s="33">
        <v>55</v>
      </c>
      <c r="C63" s="68">
        <f t="shared" si="1"/>
      </c>
      <c r="D63" s="68"/>
      <c r="E63" s="33"/>
      <c r="F63" s="8"/>
      <c r="G63" s="33" t="s">
        <v>4</v>
      </c>
      <c r="H63" s="70"/>
      <c r="I63" s="70"/>
      <c r="J63" s="33"/>
      <c r="K63" s="68">
        <f t="shared" si="0"/>
      </c>
      <c r="L63" s="68"/>
      <c r="M63" s="6">
        <f t="shared" si="2"/>
      </c>
      <c r="N63" s="33"/>
      <c r="O63" s="8"/>
      <c r="P63" s="70"/>
      <c r="Q63" s="70"/>
      <c r="R63" s="71">
        <f t="shared" si="3"/>
      </c>
      <c r="S63" s="71"/>
      <c r="T63" s="72">
        <f t="shared" si="4"/>
      </c>
      <c r="U63" s="72"/>
    </row>
    <row r="64" spans="2:21" ht="13.5">
      <c r="B64" s="33">
        <v>56</v>
      </c>
      <c r="C64" s="68">
        <f t="shared" si="1"/>
      </c>
      <c r="D64" s="68"/>
      <c r="E64" s="33"/>
      <c r="F64" s="8"/>
      <c r="G64" s="33" t="s">
        <v>3</v>
      </c>
      <c r="H64" s="70"/>
      <c r="I64" s="70"/>
      <c r="J64" s="33"/>
      <c r="K64" s="68">
        <f t="shared" si="0"/>
      </c>
      <c r="L64" s="68"/>
      <c r="M64" s="6">
        <f t="shared" si="2"/>
      </c>
      <c r="N64" s="33"/>
      <c r="O64" s="8"/>
      <c r="P64" s="70"/>
      <c r="Q64" s="70"/>
      <c r="R64" s="71">
        <f t="shared" si="3"/>
      </c>
      <c r="S64" s="71"/>
      <c r="T64" s="72">
        <f t="shared" si="4"/>
      </c>
      <c r="U64" s="72"/>
    </row>
    <row r="65" spans="2:21" ht="13.5">
      <c r="B65" s="33">
        <v>57</v>
      </c>
      <c r="C65" s="68">
        <f t="shared" si="1"/>
      </c>
      <c r="D65" s="68"/>
      <c r="E65" s="33"/>
      <c r="F65" s="8"/>
      <c r="G65" s="33" t="s">
        <v>3</v>
      </c>
      <c r="H65" s="70"/>
      <c r="I65" s="70"/>
      <c r="J65" s="33"/>
      <c r="K65" s="68">
        <f t="shared" si="0"/>
      </c>
      <c r="L65" s="68"/>
      <c r="M65" s="6">
        <f t="shared" si="2"/>
      </c>
      <c r="N65" s="33"/>
      <c r="O65" s="8"/>
      <c r="P65" s="70"/>
      <c r="Q65" s="70"/>
      <c r="R65" s="71">
        <f t="shared" si="3"/>
      </c>
      <c r="S65" s="71"/>
      <c r="T65" s="72">
        <f t="shared" si="4"/>
      </c>
      <c r="U65" s="72"/>
    </row>
    <row r="66" spans="2:21" ht="13.5">
      <c r="B66" s="33">
        <v>58</v>
      </c>
      <c r="C66" s="68">
        <f t="shared" si="1"/>
      </c>
      <c r="D66" s="68"/>
      <c r="E66" s="33"/>
      <c r="F66" s="8"/>
      <c r="G66" s="33" t="s">
        <v>3</v>
      </c>
      <c r="H66" s="70"/>
      <c r="I66" s="70"/>
      <c r="J66" s="33"/>
      <c r="K66" s="68">
        <f t="shared" si="0"/>
      </c>
      <c r="L66" s="68"/>
      <c r="M66" s="6">
        <f t="shared" si="2"/>
      </c>
      <c r="N66" s="33"/>
      <c r="O66" s="8"/>
      <c r="P66" s="70"/>
      <c r="Q66" s="70"/>
      <c r="R66" s="71">
        <f t="shared" si="3"/>
      </c>
      <c r="S66" s="71"/>
      <c r="T66" s="72">
        <f t="shared" si="4"/>
      </c>
      <c r="U66" s="72"/>
    </row>
    <row r="67" spans="2:21" ht="13.5">
      <c r="B67" s="33">
        <v>59</v>
      </c>
      <c r="C67" s="68">
        <f t="shared" si="1"/>
      </c>
      <c r="D67" s="68"/>
      <c r="E67" s="33"/>
      <c r="F67" s="8"/>
      <c r="G67" s="33" t="s">
        <v>3</v>
      </c>
      <c r="H67" s="70"/>
      <c r="I67" s="70"/>
      <c r="J67" s="33"/>
      <c r="K67" s="68">
        <f t="shared" si="0"/>
      </c>
      <c r="L67" s="68"/>
      <c r="M67" s="6">
        <f t="shared" si="2"/>
      </c>
      <c r="N67" s="33"/>
      <c r="O67" s="8"/>
      <c r="P67" s="70"/>
      <c r="Q67" s="70"/>
      <c r="R67" s="71">
        <f t="shared" si="3"/>
      </c>
      <c r="S67" s="71"/>
      <c r="T67" s="72">
        <f t="shared" si="4"/>
      </c>
      <c r="U67" s="72"/>
    </row>
    <row r="68" spans="2:21" ht="13.5">
      <c r="B68" s="33">
        <v>60</v>
      </c>
      <c r="C68" s="68">
        <f t="shared" si="1"/>
      </c>
      <c r="D68" s="68"/>
      <c r="E68" s="33"/>
      <c r="F68" s="8"/>
      <c r="G68" s="33" t="s">
        <v>4</v>
      </c>
      <c r="H68" s="70"/>
      <c r="I68" s="70"/>
      <c r="J68" s="33"/>
      <c r="K68" s="68">
        <f t="shared" si="0"/>
      </c>
      <c r="L68" s="68"/>
      <c r="M68" s="6">
        <f t="shared" si="2"/>
      </c>
      <c r="N68" s="33"/>
      <c r="O68" s="8"/>
      <c r="P68" s="70"/>
      <c r="Q68" s="70"/>
      <c r="R68" s="71">
        <f t="shared" si="3"/>
      </c>
      <c r="S68" s="71"/>
      <c r="T68" s="72">
        <f t="shared" si="4"/>
      </c>
      <c r="U68" s="72"/>
    </row>
    <row r="69" spans="2:21" ht="13.5">
      <c r="B69" s="33">
        <v>61</v>
      </c>
      <c r="C69" s="68">
        <f t="shared" si="1"/>
      </c>
      <c r="D69" s="68"/>
      <c r="E69" s="33"/>
      <c r="F69" s="8"/>
      <c r="G69" s="33" t="s">
        <v>4</v>
      </c>
      <c r="H69" s="70"/>
      <c r="I69" s="70"/>
      <c r="J69" s="33"/>
      <c r="K69" s="68">
        <f t="shared" si="0"/>
      </c>
      <c r="L69" s="68"/>
      <c r="M69" s="6">
        <f t="shared" si="2"/>
      </c>
      <c r="N69" s="33"/>
      <c r="O69" s="8"/>
      <c r="P69" s="70"/>
      <c r="Q69" s="70"/>
      <c r="R69" s="71">
        <f t="shared" si="3"/>
      </c>
      <c r="S69" s="71"/>
      <c r="T69" s="72">
        <f t="shared" si="4"/>
      </c>
      <c r="U69" s="72"/>
    </row>
    <row r="70" spans="2:21" ht="13.5">
      <c r="B70" s="33">
        <v>62</v>
      </c>
      <c r="C70" s="68">
        <f t="shared" si="1"/>
      </c>
      <c r="D70" s="68"/>
      <c r="E70" s="33"/>
      <c r="F70" s="8"/>
      <c r="G70" s="33" t="s">
        <v>3</v>
      </c>
      <c r="H70" s="70"/>
      <c r="I70" s="70"/>
      <c r="J70" s="33"/>
      <c r="K70" s="68">
        <f t="shared" si="0"/>
      </c>
      <c r="L70" s="68"/>
      <c r="M70" s="6">
        <f t="shared" si="2"/>
      </c>
      <c r="N70" s="33"/>
      <c r="O70" s="8"/>
      <c r="P70" s="70"/>
      <c r="Q70" s="70"/>
      <c r="R70" s="71">
        <f t="shared" si="3"/>
      </c>
      <c r="S70" s="71"/>
      <c r="T70" s="72">
        <f t="shared" si="4"/>
      </c>
      <c r="U70" s="72"/>
    </row>
    <row r="71" spans="2:21" ht="13.5">
      <c r="B71" s="33">
        <v>63</v>
      </c>
      <c r="C71" s="68">
        <f t="shared" si="1"/>
      </c>
      <c r="D71" s="68"/>
      <c r="E71" s="33"/>
      <c r="F71" s="8"/>
      <c r="G71" s="33" t="s">
        <v>4</v>
      </c>
      <c r="H71" s="70"/>
      <c r="I71" s="70"/>
      <c r="J71" s="33"/>
      <c r="K71" s="68">
        <f t="shared" si="0"/>
      </c>
      <c r="L71" s="68"/>
      <c r="M71" s="6">
        <f t="shared" si="2"/>
      </c>
      <c r="N71" s="33"/>
      <c r="O71" s="8"/>
      <c r="P71" s="70"/>
      <c r="Q71" s="70"/>
      <c r="R71" s="71">
        <f t="shared" si="3"/>
      </c>
      <c r="S71" s="71"/>
      <c r="T71" s="72">
        <f t="shared" si="4"/>
      </c>
      <c r="U71" s="72"/>
    </row>
    <row r="72" spans="2:21" ht="13.5">
      <c r="B72" s="33">
        <v>64</v>
      </c>
      <c r="C72" s="68">
        <f t="shared" si="1"/>
      </c>
      <c r="D72" s="68"/>
      <c r="E72" s="33"/>
      <c r="F72" s="8"/>
      <c r="G72" s="33" t="s">
        <v>3</v>
      </c>
      <c r="H72" s="70"/>
      <c r="I72" s="70"/>
      <c r="J72" s="33"/>
      <c r="K72" s="68">
        <f t="shared" si="0"/>
      </c>
      <c r="L72" s="68"/>
      <c r="M72" s="6">
        <f t="shared" si="2"/>
      </c>
      <c r="N72" s="33"/>
      <c r="O72" s="8"/>
      <c r="P72" s="70"/>
      <c r="Q72" s="70"/>
      <c r="R72" s="71">
        <f t="shared" si="3"/>
      </c>
      <c r="S72" s="71"/>
      <c r="T72" s="72">
        <f t="shared" si="4"/>
      </c>
      <c r="U72" s="72"/>
    </row>
    <row r="73" spans="2:21" ht="13.5">
      <c r="B73" s="33">
        <v>65</v>
      </c>
      <c r="C73" s="68">
        <f t="shared" si="1"/>
      </c>
      <c r="D73" s="68"/>
      <c r="E73" s="33"/>
      <c r="F73" s="8"/>
      <c r="G73" s="33" t="s">
        <v>4</v>
      </c>
      <c r="H73" s="70"/>
      <c r="I73" s="70"/>
      <c r="J73" s="33"/>
      <c r="K73" s="68">
        <f aca="true" t="shared" si="5" ref="K73:K108">IF(F73="","",C73*0.03)</f>
      </c>
      <c r="L73" s="68"/>
      <c r="M73" s="6">
        <f t="shared" si="2"/>
      </c>
      <c r="N73" s="33"/>
      <c r="O73" s="8"/>
      <c r="P73" s="70"/>
      <c r="Q73" s="70"/>
      <c r="R73" s="71">
        <f t="shared" si="3"/>
      </c>
      <c r="S73" s="71"/>
      <c r="T73" s="72">
        <f t="shared" si="4"/>
      </c>
      <c r="U73" s="72"/>
    </row>
    <row r="74" spans="2:21" ht="13.5">
      <c r="B74" s="33">
        <v>66</v>
      </c>
      <c r="C74" s="68">
        <f aca="true" t="shared" si="6" ref="C74:C108">IF(R73="","",C73+R73)</f>
      </c>
      <c r="D74" s="68"/>
      <c r="E74" s="33"/>
      <c r="F74" s="8"/>
      <c r="G74" s="33" t="s">
        <v>4</v>
      </c>
      <c r="H74" s="70"/>
      <c r="I74" s="70"/>
      <c r="J74" s="33"/>
      <c r="K74" s="68">
        <f t="shared" si="5"/>
      </c>
      <c r="L74" s="68"/>
      <c r="M74" s="6">
        <f aca="true" t="shared" si="7" ref="M74:M108">IF(J74="","",(K74/J74)/1000)</f>
      </c>
      <c r="N74" s="33"/>
      <c r="O74" s="8"/>
      <c r="P74" s="70"/>
      <c r="Q74" s="70"/>
      <c r="R74" s="71">
        <f aca="true" t="shared" si="8" ref="R74:R108">IF(O74="","",(IF(G74="売",H74-P74,P74-H74))*M74*10000000)</f>
      </c>
      <c r="S74" s="71"/>
      <c r="T74" s="72">
        <f aca="true" t="shared" si="9" ref="T74:T108">IF(O74="","",IF(R74&lt;0,J74*(-1),IF(G74="買",(P74-H74)*10000,(H74-P74)*10000)))</f>
      </c>
      <c r="U74" s="72"/>
    </row>
    <row r="75" spans="2:21" ht="13.5">
      <c r="B75" s="33">
        <v>67</v>
      </c>
      <c r="C75" s="68">
        <f t="shared" si="6"/>
      </c>
      <c r="D75" s="68"/>
      <c r="E75" s="33"/>
      <c r="F75" s="8"/>
      <c r="G75" s="33" t="s">
        <v>3</v>
      </c>
      <c r="H75" s="70"/>
      <c r="I75" s="70"/>
      <c r="J75" s="33"/>
      <c r="K75" s="68">
        <f t="shared" si="5"/>
      </c>
      <c r="L75" s="68"/>
      <c r="M75" s="6">
        <f t="shared" si="7"/>
      </c>
      <c r="N75" s="33"/>
      <c r="O75" s="8"/>
      <c r="P75" s="70"/>
      <c r="Q75" s="70"/>
      <c r="R75" s="71">
        <f t="shared" si="8"/>
      </c>
      <c r="S75" s="71"/>
      <c r="T75" s="72">
        <f t="shared" si="9"/>
      </c>
      <c r="U75" s="72"/>
    </row>
    <row r="76" spans="2:21" ht="13.5">
      <c r="B76" s="33">
        <v>68</v>
      </c>
      <c r="C76" s="68">
        <f t="shared" si="6"/>
      </c>
      <c r="D76" s="68"/>
      <c r="E76" s="33"/>
      <c r="F76" s="8"/>
      <c r="G76" s="33" t="s">
        <v>3</v>
      </c>
      <c r="H76" s="70"/>
      <c r="I76" s="70"/>
      <c r="J76" s="33"/>
      <c r="K76" s="68">
        <f t="shared" si="5"/>
      </c>
      <c r="L76" s="68"/>
      <c r="M76" s="6">
        <f t="shared" si="7"/>
      </c>
      <c r="N76" s="33"/>
      <c r="O76" s="8"/>
      <c r="P76" s="70"/>
      <c r="Q76" s="70"/>
      <c r="R76" s="71">
        <f t="shared" si="8"/>
      </c>
      <c r="S76" s="71"/>
      <c r="T76" s="72">
        <f t="shared" si="9"/>
      </c>
      <c r="U76" s="72"/>
    </row>
    <row r="77" spans="2:21" ht="13.5">
      <c r="B77" s="33">
        <v>69</v>
      </c>
      <c r="C77" s="68">
        <f t="shared" si="6"/>
      </c>
      <c r="D77" s="68"/>
      <c r="E77" s="33"/>
      <c r="F77" s="8"/>
      <c r="G77" s="33" t="s">
        <v>3</v>
      </c>
      <c r="H77" s="70"/>
      <c r="I77" s="70"/>
      <c r="J77" s="33"/>
      <c r="K77" s="68">
        <f t="shared" si="5"/>
      </c>
      <c r="L77" s="68"/>
      <c r="M77" s="6">
        <f t="shared" si="7"/>
      </c>
      <c r="N77" s="33"/>
      <c r="O77" s="8"/>
      <c r="P77" s="70"/>
      <c r="Q77" s="70"/>
      <c r="R77" s="71">
        <f t="shared" si="8"/>
      </c>
      <c r="S77" s="71"/>
      <c r="T77" s="72">
        <f t="shared" si="9"/>
      </c>
      <c r="U77" s="72"/>
    </row>
    <row r="78" spans="2:21" ht="13.5">
      <c r="B78" s="33">
        <v>70</v>
      </c>
      <c r="C78" s="68">
        <f t="shared" si="6"/>
      </c>
      <c r="D78" s="68"/>
      <c r="E78" s="33"/>
      <c r="F78" s="8"/>
      <c r="G78" s="33" t="s">
        <v>4</v>
      </c>
      <c r="H78" s="70"/>
      <c r="I78" s="70"/>
      <c r="J78" s="33"/>
      <c r="K78" s="68">
        <f t="shared" si="5"/>
      </c>
      <c r="L78" s="68"/>
      <c r="M78" s="6">
        <f t="shared" si="7"/>
      </c>
      <c r="N78" s="33"/>
      <c r="O78" s="8"/>
      <c r="P78" s="70"/>
      <c r="Q78" s="70"/>
      <c r="R78" s="71">
        <f t="shared" si="8"/>
      </c>
      <c r="S78" s="71"/>
      <c r="T78" s="72">
        <f t="shared" si="9"/>
      </c>
      <c r="U78" s="72"/>
    </row>
    <row r="79" spans="2:21" ht="13.5">
      <c r="B79" s="33">
        <v>71</v>
      </c>
      <c r="C79" s="68">
        <f t="shared" si="6"/>
      </c>
      <c r="D79" s="68"/>
      <c r="E79" s="33"/>
      <c r="F79" s="8"/>
      <c r="G79" s="33" t="s">
        <v>3</v>
      </c>
      <c r="H79" s="70"/>
      <c r="I79" s="70"/>
      <c r="J79" s="33"/>
      <c r="K79" s="68">
        <f t="shared" si="5"/>
      </c>
      <c r="L79" s="68"/>
      <c r="M79" s="6">
        <f t="shared" si="7"/>
      </c>
      <c r="N79" s="33"/>
      <c r="O79" s="8"/>
      <c r="P79" s="70"/>
      <c r="Q79" s="70"/>
      <c r="R79" s="71">
        <f t="shared" si="8"/>
      </c>
      <c r="S79" s="71"/>
      <c r="T79" s="72">
        <f t="shared" si="9"/>
      </c>
      <c r="U79" s="72"/>
    </row>
    <row r="80" spans="2:21" ht="13.5">
      <c r="B80" s="33">
        <v>72</v>
      </c>
      <c r="C80" s="68">
        <f t="shared" si="6"/>
      </c>
      <c r="D80" s="68"/>
      <c r="E80" s="33"/>
      <c r="F80" s="8"/>
      <c r="G80" s="33" t="s">
        <v>4</v>
      </c>
      <c r="H80" s="70"/>
      <c r="I80" s="70"/>
      <c r="J80" s="33"/>
      <c r="K80" s="68">
        <f t="shared" si="5"/>
      </c>
      <c r="L80" s="68"/>
      <c r="M80" s="6">
        <f t="shared" si="7"/>
      </c>
      <c r="N80" s="33"/>
      <c r="O80" s="8"/>
      <c r="P80" s="70"/>
      <c r="Q80" s="70"/>
      <c r="R80" s="71">
        <f t="shared" si="8"/>
      </c>
      <c r="S80" s="71"/>
      <c r="T80" s="72">
        <f t="shared" si="9"/>
      </c>
      <c r="U80" s="72"/>
    </row>
    <row r="81" spans="2:21" ht="13.5">
      <c r="B81" s="33">
        <v>73</v>
      </c>
      <c r="C81" s="68">
        <f t="shared" si="6"/>
      </c>
      <c r="D81" s="68"/>
      <c r="E81" s="33"/>
      <c r="F81" s="8"/>
      <c r="G81" s="33" t="s">
        <v>3</v>
      </c>
      <c r="H81" s="70"/>
      <c r="I81" s="70"/>
      <c r="J81" s="33"/>
      <c r="K81" s="68">
        <f t="shared" si="5"/>
      </c>
      <c r="L81" s="68"/>
      <c r="M81" s="6">
        <f t="shared" si="7"/>
      </c>
      <c r="N81" s="33"/>
      <c r="O81" s="8"/>
      <c r="P81" s="70"/>
      <c r="Q81" s="70"/>
      <c r="R81" s="71">
        <f t="shared" si="8"/>
      </c>
      <c r="S81" s="71"/>
      <c r="T81" s="72">
        <f t="shared" si="9"/>
      </c>
      <c r="U81" s="72"/>
    </row>
    <row r="82" spans="2:21" ht="13.5">
      <c r="B82" s="33">
        <v>74</v>
      </c>
      <c r="C82" s="68">
        <f t="shared" si="6"/>
      </c>
      <c r="D82" s="68"/>
      <c r="E82" s="33"/>
      <c r="F82" s="8"/>
      <c r="G82" s="33" t="s">
        <v>3</v>
      </c>
      <c r="H82" s="70"/>
      <c r="I82" s="70"/>
      <c r="J82" s="33"/>
      <c r="K82" s="68">
        <f t="shared" si="5"/>
      </c>
      <c r="L82" s="68"/>
      <c r="M82" s="6">
        <f t="shared" si="7"/>
      </c>
      <c r="N82" s="33"/>
      <c r="O82" s="8"/>
      <c r="P82" s="70"/>
      <c r="Q82" s="70"/>
      <c r="R82" s="71">
        <f t="shared" si="8"/>
      </c>
      <c r="S82" s="71"/>
      <c r="T82" s="72">
        <f t="shared" si="9"/>
      </c>
      <c r="U82" s="72"/>
    </row>
    <row r="83" spans="2:21" ht="13.5">
      <c r="B83" s="33">
        <v>75</v>
      </c>
      <c r="C83" s="68">
        <f t="shared" si="6"/>
      </c>
      <c r="D83" s="68"/>
      <c r="E83" s="33"/>
      <c r="F83" s="8"/>
      <c r="G83" s="33" t="s">
        <v>3</v>
      </c>
      <c r="H83" s="70"/>
      <c r="I83" s="70"/>
      <c r="J83" s="33"/>
      <c r="K83" s="68">
        <f t="shared" si="5"/>
      </c>
      <c r="L83" s="68"/>
      <c r="M83" s="6">
        <f t="shared" si="7"/>
      </c>
      <c r="N83" s="33"/>
      <c r="O83" s="8"/>
      <c r="P83" s="70"/>
      <c r="Q83" s="70"/>
      <c r="R83" s="71">
        <f t="shared" si="8"/>
      </c>
      <c r="S83" s="71"/>
      <c r="T83" s="72">
        <f t="shared" si="9"/>
      </c>
      <c r="U83" s="72"/>
    </row>
    <row r="84" spans="2:21" ht="13.5">
      <c r="B84" s="33">
        <v>76</v>
      </c>
      <c r="C84" s="68">
        <f t="shared" si="6"/>
      </c>
      <c r="D84" s="68"/>
      <c r="E84" s="33"/>
      <c r="F84" s="8"/>
      <c r="G84" s="33" t="s">
        <v>3</v>
      </c>
      <c r="H84" s="70"/>
      <c r="I84" s="70"/>
      <c r="J84" s="33"/>
      <c r="K84" s="68">
        <f t="shared" si="5"/>
      </c>
      <c r="L84" s="68"/>
      <c r="M84" s="6">
        <f t="shared" si="7"/>
      </c>
      <c r="N84" s="33"/>
      <c r="O84" s="8"/>
      <c r="P84" s="70"/>
      <c r="Q84" s="70"/>
      <c r="R84" s="71">
        <f t="shared" si="8"/>
      </c>
      <c r="S84" s="71"/>
      <c r="T84" s="72">
        <f t="shared" si="9"/>
      </c>
      <c r="U84" s="72"/>
    </row>
    <row r="85" spans="2:21" ht="13.5">
      <c r="B85" s="33">
        <v>77</v>
      </c>
      <c r="C85" s="68">
        <f t="shared" si="6"/>
      </c>
      <c r="D85" s="68"/>
      <c r="E85" s="33"/>
      <c r="F85" s="8"/>
      <c r="G85" s="33" t="s">
        <v>4</v>
      </c>
      <c r="H85" s="70"/>
      <c r="I85" s="70"/>
      <c r="J85" s="33"/>
      <c r="K85" s="68">
        <f t="shared" si="5"/>
      </c>
      <c r="L85" s="68"/>
      <c r="M85" s="6">
        <f t="shared" si="7"/>
      </c>
      <c r="N85" s="33"/>
      <c r="O85" s="8"/>
      <c r="P85" s="70"/>
      <c r="Q85" s="70"/>
      <c r="R85" s="71">
        <f t="shared" si="8"/>
      </c>
      <c r="S85" s="71"/>
      <c r="T85" s="72">
        <f t="shared" si="9"/>
      </c>
      <c r="U85" s="72"/>
    </row>
    <row r="86" spans="2:21" ht="13.5">
      <c r="B86" s="33">
        <v>78</v>
      </c>
      <c r="C86" s="68">
        <f t="shared" si="6"/>
      </c>
      <c r="D86" s="68"/>
      <c r="E86" s="33"/>
      <c r="F86" s="8"/>
      <c r="G86" s="33" t="s">
        <v>3</v>
      </c>
      <c r="H86" s="70"/>
      <c r="I86" s="70"/>
      <c r="J86" s="33"/>
      <c r="K86" s="68">
        <f t="shared" si="5"/>
      </c>
      <c r="L86" s="68"/>
      <c r="M86" s="6">
        <f t="shared" si="7"/>
      </c>
      <c r="N86" s="33"/>
      <c r="O86" s="8"/>
      <c r="P86" s="70"/>
      <c r="Q86" s="70"/>
      <c r="R86" s="71">
        <f t="shared" si="8"/>
      </c>
      <c r="S86" s="71"/>
      <c r="T86" s="72">
        <f t="shared" si="9"/>
      </c>
      <c r="U86" s="72"/>
    </row>
    <row r="87" spans="2:21" ht="13.5">
      <c r="B87" s="33">
        <v>79</v>
      </c>
      <c r="C87" s="68">
        <f t="shared" si="6"/>
      </c>
      <c r="D87" s="68"/>
      <c r="E87" s="33"/>
      <c r="F87" s="8"/>
      <c r="G87" s="33" t="s">
        <v>4</v>
      </c>
      <c r="H87" s="70"/>
      <c r="I87" s="70"/>
      <c r="J87" s="33"/>
      <c r="K87" s="68">
        <f t="shared" si="5"/>
      </c>
      <c r="L87" s="68"/>
      <c r="M87" s="6">
        <f t="shared" si="7"/>
      </c>
      <c r="N87" s="33"/>
      <c r="O87" s="8"/>
      <c r="P87" s="70"/>
      <c r="Q87" s="70"/>
      <c r="R87" s="71">
        <f t="shared" si="8"/>
      </c>
      <c r="S87" s="71"/>
      <c r="T87" s="72">
        <f t="shared" si="9"/>
      </c>
      <c r="U87" s="72"/>
    </row>
    <row r="88" spans="2:21" ht="13.5">
      <c r="B88" s="33">
        <v>80</v>
      </c>
      <c r="C88" s="68">
        <f t="shared" si="6"/>
      </c>
      <c r="D88" s="68"/>
      <c r="E88" s="33"/>
      <c r="F88" s="8"/>
      <c r="G88" s="33" t="s">
        <v>4</v>
      </c>
      <c r="H88" s="70"/>
      <c r="I88" s="70"/>
      <c r="J88" s="33"/>
      <c r="K88" s="68">
        <f t="shared" si="5"/>
      </c>
      <c r="L88" s="68"/>
      <c r="M88" s="6">
        <f t="shared" si="7"/>
      </c>
      <c r="N88" s="33"/>
      <c r="O88" s="8"/>
      <c r="P88" s="70"/>
      <c r="Q88" s="70"/>
      <c r="R88" s="71">
        <f t="shared" si="8"/>
      </c>
      <c r="S88" s="71"/>
      <c r="T88" s="72">
        <f t="shared" si="9"/>
      </c>
      <c r="U88" s="72"/>
    </row>
    <row r="89" spans="2:21" ht="13.5">
      <c r="B89" s="33">
        <v>81</v>
      </c>
      <c r="C89" s="68">
        <f t="shared" si="6"/>
      </c>
      <c r="D89" s="68"/>
      <c r="E89" s="33"/>
      <c r="F89" s="8"/>
      <c r="G89" s="33" t="s">
        <v>4</v>
      </c>
      <c r="H89" s="70"/>
      <c r="I89" s="70"/>
      <c r="J89" s="33"/>
      <c r="K89" s="68">
        <f t="shared" si="5"/>
      </c>
      <c r="L89" s="68"/>
      <c r="M89" s="6">
        <f t="shared" si="7"/>
      </c>
      <c r="N89" s="33"/>
      <c r="O89" s="8"/>
      <c r="P89" s="70"/>
      <c r="Q89" s="70"/>
      <c r="R89" s="71">
        <f t="shared" si="8"/>
      </c>
      <c r="S89" s="71"/>
      <c r="T89" s="72">
        <f t="shared" si="9"/>
      </c>
      <c r="U89" s="72"/>
    </row>
    <row r="90" spans="2:21" ht="13.5">
      <c r="B90" s="33">
        <v>82</v>
      </c>
      <c r="C90" s="68">
        <f t="shared" si="6"/>
      </c>
      <c r="D90" s="68"/>
      <c r="E90" s="33"/>
      <c r="F90" s="8"/>
      <c r="G90" s="33" t="s">
        <v>4</v>
      </c>
      <c r="H90" s="70"/>
      <c r="I90" s="70"/>
      <c r="J90" s="33"/>
      <c r="K90" s="68">
        <f t="shared" si="5"/>
      </c>
      <c r="L90" s="68"/>
      <c r="M90" s="6">
        <f t="shared" si="7"/>
      </c>
      <c r="N90" s="33"/>
      <c r="O90" s="8"/>
      <c r="P90" s="70"/>
      <c r="Q90" s="70"/>
      <c r="R90" s="71">
        <f t="shared" si="8"/>
      </c>
      <c r="S90" s="71"/>
      <c r="T90" s="72">
        <f t="shared" si="9"/>
      </c>
      <c r="U90" s="72"/>
    </row>
    <row r="91" spans="2:21" ht="13.5">
      <c r="B91" s="33">
        <v>83</v>
      </c>
      <c r="C91" s="68">
        <f t="shared" si="6"/>
      </c>
      <c r="D91" s="68"/>
      <c r="E91" s="33"/>
      <c r="F91" s="8"/>
      <c r="G91" s="33" t="s">
        <v>4</v>
      </c>
      <c r="H91" s="70"/>
      <c r="I91" s="70"/>
      <c r="J91" s="33"/>
      <c r="K91" s="68">
        <f t="shared" si="5"/>
      </c>
      <c r="L91" s="68"/>
      <c r="M91" s="6">
        <f t="shared" si="7"/>
      </c>
      <c r="N91" s="33"/>
      <c r="O91" s="8"/>
      <c r="P91" s="70"/>
      <c r="Q91" s="70"/>
      <c r="R91" s="71">
        <f t="shared" si="8"/>
      </c>
      <c r="S91" s="71"/>
      <c r="T91" s="72">
        <f t="shared" si="9"/>
      </c>
      <c r="U91" s="72"/>
    </row>
    <row r="92" spans="2:21" ht="13.5">
      <c r="B92" s="33">
        <v>84</v>
      </c>
      <c r="C92" s="68">
        <f t="shared" si="6"/>
      </c>
      <c r="D92" s="68"/>
      <c r="E92" s="33"/>
      <c r="F92" s="8"/>
      <c r="G92" s="33" t="s">
        <v>3</v>
      </c>
      <c r="H92" s="70"/>
      <c r="I92" s="70"/>
      <c r="J92" s="33"/>
      <c r="K92" s="68">
        <f t="shared" si="5"/>
      </c>
      <c r="L92" s="68"/>
      <c r="M92" s="6">
        <f t="shared" si="7"/>
      </c>
      <c r="N92" s="33"/>
      <c r="O92" s="8"/>
      <c r="P92" s="70"/>
      <c r="Q92" s="70"/>
      <c r="R92" s="71">
        <f t="shared" si="8"/>
      </c>
      <c r="S92" s="71"/>
      <c r="T92" s="72">
        <f t="shared" si="9"/>
      </c>
      <c r="U92" s="72"/>
    </row>
    <row r="93" spans="2:21" ht="13.5">
      <c r="B93" s="33">
        <v>85</v>
      </c>
      <c r="C93" s="68">
        <f t="shared" si="6"/>
      </c>
      <c r="D93" s="68"/>
      <c r="E93" s="33"/>
      <c r="F93" s="8"/>
      <c r="G93" s="33" t="s">
        <v>4</v>
      </c>
      <c r="H93" s="70"/>
      <c r="I93" s="70"/>
      <c r="J93" s="33"/>
      <c r="K93" s="68">
        <f t="shared" si="5"/>
      </c>
      <c r="L93" s="68"/>
      <c r="M93" s="6">
        <f t="shared" si="7"/>
      </c>
      <c r="N93" s="33"/>
      <c r="O93" s="8"/>
      <c r="P93" s="70"/>
      <c r="Q93" s="70"/>
      <c r="R93" s="71">
        <f t="shared" si="8"/>
      </c>
      <c r="S93" s="71"/>
      <c r="T93" s="72">
        <f t="shared" si="9"/>
      </c>
      <c r="U93" s="72"/>
    </row>
    <row r="94" spans="2:21" ht="13.5">
      <c r="B94" s="33">
        <v>86</v>
      </c>
      <c r="C94" s="68">
        <f t="shared" si="6"/>
      </c>
      <c r="D94" s="68"/>
      <c r="E94" s="33"/>
      <c r="F94" s="8"/>
      <c r="G94" s="33" t="s">
        <v>3</v>
      </c>
      <c r="H94" s="70"/>
      <c r="I94" s="70"/>
      <c r="J94" s="33"/>
      <c r="K94" s="68">
        <f t="shared" si="5"/>
      </c>
      <c r="L94" s="68"/>
      <c r="M94" s="6">
        <f t="shared" si="7"/>
      </c>
      <c r="N94" s="33"/>
      <c r="O94" s="8"/>
      <c r="P94" s="70"/>
      <c r="Q94" s="70"/>
      <c r="R94" s="71">
        <f t="shared" si="8"/>
      </c>
      <c r="S94" s="71"/>
      <c r="T94" s="72">
        <f t="shared" si="9"/>
      </c>
      <c r="U94" s="72"/>
    </row>
    <row r="95" spans="2:21" ht="13.5">
      <c r="B95" s="33">
        <v>87</v>
      </c>
      <c r="C95" s="68">
        <f t="shared" si="6"/>
      </c>
      <c r="D95" s="68"/>
      <c r="E95" s="33"/>
      <c r="F95" s="8"/>
      <c r="G95" s="33" t="s">
        <v>4</v>
      </c>
      <c r="H95" s="70"/>
      <c r="I95" s="70"/>
      <c r="J95" s="33"/>
      <c r="K95" s="68">
        <f t="shared" si="5"/>
      </c>
      <c r="L95" s="68"/>
      <c r="M95" s="6">
        <f t="shared" si="7"/>
      </c>
      <c r="N95" s="33"/>
      <c r="O95" s="8"/>
      <c r="P95" s="70"/>
      <c r="Q95" s="70"/>
      <c r="R95" s="71">
        <f t="shared" si="8"/>
      </c>
      <c r="S95" s="71"/>
      <c r="T95" s="72">
        <f t="shared" si="9"/>
      </c>
      <c r="U95" s="72"/>
    </row>
    <row r="96" spans="2:21" ht="13.5">
      <c r="B96" s="33">
        <v>88</v>
      </c>
      <c r="C96" s="68">
        <f t="shared" si="6"/>
      </c>
      <c r="D96" s="68"/>
      <c r="E96" s="33"/>
      <c r="F96" s="8"/>
      <c r="G96" s="33" t="s">
        <v>3</v>
      </c>
      <c r="H96" s="70"/>
      <c r="I96" s="70"/>
      <c r="J96" s="33"/>
      <c r="K96" s="68">
        <f t="shared" si="5"/>
      </c>
      <c r="L96" s="68"/>
      <c r="M96" s="6">
        <f t="shared" si="7"/>
      </c>
      <c r="N96" s="33"/>
      <c r="O96" s="8"/>
      <c r="P96" s="70"/>
      <c r="Q96" s="70"/>
      <c r="R96" s="71">
        <f t="shared" si="8"/>
      </c>
      <c r="S96" s="71"/>
      <c r="T96" s="72">
        <f t="shared" si="9"/>
      </c>
      <c r="U96" s="72"/>
    </row>
    <row r="97" spans="2:21" ht="13.5">
      <c r="B97" s="33">
        <v>89</v>
      </c>
      <c r="C97" s="68">
        <f t="shared" si="6"/>
      </c>
      <c r="D97" s="68"/>
      <c r="E97" s="33"/>
      <c r="F97" s="8"/>
      <c r="G97" s="33" t="s">
        <v>4</v>
      </c>
      <c r="H97" s="70"/>
      <c r="I97" s="70"/>
      <c r="J97" s="33"/>
      <c r="K97" s="68">
        <f t="shared" si="5"/>
      </c>
      <c r="L97" s="68"/>
      <c r="M97" s="6">
        <f t="shared" si="7"/>
      </c>
      <c r="N97" s="33"/>
      <c r="O97" s="8"/>
      <c r="P97" s="70"/>
      <c r="Q97" s="70"/>
      <c r="R97" s="71">
        <f t="shared" si="8"/>
      </c>
      <c r="S97" s="71"/>
      <c r="T97" s="72">
        <f t="shared" si="9"/>
      </c>
      <c r="U97" s="72"/>
    </row>
    <row r="98" spans="2:21" ht="13.5">
      <c r="B98" s="33">
        <v>90</v>
      </c>
      <c r="C98" s="68">
        <f t="shared" si="6"/>
      </c>
      <c r="D98" s="68"/>
      <c r="E98" s="33"/>
      <c r="F98" s="8"/>
      <c r="G98" s="33" t="s">
        <v>3</v>
      </c>
      <c r="H98" s="70"/>
      <c r="I98" s="70"/>
      <c r="J98" s="33"/>
      <c r="K98" s="68">
        <f t="shared" si="5"/>
      </c>
      <c r="L98" s="68"/>
      <c r="M98" s="6">
        <f t="shared" si="7"/>
      </c>
      <c r="N98" s="33"/>
      <c r="O98" s="8"/>
      <c r="P98" s="70"/>
      <c r="Q98" s="70"/>
      <c r="R98" s="71">
        <f t="shared" si="8"/>
      </c>
      <c r="S98" s="71"/>
      <c r="T98" s="72">
        <f t="shared" si="9"/>
      </c>
      <c r="U98" s="72"/>
    </row>
    <row r="99" spans="2:21" ht="13.5">
      <c r="B99" s="33">
        <v>91</v>
      </c>
      <c r="C99" s="68">
        <f t="shared" si="6"/>
      </c>
      <c r="D99" s="68"/>
      <c r="E99" s="33"/>
      <c r="F99" s="8"/>
      <c r="G99" s="33" t="s">
        <v>4</v>
      </c>
      <c r="H99" s="70"/>
      <c r="I99" s="70"/>
      <c r="J99" s="33"/>
      <c r="K99" s="68">
        <f t="shared" si="5"/>
      </c>
      <c r="L99" s="68"/>
      <c r="M99" s="6">
        <f t="shared" si="7"/>
      </c>
      <c r="N99" s="33"/>
      <c r="O99" s="8"/>
      <c r="P99" s="70"/>
      <c r="Q99" s="70"/>
      <c r="R99" s="71">
        <f t="shared" si="8"/>
      </c>
      <c r="S99" s="71"/>
      <c r="T99" s="72">
        <f t="shared" si="9"/>
      </c>
      <c r="U99" s="72"/>
    </row>
    <row r="100" spans="2:21" ht="13.5">
      <c r="B100" s="33">
        <v>92</v>
      </c>
      <c r="C100" s="68">
        <f t="shared" si="6"/>
      </c>
      <c r="D100" s="68"/>
      <c r="E100" s="33"/>
      <c r="F100" s="8"/>
      <c r="G100" s="33" t="s">
        <v>4</v>
      </c>
      <c r="H100" s="70"/>
      <c r="I100" s="70"/>
      <c r="J100" s="33"/>
      <c r="K100" s="68">
        <f t="shared" si="5"/>
      </c>
      <c r="L100" s="68"/>
      <c r="M100" s="6">
        <f t="shared" si="7"/>
      </c>
      <c r="N100" s="33"/>
      <c r="O100" s="8"/>
      <c r="P100" s="70"/>
      <c r="Q100" s="70"/>
      <c r="R100" s="71">
        <f t="shared" si="8"/>
      </c>
      <c r="S100" s="71"/>
      <c r="T100" s="72">
        <f t="shared" si="9"/>
      </c>
      <c r="U100" s="72"/>
    </row>
    <row r="101" spans="2:21" ht="13.5">
      <c r="B101" s="33">
        <v>93</v>
      </c>
      <c r="C101" s="68">
        <f t="shared" si="6"/>
      </c>
      <c r="D101" s="68"/>
      <c r="E101" s="33"/>
      <c r="F101" s="8"/>
      <c r="G101" s="33" t="s">
        <v>3</v>
      </c>
      <c r="H101" s="70"/>
      <c r="I101" s="70"/>
      <c r="J101" s="33"/>
      <c r="K101" s="68">
        <f t="shared" si="5"/>
      </c>
      <c r="L101" s="68"/>
      <c r="M101" s="6">
        <f t="shared" si="7"/>
      </c>
      <c r="N101" s="33"/>
      <c r="O101" s="8"/>
      <c r="P101" s="70"/>
      <c r="Q101" s="70"/>
      <c r="R101" s="71">
        <f t="shared" si="8"/>
      </c>
      <c r="S101" s="71"/>
      <c r="T101" s="72">
        <f t="shared" si="9"/>
      </c>
      <c r="U101" s="72"/>
    </row>
    <row r="102" spans="2:21" ht="13.5">
      <c r="B102" s="33">
        <v>94</v>
      </c>
      <c r="C102" s="68">
        <f t="shared" si="6"/>
      </c>
      <c r="D102" s="68"/>
      <c r="E102" s="33"/>
      <c r="F102" s="8"/>
      <c r="G102" s="33" t="s">
        <v>3</v>
      </c>
      <c r="H102" s="70"/>
      <c r="I102" s="70"/>
      <c r="J102" s="33"/>
      <c r="K102" s="68">
        <f t="shared" si="5"/>
      </c>
      <c r="L102" s="68"/>
      <c r="M102" s="6">
        <f t="shared" si="7"/>
      </c>
      <c r="N102" s="33"/>
      <c r="O102" s="8"/>
      <c r="P102" s="70"/>
      <c r="Q102" s="70"/>
      <c r="R102" s="71">
        <f t="shared" si="8"/>
      </c>
      <c r="S102" s="71"/>
      <c r="T102" s="72">
        <f t="shared" si="9"/>
      </c>
      <c r="U102" s="72"/>
    </row>
    <row r="103" spans="2:21" ht="13.5">
      <c r="B103" s="33">
        <v>95</v>
      </c>
      <c r="C103" s="68">
        <f t="shared" si="6"/>
      </c>
      <c r="D103" s="68"/>
      <c r="E103" s="33"/>
      <c r="F103" s="8"/>
      <c r="G103" s="33" t="s">
        <v>3</v>
      </c>
      <c r="H103" s="70"/>
      <c r="I103" s="70"/>
      <c r="J103" s="33"/>
      <c r="K103" s="68">
        <f t="shared" si="5"/>
      </c>
      <c r="L103" s="68"/>
      <c r="M103" s="6">
        <f t="shared" si="7"/>
      </c>
      <c r="N103" s="33"/>
      <c r="O103" s="8"/>
      <c r="P103" s="70"/>
      <c r="Q103" s="70"/>
      <c r="R103" s="71">
        <f t="shared" si="8"/>
      </c>
      <c r="S103" s="71"/>
      <c r="T103" s="72">
        <f t="shared" si="9"/>
      </c>
      <c r="U103" s="72"/>
    </row>
    <row r="104" spans="2:21" ht="13.5">
      <c r="B104" s="33">
        <v>96</v>
      </c>
      <c r="C104" s="68">
        <f t="shared" si="6"/>
      </c>
      <c r="D104" s="68"/>
      <c r="E104" s="33"/>
      <c r="F104" s="8"/>
      <c r="G104" s="33" t="s">
        <v>4</v>
      </c>
      <c r="H104" s="70"/>
      <c r="I104" s="70"/>
      <c r="J104" s="33"/>
      <c r="K104" s="68">
        <f t="shared" si="5"/>
      </c>
      <c r="L104" s="68"/>
      <c r="M104" s="6">
        <f t="shared" si="7"/>
      </c>
      <c r="N104" s="33"/>
      <c r="O104" s="8"/>
      <c r="P104" s="70"/>
      <c r="Q104" s="70"/>
      <c r="R104" s="71">
        <f t="shared" si="8"/>
      </c>
      <c r="S104" s="71"/>
      <c r="T104" s="72">
        <f t="shared" si="9"/>
      </c>
      <c r="U104" s="72"/>
    </row>
    <row r="105" spans="2:21" ht="13.5">
      <c r="B105" s="33">
        <v>97</v>
      </c>
      <c r="C105" s="68">
        <f t="shared" si="6"/>
      </c>
      <c r="D105" s="68"/>
      <c r="E105" s="33"/>
      <c r="F105" s="8"/>
      <c r="G105" s="33" t="s">
        <v>3</v>
      </c>
      <c r="H105" s="70"/>
      <c r="I105" s="70"/>
      <c r="J105" s="33"/>
      <c r="K105" s="68">
        <f t="shared" si="5"/>
      </c>
      <c r="L105" s="68"/>
      <c r="M105" s="6">
        <f t="shared" si="7"/>
      </c>
      <c r="N105" s="33"/>
      <c r="O105" s="8"/>
      <c r="P105" s="70"/>
      <c r="Q105" s="70"/>
      <c r="R105" s="71">
        <f t="shared" si="8"/>
      </c>
      <c r="S105" s="71"/>
      <c r="T105" s="72">
        <f t="shared" si="9"/>
      </c>
      <c r="U105" s="72"/>
    </row>
    <row r="106" spans="2:21" ht="13.5">
      <c r="B106" s="33">
        <v>98</v>
      </c>
      <c r="C106" s="68">
        <f t="shared" si="6"/>
      </c>
      <c r="D106" s="68"/>
      <c r="E106" s="33"/>
      <c r="F106" s="8"/>
      <c r="G106" s="33" t="s">
        <v>4</v>
      </c>
      <c r="H106" s="70"/>
      <c r="I106" s="70"/>
      <c r="J106" s="33"/>
      <c r="K106" s="68">
        <f t="shared" si="5"/>
      </c>
      <c r="L106" s="68"/>
      <c r="M106" s="6">
        <f t="shared" si="7"/>
      </c>
      <c r="N106" s="33"/>
      <c r="O106" s="8"/>
      <c r="P106" s="70"/>
      <c r="Q106" s="70"/>
      <c r="R106" s="71">
        <f t="shared" si="8"/>
      </c>
      <c r="S106" s="71"/>
      <c r="T106" s="72">
        <f t="shared" si="9"/>
      </c>
      <c r="U106" s="72"/>
    </row>
    <row r="107" spans="2:21" ht="13.5">
      <c r="B107" s="33">
        <v>99</v>
      </c>
      <c r="C107" s="68">
        <f t="shared" si="6"/>
      </c>
      <c r="D107" s="68"/>
      <c r="E107" s="33"/>
      <c r="F107" s="8"/>
      <c r="G107" s="33" t="s">
        <v>4</v>
      </c>
      <c r="H107" s="70"/>
      <c r="I107" s="70"/>
      <c r="J107" s="33"/>
      <c r="K107" s="68">
        <f t="shared" si="5"/>
      </c>
      <c r="L107" s="68"/>
      <c r="M107" s="6">
        <f t="shared" si="7"/>
      </c>
      <c r="N107" s="33"/>
      <c r="O107" s="8"/>
      <c r="P107" s="70"/>
      <c r="Q107" s="70"/>
      <c r="R107" s="71">
        <f t="shared" si="8"/>
      </c>
      <c r="S107" s="71"/>
      <c r="T107" s="72">
        <f t="shared" si="9"/>
      </c>
      <c r="U107" s="72"/>
    </row>
    <row r="108" spans="2:21" ht="13.5">
      <c r="B108" s="33">
        <v>100</v>
      </c>
      <c r="C108" s="68">
        <f t="shared" si="6"/>
      </c>
      <c r="D108" s="68"/>
      <c r="E108" s="33"/>
      <c r="F108" s="8"/>
      <c r="G108" s="33" t="s">
        <v>3</v>
      </c>
      <c r="H108" s="70"/>
      <c r="I108" s="70"/>
      <c r="J108" s="33"/>
      <c r="K108" s="68">
        <f t="shared" si="5"/>
      </c>
      <c r="L108" s="68"/>
      <c r="M108" s="6">
        <f t="shared" si="7"/>
      </c>
      <c r="N108" s="33"/>
      <c r="O108" s="8"/>
      <c r="P108" s="70"/>
      <c r="Q108" s="70"/>
      <c r="R108" s="71">
        <f t="shared" si="8"/>
      </c>
      <c r="S108" s="71"/>
      <c r="T108" s="72">
        <f t="shared" si="9"/>
      </c>
      <c r="U108" s="7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8" operator="equal" stopIfTrue="1">
      <formula>"買"</formula>
    </cfRule>
    <cfRule type="cellIs" priority="2" dxfId="9" operator="equal" stopIfTrue="1">
      <formula>"売"</formula>
    </cfRule>
  </conditionalFormatting>
  <conditionalFormatting sqref="G9:G11 G14:G45 G47:G108">
    <cfRule type="cellIs" priority="7" dxfId="8" operator="equal" stopIfTrue="1">
      <formula>"買"</formula>
    </cfRule>
    <cfRule type="cellIs" priority="8" dxfId="9" operator="equal" stopIfTrue="1">
      <formula>"売"</formula>
    </cfRule>
  </conditionalFormatting>
  <conditionalFormatting sqref="G12">
    <cfRule type="cellIs" priority="5" dxfId="8" operator="equal" stopIfTrue="1">
      <formula>"買"</formula>
    </cfRule>
    <cfRule type="cellIs" priority="6" dxfId="9" operator="equal" stopIfTrue="1">
      <formula>"売"</formula>
    </cfRule>
  </conditionalFormatting>
  <conditionalFormatting sqref="G13">
    <cfRule type="cellIs" priority="3" dxfId="8" operator="equal" stopIfTrue="1">
      <formula>"買"</formula>
    </cfRule>
    <cfRule type="cellIs" priority="4" dxfId="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C5" sqref="AC5"/>
    </sheetView>
  </sheetViews>
  <sheetFormatPr defaultColWidth="9.00390625" defaultRowHeight="13.5"/>
  <cols>
    <col min="1" max="1" width="7.50390625" style="32"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sheetData>
  <sheetProtection/>
  <printOptions/>
  <pageMargins left="0.31496062992125984" right="0.31496062992125984" top="0.7480314960629921" bottom="0.7480314960629921" header="0.31496062992125984"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3" t="s">
        <v>48</v>
      </c>
      <c r="B2" s="74"/>
      <c r="C2" s="74"/>
      <c r="D2" s="74"/>
      <c r="E2" s="74"/>
      <c r="F2" s="74"/>
      <c r="G2" s="74"/>
      <c r="H2" s="74"/>
      <c r="I2" s="74"/>
      <c r="J2" s="74"/>
    </row>
    <row r="3" spans="1:10" ht="13.5">
      <c r="A3" s="74"/>
      <c r="B3" s="74"/>
      <c r="C3" s="74"/>
      <c r="D3" s="74"/>
      <c r="E3" s="74"/>
      <c r="F3" s="74"/>
      <c r="G3" s="74"/>
      <c r="H3" s="74"/>
      <c r="I3" s="74"/>
      <c r="J3" s="74"/>
    </row>
    <row r="4" spans="1:10" ht="13.5">
      <c r="A4" s="74"/>
      <c r="B4" s="74"/>
      <c r="C4" s="74"/>
      <c r="D4" s="74"/>
      <c r="E4" s="74"/>
      <c r="F4" s="74"/>
      <c r="G4" s="74"/>
      <c r="H4" s="74"/>
      <c r="I4" s="74"/>
      <c r="J4" s="74"/>
    </row>
    <row r="5" spans="1:10" ht="13.5">
      <c r="A5" s="74"/>
      <c r="B5" s="74"/>
      <c r="C5" s="74"/>
      <c r="D5" s="74"/>
      <c r="E5" s="74"/>
      <c r="F5" s="74"/>
      <c r="G5" s="74"/>
      <c r="H5" s="74"/>
      <c r="I5" s="74"/>
      <c r="J5" s="74"/>
    </row>
    <row r="6" spans="1:10" ht="13.5">
      <c r="A6" s="74"/>
      <c r="B6" s="74"/>
      <c r="C6" s="74"/>
      <c r="D6" s="74"/>
      <c r="E6" s="74"/>
      <c r="F6" s="74"/>
      <c r="G6" s="74"/>
      <c r="H6" s="74"/>
      <c r="I6" s="74"/>
      <c r="J6" s="74"/>
    </row>
    <row r="7" spans="1:10" ht="13.5">
      <c r="A7" s="74"/>
      <c r="B7" s="74"/>
      <c r="C7" s="74"/>
      <c r="D7" s="74"/>
      <c r="E7" s="74"/>
      <c r="F7" s="74"/>
      <c r="G7" s="74"/>
      <c r="H7" s="74"/>
      <c r="I7" s="74"/>
      <c r="J7" s="74"/>
    </row>
    <row r="8" spans="1:10" ht="13.5">
      <c r="A8" s="74"/>
      <c r="B8" s="74"/>
      <c r="C8" s="74"/>
      <c r="D8" s="74"/>
      <c r="E8" s="74"/>
      <c r="F8" s="74"/>
      <c r="G8" s="74"/>
      <c r="H8" s="74"/>
      <c r="I8" s="74"/>
      <c r="J8" s="74"/>
    </row>
    <row r="9" spans="1:10" ht="13.5">
      <c r="A9" s="74"/>
      <c r="B9" s="74"/>
      <c r="C9" s="74"/>
      <c r="D9" s="74"/>
      <c r="E9" s="74"/>
      <c r="F9" s="74"/>
      <c r="G9" s="74"/>
      <c r="H9" s="74"/>
      <c r="I9" s="74"/>
      <c r="J9" s="74"/>
    </row>
    <row r="11" ht="13.5">
      <c r="A11" t="s">
        <v>1</v>
      </c>
    </row>
    <row r="12" spans="1:10" ht="13.5">
      <c r="A12" s="75" t="s">
        <v>49</v>
      </c>
      <c r="B12" s="76"/>
      <c r="C12" s="76"/>
      <c r="D12" s="76"/>
      <c r="E12" s="76"/>
      <c r="F12" s="76"/>
      <c r="G12" s="76"/>
      <c r="H12" s="76"/>
      <c r="I12" s="76"/>
      <c r="J12" s="76"/>
    </row>
    <row r="13" spans="1:10" ht="13.5">
      <c r="A13" s="76"/>
      <c r="B13" s="76"/>
      <c r="C13" s="76"/>
      <c r="D13" s="76"/>
      <c r="E13" s="76"/>
      <c r="F13" s="76"/>
      <c r="G13" s="76"/>
      <c r="H13" s="76"/>
      <c r="I13" s="76"/>
      <c r="J13" s="76"/>
    </row>
    <row r="14" spans="1:10" ht="13.5">
      <c r="A14" s="76"/>
      <c r="B14" s="76"/>
      <c r="C14" s="76"/>
      <c r="D14" s="76"/>
      <c r="E14" s="76"/>
      <c r="F14" s="76"/>
      <c r="G14" s="76"/>
      <c r="H14" s="76"/>
      <c r="I14" s="76"/>
      <c r="J14" s="76"/>
    </row>
    <row r="15" spans="1:10" ht="13.5">
      <c r="A15" s="76"/>
      <c r="B15" s="76"/>
      <c r="C15" s="76"/>
      <c r="D15" s="76"/>
      <c r="E15" s="76"/>
      <c r="F15" s="76"/>
      <c r="G15" s="76"/>
      <c r="H15" s="76"/>
      <c r="I15" s="76"/>
      <c r="J15" s="76"/>
    </row>
    <row r="16" spans="1:10" ht="13.5">
      <c r="A16" s="76"/>
      <c r="B16" s="76"/>
      <c r="C16" s="76"/>
      <c r="D16" s="76"/>
      <c r="E16" s="76"/>
      <c r="F16" s="76"/>
      <c r="G16" s="76"/>
      <c r="H16" s="76"/>
      <c r="I16" s="76"/>
      <c r="J16" s="76"/>
    </row>
    <row r="17" spans="1:10" ht="13.5">
      <c r="A17" s="76"/>
      <c r="B17" s="76"/>
      <c r="C17" s="76"/>
      <c r="D17" s="76"/>
      <c r="E17" s="76"/>
      <c r="F17" s="76"/>
      <c r="G17" s="76"/>
      <c r="H17" s="76"/>
      <c r="I17" s="76"/>
      <c r="J17" s="76"/>
    </row>
    <row r="18" spans="1:10" ht="13.5">
      <c r="A18" s="76"/>
      <c r="B18" s="76"/>
      <c r="C18" s="76"/>
      <c r="D18" s="76"/>
      <c r="E18" s="76"/>
      <c r="F18" s="76"/>
      <c r="G18" s="76"/>
      <c r="H18" s="76"/>
      <c r="I18" s="76"/>
      <c r="J18" s="76"/>
    </row>
    <row r="19" spans="1:10" ht="13.5">
      <c r="A19" s="76"/>
      <c r="B19" s="76"/>
      <c r="C19" s="76"/>
      <c r="D19" s="76"/>
      <c r="E19" s="76"/>
      <c r="F19" s="76"/>
      <c r="G19" s="76"/>
      <c r="H19" s="76"/>
      <c r="I19" s="76"/>
      <c r="J19" s="76"/>
    </row>
    <row r="21" ht="13.5">
      <c r="A21" t="s">
        <v>2</v>
      </c>
    </row>
    <row r="22" spans="1:10" ht="13.5">
      <c r="A22" s="77" t="s">
        <v>50</v>
      </c>
      <c r="B22" s="77"/>
      <c r="C22" s="77"/>
      <c r="D22" s="77"/>
      <c r="E22" s="77"/>
      <c r="F22" s="77"/>
      <c r="G22" s="77"/>
      <c r="H22" s="77"/>
      <c r="I22" s="77"/>
      <c r="J22" s="77"/>
    </row>
    <row r="23" spans="1:10" ht="13.5">
      <c r="A23" s="77"/>
      <c r="B23" s="77"/>
      <c r="C23" s="77"/>
      <c r="D23" s="77"/>
      <c r="E23" s="77"/>
      <c r="F23" s="77"/>
      <c r="G23" s="77"/>
      <c r="H23" s="77"/>
      <c r="I23" s="77"/>
      <c r="J23" s="77"/>
    </row>
    <row r="24" spans="1:10" ht="13.5">
      <c r="A24" s="77"/>
      <c r="B24" s="77"/>
      <c r="C24" s="77"/>
      <c r="D24" s="77"/>
      <c r="E24" s="77"/>
      <c r="F24" s="77"/>
      <c r="G24" s="77"/>
      <c r="H24" s="77"/>
      <c r="I24" s="77"/>
      <c r="J24" s="77"/>
    </row>
    <row r="25" spans="1:10" ht="13.5">
      <c r="A25" s="77"/>
      <c r="B25" s="77"/>
      <c r="C25" s="77"/>
      <c r="D25" s="77"/>
      <c r="E25" s="77"/>
      <c r="F25" s="77"/>
      <c r="G25" s="77"/>
      <c r="H25" s="77"/>
      <c r="I25" s="77"/>
      <c r="J25" s="77"/>
    </row>
    <row r="26" spans="1:10" ht="13.5">
      <c r="A26" s="77"/>
      <c r="B26" s="77"/>
      <c r="C26" s="77"/>
      <c r="D26" s="77"/>
      <c r="E26" s="77"/>
      <c r="F26" s="77"/>
      <c r="G26" s="77"/>
      <c r="H26" s="77"/>
      <c r="I26" s="77"/>
      <c r="J26" s="77"/>
    </row>
    <row r="27" spans="1:10" ht="13.5">
      <c r="A27" s="77"/>
      <c r="B27" s="77"/>
      <c r="C27" s="77"/>
      <c r="D27" s="77"/>
      <c r="E27" s="77"/>
      <c r="F27" s="77"/>
      <c r="G27" s="77"/>
      <c r="H27" s="77"/>
      <c r="I27" s="77"/>
      <c r="J27" s="77"/>
    </row>
    <row r="28" spans="1:10" ht="13.5">
      <c r="A28" s="77"/>
      <c r="B28" s="77"/>
      <c r="C28" s="77"/>
      <c r="D28" s="77"/>
      <c r="E28" s="77"/>
      <c r="F28" s="77"/>
      <c r="G28" s="77"/>
      <c r="H28" s="77"/>
      <c r="I28" s="77"/>
      <c r="J28" s="77"/>
    </row>
    <row r="29" spans="1:10" ht="13.5">
      <c r="A29" s="77"/>
      <c r="B29" s="77"/>
      <c r="C29" s="77"/>
      <c r="D29" s="77"/>
      <c r="E29" s="77"/>
      <c r="F29" s="77"/>
      <c r="G29" s="77"/>
      <c r="H29" s="77"/>
      <c r="I29" s="77"/>
      <c r="J29" s="77"/>
    </row>
  </sheetData>
  <sheetProtection/>
  <mergeCells count="3">
    <mergeCell ref="A2:J9"/>
    <mergeCell ref="A12:J19"/>
    <mergeCell ref="A22:J29"/>
  </mergeCells>
  <printOptions/>
  <pageMargins left="0.7480314960629921" right="0.35433070866141736"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F19" sqref="F19"/>
    </sheetView>
  </sheetViews>
  <sheetFormatPr defaultColWidth="8.875" defaultRowHeight="13.5"/>
  <cols>
    <col min="1" max="1" width="3.125" style="24" customWidth="1"/>
    <col min="2" max="2" width="13.25390625" style="21" customWidth="1"/>
    <col min="3" max="3" width="15.75390625" style="23" customWidth="1"/>
    <col min="4" max="4" width="13.00390625" style="23" customWidth="1"/>
    <col min="5" max="5" width="15.875" style="29" customWidth="1"/>
    <col min="6" max="6" width="15.875" style="23" customWidth="1"/>
    <col min="7" max="7" width="15.875" style="29" customWidth="1"/>
    <col min="8" max="8" width="15.875" style="23" customWidth="1"/>
    <col min="9" max="9" width="15.875" style="29" customWidth="1"/>
    <col min="10" max="16384" width="8.875" style="24" customWidth="1"/>
  </cols>
  <sheetData>
    <row r="2" spans="2:3" ht="17.25">
      <c r="B2" s="22" t="s">
        <v>36</v>
      </c>
      <c r="C2" s="24"/>
    </row>
    <row r="4" spans="2:9" ht="17.25">
      <c r="B4" s="27" t="s">
        <v>39</v>
      </c>
      <c r="C4" s="27" t="s">
        <v>37</v>
      </c>
      <c r="D4" s="27" t="s">
        <v>41</v>
      </c>
      <c r="E4" s="28" t="s">
        <v>38</v>
      </c>
      <c r="F4" s="27" t="s">
        <v>42</v>
      </c>
      <c r="G4" s="28" t="s">
        <v>38</v>
      </c>
      <c r="H4" s="27" t="s">
        <v>43</v>
      </c>
      <c r="I4" s="28" t="s">
        <v>38</v>
      </c>
    </row>
    <row r="5" spans="2:9" ht="17.25">
      <c r="B5" s="25" t="s">
        <v>40</v>
      </c>
      <c r="C5" s="26"/>
      <c r="D5" s="26"/>
      <c r="E5" s="30"/>
      <c r="F5" s="26"/>
      <c r="G5" s="30"/>
      <c r="H5" s="26"/>
      <c r="I5" s="30"/>
    </row>
    <row r="6" spans="2:9" ht="17.25">
      <c r="B6" s="25" t="s">
        <v>40</v>
      </c>
      <c r="C6" s="26"/>
      <c r="D6" s="26"/>
      <c r="E6" s="30"/>
      <c r="F6" s="26"/>
      <c r="G6" s="31"/>
      <c r="H6" s="26"/>
      <c r="I6" s="31"/>
    </row>
    <row r="7" spans="2:9" ht="17.25">
      <c r="B7" s="25" t="s">
        <v>40</v>
      </c>
      <c r="C7" s="26"/>
      <c r="D7" s="26"/>
      <c r="E7" s="31"/>
      <c r="F7" s="26"/>
      <c r="G7" s="31"/>
      <c r="H7" s="26"/>
      <c r="I7" s="31"/>
    </row>
    <row r="8" spans="2:9" ht="17.25">
      <c r="B8" s="25" t="s">
        <v>40</v>
      </c>
      <c r="C8" s="26"/>
      <c r="D8" s="26"/>
      <c r="E8" s="31"/>
      <c r="F8" s="26"/>
      <c r="G8" s="31"/>
      <c r="H8" s="26"/>
      <c r="I8" s="31"/>
    </row>
    <row r="9" spans="2:9" ht="17.25">
      <c r="B9" s="25" t="s">
        <v>40</v>
      </c>
      <c r="C9" s="26"/>
      <c r="D9" s="26"/>
      <c r="E9" s="31"/>
      <c r="F9" s="26"/>
      <c r="G9" s="31"/>
      <c r="H9" s="26"/>
      <c r="I9" s="31"/>
    </row>
    <row r="10" spans="2:9" ht="17.25">
      <c r="B10" s="25" t="s">
        <v>40</v>
      </c>
      <c r="C10" s="26"/>
      <c r="D10" s="26"/>
      <c r="E10" s="31"/>
      <c r="F10" s="26"/>
      <c r="G10" s="31"/>
      <c r="H10" s="26"/>
      <c r="I10" s="31"/>
    </row>
    <row r="11" spans="2:9" ht="17.25">
      <c r="B11" s="25" t="s">
        <v>40</v>
      </c>
      <c r="C11" s="26"/>
      <c r="D11" s="26"/>
      <c r="E11" s="31"/>
      <c r="F11" s="26"/>
      <c r="G11" s="31"/>
      <c r="H11" s="26"/>
      <c r="I11" s="31"/>
    </row>
    <row r="12" spans="2:9" ht="17.25">
      <c r="B12" s="25" t="s">
        <v>40</v>
      </c>
      <c r="C12" s="26"/>
      <c r="D12" s="26"/>
      <c r="E12" s="31"/>
      <c r="F12" s="26"/>
      <c r="G12" s="31"/>
      <c r="H12" s="26"/>
      <c r="I12" s="31"/>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takahashimiro</cp:lastModifiedBy>
  <cp:lastPrinted>2016-11-06T09:03:23Z</cp:lastPrinted>
  <dcterms:created xsi:type="dcterms:W3CDTF">2013-10-09T23:04:08Z</dcterms:created>
  <dcterms:modified xsi:type="dcterms:W3CDTF">2016-11-06T09:11:38Z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