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4H" sheetId="1" r:id="rId1"/>
    <sheet name="1H" sheetId="2" r:id="rId2"/>
    <sheet name="画像" sheetId="3" r:id="rId3"/>
    <sheet name="気づき" sheetId="4" r:id="rId4"/>
    <sheet name="検証終了通貨" sheetId="5" r:id="rId5"/>
    <sheet name="ルール" sheetId="6" r:id="rId6"/>
    <sheet name="テンプレ" sheetId="7" r:id="rId7"/>
  </sheets>
  <definedNames/>
  <calcPr fullCalcOnLoad="1"/>
</workbook>
</file>

<file path=xl/sharedStrings.xml><?xml version="1.0" encoding="utf-8"?>
<sst xmlns="http://schemas.openxmlformats.org/spreadsheetml/2006/main" count="449" uniqueCount="68">
  <si>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</si>
  <si>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</si>
  <si>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</si>
  <si>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</si>
  <si>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</si>
  <si>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</si>
  <si>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</si>
  <si>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</si>
  <si>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</si>
  <si>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</si>
  <si>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</si>
  <si>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</si>
  <si>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</si>
  <si>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</si>
  <si>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</si>
  <si>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</si>
  <si>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</si>
  <si>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</si>
  <si>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</si>
  <si>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</si>
  <si>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</si>
  <si>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</si>
  <si>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</si>
  <si>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</si>
  <si>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</si>
  <si>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</si>
  <si>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</si>
  <si>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</si>
  <si>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</si>
  <si>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</si>
  <si>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</si>
  <si>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</si>
  <si>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</si>
  <si>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</si>
  <si>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</si>
  <si>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</si>
  <si>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</si>
  <si>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</si>
  <si>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</si>
  <si>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</si>
  <si>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</si>
  <si>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</si>
  <si>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</si>
  <si>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</si>
  <si>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</si>
  <si>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</si>
  <si>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</si>
  <si>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4H足</t>
  </si>
  <si>
    <t>USD/CAD</t>
  </si>
  <si>
    <t>フィボナッチトレード+ダイバージェンス</t>
  </si>
  <si>
    <t>1H足</t>
  </si>
  <si>
    <t>　「戻りのない相場」が、フィボナッチを引かなくても見つけられるようになってきています。わかりやすい相場だけに絞っていくために必要な練習ができたのでは、と思います。動いているチャートでこの形を見つけたらデモトレードしてみます。成行注文しかしたことがないので、注文方法も予習しておきます。</t>
  </si>
  <si>
    <t>　4ヶ月目のカリキュラムに進もうと思います。できれば当日か翌日には決済できる方法が好きなので、楽しみです。いちおう「ルール」シートを軽くまとめてみました。微調整、追加などこれから充実させていきたいです。</t>
  </si>
  <si>
    <t>PB、EB</t>
  </si>
  <si>
    <t>フィボナッチトレード</t>
  </si>
  <si>
    <t>手法</t>
  </si>
  <si>
    <t>エントリー理由</t>
  </si>
  <si>
    <t>75MA上側にキャンドルがあれば買い方向、下側なら売り方向。10MA/20MAに触れてPB/EB出現で</t>
  </si>
  <si>
    <t>エントリー待ち、PB/EB高値or安値ブレイクでエントリー。ダイバージェンス発生時のエントリーに注意。</t>
  </si>
  <si>
    <t>リスク100pips以上/15pips以下はエントリーしない。</t>
  </si>
  <si>
    <t>決済</t>
  </si>
  <si>
    <t>サポート・レジスタンス</t>
  </si>
  <si>
    <t>ダイバージェンス発生時にエントリー。以下の場面はエントリー注意。</t>
  </si>
  <si>
    <t>わかりやすい、きれいなチャート形状の場面をのみに絞ること</t>
  </si>
  <si>
    <t>狙い</t>
  </si>
  <si>
    <t>トレンド継続中の押し目・戻り</t>
  </si>
  <si>
    <t>反転</t>
  </si>
  <si>
    <t>　「反転狙い」ということと、「チャート形状がきれいであること」を意識して検証したら、前回のAUD/USD検証よりもエントリーの数がずいぶん減ったようです。ダイバージェンスでなくても、チャート形状がきれいで、条件を満たしていれば、トレードしても大丈夫な気がします。時間がかかりそうなので、エントリー待ち（38.2以上の戻りを待っている）の状態のときのキャンドルが、だいたい13本以上あったらノートレード、にしました。「ルール」シートに画像のせました。他の方へのコメントで「HIS」という言葉がありましたが、何のことでしょ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</si>
</sst>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sz val="14"/>
      <color rgb="FFFF0000"/>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9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0" xfId="0" applyBorder="1" applyAlignment="1">
      <alignment horizontal="left" vertical="center"/>
    </xf>
    <xf numFmtId="0" fontId="43" fillId="0" borderId="0" xfId="0" applyFont="1" applyAlignment="1">
      <alignment vertical="center"/>
    </xf>
    <xf numFmtId="0" fontId="44" fillId="0" borderId="0" xfId="0" applyFont="1" applyAlignment="1">
      <alignment vertical="center"/>
    </xf>
    <xf numFmtId="0" fontId="0" fillId="0" borderId="21" xfId="0" applyBorder="1" applyAlignment="1">
      <alignment vertical="center"/>
    </xf>
    <xf numFmtId="0" fontId="0" fillId="0" borderId="22" xfId="0" applyBorder="1" applyAlignment="1">
      <alignment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36" fillId="34" borderId="10" xfId="0" applyFont="1" applyFill="1" applyBorder="1" applyAlignment="1">
      <alignment horizontal="center" vertical="center" shrinkToFit="1"/>
    </xf>
    <xf numFmtId="0" fontId="36" fillId="28" borderId="23"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23"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23"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24"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21"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center"/>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238125</xdr:colOff>
      <xdr:row>28</xdr:row>
      <xdr:rowOff>47625</xdr:rowOff>
    </xdr:to>
    <xdr:pic>
      <xdr:nvPicPr>
        <xdr:cNvPr id="1" name="図 1"/>
        <xdr:cNvPicPr preferRelativeResize="1">
          <a:picLocks noChangeAspect="1"/>
        </xdr:cNvPicPr>
      </xdr:nvPicPr>
      <xdr:blipFill>
        <a:blip r:embed="rId1"/>
        <a:stretch>
          <a:fillRect/>
        </a:stretch>
      </xdr:blipFill>
      <xdr:spPr>
        <a:xfrm>
          <a:off x="0" y="0"/>
          <a:ext cx="11029950" cy="4848225"/>
        </a:xfrm>
        <a:prstGeom prst="rect">
          <a:avLst/>
        </a:prstGeom>
        <a:noFill/>
        <a:ln w="9525" cmpd="sng">
          <a:noFill/>
        </a:ln>
      </xdr:spPr>
    </xdr:pic>
    <xdr:clientData/>
  </xdr:twoCellAnchor>
  <xdr:twoCellAnchor editAs="oneCell">
    <xdr:from>
      <xdr:col>0</xdr:col>
      <xdr:colOff>0</xdr:colOff>
      <xdr:row>30</xdr:row>
      <xdr:rowOff>19050</xdr:rowOff>
    </xdr:from>
    <xdr:to>
      <xdr:col>16</xdr:col>
      <xdr:colOff>619125</xdr:colOff>
      <xdr:row>57</xdr:row>
      <xdr:rowOff>161925</xdr:rowOff>
    </xdr:to>
    <xdr:pic>
      <xdr:nvPicPr>
        <xdr:cNvPr id="2" name="図 2"/>
        <xdr:cNvPicPr preferRelativeResize="1">
          <a:picLocks noChangeAspect="1"/>
        </xdr:cNvPicPr>
      </xdr:nvPicPr>
      <xdr:blipFill>
        <a:blip r:embed="rId2"/>
        <a:stretch>
          <a:fillRect/>
        </a:stretch>
      </xdr:blipFill>
      <xdr:spPr>
        <a:xfrm>
          <a:off x="0" y="5162550"/>
          <a:ext cx="11410950" cy="4772025"/>
        </a:xfrm>
        <a:prstGeom prst="rect">
          <a:avLst/>
        </a:prstGeom>
        <a:noFill/>
        <a:ln w="9525" cmpd="sng">
          <a:noFill/>
        </a:ln>
      </xdr:spPr>
    </xdr:pic>
    <xdr:clientData/>
  </xdr:twoCellAnchor>
  <xdr:twoCellAnchor editAs="oneCell">
    <xdr:from>
      <xdr:col>0</xdr:col>
      <xdr:colOff>0</xdr:colOff>
      <xdr:row>60</xdr:row>
      <xdr:rowOff>28575</xdr:rowOff>
    </xdr:from>
    <xdr:to>
      <xdr:col>16</xdr:col>
      <xdr:colOff>390525</xdr:colOff>
      <xdr:row>88</xdr:row>
      <xdr:rowOff>47625</xdr:rowOff>
    </xdr:to>
    <xdr:pic>
      <xdr:nvPicPr>
        <xdr:cNvPr id="3" name="図 3"/>
        <xdr:cNvPicPr preferRelativeResize="1">
          <a:picLocks noChangeAspect="1"/>
        </xdr:cNvPicPr>
      </xdr:nvPicPr>
      <xdr:blipFill>
        <a:blip r:embed="rId3"/>
        <a:stretch>
          <a:fillRect/>
        </a:stretch>
      </xdr:blipFill>
      <xdr:spPr>
        <a:xfrm>
          <a:off x="0" y="10315575"/>
          <a:ext cx="11182350" cy="4819650"/>
        </a:xfrm>
        <a:prstGeom prst="rect">
          <a:avLst/>
        </a:prstGeom>
        <a:noFill/>
        <a:ln w="9525" cmpd="sng">
          <a:noFill/>
        </a:ln>
      </xdr:spPr>
    </xdr:pic>
    <xdr:clientData/>
  </xdr:twoCellAnchor>
  <xdr:twoCellAnchor editAs="oneCell">
    <xdr:from>
      <xdr:col>0</xdr:col>
      <xdr:colOff>0</xdr:colOff>
      <xdr:row>90</xdr:row>
      <xdr:rowOff>19050</xdr:rowOff>
    </xdr:from>
    <xdr:to>
      <xdr:col>16</xdr:col>
      <xdr:colOff>285750</xdr:colOff>
      <xdr:row>117</xdr:row>
      <xdr:rowOff>161925</xdr:rowOff>
    </xdr:to>
    <xdr:pic>
      <xdr:nvPicPr>
        <xdr:cNvPr id="4" name="図 4"/>
        <xdr:cNvPicPr preferRelativeResize="1">
          <a:picLocks noChangeAspect="1"/>
        </xdr:cNvPicPr>
      </xdr:nvPicPr>
      <xdr:blipFill>
        <a:blip r:embed="rId4"/>
        <a:stretch>
          <a:fillRect/>
        </a:stretch>
      </xdr:blipFill>
      <xdr:spPr>
        <a:xfrm>
          <a:off x="0" y="15449550"/>
          <a:ext cx="11077575" cy="4772025"/>
        </a:xfrm>
        <a:prstGeom prst="rect">
          <a:avLst/>
        </a:prstGeom>
        <a:noFill/>
        <a:ln w="9525" cmpd="sng">
          <a:noFill/>
        </a:ln>
      </xdr:spPr>
    </xdr:pic>
    <xdr:clientData/>
  </xdr:twoCellAnchor>
  <xdr:twoCellAnchor editAs="oneCell">
    <xdr:from>
      <xdr:col>0</xdr:col>
      <xdr:colOff>0</xdr:colOff>
      <xdr:row>120</xdr:row>
      <xdr:rowOff>0</xdr:rowOff>
    </xdr:from>
    <xdr:to>
      <xdr:col>16</xdr:col>
      <xdr:colOff>381000</xdr:colOff>
      <xdr:row>148</xdr:row>
      <xdr:rowOff>9525</xdr:rowOff>
    </xdr:to>
    <xdr:pic>
      <xdr:nvPicPr>
        <xdr:cNvPr id="5" name="図 5"/>
        <xdr:cNvPicPr preferRelativeResize="1">
          <a:picLocks noChangeAspect="1"/>
        </xdr:cNvPicPr>
      </xdr:nvPicPr>
      <xdr:blipFill>
        <a:blip r:embed="rId5"/>
        <a:stretch>
          <a:fillRect/>
        </a:stretch>
      </xdr:blipFill>
      <xdr:spPr>
        <a:xfrm>
          <a:off x="0" y="20574000"/>
          <a:ext cx="11172825" cy="4810125"/>
        </a:xfrm>
        <a:prstGeom prst="rect">
          <a:avLst/>
        </a:prstGeom>
        <a:noFill/>
        <a:ln w="9525" cmpd="sng">
          <a:noFill/>
        </a:ln>
      </xdr:spPr>
    </xdr:pic>
    <xdr:clientData/>
  </xdr:twoCellAnchor>
  <xdr:twoCellAnchor editAs="oneCell">
    <xdr:from>
      <xdr:col>0</xdr:col>
      <xdr:colOff>9525</xdr:colOff>
      <xdr:row>149</xdr:row>
      <xdr:rowOff>161925</xdr:rowOff>
    </xdr:from>
    <xdr:to>
      <xdr:col>16</xdr:col>
      <xdr:colOff>571500</xdr:colOff>
      <xdr:row>178</xdr:row>
      <xdr:rowOff>66675</xdr:rowOff>
    </xdr:to>
    <xdr:pic>
      <xdr:nvPicPr>
        <xdr:cNvPr id="6" name="図 6"/>
        <xdr:cNvPicPr preferRelativeResize="1">
          <a:picLocks noChangeAspect="1"/>
        </xdr:cNvPicPr>
      </xdr:nvPicPr>
      <xdr:blipFill>
        <a:blip r:embed="rId6"/>
        <a:stretch>
          <a:fillRect/>
        </a:stretch>
      </xdr:blipFill>
      <xdr:spPr>
        <a:xfrm>
          <a:off x="9525" y="25707975"/>
          <a:ext cx="11353800" cy="487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7</xdr:row>
      <xdr:rowOff>104775</xdr:rowOff>
    </xdr:from>
    <xdr:to>
      <xdr:col>9</xdr:col>
      <xdr:colOff>533400</xdr:colOff>
      <xdr:row>23</xdr:row>
      <xdr:rowOff>180975</xdr:rowOff>
    </xdr:to>
    <xdr:pic>
      <xdr:nvPicPr>
        <xdr:cNvPr id="1" name="図 2"/>
        <xdr:cNvPicPr preferRelativeResize="1">
          <a:picLocks noChangeAspect="1"/>
        </xdr:cNvPicPr>
      </xdr:nvPicPr>
      <xdr:blipFill>
        <a:blip r:embed="rId1"/>
        <a:stretch>
          <a:fillRect/>
        </a:stretch>
      </xdr:blipFill>
      <xdr:spPr>
        <a:xfrm>
          <a:off x="1914525" y="1724025"/>
          <a:ext cx="5200650" cy="373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D4" sqref="D4:E4"/>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t="s">
        <v>48</v>
      </c>
      <c r="E2" s="87"/>
      <c r="F2" s="84" t="s">
        <v>6</v>
      </c>
      <c r="G2" s="84"/>
      <c r="H2" s="87" t="s">
        <v>47</v>
      </c>
      <c r="I2" s="87"/>
      <c r="J2" s="84" t="s">
        <v>7</v>
      </c>
      <c r="K2" s="84"/>
      <c r="L2" s="81">
        <f>C9</f>
        <v>200000</v>
      </c>
      <c r="M2" s="87"/>
      <c r="N2" s="84" t="s">
        <v>8</v>
      </c>
      <c r="O2" s="84"/>
      <c r="P2" s="81" t="e">
        <f>C108+R108</f>
        <v>#VALUE!</v>
      </c>
      <c r="Q2" s="87"/>
      <c r="R2" s="1"/>
      <c r="S2" s="1"/>
      <c r="T2" s="1"/>
    </row>
    <row r="3" spans="2:19" ht="57" customHeight="1">
      <c r="B3" s="84" t="s">
        <v>9</v>
      </c>
      <c r="C3" s="84"/>
      <c r="D3" s="89" t="s">
        <v>49</v>
      </c>
      <c r="E3" s="89"/>
      <c r="F3" s="89"/>
      <c r="G3" s="89"/>
      <c r="H3" s="89"/>
      <c r="I3" s="89"/>
      <c r="J3" s="84" t="s">
        <v>10</v>
      </c>
      <c r="K3" s="84"/>
      <c r="L3" s="90">
        <v>-0.618</v>
      </c>
      <c r="M3" s="91"/>
      <c r="N3" s="91"/>
      <c r="O3" s="91"/>
      <c r="P3" s="91"/>
      <c r="Q3" s="91"/>
      <c r="R3" s="1"/>
      <c r="S3" s="1"/>
    </row>
    <row r="4" spans="2:20" ht="13.5">
      <c r="B4" s="84" t="s">
        <v>11</v>
      </c>
      <c r="C4" s="84"/>
      <c r="D4" s="82">
        <f>SUM($R$9:$S$993)</f>
        <v>298764.7241511401</v>
      </c>
      <c r="E4" s="82"/>
      <c r="F4" s="84" t="s">
        <v>12</v>
      </c>
      <c r="G4" s="84"/>
      <c r="H4" s="88">
        <f>SUM($T$9:$U$108)</f>
        <v>3287.9099999999917</v>
      </c>
      <c r="I4" s="87"/>
      <c r="J4" s="80" t="s">
        <v>13</v>
      </c>
      <c r="K4" s="80"/>
      <c r="L4" s="81">
        <f>MAX($C$9:$D$990)-C9</f>
        <v>314062.67868743656</v>
      </c>
      <c r="M4" s="81"/>
      <c r="N4" s="80" t="s">
        <v>14</v>
      </c>
      <c r="O4" s="80"/>
      <c r="P4" s="82">
        <f>MIN($C$9:$D$990)-C9</f>
        <v>0</v>
      </c>
      <c r="Q4" s="82"/>
      <c r="R4" s="1"/>
      <c r="S4" s="1"/>
      <c r="T4" s="1"/>
    </row>
    <row r="5" spans="2:20" ht="13.5">
      <c r="B5" s="37" t="s">
        <v>15</v>
      </c>
      <c r="C5" s="2">
        <f>COUNTIF($R$9:$R$990,"&gt;0")</f>
        <v>46</v>
      </c>
      <c r="D5" s="38" t="s">
        <v>16</v>
      </c>
      <c r="E5" s="16">
        <f>COUNTIF($R$9:$R$990,"&lt;0")</f>
        <v>7</v>
      </c>
      <c r="F5" s="38" t="s">
        <v>17</v>
      </c>
      <c r="G5" s="2">
        <f>COUNTIF($R$9:$R$990,"=0")</f>
        <v>0</v>
      </c>
      <c r="H5" s="38" t="s">
        <v>18</v>
      </c>
      <c r="I5" s="3">
        <f>C5/SUM(C5,E5,G5)</f>
        <v>0.8679245283018868</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36">
        <v>1</v>
      </c>
      <c r="C9" s="56">
        <v>200000</v>
      </c>
      <c r="D9" s="56"/>
      <c r="E9" s="36">
        <v>2001</v>
      </c>
      <c r="F9" s="8">
        <v>42687</v>
      </c>
      <c r="G9" s="36" t="s">
        <v>3</v>
      </c>
      <c r="H9" s="57">
        <v>1.59414</v>
      </c>
      <c r="I9" s="57"/>
      <c r="J9" s="36">
        <v>57</v>
      </c>
      <c r="K9" s="56">
        <f aca="true" t="shared" si="0" ref="K9:K72">IF(F9="","",C9*0.03)</f>
        <v>6000</v>
      </c>
      <c r="L9" s="56"/>
      <c r="M9" s="6">
        <f>IF(J9="","",(K9/J9)/1000)</f>
        <v>0.10526315789473684</v>
      </c>
      <c r="N9" s="36">
        <v>2001</v>
      </c>
      <c r="O9" s="8">
        <v>42688</v>
      </c>
      <c r="P9" s="57">
        <v>1.5875</v>
      </c>
      <c r="Q9" s="57"/>
      <c r="R9" s="58">
        <f>IF(O9="","",(IF(G9="売",H9-P9,P9-H9))*M9*10000000)</f>
        <v>6989.473684210504</v>
      </c>
      <c r="S9" s="58"/>
      <c r="T9" s="59">
        <f>IF(O9="","",IF(R9&lt;0,J9*(-1),IF(G9="買",(P9-H9)*10000,(H9-P9)*10000)))</f>
        <v>66.39999999999979</v>
      </c>
      <c r="U9" s="59"/>
    </row>
    <row r="10" spans="2:21" ht="13.5">
      <c r="B10" s="36">
        <v>2</v>
      </c>
      <c r="C10" s="56">
        <f aca="true" t="shared" si="1" ref="C10:C73">IF(R9="","",C9+R9)</f>
        <v>206989.4736842105</v>
      </c>
      <c r="D10" s="56"/>
      <c r="E10" s="36">
        <v>2002</v>
      </c>
      <c r="F10" s="8">
        <v>42427</v>
      </c>
      <c r="G10" s="36" t="s">
        <v>3</v>
      </c>
      <c r="H10" s="57">
        <v>1.60526</v>
      </c>
      <c r="I10" s="57"/>
      <c r="J10" s="36">
        <v>77</v>
      </c>
      <c r="K10" s="56">
        <f t="shared" si="0"/>
        <v>6209.684210526315</v>
      </c>
      <c r="L10" s="56"/>
      <c r="M10" s="6">
        <f aca="true" t="shared" si="2" ref="M10:M73">IF(J10="","",(K10/J10)/1000)</f>
        <v>0.08064524948735473</v>
      </c>
      <c r="N10" s="36">
        <v>2002</v>
      </c>
      <c r="O10" s="8">
        <v>42428</v>
      </c>
      <c r="P10" s="57">
        <v>1.60026</v>
      </c>
      <c r="Q10" s="57"/>
      <c r="R10" s="58">
        <f aca="true" t="shared" si="3" ref="R10:R73">IF(O10="","",(IF(G10="売",H10-P10,P10-H10))*M10*10000000)</f>
        <v>4032.2624743676506</v>
      </c>
      <c r="S10" s="58"/>
      <c r="T10" s="59">
        <f aca="true" t="shared" si="4" ref="T10:T73">IF(O10="","",IF(R10&lt;0,J10*(-1),IF(G10="買",(P10-H10)*10000,(H10-P10)*10000)))</f>
        <v>49.999999999998934</v>
      </c>
      <c r="U10" s="59"/>
    </row>
    <row r="11" spans="2:21" ht="13.5">
      <c r="B11" s="36">
        <v>3</v>
      </c>
      <c r="C11" s="56">
        <f t="shared" si="1"/>
        <v>211021.73615857816</v>
      </c>
      <c r="D11" s="56"/>
      <c r="E11" s="36">
        <v>2002</v>
      </c>
      <c r="F11" s="8">
        <v>42490</v>
      </c>
      <c r="G11" s="36" t="s">
        <v>4</v>
      </c>
      <c r="H11" s="57">
        <v>1.56908</v>
      </c>
      <c r="I11" s="57"/>
      <c r="J11" s="36">
        <v>70</v>
      </c>
      <c r="K11" s="56">
        <f t="shared" si="0"/>
        <v>6330.652084757345</v>
      </c>
      <c r="L11" s="56"/>
      <c r="M11" s="6">
        <f t="shared" si="2"/>
        <v>0.09043788692510492</v>
      </c>
      <c r="N11" s="36">
        <v>2002</v>
      </c>
      <c r="O11" s="8">
        <v>42491</v>
      </c>
      <c r="P11" s="57">
        <v>1.56211</v>
      </c>
      <c r="Q11" s="57"/>
      <c r="R11" s="58">
        <f t="shared" si="3"/>
        <v>-6303.520718679741</v>
      </c>
      <c r="S11" s="58"/>
      <c r="T11" s="59">
        <f t="shared" si="4"/>
        <v>-70</v>
      </c>
      <c r="U11" s="59"/>
    </row>
    <row r="12" spans="2:21" ht="13.5">
      <c r="B12" s="36">
        <v>4</v>
      </c>
      <c r="C12" s="56">
        <f t="shared" si="1"/>
        <v>204718.21543989843</v>
      </c>
      <c r="D12" s="56"/>
      <c r="E12" s="36">
        <v>2002</v>
      </c>
      <c r="F12" s="8">
        <v>42531</v>
      </c>
      <c r="G12" s="36" t="s">
        <v>4</v>
      </c>
      <c r="H12" s="57">
        <v>1.53853</v>
      </c>
      <c r="I12" s="57"/>
      <c r="J12" s="36">
        <v>107</v>
      </c>
      <c r="K12" s="56">
        <f t="shared" si="0"/>
        <v>6141.546463196953</v>
      </c>
      <c r="L12" s="56"/>
      <c r="M12" s="6">
        <f t="shared" si="2"/>
        <v>0.057397630497167784</v>
      </c>
      <c r="N12" s="36">
        <v>2002</v>
      </c>
      <c r="O12" s="8">
        <v>42535</v>
      </c>
      <c r="P12" s="57">
        <v>1.54761</v>
      </c>
      <c r="Q12" s="57"/>
      <c r="R12" s="58">
        <f t="shared" si="3"/>
        <v>5211.704849142821</v>
      </c>
      <c r="S12" s="58"/>
      <c r="T12" s="59">
        <f t="shared" si="4"/>
        <v>90.79999999999977</v>
      </c>
      <c r="U12" s="59"/>
    </row>
    <row r="13" spans="2:21" ht="13.5">
      <c r="B13" s="36">
        <v>5</v>
      </c>
      <c r="C13" s="56">
        <f t="shared" si="1"/>
        <v>209929.92028904124</v>
      </c>
      <c r="D13" s="56"/>
      <c r="E13" s="36">
        <v>2002</v>
      </c>
      <c r="F13" s="8">
        <v>42589</v>
      </c>
      <c r="G13" s="36" t="s">
        <v>3</v>
      </c>
      <c r="H13" s="57">
        <v>1.58125</v>
      </c>
      <c r="I13" s="57"/>
      <c r="J13" s="36">
        <v>105</v>
      </c>
      <c r="K13" s="56">
        <f t="shared" si="0"/>
        <v>6297.897608671237</v>
      </c>
      <c r="L13" s="56"/>
      <c r="M13" s="6">
        <f t="shared" si="2"/>
        <v>0.05997997722544036</v>
      </c>
      <c r="N13" s="36">
        <v>2002</v>
      </c>
      <c r="O13" s="8">
        <v>42595</v>
      </c>
      <c r="P13" s="57">
        <v>1.56653</v>
      </c>
      <c r="Q13" s="57"/>
      <c r="R13" s="58">
        <f t="shared" si="3"/>
        <v>8829.05264758486</v>
      </c>
      <c r="S13" s="58"/>
      <c r="T13" s="59">
        <f t="shared" si="4"/>
        <v>147.20000000000067</v>
      </c>
      <c r="U13" s="59"/>
    </row>
    <row r="14" spans="2:21" ht="13.5">
      <c r="B14" s="36">
        <v>6</v>
      </c>
      <c r="C14" s="56">
        <f t="shared" si="1"/>
        <v>218758.97293662612</v>
      </c>
      <c r="D14" s="56"/>
      <c r="E14" s="36">
        <v>2002</v>
      </c>
      <c r="F14" s="8">
        <v>42682</v>
      </c>
      <c r="G14" s="36" t="s">
        <v>4</v>
      </c>
      <c r="H14" s="57">
        <v>1.55919</v>
      </c>
      <c r="I14" s="57"/>
      <c r="J14" s="36">
        <v>58</v>
      </c>
      <c r="K14" s="56">
        <f t="shared" si="0"/>
        <v>6562.769188098783</v>
      </c>
      <c r="L14" s="56"/>
      <c r="M14" s="6">
        <f t="shared" si="2"/>
        <v>0.11315119289825487</v>
      </c>
      <c r="N14" s="36">
        <v>2002</v>
      </c>
      <c r="O14" s="8">
        <v>42682</v>
      </c>
      <c r="P14" s="57">
        <v>1.56456</v>
      </c>
      <c r="Q14" s="57"/>
      <c r="R14" s="58">
        <f t="shared" si="3"/>
        <v>6076.219058636145</v>
      </c>
      <c r="S14" s="58"/>
      <c r="T14" s="59">
        <f t="shared" si="4"/>
        <v>53.69999999999875</v>
      </c>
      <c r="U14" s="59"/>
    </row>
    <row r="15" spans="2:21" ht="13.5">
      <c r="B15" s="36">
        <v>7</v>
      </c>
      <c r="C15" s="56">
        <f t="shared" si="1"/>
        <v>224835.19199526226</v>
      </c>
      <c r="D15" s="56"/>
      <c r="E15" s="36">
        <v>2002</v>
      </c>
      <c r="F15" s="8">
        <v>42709</v>
      </c>
      <c r="G15" s="36" t="s">
        <v>4</v>
      </c>
      <c r="H15" s="57">
        <v>1.56251</v>
      </c>
      <c r="I15" s="57"/>
      <c r="J15" s="36">
        <v>62</v>
      </c>
      <c r="K15" s="56">
        <f t="shared" si="0"/>
        <v>6745.055759857867</v>
      </c>
      <c r="L15" s="56"/>
      <c r="M15" s="6">
        <f t="shared" si="2"/>
        <v>0.1087912219331914</v>
      </c>
      <c r="N15" s="36">
        <v>2002</v>
      </c>
      <c r="O15" s="8">
        <v>42710</v>
      </c>
      <c r="P15" s="57">
        <v>1.56811</v>
      </c>
      <c r="Q15" s="57"/>
      <c r="R15" s="58">
        <f t="shared" si="3"/>
        <v>6092.3084282585305</v>
      </c>
      <c r="S15" s="58"/>
      <c r="T15" s="59">
        <f t="shared" si="4"/>
        <v>55.99999999999827</v>
      </c>
      <c r="U15" s="59"/>
    </row>
    <row r="16" spans="2:21" ht="13.5">
      <c r="B16" s="36">
        <v>8</v>
      </c>
      <c r="C16" s="56">
        <f t="shared" si="1"/>
        <v>230927.50042352077</v>
      </c>
      <c r="D16" s="56"/>
      <c r="E16" s="36">
        <v>2003</v>
      </c>
      <c r="F16" s="8">
        <v>42397</v>
      </c>
      <c r="G16" s="36" t="s">
        <v>4</v>
      </c>
      <c r="H16" s="57">
        <v>1.53156</v>
      </c>
      <c r="I16" s="57"/>
      <c r="J16" s="36">
        <v>109</v>
      </c>
      <c r="K16" s="56">
        <f t="shared" si="0"/>
        <v>6927.825012705623</v>
      </c>
      <c r="L16" s="56"/>
      <c r="M16" s="6">
        <f t="shared" si="2"/>
        <v>0.06355802763950112</v>
      </c>
      <c r="N16" s="36">
        <v>2003</v>
      </c>
      <c r="O16" s="8">
        <v>42398</v>
      </c>
      <c r="P16" s="57">
        <v>1.52061</v>
      </c>
      <c r="Q16" s="57"/>
      <c r="R16" s="58">
        <f t="shared" si="3"/>
        <v>-6959.604026525383</v>
      </c>
      <c r="S16" s="58"/>
      <c r="T16" s="59">
        <f t="shared" si="4"/>
        <v>-109</v>
      </c>
      <c r="U16" s="59"/>
    </row>
    <row r="17" spans="2:21" ht="13.5">
      <c r="B17" s="36">
        <v>9</v>
      </c>
      <c r="C17" s="56">
        <f t="shared" si="1"/>
        <v>223967.8963969954</v>
      </c>
      <c r="D17" s="56"/>
      <c r="E17" s="36">
        <v>2003</v>
      </c>
      <c r="F17" s="8">
        <v>42442</v>
      </c>
      <c r="G17" s="36" t="s">
        <v>4</v>
      </c>
      <c r="H17" s="57">
        <v>1.48206</v>
      </c>
      <c r="I17" s="57"/>
      <c r="J17" s="36">
        <v>133</v>
      </c>
      <c r="K17" s="56">
        <f t="shared" si="0"/>
        <v>6719.036891909862</v>
      </c>
      <c r="L17" s="56"/>
      <c r="M17" s="6">
        <f t="shared" si="2"/>
        <v>0.050519074375262124</v>
      </c>
      <c r="N17" s="36">
        <v>2003</v>
      </c>
      <c r="O17" s="8">
        <v>42446</v>
      </c>
      <c r="P17" s="57">
        <v>1.46865</v>
      </c>
      <c r="Q17" s="57"/>
      <c r="R17" s="58">
        <f t="shared" si="3"/>
        <v>-6774.607873722611</v>
      </c>
      <c r="S17" s="58"/>
      <c r="T17" s="59">
        <f t="shared" si="4"/>
        <v>-133</v>
      </c>
      <c r="U17" s="59"/>
    </row>
    <row r="18" spans="2:21" ht="13.5">
      <c r="B18" s="36">
        <v>10</v>
      </c>
      <c r="C18" s="56">
        <f t="shared" si="1"/>
        <v>217193.2885232728</v>
      </c>
      <c r="D18" s="56"/>
      <c r="E18" s="36">
        <v>2004</v>
      </c>
      <c r="F18" s="8">
        <v>42406</v>
      </c>
      <c r="G18" s="36" t="s">
        <v>3</v>
      </c>
      <c r="H18" s="57">
        <v>1.32802</v>
      </c>
      <c r="I18" s="57"/>
      <c r="J18" s="36">
        <v>135</v>
      </c>
      <c r="K18" s="56">
        <f t="shared" si="0"/>
        <v>6515.798655698183</v>
      </c>
      <c r="L18" s="56"/>
      <c r="M18" s="6">
        <f t="shared" si="2"/>
        <v>0.048265175227393944</v>
      </c>
      <c r="N18" s="36">
        <v>2004</v>
      </c>
      <c r="O18" s="8">
        <v>42411</v>
      </c>
      <c r="P18" s="57">
        <v>1.31847</v>
      </c>
      <c r="Q18" s="57"/>
      <c r="R18" s="58">
        <f t="shared" si="3"/>
        <v>4609.324234216097</v>
      </c>
      <c r="S18" s="58"/>
      <c r="T18" s="59">
        <f t="shared" si="4"/>
        <v>95.49999999999947</v>
      </c>
      <c r="U18" s="59"/>
    </row>
    <row r="19" spans="2:21" ht="13.5">
      <c r="B19" s="36">
        <v>11</v>
      </c>
      <c r="C19" s="56">
        <f t="shared" si="1"/>
        <v>221802.61275748888</v>
      </c>
      <c r="D19" s="56"/>
      <c r="E19" s="36">
        <v>2004</v>
      </c>
      <c r="F19" s="8">
        <v>42710</v>
      </c>
      <c r="G19" s="36" t="s">
        <v>4</v>
      </c>
      <c r="H19" s="57">
        <v>1.20124</v>
      </c>
      <c r="I19" s="57"/>
      <c r="J19" s="36">
        <v>219</v>
      </c>
      <c r="K19" s="56">
        <f t="shared" si="0"/>
        <v>6654.078382724666</v>
      </c>
      <c r="L19" s="56"/>
      <c r="M19" s="6">
        <f t="shared" si="2"/>
        <v>0.030383919555820392</v>
      </c>
      <c r="N19" s="36">
        <v>2004</v>
      </c>
      <c r="O19" s="8">
        <v>42712</v>
      </c>
      <c r="P19" s="57">
        <v>1.21918</v>
      </c>
      <c r="Q19" s="57"/>
      <c r="R19" s="58">
        <f t="shared" si="3"/>
        <v>5450.875168314132</v>
      </c>
      <c r="S19" s="58"/>
      <c r="T19" s="59">
        <f t="shared" si="4"/>
        <v>179.39999999999844</v>
      </c>
      <c r="U19" s="59"/>
    </row>
    <row r="20" spans="2:21" ht="13.5">
      <c r="B20" s="36">
        <v>12</v>
      </c>
      <c r="C20" s="56">
        <f t="shared" si="1"/>
        <v>227253.48792580303</v>
      </c>
      <c r="D20" s="56"/>
      <c r="E20" s="36">
        <v>2005</v>
      </c>
      <c r="F20" s="8">
        <v>42529</v>
      </c>
      <c r="G20" s="36" t="s">
        <v>4</v>
      </c>
      <c r="H20" s="57">
        <v>1.25123</v>
      </c>
      <c r="I20" s="57"/>
      <c r="J20" s="36">
        <v>86</v>
      </c>
      <c r="K20" s="56">
        <f t="shared" si="0"/>
        <v>6817.60463777409</v>
      </c>
      <c r="L20" s="56"/>
      <c r="M20" s="6">
        <f t="shared" si="2"/>
        <v>0.07927447253225686</v>
      </c>
      <c r="N20" s="36">
        <v>2005</v>
      </c>
      <c r="O20" s="8">
        <v>42530</v>
      </c>
      <c r="P20" s="57">
        <v>1.25678</v>
      </c>
      <c r="Q20" s="57"/>
      <c r="R20" s="58">
        <f t="shared" si="3"/>
        <v>4399.733225540211</v>
      </c>
      <c r="S20" s="58"/>
      <c r="T20" s="59">
        <f t="shared" si="4"/>
        <v>55.49999999999944</v>
      </c>
      <c r="U20" s="59"/>
    </row>
    <row r="21" spans="2:21" ht="13.5">
      <c r="B21" s="36">
        <v>13</v>
      </c>
      <c r="C21" s="56">
        <f t="shared" si="1"/>
        <v>231653.22115134323</v>
      </c>
      <c r="D21" s="56"/>
      <c r="E21" s="36">
        <v>2005</v>
      </c>
      <c r="F21" s="8">
        <v>42566</v>
      </c>
      <c r="G21" s="36" t="s">
        <v>4</v>
      </c>
      <c r="H21" s="57">
        <v>1.21397</v>
      </c>
      <c r="I21" s="57"/>
      <c r="J21" s="36">
        <v>64</v>
      </c>
      <c r="K21" s="56">
        <f t="shared" si="0"/>
        <v>6949.596634540297</v>
      </c>
      <c r="L21" s="56"/>
      <c r="M21" s="6">
        <f t="shared" si="2"/>
        <v>0.10858744741469213</v>
      </c>
      <c r="N21" s="36">
        <v>2005</v>
      </c>
      <c r="O21" s="8">
        <v>42566</v>
      </c>
      <c r="P21" s="57">
        <v>1.22134</v>
      </c>
      <c r="Q21" s="57"/>
      <c r="R21" s="58">
        <f t="shared" si="3"/>
        <v>8002.894874462917</v>
      </c>
      <c r="S21" s="58"/>
      <c r="T21" s="59">
        <f t="shared" si="4"/>
        <v>73.70000000000098</v>
      </c>
      <c r="U21" s="59"/>
    </row>
    <row r="22" spans="2:21" ht="13.5">
      <c r="B22" s="36">
        <v>14</v>
      </c>
      <c r="C22" s="56">
        <f t="shared" si="1"/>
        <v>239656.11602580614</v>
      </c>
      <c r="D22" s="56"/>
      <c r="E22" s="36">
        <v>2005</v>
      </c>
      <c r="F22" s="8">
        <v>42640</v>
      </c>
      <c r="G22" s="36" t="s">
        <v>4</v>
      </c>
      <c r="H22" s="57">
        <v>1.18007</v>
      </c>
      <c r="I22" s="57"/>
      <c r="J22" s="36">
        <v>125</v>
      </c>
      <c r="K22" s="56">
        <f t="shared" si="0"/>
        <v>7189.683480774184</v>
      </c>
      <c r="L22" s="56"/>
      <c r="M22" s="6">
        <f t="shared" si="2"/>
        <v>0.05751746784619348</v>
      </c>
      <c r="N22" s="36">
        <v>2005</v>
      </c>
      <c r="O22" s="8">
        <v>42643</v>
      </c>
      <c r="P22" s="57">
        <v>1.16749</v>
      </c>
      <c r="Q22" s="57"/>
      <c r="R22" s="58">
        <f t="shared" si="3"/>
        <v>-7235.69745505116</v>
      </c>
      <c r="S22" s="58"/>
      <c r="T22" s="59">
        <f t="shared" si="4"/>
        <v>-125</v>
      </c>
      <c r="U22" s="59"/>
    </row>
    <row r="23" spans="2:21" ht="13.5">
      <c r="B23" s="36">
        <v>15</v>
      </c>
      <c r="C23" s="56">
        <f t="shared" si="1"/>
        <v>232420.418570755</v>
      </c>
      <c r="D23" s="56"/>
      <c r="E23" s="36">
        <v>2005</v>
      </c>
      <c r="F23" s="8">
        <v>42691</v>
      </c>
      <c r="G23" s="36" t="s">
        <v>3</v>
      </c>
      <c r="H23" s="57">
        <v>1.18939</v>
      </c>
      <c r="I23" s="57"/>
      <c r="J23" s="36">
        <v>81</v>
      </c>
      <c r="K23" s="56">
        <f t="shared" si="0"/>
        <v>6972.612557122649</v>
      </c>
      <c r="L23" s="56"/>
      <c r="M23" s="6">
        <f t="shared" si="2"/>
        <v>0.08608163650768702</v>
      </c>
      <c r="N23" s="36">
        <v>2005</v>
      </c>
      <c r="O23" s="8">
        <v>42695</v>
      </c>
      <c r="P23" s="57">
        <v>1.18414</v>
      </c>
      <c r="Q23" s="57"/>
      <c r="R23" s="58">
        <f t="shared" si="3"/>
        <v>4519.285916653549</v>
      </c>
      <c r="S23" s="58"/>
      <c r="T23" s="59">
        <f t="shared" si="4"/>
        <v>52.49999999999977</v>
      </c>
      <c r="U23" s="59"/>
    </row>
    <row r="24" spans="2:21" ht="13.5">
      <c r="B24" s="36">
        <v>16</v>
      </c>
      <c r="C24" s="56">
        <f t="shared" si="1"/>
        <v>236939.70448740854</v>
      </c>
      <c r="D24" s="56"/>
      <c r="E24" s="36">
        <v>2005</v>
      </c>
      <c r="F24" s="8">
        <v>42723</v>
      </c>
      <c r="G24" s="36" t="s">
        <v>4</v>
      </c>
      <c r="H24" s="57">
        <v>1.16145</v>
      </c>
      <c r="I24" s="57"/>
      <c r="J24" s="36">
        <v>79</v>
      </c>
      <c r="K24" s="56">
        <f t="shared" si="0"/>
        <v>7108.191134622256</v>
      </c>
      <c r="L24" s="56"/>
      <c r="M24" s="6">
        <f t="shared" si="2"/>
        <v>0.08997710296990198</v>
      </c>
      <c r="N24" s="36">
        <v>2005</v>
      </c>
      <c r="O24" s="8">
        <v>42724</v>
      </c>
      <c r="P24" s="57">
        <v>1.17333</v>
      </c>
      <c r="Q24" s="57"/>
      <c r="R24" s="58">
        <f t="shared" si="3"/>
        <v>10689.279832824257</v>
      </c>
      <c r="S24" s="58"/>
      <c r="T24" s="59">
        <f t="shared" si="4"/>
        <v>118.7999999999989</v>
      </c>
      <c r="U24" s="59"/>
    </row>
    <row r="25" spans="2:21" ht="13.5">
      <c r="B25" s="36">
        <v>17</v>
      </c>
      <c r="C25" s="56">
        <f t="shared" si="1"/>
        <v>247628.9843202328</v>
      </c>
      <c r="D25" s="56"/>
      <c r="E25" s="36">
        <v>2006</v>
      </c>
      <c r="F25" s="8">
        <v>42662</v>
      </c>
      <c r="G25" s="36" t="s">
        <v>3</v>
      </c>
      <c r="H25" s="57">
        <v>1.13387</v>
      </c>
      <c r="I25" s="57"/>
      <c r="J25" s="36">
        <v>46</v>
      </c>
      <c r="K25" s="56">
        <f t="shared" si="0"/>
        <v>7428.869529606984</v>
      </c>
      <c r="L25" s="56"/>
      <c r="M25" s="6">
        <f t="shared" si="2"/>
        <v>0.1614971636871083</v>
      </c>
      <c r="N25" s="36">
        <v>2006</v>
      </c>
      <c r="O25" s="8">
        <v>42662</v>
      </c>
      <c r="P25" s="57">
        <v>1.1293</v>
      </c>
      <c r="Q25" s="57"/>
      <c r="R25" s="58">
        <f t="shared" si="3"/>
        <v>7380.42038050079</v>
      </c>
      <c r="S25" s="58"/>
      <c r="T25" s="59">
        <f t="shared" si="4"/>
        <v>45.69999999999963</v>
      </c>
      <c r="U25" s="59"/>
    </row>
    <row r="26" spans="2:21" ht="13.5">
      <c r="B26" s="36">
        <v>18</v>
      </c>
      <c r="C26" s="56">
        <f t="shared" si="1"/>
        <v>255009.40470073358</v>
      </c>
      <c r="D26" s="56"/>
      <c r="E26" s="36">
        <v>2006</v>
      </c>
      <c r="F26" s="8">
        <v>42723</v>
      </c>
      <c r="G26" s="36" t="s">
        <v>3</v>
      </c>
      <c r="H26" s="57">
        <v>1.15303</v>
      </c>
      <c r="I26" s="57"/>
      <c r="J26" s="36">
        <v>55</v>
      </c>
      <c r="K26" s="56">
        <f t="shared" si="0"/>
        <v>7650.282141022007</v>
      </c>
      <c r="L26" s="56"/>
      <c r="M26" s="6">
        <f t="shared" si="2"/>
        <v>0.13909603892767286</v>
      </c>
      <c r="N26" s="36">
        <v>2006</v>
      </c>
      <c r="O26" s="8">
        <v>42724</v>
      </c>
      <c r="P26" s="57">
        <v>1.14951</v>
      </c>
      <c r="Q26" s="57"/>
      <c r="R26" s="58">
        <f t="shared" si="3"/>
        <v>4896.18057025404</v>
      </c>
      <c r="S26" s="58"/>
      <c r="T26" s="59">
        <f t="shared" si="4"/>
        <v>35.199999999999676</v>
      </c>
      <c r="U26" s="59"/>
    </row>
    <row r="27" spans="2:21" ht="13.5">
      <c r="B27" s="36">
        <v>19</v>
      </c>
      <c r="C27" s="56">
        <f t="shared" si="1"/>
        <v>259905.58527098762</v>
      </c>
      <c r="D27" s="56"/>
      <c r="E27" s="36">
        <v>2007</v>
      </c>
      <c r="F27" s="8">
        <v>42724</v>
      </c>
      <c r="G27" s="36" t="s">
        <v>3</v>
      </c>
      <c r="H27" s="57">
        <v>1.00102</v>
      </c>
      <c r="I27" s="57"/>
      <c r="J27" s="36">
        <v>136</v>
      </c>
      <c r="K27" s="56">
        <f t="shared" si="0"/>
        <v>7797.167558129629</v>
      </c>
      <c r="L27" s="56"/>
      <c r="M27" s="6">
        <f t="shared" si="2"/>
        <v>0.057332114398011974</v>
      </c>
      <c r="N27" s="36">
        <v>2007</v>
      </c>
      <c r="O27" s="8">
        <v>42728</v>
      </c>
      <c r="P27" s="57">
        <v>0.98627</v>
      </c>
      <c r="Q27" s="57"/>
      <c r="R27" s="58">
        <f t="shared" si="3"/>
        <v>8456.48687370679</v>
      </c>
      <c r="S27" s="58"/>
      <c r="T27" s="59">
        <f t="shared" si="4"/>
        <v>147.5000000000004</v>
      </c>
      <c r="U27" s="59"/>
    </row>
    <row r="28" spans="2:21" ht="13.5">
      <c r="B28" s="36">
        <v>20</v>
      </c>
      <c r="C28" s="56">
        <f t="shared" si="1"/>
        <v>268362.0721446944</v>
      </c>
      <c r="D28" s="56"/>
      <c r="E28" s="36">
        <v>2008</v>
      </c>
      <c r="F28" s="8">
        <v>42393</v>
      </c>
      <c r="G28" s="36" t="s">
        <v>3</v>
      </c>
      <c r="H28" s="57">
        <v>1.0205</v>
      </c>
      <c r="I28" s="57"/>
      <c r="J28" s="36">
        <v>119</v>
      </c>
      <c r="K28" s="56">
        <f t="shared" si="0"/>
        <v>8050.862164340831</v>
      </c>
      <c r="L28" s="56"/>
      <c r="M28" s="6">
        <f t="shared" si="2"/>
        <v>0.0676543039020238</v>
      </c>
      <c r="N28" s="36">
        <v>2008</v>
      </c>
      <c r="O28" s="8">
        <v>42393</v>
      </c>
      <c r="P28" s="57">
        <v>1.00986</v>
      </c>
      <c r="Q28" s="57"/>
      <c r="R28" s="58">
        <f t="shared" si="3"/>
        <v>7198.417935175321</v>
      </c>
      <c r="S28" s="58"/>
      <c r="T28" s="59">
        <f t="shared" si="4"/>
        <v>106.39999999999984</v>
      </c>
      <c r="U28" s="59"/>
    </row>
    <row r="29" spans="2:21" ht="13.5">
      <c r="B29" s="36">
        <v>21</v>
      </c>
      <c r="C29" s="56">
        <f t="shared" si="1"/>
        <v>275560.4900798697</v>
      </c>
      <c r="D29" s="56"/>
      <c r="E29" s="36">
        <v>2008</v>
      </c>
      <c r="F29" s="8">
        <v>42429</v>
      </c>
      <c r="G29" s="36" t="s">
        <v>4</v>
      </c>
      <c r="H29" s="57">
        <v>0.98482</v>
      </c>
      <c r="I29" s="57"/>
      <c r="J29" s="36">
        <v>105</v>
      </c>
      <c r="K29" s="56">
        <f t="shared" si="0"/>
        <v>8266.81470239609</v>
      </c>
      <c r="L29" s="56"/>
      <c r="M29" s="6">
        <f t="shared" si="2"/>
        <v>0.07873156859424847</v>
      </c>
      <c r="N29" s="36">
        <v>2008</v>
      </c>
      <c r="O29" s="8">
        <v>42433</v>
      </c>
      <c r="P29" s="57">
        <v>0.9931</v>
      </c>
      <c r="Q29" s="57"/>
      <c r="R29" s="58">
        <f t="shared" si="3"/>
        <v>6518.973879603737</v>
      </c>
      <c r="S29" s="58"/>
      <c r="T29" s="59">
        <f t="shared" si="4"/>
        <v>82.79999999999954</v>
      </c>
      <c r="U29" s="59"/>
    </row>
    <row r="30" spans="2:21" ht="13.5">
      <c r="B30" s="36">
        <v>22</v>
      </c>
      <c r="C30" s="56">
        <f t="shared" si="1"/>
        <v>282079.4639594734</v>
      </c>
      <c r="D30" s="56"/>
      <c r="E30" s="36">
        <v>2008</v>
      </c>
      <c r="F30" s="8">
        <v>42532</v>
      </c>
      <c r="G30" s="36" t="s">
        <v>3</v>
      </c>
      <c r="H30" s="57">
        <v>1.01937</v>
      </c>
      <c r="I30" s="57"/>
      <c r="J30" s="36">
        <v>115</v>
      </c>
      <c r="K30" s="56">
        <f t="shared" si="0"/>
        <v>8462.383918784202</v>
      </c>
      <c r="L30" s="56"/>
      <c r="M30" s="6">
        <f t="shared" si="2"/>
        <v>0.07358594711986262</v>
      </c>
      <c r="N30" s="36">
        <v>2008</v>
      </c>
      <c r="O30" s="8">
        <v>42540</v>
      </c>
      <c r="P30" s="57">
        <v>1.01134</v>
      </c>
      <c r="Q30" s="57"/>
      <c r="R30" s="58">
        <f t="shared" si="3"/>
        <v>5908.951553725117</v>
      </c>
      <c r="S30" s="58"/>
      <c r="T30" s="59">
        <f t="shared" si="4"/>
        <v>80.30000000000203</v>
      </c>
      <c r="U30" s="59"/>
    </row>
    <row r="31" spans="2:21" ht="13.5">
      <c r="B31" s="36">
        <v>23</v>
      </c>
      <c r="C31" s="56">
        <f t="shared" si="1"/>
        <v>287988.41551319853</v>
      </c>
      <c r="D31" s="56"/>
      <c r="E31" s="36">
        <v>2008</v>
      </c>
      <c r="F31" s="8">
        <v>42593</v>
      </c>
      <c r="G31" s="36" t="s">
        <v>3</v>
      </c>
      <c r="H31" s="57">
        <v>1.05593</v>
      </c>
      <c r="I31" s="57"/>
      <c r="J31" s="36">
        <v>138</v>
      </c>
      <c r="K31" s="56">
        <f t="shared" si="0"/>
        <v>8639.652465395955</v>
      </c>
      <c r="L31" s="56"/>
      <c r="M31" s="6">
        <f t="shared" si="2"/>
        <v>0.06260617728547793</v>
      </c>
      <c r="N31" s="36">
        <v>2008</v>
      </c>
      <c r="O31" s="8">
        <v>42603</v>
      </c>
      <c r="P31" s="57">
        <v>1.0461</v>
      </c>
      <c r="Q31" s="57"/>
      <c r="R31" s="58">
        <f t="shared" si="3"/>
        <v>6154.187227162484</v>
      </c>
      <c r="S31" s="58"/>
      <c r="T31" s="59">
        <f t="shared" si="4"/>
        <v>98.30000000000005</v>
      </c>
      <c r="U31" s="59"/>
    </row>
    <row r="32" spans="2:21" ht="13.5">
      <c r="B32" s="36">
        <v>24</v>
      </c>
      <c r="C32" s="56">
        <f t="shared" si="1"/>
        <v>294142.602740361</v>
      </c>
      <c r="D32" s="56"/>
      <c r="E32" s="36">
        <v>2008</v>
      </c>
      <c r="F32" s="8">
        <v>42642</v>
      </c>
      <c r="G32" s="36" t="s">
        <v>4</v>
      </c>
      <c r="H32" s="57">
        <v>1.04483</v>
      </c>
      <c r="I32" s="57"/>
      <c r="J32" s="36">
        <v>139</v>
      </c>
      <c r="K32" s="56">
        <f t="shared" si="0"/>
        <v>8824.27808221083</v>
      </c>
      <c r="L32" s="56"/>
      <c r="M32" s="6">
        <f t="shared" si="2"/>
        <v>0.06348401497993403</v>
      </c>
      <c r="N32" s="36">
        <v>2008</v>
      </c>
      <c r="O32" s="8">
        <v>42643</v>
      </c>
      <c r="P32" s="57">
        <v>1.0544</v>
      </c>
      <c r="Q32" s="57"/>
      <c r="R32" s="58">
        <f t="shared" si="3"/>
        <v>6075.420233579736</v>
      </c>
      <c r="S32" s="58"/>
      <c r="T32" s="59">
        <f t="shared" si="4"/>
        <v>95.70000000000078</v>
      </c>
      <c r="U32" s="59"/>
    </row>
    <row r="33" spans="2:21" ht="13.5">
      <c r="B33" s="36">
        <v>25</v>
      </c>
      <c r="C33" s="56">
        <f t="shared" si="1"/>
        <v>300218.02297394077</v>
      </c>
      <c r="D33" s="56"/>
      <c r="E33" s="36">
        <v>2009</v>
      </c>
      <c r="F33" s="8">
        <v>42391</v>
      </c>
      <c r="G33" s="36" t="s">
        <v>3</v>
      </c>
      <c r="H33" s="57">
        <v>1.25315</v>
      </c>
      <c r="I33" s="57"/>
      <c r="J33" s="36">
        <v>217</v>
      </c>
      <c r="K33" s="56">
        <f t="shared" si="0"/>
        <v>9006.540689218222</v>
      </c>
      <c r="L33" s="56"/>
      <c r="M33" s="6">
        <f t="shared" si="2"/>
        <v>0.041504795802848944</v>
      </c>
      <c r="N33" s="36">
        <v>2009</v>
      </c>
      <c r="O33" s="8">
        <v>42392</v>
      </c>
      <c r="P33" s="57">
        <v>1.23851</v>
      </c>
      <c r="Q33" s="57"/>
      <c r="R33" s="58">
        <f t="shared" si="3"/>
        <v>6076.30210553708</v>
      </c>
      <c r="S33" s="58"/>
      <c r="T33" s="59">
        <f t="shared" si="4"/>
        <v>146.39999999999986</v>
      </c>
      <c r="U33" s="59"/>
    </row>
    <row r="34" spans="2:21" ht="13.5">
      <c r="B34" s="36">
        <v>26</v>
      </c>
      <c r="C34" s="56">
        <f t="shared" si="1"/>
        <v>306294.32507947786</v>
      </c>
      <c r="D34" s="56"/>
      <c r="E34" s="36">
        <v>2009</v>
      </c>
      <c r="F34" s="8">
        <v>42503</v>
      </c>
      <c r="G34" s="36" t="s">
        <v>4</v>
      </c>
      <c r="H34" s="57">
        <v>1.1697</v>
      </c>
      <c r="I34" s="57"/>
      <c r="J34" s="36">
        <v>166</v>
      </c>
      <c r="K34" s="56">
        <f t="shared" si="0"/>
        <v>9188.829752384336</v>
      </c>
      <c r="L34" s="56"/>
      <c r="M34" s="6">
        <f t="shared" si="2"/>
        <v>0.05535439609870082</v>
      </c>
      <c r="N34" s="36">
        <v>2009</v>
      </c>
      <c r="O34" s="8">
        <v>42509</v>
      </c>
      <c r="P34" s="57">
        <v>1.15306</v>
      </c>
      <c r="Q34" s="57"/>
      <c r="R34" s="58">
        <f t="shared" si="3"/>
        <v>-9210.971510823809</v>
      </c>
      <c r="S34" s="58"/>
      <c r="T34" s="59">
        <f t="shared" si="4"/>
        <v>-166</v>
      </c>
      <c r="U34" s="59"/>
    </row>
    <row r="35" spans="2:21" ht="13.5">
      <c r="B35" s="36">
        <v>27</v>
      </c>
      <c r="C35" s="56">
        <f t="shared" si="1"/>
        <v>297083.35356865404</v>
      </c>
      <c r="D35" s="56"/>
      <c r="E35" s="36">
        <v>2009</v>
      </c>
      <c r="F35" s="8">
        <v>42526</v>
      </c>
      <c r="G35" s="36" t="s">
        <v>4</v>
      </c>
      <c r="H35" s="57">
        <v>1.11593</v>
      </c>
      <c r="I35" s="57"/>
      <c r="J35" s="36">
        <v>241</v>
      </c>
      <c r="K35" s="56">
        <f t="shared" si="0"/>
        <v>8912.500607059621</v>
      </c>
      <c r="L35" s="56"/>
      <c r="M35" s="6">
        <f t="shared" si="2"/>
        <v>0.03698133031974947</v>
      </c>
      <c r="N35" s="36">
        <v>2009</v>
      </c>
      <c r="O35" s="8">
        <v>42538</v>
      </c>
      <c r="P35" s="57">
        <v>1.1386</v>
      </c>
      <c r="Q35" s="57"/>
      <c r="R35" s="58">
        <f t="shared" si="3"/>
        <v>8383.667583487193</v>
      </c>
      <c r="S35" s="58"/>
      <c r="T35" s="59">
        <f t="shared" si="4"/>
        <v>226.69999999999968</v>
      </c>
      <c r="U35" s="59"/>
    </row>
    <row r="36" spans="2:21" ht="13.5">
      <c r="B36" s="36">
        <v>28</v>
      </c>
      <c r="C36" s="56">
        <f t="shared" si="1"/>
        <v>305467.0211521412</v>
      </c>
      <c r="D36" s="56"/>
      <c r="E36" s="36">
        <v>2009</v>
      </c>
      <c r="F36" s="8">
        <v>42564</v>
      </c>
      <c r="G36" s="36" t="s">
        <v>3</v>
      </c>
      <c r="H36" s="57">
        <v>1.15434</v>
      </c>
      <c r="I36" s="57"/>
      <c r="J36" s="36">
        <v>134</v>
      </c>
      <c r="K36" s="56">
        <f t="shared" si="0"/>
        <v>9164.010634564236</v>
      </c>
      <c r="L36" s="56"/>
      <c r="M36" s="6">
        <f t="shared" si="2"/>
        <v>0.06838813906391221</v>
      </c>
      <c r="N36" s="36">
        <v>2009</v>
      </c>
      <c r="O36" s="8">
        <v>42565</v>
      </c>
      <c r="P36" s="57">
        <v>1.14328</v>
      </c>
      <c r="Q36" s="57"/>
      <c r="R36" s="58">
        <f t="shared" si="3"/>
        <v>7563.728180468586</v>
      </c>
      <c r="S36" s="58"/>
      <c r="T36" s="59">
        <f t="shared" si="4"/>
        <v>110.59999999999847</v>
      </c>
      <c r="U36" s="59"/>
    </row>
    <row r="37" spans="2:21" ht="13.5">
      <c r="B37" s="36">
        <v>29</v>
      </c>
      <c r="C37" s="56">
        <f t="shared" si="1"/>
        <v>313030.7493326098</v>
      </c>
      <c r="D37" s="56"/>
      <c r="E37" s="36">
        <v>2009</v>
      </c>
      <c r="F37" s="8">
        <v>42592</v>
      </c>
      <c r="G37" s="36" t="s">
        <v>4</v>
      </c>
      <c r="H37" s="57">
        <v>1.08662</v>
      </c>
      <c r="I37" s="57"/>
      <c r="J37" s="36">
        <v>195</v>
      </c>
      <c r="K37" s="56">
        <f t="shared" si="0"/>
        <v>9390.922479978295</v>
      </c>
      <c r="L37" s="56"/>
      <c r="M37" s="6">
        <f t="shared" si="2"/>
        <v>0.04815857682040151</v>
      </c>
      <c r="N37" s="36">
        <v>2009</v>
      </c>
      <c r="O37" s="8">
        <v>42593</v>
      </c>
      <c r="P37" s="57">
        <v>1.10066</v>
      </c>
      <c r="Q37" s="57"/>
      <c r="R37" s="58">
        <f t="shared" si="3"/>
        <v>6761.4641855843975</v>
      </c>
      <c r="S37" s="58"/>
      <c r="T37" s="59">
        <f t="shared" si="4"/>
        <v>140.40000000000052</v>
      </c>
      <c r="U37" s="59"/>
    </row>
    <row r="38" spans="2:21" ht="13.5">
      <c r="B38" s="36">
        <v>30</v>
      </c>
      <c r="C38" s="56">
        <f t="shared" si="1"/>
        <v>319792.2135181942</v>
      </c>
      <c r="D38" s="56"/>
      <c r="E38" s="36">
        <v>2009</v>
      </c>
      <c r="F38" s="8">
        <v>42663</v>
      </c>
      <c r="G38" s="36" t="s">
        <v>4</v>
      </c>
      <c r="H38" s="57">
        <v>1.04326</v>
      </c>
      <c r="I38" s="57"/>
      <c r="J38" s="36">
        <v>179</v>
      </c>
      <c r="K38" s="56">
        <f t="shared" si="0"/>
        <v>9593.766405545826</v>
      </c>
      <c r="L38" s="56"/>
      <c r="M38" s="6">
        <f t="shared" si="2"/>
        <v>0.0535964603661778</v>
      </c>
      <c r="N38" s="36">
        <v>2009</v>
      </c>
      <c r="O38" s="8">
        <v>42664</v>
      </c>
      <c r="P38" s="57">
        <v>1.05731</v>
      </c>
      <c r="Q38" s="57"/>
      <c r="R38" s="58">
        <f t="shared" si="3"/>
        <v>7530.302681447925</v>
      </c>
      <c r="S38" s="58"/>
      <c r="T38" s="59">
        <f t="shared" si="4"/>
        <v>140.49999999999895</v>
      </c>
      <c r="U38" s="59"/>
    </row>
    <row r="39" spans="2:21" ht="13.5">
      <c r="B39" s="36">
        <v>31</v>
      </c>
      <c r="C39" s="56">
        <f t="shared" si="1"/>
        <v>327322.51619964215</v>
      </c>
      <c r="D39" s="56"/>
      <c r="E39" s="36">
        <v>2010</v>
      </c>
      <c r="F39" s="8">
        <v>42476</v>
      </c>
      <c r="G39" s="36" t="s">
        <v>4</v>
      </c>
      <c r="H39" s="57">
        <v>1.00561</v>
      </c>
      <c r="I39" s="57"/>
      <c r="J39" s="36">
        <v>97</v>
      </c>
      <c r="K39" s="56">
        <f t="shared" si="0"/>
        <v>9819.675485989264</v>
      </c>
      <c r="L39" s="56"/>
      <c r="M39" s="6">
        <f t="shared" si="2"/>
        <v>0.10123376789679654</v>
      </c>
      <c r="N39" s="36">
        <v>2010</v>
      </c>
      <c r="O39" s="8">
        <v>42476</v>
      </c>
      <c r="P39" s="57">
        <v>1.01208</v>
      </c>
      <c r="Q39" s="57"/>
      <c r="R39" s="58">
        <f t="shared" si="3"/>
        <v>6549.824782922936</v>
      </c>
      <c r="S39" s="58"/>
      <c r="T39" s="59">
        <f t="shared" si="4"/>
        <v>64.70000000000198</v>
      </c>
      <c r="U39" s="59"/>
    </row>
    <row r="40" spans="2:21" ht="13.5">
      <c r="B40" s="43">
        <v>32</v>
      </c>
      <c r="C40" s="56">
        <f t="shared" si="1"/>
        <v>333872.3409825651</v>
      </c>
      <c r="D40" s="56"/>
      <c r="E40" s="36">
        <v>2010</v>
      </c>
      <c r="F40" s="8">
        <v>42516</v>
      </c>
      <c r="G40" s="36" t="s">
        <v>3</v>
      </c>
      <c r="H40" s="57">
        <v>1.06399</v>
      </c>
      <c r="I40" s="57"/>
      <c r="J40" s="36">
        <v>176</v>
      </c>
      <c r="K40" s="56">
        <f t="shared" si="0"/>
        <v>10016.170229476951</v>
      </c>
      <c r="L40" s="56"/>
      <c r="M40" s="6">
        <f t="shared" si="2"/>
        <v>0.05691005812202813</v>
      </c>
      <c r="N40" s="36">
        <v>2010</v>
      </c>
      <c r="O40" s="8">
        <v>42517</v>
      </c>
      <c r="P40" s="57">
        <v>1.05102</v>
      </c>
      <c r="Q40" s="57"/>
      <c r="R40" s="58">
        <f t="shared" si="3"/>
        <v>7381.234538427007</v>
      </c>
      <c r="S40" s="58"/>
      <c r="T40" s="59">
        <f t="shared" si="4"/>
        <v>129.69999999999925</v>
      </c>
      <c r="U40" s="59"/>
    </row>
    <row r="41" spans="2:21" ht="13.5">
      <c r="B41" s="36">
        <v>33</v>
      </c>
      <c r="C41" s="56">
        <f t="shared" si="1"/>
        <v>341253.5755209921</v>
      </c>
      <c r="D41" s="56"/>
      <c r="E41" s="36">
        <v>2010</v>
      </c>
      <c r="F41" s="8">
        <v>42543</v>
      </c>
      <c r="G41" s="36" t="s">
        <v>4</v>
      </c>
      <c r="H41" s="57">
        <v>1.02598</v>
      </c>
      <c r="I41" s="57"/>
      <c r="J41" s="36">
        <v>93</v>
      </c>
      <c r="K41" s="56">
        <f t="shared" si="0"/>
        <v>10237.607265629762</v>
      </c>
      <c r="L41" s="56"/>
      <c r="M41" s="6">
        <f t="shared" si="2"/>
        <v>0.11008179855515873</v>
      </c>
      <c r="N41" s="36">
        <v>2010</v>
      </c>
      <c r="O41" s="8">
        <v>42544</v>
      </c>
      <c r="P41" s="57">
        <v>1.03364</v>
      </c>
      <c r="Q41" s="57"/>
      <c r="R41" s="58">
        <f t="shared" si="3"/>
        <v>8432.26576932516</v>
      </c>
      <c r="S41" s="58"/>
      <c r="T41" s="59">
        <f t="shared" si="4"/>
        <v>76.6</v>
      </c>
      <c r="U41" s="59"/>
    </row>
    <row r="42" spans="2:21" ht="13.5">
      <c r="B42" s="36">
        <v>34</v>
      </c>
      <c r="C42" s="56">
        <f t="shared" si="1"/>
        <v>349685.84129031724</v>
      </c>
      <c r="D42" s="56"/>
      <c r="E42" s="36">
        <v>2010</v>
      </c>
      <c r="F42" s="8">
        <v>42686</v>
      </c>
      <c r="G42" s="36" t="s">
        <v>4</v>
      </c>
      <c r="H42" s="57">
        <v>1.00733</v>
      </c>
      <c r="I42" s="57"/>
      <c r="J42" s="36">
        <v>76</v>
      </c>
      <c r="K42" s="56">
        <f t="shared" si="0"/>
        <v>10490.575238709516</v>
      </c>
      <c r="L42" s="56"/>
      <c r="M42" s="6">
        <f t="shared" si="2"/>
        <v>0.13803388471986205</v>
      </c>
      <c r="N42" s="36">
        <v>2010</v>
      </c>
      <c r="O42" s="8">
        <v>42686</v>
      </c>
      <c r="P42" s="57">
        <v>1.01318</v>
      </c>
      <c r="Q42" s="57"/>
      <c r="R42" s="58">
        <f t="shared" si="3"/>
        <v>8074.982256111807</v>
      </c>
      <c r="S42" s="58"/>
      <c r="T42" s="59">
        <f t="shared" si="4"/>
        <v>58.499999999999105</v>
      </c>
      <c r="U42" s="59"/>
    </row>
    <row r="43" spans="2:21" ht="13.5">
      <c r="B43" s="36">
        <v>35</v>
      </c>
      <c r="C43" s="56">
        <f t="shared" si="1"/>
        <v>357760.82354642905</v>
      </c>
      <c r="D43" s="56"/>
      <c r="E43" s="36">
        <v>2011</v>
      </c>
      <c r="F43" s="8">
        <v>42388</v>
      </c>
      <c r="G43" s="36" t="s">
        <v>4</v>
      </c>
      <c r="H43" s="57">
        <v>0.99337</v>
      </c>
      <c r="I43" s="57"/>
      <c r="J43" s="36">
        <v>73</v>
      </c>
      <c r="K43" s="56">
        <f t="shared" si="0"/>
        <v>10732.82470639287</v>
      </c>
      <c r="L43" s="56"/>
      <c r="M43" s="6">
        <f t="shared" si="2"/>
        <v>0.14702499597798452</v>
      </c>
      <c r="N43" s="36">
        <v>2011</v>
      </c>
      <c r="O43" s="8">
        <v>42389</v>
      </c>
      <c r="P43" s="57">
        <v>0.99945</v>
      </c>
      <c r="Q43" s="57"/>
      <c r="R43" s="58">
        <f t="shared" si="3"/>
        <v>8939.119755461421</v>
      </c>
      <c r="S43" s="58"/>
      <c r="T43" s="59">
        <f t="shared" si="4"/>
        <v>60.79999999999974</v>
      </c>
      <c r="U43" s="59"/>
    </row>
    <row r="44" spans="2:21" ht="13.5">
      <c r="B44" s="36">
        <v>36</v>
      </c>
      <c r="C44" s="56">
        <f t="shared" si="1"/>
        <v>366699.94330189045</v>
      </c>
      <c r="D44" s="56"/>
      <c r="E44" s="36">
        <v>2011</v>
      </c>
      <c r="F44" s="8">
        <v>42440</v>
      </c>
      <c r="G44" s="36" t="s">
        <v>4</v>
      </c>
      <c r="H44" s="57">
        <v>0.97665</v>
      </c>
      <c r="I44" s="57"/>
      <c r="J44" s="36">
        <v>84</v>
      </c>
      <c r="K44" s="56">
        <f t="shared" si="0"/>
        <v>11000.998299056713</v>
      </c>
      <c r="L44" s="56"/>
      <c r="M44" s="6">
        <f t="shared" si="2"/>
        <v>0.13096426546496087</v>
      </c>
      <c r="N44" s="36">
        <v>2011</v>
      </c>
      <c r="O44" s="8">
        <v>42444</v>
      </c>
      <c r="P44" s="57">
        <v>0.9829</v>
      </c>
      <c r="Q44" s="57"/>
      <c r="R44" s="58">
        <f t="shared" si="3"/>
        <v>8185.2665915600255</v>
      </c>
      <c r="S44" s="58"/>
      <c r="T44" s="59">
        <f t="shared" si="4"/>
        <v>62.49999999999978</v>
      </c>
      <c r="U44" s="59"/>
    </row>
    <row r="45" spans="2:21" ht="13.5">
      <c r="B45" s="36">
        <v>37</v>
      </c>
      <c r="C45" s="56">
        <f t="shared" si="1"/>
        <v>374885.2098934505</v>
      </c>
      <c r="D45" s="56"/>
      <c r="E45" s="36">
        <v>2011</v>
      </c>
      <c r="F45" s="8">
        <v>42579</v>
      </c>
      <c r="G45" s="36" t="s">
        <v>4</v>
      </c>
      <c r="H45" s="57">
        <v>0.9504</v>
      </c>
      <c r="I45" s="57"/>
      <c r="J45" s="36">
        <v>87</v>
      </c>
      <c r="K45" s="56">
        <f t="shared" si="0"/>
        <v>11246.556296803514</v>
      </c>
      <c r="L45" s="56"/>
      <c r="M45" s="6">
        <f t="shared" si="2"/>
        <v>0.1292707620322243</v>
      </c>
      <c r="N45" s="36">
        <v>2011</v>
      </c>
      <c r="O45" s="8">
        <v>42580</v>
      </c>
      <c r="P45" s="57">
        <v>0.95652</v>
      </c>
      <c r="Q45" s="57"/>
      <c r="R45" s="58">
        <f t="shared" si="3"/>
        <v>7911.370636372146</v>
      </c>
      <c r="S45" s="58"/>
      <c r="T45" s="59">
        <f t="shared" si="4"/>
        <v>61.200000000000145</v>
      </c>
      <c r="U45" s="59"/>
    </row>
    <row r="46" spans="2:21" ht="13.5">
      <c r="B46" s="36">
        <v>38</v>
      </c>
      <c r="C46" s="56">
        <f t="shared" si="1"/>
        <v>382796.5805298226</v>
      </c>
      <c r="D46" s="56"/>
      <c r="E46" s="36">
        <v>2011</v>
      </c>
      <c r="F46" s="8">
        <v>42650</v>
      </c>
      <c r="G46" s="36" t="s">
        <v>3</v>
      </c>
      <c r="H46" s="57">
        <v>1.03656</v>
      </c>
      <c r="I46" s="57"/>
      <c r="J46" s="36">
        <v>172</v>
      </c>
      <c r="K46" s="56">
        <f t="shared" si="0"/>
        <v>11483.897415894678</v>
      </c>
      <c r="L46" s="56"/>
      <c r="M46" s="6">
        <f t="shared" si="2"/>
        <v>0.06676684544124814</v>
      </c>
      <c r="N46" s="36">
        <v>2011</v>
      </c>
      <c r="O46" s="8">
        <v>42655</v>
      </c>
      <c r="P46" s="57">
        <v>1.01888</v>
      </c>
      <c r="Q46" s="57"/>
      <c r="R46" s="58">
        <f t="shared" si="3"/>
        <v>11804.378274012615</v>
      </c>
      <c r="S46" s="58"/>
      <c r="T46" s="59">
        <f t="shared" si="4"/>
        <v>176.7999999999992</v>
      </c>
      <c r="U46" s="59"/>
    </row>
    <row r="47" spans="2:21" ht="13.5">
      <c r="B47" s="36">
        <v>39</v>
      </c>
      <c r="C47" s="56">
        <f t="shared" si="1"/>
        <v>394600.9588038352</v>
      </c>
      <c r="D47" s="56"/>
      <c r="E47" s="36">
        <v>2011</v>
      </c>
      <c r="F47" s="8">
        <v>42724</v>
      </c>
      <c r="G47" s="36" t="s">
        <v>3</v>
      </c>
      <c r="H47" s="57">
        <v>1.03325</v>
      </c>
      <c r="I47" s="57"/>
      <c r="J47" s="36">
        <v>60</v>
      </c>
      <c r="K47" s="56">
        <f t="shared" si="0"/>
        <v>11838.028764115055</v>
      </c>
      <c r="L47" s="56"/>
      <c r="M47" s="6">
        <f t="shared" si="2"/>
        <v>0.19730047940191758</v>
      </c>
      <c r="N47" s="36">
        <v>2011</v>
      </c>
      <c r="O47" s="8">
        <v>42724</v>
      </c>
      <c r="P47" s="57">
        <v>1.02825</v>
      </c>
      <c r="Q47" s="57"/>
      <c r="R47" s="58">
        <f t="shared" si="3"/>
        <v>9865.02397009567</v>
      </c>
      <c r="S47" s="58"/>
      <c r="T47" s="59">
        <f t="shared" si="4"/>
        <v>49.999999999998934</v>
      </c>
      <c r="U47" s="59"/>
    </row>
    <row r="48" spans="2:21" ht="13.5">
      <c r="B48" s="43">
        <v>40</v>
      </c>
      <c r="C48" s="56">
        <f t="shared" si="1"/>
        <v>404465.9827739309</v>
      </c>
      <c r="D48" s="56"/>
      <c r="E48" s="36">
        <v>2012</v>
      </c>
      <c r="F48" s="8">
        <v>42605</v>
      </c>
      <c r="G48" s="36" t="s">
        <v>4</v>
      </c>
      <c r="H48" s="57">
        <v>0.99451</v>
      </c>
      <c r="I48" s="57"/>
      <c r="J48" s="36">
        <v>78</v>
      </c>
      <c r="K48" s="56">
        <f t="shared" si="0"/>
        <v>12133.979483217927</v>
      </c>
      <c r="L48" s="56"/>
      <c r="M48" s="6">
        <f t="shared" si="2"/>
        <v>0.15556383952843494</v>
      </c>
      <c r="N48" s="36">
        <v>2012</v>
      </c>
      <c r="O48" s="8">
        <v>42610</v>
      </c>
      <c r="P48" s="57">
        <v>0.98672</v>
      </c>
      <c r="Q48" s="57"/>
      <c r="R48" s="58">
        <f t="shared" si="3"/>
        <v>-12118.423099265025</v>
      </c>
      <c r="S48" s="58"/>
      <c r="T48" s="59">
        <f t="shared" si="4"/>
        <v>-78</v>
      </c>
      <c r="U48" s="59"/>
    </row>
    <row r="49" spans="2:21" ht="13.5">
      <c r="B49" s="36">
        <v>41</v>
      </c>
      <c r="C49" s="56">
        <f t="shared" si="1"/>
        <v>392347.55967466586</v>
      </c>
      <c r="D49" s="56"/>
      <c r="E49" s="36">
        <v>2012</v>
      </c>
      <c r="F49" s="8">
        <v>42705</v>
      </c>
      <c r="G49" s="36" t="s">
        <v>3</v>
      </c>
      <c r="H49" s="57">
        <v>0.99597</v>
      </c>
      <c r="I49" s="57"/>
      <c r="J49" s="36">
        <v>54</v>
      </c>
      <c r="K49" s="56">
        <f t="shared" si="0"/>
        <v>11770.426790239975</v>
      </c>
      <c r="L49" s="56"/>
      <c r="M49" s="6">
        <f t="shared" si="2"/>
        <v>0.21797086648592545</v>
      </c>
      <c r="N49" s="36">
        <v>2012</v>
      </c>
      <c r="O49" s="8">
        <v>42676</v>
      </c>
      <c r="P49" s="57">
        <v>0.9922</v>
      </c>
      <c r="Q49" s="57"/>
      <c r="R49" s="58">
        <f t="shared" si="3"/>
        <v>8217.5016665195</v>
      </c>
      <c r="S49" s="58"/>
      <c r="T49" s="59">
        <f t="shared" si="4"/>
        <v>37.700000000000514</v>
      </c>
      <c r="U49" s="59"/>
    </row>
    <row r="50" spans="2:21" ht="13.5">
      <c r="B50" s="36">
        <v>42</v>
      </c>
      <c r="C50" s="56">
        <f t="shared" si="1"/>
        <v>400565.06134118536</v>
      </c>
      <c r="D50" s="56"/>
      <c r="E50" s="36">
        <v>2012</v>
      </c>
      <c r="F50" s="8">
        <v>42723</v>
      </c>
      <c r="G50" s="36" t="s">
        <v>4</v>
      </c>
      <c r="H50" s="57">
        <v>0.98803</v>
      </c>
      <c r="I50" s="57"/>
      <c r="J50" s="36">
        <v>64</v>
      </c>
      <c r="K50" s="56">
        <f t="shared" si="0"/>
        <v>12016.95184023556</v>
      </c>
      <c r="L50" s="56"/>
      <c r="M50" s="6">
        <f t="shared" si="2"/>
        <v>0.18776487250368062</v>
      </c>
      <c r="N50" s="36">
        <v>2012</v>
      </c>
      <c r="O50" s="8">
        <v>42725</v>
      </c>
      <c r="P50" s="57">
        <v>0.99166</v>
      </c>
      <c r="Q50" s="57"/>
      <c r="R50" s="58">
        <f t="shared" si="3"/>
        <v>6815.864871883648</v>
      </c>
      <c r="S50" s="58"/>
      <c r="T50" s="59">
        <f t="shared" si="4"/>
        <v>36.300000000000225</v>
      </c>
      <c r="U50" s="59"/>
    </row>
    <row r="51" spans="2:21" ht="13.5">
      <c r="B51" s="36">
        <v>43</v>
      </c>
      <c r="C51" s="56">
        <f t="shared" si="1"/>
        <v>407380.926213069</v>
      </c>
      <c r="D51" s="56"/>
      <c r="E51" s="36">
        <v>2013</v>
      </c>
      <c r="F51" s="8">
        <v>42500</v>
      </c>
      <c r="G51" s="36" t="s">
        <v>4</v>
      </c>
      <c r="H51" s="57">
        <v>1.00893</v>
      </c>
      <c r="I51" s="57"/>
      <c r="J51" s="36">
        <v>71</v>
      </c>
      <c r="K51" s="56">
        <f t="shared" si="0"/>
        <v>12221.427786392069</v>
      </c>
      <c r="L51" s="56"/>
      <c r="M51" s="6">
        <f t="shared" si="2"/>
        <v>0.17213278572383195</v>
      </c>
      <c r="N51" s="36">
        <v>2013</v>
      </c>
      <c r="O51" s="8">
        <v>42500</v>
      </c>
      <c r="P51" s="57">
        <v>1.01359</v>
      </c>
      <c r="Q51" s="57"/>
      <c r="R51" s="58">
        <f t="shared" si="3"/>
        <v>8021.387814730373</v>
      </c>
      <c r="S51" s="58"/>
      <c r="T51" s="59">
        <f t="shared" si="4"/>
        <v>46.599999999998865</v>
      </c>
      <c r="U51" s="59"/>
    </row>
    <row r="52" spans="2:21" ht="13.5">
      <c r="B52" s="36">
        <v>44</v>
      </c>
      <c r="C52" s="56">
        <f t="shared" si="1"/>
        <v>415402.31402779935</v>
      </c>
      <c r="D52" s="56"/>
      <c r="E52" s="36">
        <v>2013</v>
      </c>
      <c r="F52" s="8">
        <v>42520</v>
      </c>
      <c r="G52" s="36" t="s">
        <v>3</v>
      </c>
      <c r="H52" s="57">
        <v>1.03291</v>
      </c>
      <c r="I52" s="57"/>
      <c r="J52" s="36">
        <v>74</v>
      </c>
      <c r="K52" s="56">
        <f t="shared" si="0"/>
        <v>12462.069420833981</v>
      </c>
      <c r="L52" s="56"/>
      <c r="M52" s="6">
        <f t="shared" si="2"/>
        <v>0.16840634352478354</v>
      </c>
      <c r="N52" s="36">
        <v>2013</v>
      </c>
      <c r="O52" s="8">
        <v>42524</v>
      </c>
      <c r="P52" s="57">
        <v>1.02736</v>
      </c>
      <c r="Q52" s="57"/>
      <c r="R52" s="58">
        <f t="shared" si="3"/>
        <v>9346.552065625392</v>
      </c>
      <c r="S52" s="58"/>
      <c r="T52" s="59">
        <f t="shared" si="4"/>
        <v>55.49999999999944</v>
      </c>
      <c r="U52" s="59"/>
    </row>
    <row r="53" spans="2:21" ht="13.5">
      <c r="B53" s="36">
        <v>45</v>
      </c>
      <c r="C53" s="56">
        <f t="shared" si="1"/>
        <v>424748.86609342473</v>
      </c>
      <c r="D53" s="56"/>
      <c r="E53" s="36">
        <v>2013</v>
      </c>
      <c r="F53" s="8">
        <v>42539</v>
      </c>
      <c r="G53" s="36" t="s">
        <v>4</v>
      </c>
      <c r="H53" s="57">
        <v>1.02045</v>
      </c>
      <c r="I53" s="57"/>
      <c r="J53" s="36">
        <v>59</v>
      </c>
      <c r="K53" s="56">
        <f t="shared" si="0"/>
        <v>12742.465982802742</v>
      </c>
      <c r="L53" s="56"/>
      <c r="M53" s="6">
        <f t="shared" si="2"/>
        <v>0.21597399970852105</v>
      </c>
      <c r="N53" s="36">
        <v>2013</v>
      </c>
      <c r="O53" s="8">
        <v>42540</v>
      </c>
      <c r="P53" s="57">
        <v>1.02475</v>
      </c>
      <c r="Q53" s="57"/>
      <c r="R53" s="58">
        <f t="shared" si="3"/>
        <v>9286.881987466342</v>
      </c>
      <c r="S53" s="58"/>
      <c r="T53" s="59">
        <f t="shared" si="4"/>
        <v>42.9999999999997</v>
      </c>
      <c r="U53" s="59"/>
    </row>
    <row r="54" spans="2:21" ht="13.5">
      <c r="B54" s="36">
        <v>46</v>
      </c>
      <c r="C54" s="56">
        <f t="shared" si="1"/>
        <v>434035.7480808911</v>
      </c>
      <c r="D54" s="56"/>
      <c r="E54" s="36">
        <v>2014</v>
      </c>
      <c r="F54" s="8">
        <v>42405</v>
      </c>
      <c r="G54" s="36" t="s">
        <v>3</v>
      </c>
      <c r="H54" s="57">
        <v>1.10388</v>
      </c>
      <c r="I54" s="57"/>
      <c r="J54" s="36">
        <v>103</v>
      </c>
      <c r="K54" s="56">
        <f t="shared" si="0"/>
        <v>13021.072442426732</v>
      </c>
      <c r="L54" s="56"/>
      <c r="M54" s="6">
        <f t="shared" si="2"/>
        <v>0.1264181790526867</v>
      </c>
      <c r="N54" s="36">
        <v>2014</v>
      </c>
      <c r="O54" s="8">
        <v>42419</v>
      </c>
      <c r="P54" s="57">
        <v>1.09257</v>
      </c>
      <c r="Q54" s="57"/>
      <c r="R54" s="58">
        <f t="shared" si="3"/>
        <v>14297.89605085878</v>
      </c>
      <c r="S54" s="58"/>
      <c r="T54" s="59">
        <f t="shared" si="4"/>
        <v>113.09999999999931</v>
      </c>
      <c r="U54" s="59"/>
    </row>
    <row r="55" spans="2:21" ht="13.5">
      <c r="B55" s="36">
        <v>47</v>
      </c>
      <c r="C55" s="56">
        <f t="shared" si="1"/>
        <v>448333.64413174987</v>
      </c>
      <c r="D55" s="56"/>
      <c r="E55" s="36">
        <v>2014</v>
      </c>
      <c r="F55" s="8">
        <v>42594</v>
      </c>
      <c r="G55" s="36" t="s">
        <v>3</v>
      </c>
      <c r="H55" s="57">
        <v>1.09181</v>
      </c>
      <c r="I55" s="57"/>
      <c r="J55" s="36">
        <v>60</v>
      </c>
      <c r="K55" s="56">
        <f t="shared" si="0"/>
        <v>13450.009323952496</v>
      </c>
      <c r="L55" s="56"/>
      <c r="M55" s="6">
        <f t="shared" si="2"/>
        <v>0.22416682206587493</v>
      </c>
      <c r="N55" s="36">
        <v>2014</v>
      </c>
      <c r="O55" s="8">
        <v>42597</v>
      </c>
      <c r="P55" s="57">
        <v>1.08777</v>
      </c>
      <c r="Q55" s="57"/>
      <c r="R55" s="58">
        <f t="shared" si="3"/>
        <v>9056.339611461446</v>
      </c>
      <c r="S55" s="58"/>
      <c r="T55" s="59">
        <f t="shared" si="4"/>
        <v>40.40000000000043</v>
      </c>
      <c r="U55" s="59"/>
    </row>
    <row r="56" spans="2:21" ht="13.5">
      <c r="B56" s="43">
        <v>48</v>
      </c>
      <c r="C56" s="56">
        <f t="shared" si="1"/>
        <v>457389.9837432113</v>
      </c>
      <c r="D56" s="56"/>
      <c r="E56" s="36">
        <v>2015</v>
      </c>
      <c r="F56" s="8">
        <v>42664</v>
      </c>
      <c r="G56" s="36" t="s">
        <v>4</v>
      </c>
      <c r="H56" s="57">
        <v>1.30455</v>
      </c>
      <c r="I56" s="57"/>
      <c r="J56" s="36">
        <v>152</v>
      </c>
      <c r="K56" s="56">
        <f t="shared" si="0"/>
        <v>13721.699512296338</v>
      </c>
      <c r="L56" s="56"/>
      <c r="M56" s="6">
        <f t="shared" si="2"/>
        <v>0.09027433889668643</v>
      </c>
      <c r="N56" s="36">
        <v>2015</v>
      </c>
      <c r="O56" s="8">
        <v>42666</v>
      </c>
      <c r="P56" s="57">
        <v>1.31787</v>
      </c>
      <c r="Q56" s="57"/>
      <c r="R56" s="58">
        <f t="shared" si="3"/>
        <v>12024.541941038631</v>
      </c>
      <c r="S56" s="58"/>
      <c r="T56" s="59">
        <f t="shared" si="4"/>
        <v>133.2</v>
      </c>
      <c r="U56" s="59"/>
    </row>
    <row r="57" spans="2:21" ht="13.5">
      <c r="B57" s="36">
        <v>49</v>
      </c>
      <c r="C57" s="56">
        <f t="shared" si="1"/>
        <v>469414.52568424994</v>
      </c>
      <c r="D57" s="56"/>
      <c r="E57" s="36">
        <v>2015</v>
      </c>
      <c r="F57" s="8">
        <v>42693</v>
      </c>
      <c r="G57" s="36" t="s">
        <v>3</v>
      </c>
      <c r="H57" s="57">
        <v>1.32949</v>
      </c>
      <c r="I57" s="57"/>
      <c r="J57" s="36">
        <v>75</v>
      </c>
      <c r="K57" s="56">
        <f t="shared" si="0"/>
        <v>14082.435770527498</v>
      </c>
      <c r="L57" s="56"/>
      <c r="M57" s="6">
        <f t="shared" si="2"/>
        <v>0.18776581027369996</v>
      </c>
      <c r="N57" s="36">
        <v>2015</v>
      </c>
      <c r="O57" s="8">
        <v>42693</v>
      </c>
      <c r="P57" s="57">
        <v>1.32476</v>
      </c>
      <c r="Q57" s="57"/>
      <c r="R57" s="58">
        <f t="shared" si="3"/>
        <v>8881.322825946238</v>
      </c>
      <c r="S57" s="58"/>
      <c r="T57" s="59">
        <f t="shared" si="4"/>
        <v>47.30000000000123</v>
      </c>
      <c r="U57" s="59"/>
    </row>
    <row r="58" spans="2:21" ht="13.5">
      <c r="B58" s="36">
        <v>50</v>
      </c>
      <c r="C58" s="56">
        <f t="shared" si="1"/>
        <v>478295.8485101962</v>
      </c>
      <c r="D58" s="56"/>
      <c r="E58" s="36">
        <v>2016</v>
      </c>
      <c r="F58" s="8">
        <v>42390</v>
      </c>
      <c r="G58" s="36" t="s">
        <v>3</v>
      </c>
      <c r="H58" s="57">
        <v>1.44432</v>
      </c>
      <c r="I58" s="57"/>
      <c r="J58" s="36">
        <v>145</v>
      </c>
      <c r="K58" s="56">
        <f t="shared" si="0"/>
        <v>14348.875455305886</v>
      </c>
      <c r="L58" s="56"/>
      <c r="M58" s="6">
        <f t="shared" si="2"/>
        <v>0.09895776176073025</v>
      </c>
      <c r="N58" s="36">
        <v>2016</v>
      </c>
      <c r="O58" s="8">
        <v>42390</v>
      </c>
      <c r="P58" s="57">
        <v>1.429939</v>
      </c>
      <c r="Q58" s="57"/>
      <c r="R58" s="58">
        <f t="shared" si="3"/>
        <v>14231.115718810594</v>
      </c>
      <c r="S58" s="58"/>
      <c r="T58" s="59">
        <f t="shared" si="4"/>
        <v>143.80999999999977</v>
      </c>
      <c r="U58" s="59"/>
    </row>
    <row r="59" spans="2:21" ht="13.5">
      <c r="B59" s="36">
        <v>51</v>
      </c>
      <c r="C59" s="56">
        <f t="shared" si="1"/>
        <v>492526.9642290068</v>
      </c>
      <c r="D59" s="56"/>
      <c r="E59" s="36">
        <v>2016</v>
      </c>
      <c r="F59" s="8">
        <v>42604</v>
      </c>
      <c r="G59" s="36" t="s">
        <v>4</v>
      </c>
      <c r="H59" s="57">
        <v>1.28894</v>
      </c>
      <c r="I59" s="57"/>
      <c r="J59" s="36">
        <v>111</v>
      </c>
      <c r="K59" s="56">
        <f t="shared" si="0"/>
        <v>14775.808926870202</v>
      </c>
      <c r="L59" s="56"/>
      <c r="M59" s="6">
        <f t="shared" si="2"/>
        <v>0.1331153957375694</v>
      </c>
      <c r="N59" s="36">
        <v>2016</v>
      </c>
      <c r="O59" s="8">
        <v>42608</v>
      </c>
      <c r="P59" s="57">
        <v>1.29702</v>
      </c>
      <c r="Q59" s="57"/>
      <c r="R59" s="58">
        <f t="shared" si="3"/>
        <v>10755.723975595722</v>
      </c>
      <c r="S59" s="58"/>
      <c r="T59" s="59">
        <f t="shared" si="4"/>
        <v>80.80000000000086</v>
      </c>
      <c r="U59" s="59"/>
    </row>
    <row r="60" spans="2:21" ht="13.5">
      <c r="B60" s="36">
        <v>52</v>
      </c>
      <c r="C60" s="56">
        <f t="shared" si="1"/>
        <v>503282.6882046025</v>
      </c>
      <c r="D60" s="56"/>
      <c r="E60" s="36">
        <v>2016</v>
      </c>
      <c r="F60" s="8">
        <v>42634</v>
      </c>
      <c r="G60" s="36" t="s">
        <v>3</v>
      </c>
      <c r="H60" s="57">
        <v>1.31349</v>
      </c>
      <c r="I60" s="57"/>
      <c r="J60" s="36">
        <v>93</v>
      </c>
      <c r="K60" s="56">
        <f t="shared" si="0"/>
        <v>15098.480646138074</v>
      </c>
      <c r="L60" s="56"/>
      <c r="M60" s="6">
        <f t="shared" si="2"/>
        <v>0.16234925425954919</v>
      </c>
      <c r="N60" s="36">
        <v>2016</v>
      </c>
      <c r="O60" s="8">
        <v>42635</v>
      </c>
      <c r="P60" s="57">
        <v>1.30685</v>
      </c>
      <c r="Q60" s="57"/>
      <c r="R60" s="58">
        <f t="shared" si="3"/>
        <v>10779.990482834031</v>
      </c>
      <c r="S60" s="58"/>
      <c r="T60" s="59">
        <f t="shared" si="4"/>
        <v>66.39999999999979</v>
      </c>
      <c r="U60" s="59"/>
    </row>
    <row r="61" spans="2:21" ht="13.5">
      <c r="B61" s="36">
        <v>53</v>
      </c>
      <c r="C61" s="56">
        <f t="shared" si="1"/>
        <v>514062.67868743656</v>
      </c>
      <c r="D61" s="56"/>
      <c r="E61" s="36">
        <v>2016</v>
      </c>
      <c r="F61" s="8">
        <v>42682</v>
      </c>
      <c r="G61" s="36" t="s">
        <v>3</v>
      </c>
      <c r="H61" s="57">
        <v>1.33126</v>
      </c>
      <c r="I61" s="57"/>
      <c r="J61" s="36">
        <v>112</v>
      </c>
      <c r="K61" s="56">
        <f t="shared" si="0"/>
        <v>15421.880360623096</v>
      </c>
      <c r="L61" s="56"/>
      <c r="M61" s="6">
        <f t="shared" si="2"/>
        <v>0.13769536036270622</v>
      </c>
      <c r="N61" s="36">
        <v>2016</v>
      </c>
      <c r="O61" s="8">
        <v>42683</v>
      </c>
      <c r="P61" s="57">
        <v>1.34237</v>
      </c>
      <c r="Q61" s="57"/>
      <c r="R61" s="58">
        <f t="shared" si="3"/>
        <v>-15297.954536296596</v>
      </c>
      <c r="S61" s="58"/>
      <c r="T61" s="59">
        <f t="shared" si="4"/>
        <v>-112</v>
      </c>
      <c r="U61" s="59"/>
    </row>
    <row r="62" spans="2:21" ht="13.5">
      <c r="B62" s="36">
        <v>54</v>
      </c>
      <c r="C62" s="56">
        <f t="shared" si="1"/>
        <v>498764.72415113996</v>
      </c>
      <c r="D62" s="56"/>
      <c r="E62" s="36"/>
      <c r="F62" s="8"/>
      <c r="G62" s="36" t="s">
        <v>3</v>
      </c>
      <c r="H62" s="57"/>
      <c r="I62" s="57"/>
      <c r="J62" s="36"/>
      <c r="K62" s="56">
        <f t="shared" si="0"/>
      </c>
      <c r="L62" s="56"/>
      <c r="M62" s="6">
        <f t="shared" si="2"/>
      </c>
      <c r="N62" s="36"/>
      <c r="O62" s="8"/>
      <c r="P62" s="57"/>
      <c r="Q62" s="57"/>
      <c r="R62" s="58">
        <f t="shared" si="3"/>
      </c>
      <c r="S62" s="58"/>
      <c r="T62" s="59">
        <f t="shared" si="4"/>
      </c>
      <c r="U62" s="59"/>
    </row>
    <row r="63" spans="2:21" ht="13.5">
      <c r="B63" s="36">
        <v>55</v>
      </c>
      <c r="C63" s="56">
        <f t="shared" si="1"/>
      </c>
      <c r="D63" s="56"/>
      <c r="E63" s="36"/>
      <c r="F63" s="8"/>
      <c r="G63" s="36" t="s">
        <v>4</v>
      </c>
      <c r="H63" s="57"/>
      <c r="I63" s="57"/>
      <c r="J63" s="36"/>
      <c r="K63" s="56">
        <f t="shared" si="0"/>
      </c>
      <c r="L63" s="56"/>
      <c r="M63" s="6">
        <f t="shared" si="2"/>
      </c>
      <c r="N63" s="36"/>
      <c r="O63" s="8"/>
      <c r="P63" s="57"/>
      <c r="Q63" s="57"/>
      <c r="R63" s="58">
        <f t="shared" si="3"/>
      </c>
      <c r="S63" s="58"/>
      <c r="T63" s="59">
        <f t="shared" si="4"/>
      </c>
      <c r="U63" s="59"/>
    </row>
    <row r="64" spans="2:21" ht="13.5">
      <c r="B64" s="36">
        <v>56</v>
      </c>
      <c r="C64" s="56">
        <f t="shared" si="1"/>
      </c>
      <c r="D64" s="56"/>
      <c r="E64" s="36"/>
      <c r="F64" s="8"/>
      <c r="G64" s="36" t="s">
        <v>3</v>
      </c>
      <c r="H64" s="57"/>
      <c r="I64" s="57"/>
      <c r="J64" s="36"/>
      <c r="K64" s="56">
        <f t="shared" si="0"/>
      </c>
      <c r="L64" s="56"/>
      <c r="M64" s="6">
        <f t="shared" si="2"/>
      </c>
      <c r="N64" s="36"/>
      <c r="O64" s="8"/>
      <c r="P64" s="57"/>
      <c r="Q64" s="57"/>
      <c r="R64" s="58">
        <f t="shared" si="3"/>
      </c>
      <c r="S64" s="58"/>
      <c r="T64" s="59">
        <f t="shared" si="4"/>
      </c>
      <c r="U64" s="59"/>
    </row>
    <row r="65" spans="2:21" ht="13.5">
      <c r="B65" s="36">
        <v>57</v>
      </c>
      <c r="C65" s="56">
        <f t="shared" si="1"/>
      </c>
      <c r="D65" s="56"/>
      <c r="E65" s="36"/>
      <c r="F65" s="8"/>
      <c r="G65" s="36" t="s">
        <v>3</v>
      </c>
      <c r="H65" s="57"/>
      <c r="I65" s="57"/>
      <c r="J65" s="36"/>
      <c r="K65" s="56">
        <f t="shared" si="0"/>
      </c>
      <c r="L65" s="56"/>
      <c r="M65" s="6">
        <f t="shared" si="2"/>
      </c>
      <c r="N65" s="36"/>
      <c r="O65" s="8"/>
      <c r="P65" s="57"/>
      <c r="Q65" s="57"/>
      <c r="R65" s="58">
        <f t="shared" si="3"/>
      </c>
      <c r="S65" s="58"/>
      <c r="T65" s="59">
        <f t="shared" si="4"/>
      </c>
      <c r="U65" s="59"/>
    </row>
    <row r="66" spans="2:21" ht="13.5">
      <c r="B66" s="36">
        <v>58</v>
      </c>
      <c r="C66" s="56">
        <f t="shared" si="1"/>
      </c>
      <c r="D66" s="56"/>
      <c r="E66" s="36"/>
      <c r="F66" s="8"/>
      <c r="G66" s="36" t="s">
        <v>3</v>
      </c>
      <c r="H66" s="57"/>
      <c r="I66" s="57"/>
      <c r="J66" s="36"/>
      <c r="K66" s="56">
        <f t="shared" si="0"/>
      </c>
      <c r="L66" s="56"/>
      <c r="M66" s="6">
        <f t="shared" si="2"/>
      </c>
      <c r="N66" s="36"/>
      <c r="O66" s="8"/>
      <c r="P66" s="57"/>
      <c r="Q66" s="57"/>
      <c r="R66" s="58">
        <f t="shared" si="3"/>
      </c>
      <c r="S66" s="58"/>
      <c r="T66" s="59">
        <f t="shared" si="4"/>
      </c>
      <c r="U66" s="59"/>
    </row>
    <row r="67" spans="2:21" ht="13.5">
      <c r="B67" s="36">
        <v>59</v>
      </c>
      <c r="C67" s="56">
        <f t="shared" si="1"/>
      </c>
      <c r="D67" s="56"/>
      <c r="E67" s="36"/>
      <c r="F67" s="8"/>
      <c r="G67" s="36" t="s">
        <v>3</v>
      </c>
      <c r="H67" s="57"/>
      <c r="I67" s="57"/>
      <c r="J67" s="36"/>
      <c r="K67" s="56">
        <f t="shared" si="0"/>
      </c>
      <c r="L67" s="56"/>
      <c r="M67" s="6">
        <f t="shared" si="2"/>
      </c>
      <c r="N67" s="36"/>
      <c r="O67" s="8"/>
      <c r="P67" s="57"/>
      <c r="Q67" s="57"/>
      <c r="R67" s="58">
        <f t="shared" si="3"/>
      </c>
      <c r="S67" s="58"/>
      <c r="T67" s="59">
        <f t="shared" si="4"/>
      </c>
      <c r="U67" s="59"/>
    </row>
    <row r="68" spans="2:21" ht="13.5">
      <c r="B68" s="36">
        <v>60</v>
      </c>
      <c r="C68" s="56">
        <f t="shared" si="1"/>
      </c>
      <c r="D68" s="56"/>
      <c r="E68" s="36"/>
      <c r="F68" s="8"/>
      <c r="G68" s="36" t="s">
        <v>4</v>
      </c>
      <c r="H68" s="57"/>
      <c r="I68" s="57"/>
      <c r="J68" s="36"/>
      <c r="K68" s="56">
        <f t="shared" si="0"/>
      </c>
      <c r="L68" s="56"/>
      <c r="M68" s="6">
        <f t="shared" si="2"/>
      </c>
      <c r="N68" s="36"/>
      <c r="O68" s="8"/>
      <c r="P68" s="57"/>
      <c r="Q68" s="57"/>
      <c r="R68" s="58">
        <f t="shared" si="3"/>
      </c>
      <c r="S68" s="58"/>
      <c r="T68" s="59">
        <f t="shared" si="4"/>
      </c>
      <c r="U68" s="59"/>
    </row>
    <row r="69" spans="2:21" ht="13.5">
      <c r="B69" s="36">
        <v>61</v>
      </c>
      <c r="C69" s="56">
        <f t="shared" si="1"/>
      </c>
      <c r="D69" s="56"/>
      <c r="E69" s="36"/>
      <c r="F69" s="8"/>
      <c r="G69" s="36" t="s">
        <v>4</v>
      </c>
      <c r="H69" s="57"/>
      <c r="I69" s="57"/>
      <c r="J69" s="36"/>
      <c r="K69" s="56">
        <f t="shared" si="0"/>
      </c>
      <c r="L69" s="56"/>
      <c r="M69" s="6">
        <f t="shared" si="2"/>
      </c>
      <c r="N69" s="36"/>
      <c r="O69" s="8"/>
      <c r="P69" s="57"/>
      <c r="Q69" s="57"/>
      <c r="R69" s="58">
        <f t="shared" si="3"/>
      </c>
      <c r="S69" s="58"/>
      <c r="T69" s="59">
        <f t="shared" si="4"/>
      </c>
      <c r="U69" s="59"/>
    </row>
    <row r="70" spans="2:21" ht="13.5">
      <c r="B70" s="36">
        <v>62</v>
      </c>
      <c r="C70" s="56">
        <f t="shared" si="1"/>
      </c>
      <c r="D70" s="56"/>
      <c r="E70" s="36"/>
      <c r="F70" s="8"/>
      <c r="G70" s="36" t="s">
        <v>3</v>
      </c>
      <c r="H70" s="57"/>
      <c r="I70" s="57"/>
      <c r="J70" s="36"/>
      <c r="K70" s="56">
        <f t="shared" si="0"/>
      </c>
      <c r="L70" s="56"/>
      <c r="M70" s="6">
        <f t="shared" si="2"/>
      </c>
      <c r="N70" s="36"/>
      <c r="O70" s="8"/>
      <c r="P70" s="57"/>
      <c r="Q70" s="57"/>
      <c r="R70" s="58">
        <f t="shared" si="3"/>
      </c>
      <c r="S70" s="58"/>
      <c r="T70" s="59">
        <f t="shared" si="4"/>
      </c>
      <c r="U70" s="59"/>
    </row>
    <row r="71" spans="2:21" ht="13.5">
      <c r="B71" s="36">
        <v>63</v>
      </c>
      <c r="C71" s="56">
        <f t="shared" si="1"/>
      </c>
      <c r="D71" s="56"/>
      <c r="E71" s="36"/>
      <c r="F71" s="8"/>
      <c r="G71" s="36" t="s">
        <v>4</v>
      </c>
      <c r="H71" s="57"/>
      <c r="I71" s="57"/>
      <c r="J71" s="36"/>
      <c r="K71" s="56">
        <f t="shared" si="0"/>
      </c>
      <c r="L71" s="56"/>
      <c r="M71" s="6">
        <f t="shared" si="2"/>
      </c>
      <c r="N71" s="36"/>
      <c r="O71" s="8"/>
      <c r="P71" s="57"/>
      <c r="Q71" s="57"/>
      <c r="R71" s="58">
        <f t="shared" si="3"/>
      </c>
      <c r="S71" s="58"/>
      <c r="T71" s="59">
        <f t="shared" si="4"/>
      </c>
      <c r="U71" s="59"/>
    </row>
    <row r="72" spans="2:21" ht="13.5">
      <c r="B72" s="36">
        <v>64</v>
      </c>
      <c r="C72" s="56">
        <f t="shared" si="1"/>
      </c>
      <c r="D72" s="56"/>
      <c r="E72" s="36"/>
      <c r="F72" s="8"/>
      <c r="G72" s="36" t="s">
        <v>3</v>
      </c>
      <c r="H72" s="57"/>
      <c r="I72" s="57"/>
      <c r="J72" s="36"/>
      <c r="K72" s="56">
        <f t="shared" si="0"/>
      </c>
      <c r="L72" s="56"/>
      <c r="M72" s="6">
        <f t="shared" si="2"/>
      </c>
      <c r="N72" s="36"/>
      <c r="O72" s="8"/>
      <c r="P72" s="57"/>
      <c r="Q72" s="57"/>
      <c r="R72" s="58">
        <f t="shared" si="3"/>
      </c>
      <c r="S72" s="58"/>
      <c r="T72" s="59">
        <f t="shared" si="4"/>
      </c>
      <c r="U72" s="59"/>
    </row>
    <row r="73" spans="2:21" ht="13.5">
      <c r="B73" s="36">
        <v>65</v>
      </c>
      <c r="C73" s="56">
        <f t="shared" si="1"/>
      </c>
      <c r="D73" s="56"/>
      <c r="E73" s="36"/>
      <c r="F73" s="8"/>
      <c r="G73" s="36" t="s">
        <v>4</v>
      </c>
      <c r="H73" s="57"/>
      <c r="I73" s="57"/>
      <c r="J73" s="36"/>
      <c r="K73" s="56">
        <f aca="true" t="shared" si="5" ref="K73:K108">IF(F73="","",C73*0.03)</f>
      </c>
      <c r="L73" s="56"/>
      <c r="M73" s="6">
        <f t="shared" si="2"/>
      </c>
      <c r="N73" s="36"/>
      <c r="O73" s="8"/>
      <c r="P73" s="57"/>
      <c r="Q73" s="57"/>
      <c r="R73" s="58">
        <f t="shared" si="3"/>
      </c>
      <c r="S73" s="58"/>
      <c r="T73" s="59">
        <f t="shared" si="4"/>
      </c>
      <c r="U73" s="59"/>
    </row>
    <row r="74" spans="2:21" ht="13.5">
      <c r="B74" s="36">
        <v>66</v>
      </c>
      <c r="C74" s="56">
        <f aca="true" t="shared" si="6" ref="C74:C108">IF(R73="","",C73+R73)</f>
      </c>
      <c r="D74" s="56"/>
      <c r="E74" s="36"/>
      <c r="F74" s="8"/>
      <c r="G74" s="36" t="s">
        <v>4</v>
      </c>
      <c r="H74" s="57"/>
      <c r="I74" s="57"/>
      <c r="J74" s="36"/>
      <c r="K74" s="56">
        <f t="shared" si="5"/>
      </c>
      <c r="L74" s="56"/>
      <c r="M74" s="6">
        <f aca="true" t="shared" si="7" ref="M74:M108">IF(J74="","",(K74/J74)/1000)</f>
      </c>
      <c r="N74" s="36"/>
      <c r="O74" s="8"/>
      <c r="P74" s="57"/>
      <c r="Q74" s="57"/>
      <c r="R74" s="58">
        <f aca="true" t="shared" si="8" ref="R74:R108">IF(O74="","",(IF(G74="売",H74-P74,P74-H74))*M74*10000000)</f>
      </c>
      <c r="S74" s="58"/>
      <c r="T74" s="59">
        <f aca="true" t="shared" si="9" ref="T74:T108">IF(O74="","",IF(R74&lt;0,J74*(-1),IF(G74="買",(P74-H74)*10000,(H74-P74)*10000)))</f>
      </c>
      <c r="U74" s="59"/>
    </row>
    <row r="75" spans="2:21" ht="13.5">
      <c r="B75" s="36">
        <v>67</v>
      </c>
      <c r="C75" s="56">
        <f t="shared" si="6"/>
      </c>
      <c r="D75" s="56"/>
      <c r="E75" s="36"/>
      <c r="F75" s="8"/>
      <c r="G75" s="36" t="s">
        <v>3</v>
      </c>
      <c r="H75" s="57"/>
      <c r="I75" s="57"/>
      <c r="J75" s="36"/>
      <c r="K75" s="56">
        <f t="shared" si="5"/>
      </c>
      <c r="L75" s="56"/>
      <c r="M75" s="6">
        <f t="shared" si="7"/>
      </c>
      <c r="N75" s="36"/>
      <c r="O75" s="8"/>
      <c r="P75" s="57"/>
      <c r="Q75" s="57"/>
      <c r="R75" s="58">
        <f t="shared" si="8"/>
      </c>
      <c r="S75" s="58"/>
      <c r="T75" s="59">
        <f t="shared" si="9"/>
      </c>
      <c r="U75" s="59"/>
    </row>
    <row r="76" spans="2:21" ht="13.5">
      <c r="B76" s="36">
        <v>68</v>
      </c>
      <c r="C76" s="56">
        <f t="shared" si="6"/>
      </c>
      <c r="D76" s="56"/>
      <c r="E76" s="36"/>
      <c r="F76" s="8"/>
      <c r="G76" s="36" t="s">
        <v>3</v>
      </c>
      <c r="H76" s="57"/>
      <c r="I76" s="57"/>
      <c r="J76" s="36"/>
      <c r="K76" s="56">
        <f t="shared" si="5"/>
      </c>
      <c r="L76" s="56"/>
      <c r="M76" s="6">
        <f t="shared" si="7"/>
      </c>
      <c r="N76" s="36"/>
      <c r="O76" s="8"/>
      <c r="P76" s="57"/>
      <c r="Q76" s="57"/>
      <c r="R76" s="58">
        <f t="shared" si="8"/>
      </c>
      <c r="S76" s="58"/>
      <c r="T76" s="59">
        <f t="shared" si="9"/>
      </c>
      <c r="U76" s="59"/>
    </row>
    <row r="77" spans="2:21" ht="13.5">
      <c r="B77" s="36">
        <v>69</v>
      </c>
      <c r="C77" s="56">
        <f t="shared" si="6"/>
      </c>
      <c r="D77" s="56"/>
      <c r="E77" s="36"/>
      <c r="F77" s="8"/>
      <c r="G77" s="36" t="s">
        <v>3</v>
      </c>
      <c r="H77" s="57"/>
      <c r="I77" s="57"/>
      <c r="J77" s="36"/>
      <c r="K77" s="56">
        <f t="shared" si="5"/>
      </c>
      <c r="L77" s="56"/>
      <c r="M77" s="6">
        <f t="shared" si="7"/>
      </c>
      <c r="N77" s="36"/>
      <c r="O77" s="8"/>
      <c r="P77" s="57"/>
      <c r="Q77" s="57"/>
      <c r="R77" s="58">
        <f t="shared" si="8"/>
      </c>
      <c r="S77" s="58"/>
      <c r="T77" s="59">
        <f t="shared" si="9"/>
      </c>
      <c r="U77" s="59"/>
    </row>
    <row r="78" spans="2:21" ht="13.5">
      <c r="B78" s="36">
        <v>70</v>
      </c>
      <c r="C78" s="56">
        <f t="shared" si="6"/>
      </c>
      <c r="D78" s="56"/>
      <c r="E78" s="36"/>
      <c r="F78" s="8"/>
      <c r="G78" s="36" t="s">
        <v>4</v>
      </c>
      <c r="H78" s="57"/>
      <c r="I78" s="57"/>
      <c r="J78" s="36"/>
      <c r="K78" s="56">
        <f t="shared" si="5"/>
      </c>
      <c r="L78" s="56"/>
      <c r="M78" s="6">
        <f t="shared" si="7"/>
      </c>
      <c r="N78" s="36"/>
      <c r="O78" s="8"/>
      <c r="P78" s="57"/>
      <c r="Q78" s="57"/>
      <c r="R78" s="58">
        <f t="shared" si="8"/>
      </c>
      <c r="S78" s="58"/>
      <c r="T78" s="59">
        <f t="shared" si="9"/>
      </c>
      <c r="U78" s="59"/>
    </row>
    <row r="79" spans="2:21" ht="13.5">
      <c r="B79" s="36">
        <v>71</v>
      </c>
      <c r="C79" s="56">
        <f t="shared" si="6"/>
      </c>
      <c r="D79" s="56"/>
      <c r="E79" s="36"/>
      <c r="F79" s="8"/>
      <c r="G79" s="36" t="s">
        <v>3</v>
      </c>
      <c r="H79" s="57"/>
      <c r="I79" s="57"/>
      <c r="J79" s="36"/>
      <c r="K79" s="56">
        <f t="shared" si="5"/>
      </c>
      <c r="L79" s="56"/>
      <c r="M79" s="6">
        <f t="shared" si="7"/>
      </c>
      <c r="N79" s="36"/>
      <c r="O79" s="8"/>
      <c r="P79" s="57"/>
      <c r="Q79" s="57"/>
      <c r="R79" s="58">
        <f t="shared" si="8"/>
      </c>
      <c r="S79" s="58"/>
      <c r="T79" s="59">
        <f t="shared" si="9"/>
      </c>
      <c r="U79" s="59"/>
    </row>
    <row r="80" spans="2:21" ht="13.5">
      <c r="B80" s="36">
        <v>72</v>
      </c>
      <c r="C80" s="56">
        <f t="shared" si="6"/>
      </c>
      <c r="D80" s="56"/>
      <c r="E80" s="36"/>
      <c r="F80" s="8"/>
      <c r="G80" s="36" t="s">
        <v>4</v>
      </c>
      <c r="H80" s="57"/>
      <c r="I80" s="57"/>
      <c r="J80" s="36"/>
      <c r="K80" s="56">
        <f t="shared" si="5"/>
      </c>
      <c r="L80" s="56"/>
      <c r="M80" s="6">
        <f t="shared" si="7"/>
      </c>
      <c r="N80" s="36"/>
      <c r="O80" s="8"/>
      <c r="P80" s="57"/>
      <c r="Q80" s="57"/>
      <c r="R80" s="58">
        <f t="shared" si="8"/>
      </c>
      <c r="S80" s="58"/>
      <c r="T80" s="59">
        <f t="shared" si="9"/>
      </c>
      <c r="U80" s="59"/>
    </row>
    <row r="81" spans="2:21" ht="13.5">
      <c r="B81" s="36">
        <v>73</v>
      </c>
      <c r="C81" s="56">
        <f t="shared" si="6"/>
      </c>
      <c r="D81" s="56"/>
      <c r="E81" s="36"/>
      <c r="F81" s="8"/>
      <c r="G81" s="36" t="s">
        <v>3</v>
      </c>
      <c r="H81" s="57"/>
      <c r="I81" s="57"/>
      <c r="J81" s="36"/>
      <c r="K81" s="56">
        <f t="shared" si="5"/>
      </c>
      <c r="L81" s="56"/>
      <c r="M81" s="6">
        <f t="shared" si="7"/>
      </c>
      <c r="N81" s="36"/>
      <c r="O81" s="8"/>
      <c r="P81" s="57"/>
      <c r="Q81" s="57"/>
      <c r="R81" s="58">
        <f t="shared" si="8"/>
      </c>
      <c r="S81" s="58"/>
      <c r="T81" s="59">
        <f t="shared" si="9"/>
      </c>
      <c r="U81" s="59"/>
    </row>
    <row r="82" spans="2:21" ht="13.5">
      <c r="B82" s="36">
        <v>74</v>
      </c>
      <c r="C82" s="56">
        <f t="shared" si="6"/>
      </c>
      <c r="D82" s="56"/>
      <c r="E82" s="36"/>
      <c r="F82" s="8"/>
      <c r="G82" s="36" t="s">
        <v>3</v>
      </c>
      <c r="H82" s="57"/>
      <c r="I82" s="57"/>
      <c r="J82" s="36"/>
      <c r="K82" s="56">
        <f t="shared" si="5"/>
      </c>
      <c r="L82" s="56"/>
      <c r="M82" s="6">
        <f t="shared" si="7"/>
      </c>
      <c r="N82" s="36"/>
      <c r="O82" s="8"/>
      <c r="P82" s="57"/>
      <c r="Q82" s="57"/>
      <c r="R82" s="58">
        <f t="shared" si="8"/>
      </c>
      <c r="S82" s="58"/>
      <c r="T82" s="59">
        <f t="shared" si="9"/>
      </c>
      <c r="U82" s="59"/>
    </row>
    <row r="83" spans="2:21" ht="13.5">
      <c r="B83" s="36">
        <v>75</v>
      </c>
      <c r="C83" s="56">
        <f t="shared" si="6"/>
      </c>
      <c r="D83" s="56"/>
      <c r="E83" s="36"/>
      <c r="F83" s="8"/>
      <c r="G83" s="36" t="s">
        <v>3</v>
      </c>
      <c r="H83" s="57"/>
      <c r="I83" s="57"/>
      <c r="J83" s="36"/>
      <c r="K83" s="56">
        <f t="shared" si="5"/>
      </c>
      <c r="L83" s="56"/>
      <c r="M83" s="6">
        <f t="shared" si="7"/>
      </c>
      <c r="N83" s="36"/>
      <c r="O83" s="8"/>
      <c r="P83" s="57"/>
      <c r="Q83" s="57"/>
      <c r="R83" s="58">
        <f t="shared" si="8"/>
      </c>
      <c r="S83" s="58"/>
      <c r="T83" s="59">
        <f t="shared" si="9"/>
      </c>
      <c r="U83" s="59"/>
    </row>
    <row r="84" spans="2:21" ht="13.5">
      <c r="B84" s="36">
        <v>76</v>
      </c>
      <c r="C84" s="56">
        <f t="shared" si="6"/>
      </c>
      <c r="D84" s="56"/>
      <c r="E84" s="36"/>
      <c r="F84" s="8"/>
      <c r="G84" s="36" t="s">
        <v>3</v>
      </c>
      <c r="H84" s="57"/>
      <c r="I84" s="57"/>
      <c r="J84" s="36"/>
      <c r="K84" s="56">
        <f t="shared" si="5"/>
      </c>
      <c r="L84" s="56"/>
      <c r="M84" s="6">
        <f t="shared" si="7"/>
      </c>
      <c r="N84" s="36"/>
      <c r="O84" s="8"/>
      <c r="P84" s="57"/>
      <c r="Q84" s="57"/>
      <c r="R84" s="58">
        <f t="shared" si="8"/>
      </c>
      <c r="S84" s="58"/>
      <c r="T84" s="59">
        <f t="shared" si="9"/>
      </c>
      <c r="U84" s="59"/>
    </row>
    <row r="85" spans="2:21" ht="13.5">
      <c r="B85" s="36">
        <v>77</v>
      </c>
      <c r="C85" s="56">
        <f t="shared" si="6"/>
      </c>
      <c r="D85" s="56"/>
      <c r="E85" s="36"/>
      <c r="F85" s="8"/>
      <c r="G85" s="36" t="s">
        <v>4</v>
      </c>
      <c r="H85" s="57"/>
      <c r="I85" s="57"/>
      <c r="J85" s="36"/>
      <c r="K85" s="56">
        <f t="shared" si="5"/>
      </c>
      <c r="L85" s="56"/>
      <c r="M85" s="6">
        <f t="shared" si="7"/>
      </c>
      <c r="N85" s="36"/>
      <c r="O85" s="8"/>
      <c r="P85" s="57"/>
      <c r="Q85" s="57"/>
      <c r="R85" s="58">
        <f t="shared" si="8"/>
      </c>
      <c r="S85" s="58"/>
      <c r="T85" s="59">
        <f t="shared" si="9"/>
      </c>
      <c r="U85" s="59"/>
    </row>
    <row r="86" spans="2:21" ht="13.5">
      <c r="B86" s="36">
        <v>78</v>
      </c>
      <c r="C86" s="56">
        <f t="shared" si="6"/>
      </c>
      <c r="D86" s="56"/>
      <c r="E86" s="36"/>
      <c r="F86" s="8"/>
      <c r="G86" s="36" t="s">
        <v>3</v>
      </c>
      <c r="H86" s="57"/>
      <c r="I86" s="57"/>
      <c r="J86" s="36"/>
      <c r="K86" s="56">
        <f t="shared" si="5"/>
      </c>
      <c r="L86" s="56"/>
      <c r="M86" s="6">
        <f t="shared" si="7"/>
      </c>
      <c r="N86" s="36"/>
      <c r="O86" s="8"/>
      <c r="P86" s="57"/>
      <c r="Q86" s="57"/>
      <c r="R86" s="58">
        <f t="shared" si="8"/>
      </c>
      <c r="S86" s="58"/>
      <c r="T86" s="59">
        <f t="shared" si="9"/>
      </c>
      <c r="U86" s="59"/>
    </row>
    <row r="87" spans="2:21" ht="13.5">
      <c r="B87" s="36">
        <v>79</v>
      </c>
      <c r="C87" s="56">
        <f t="shared" si="6"/>
      </c>
      <c r="D87" s="56"/>
      <c r="E87" s="36"/>
      <c r="F87" s="8"/>
      <c r="G87" s="36" t="s">
        <v>4</v>
      </c>
      <c r="H87" s="57"/>
      <c r="I87" s="57"/>
      <c r="J87" s="36"/>
      <c r="K87" s="56">
        <f t="shared" si="5"/>
      </c>
      <c r="L87" s="56"/>
      <c r="M87" s="6">
        <f t="shared" si="7"/>
      </c>
      <c r="N87" s="36"/>
      <c r="O87" s="8"/>
      <c r="P87" s="57"/>
      <c r="Q87" s="57"/>
      <c r="R87" s="58">
        <f t="shared" si="8"/>
      </c>
      <c r="S87" s="58"/>
      <c r="T87" s="59">
        <f t="shared" si="9"/>
      </c>
      <c r="U87" s="59"/>
    </row>
    <row r="88" spans="2:21" ht="13.5">
      <c r="B88" s="36">
        <v>80</v>
      </c>
      <c r="C88" s="56">
        <f t="shared" si="6"/>
      </c>
      <c r="D88" s="56"/>
      <c r="E88" s="36"/>
      <c r="F88" s="8"/>
      <c r="G88" s="36" t="s">
        <v>4</v>
      </c>
      <c r="H88" s="57"/>
      <c r="I88" s="57"/>
      <c r="J88" s="36"/>
      <c r="K88" s="56">
        <f t="shared" si="5"/>
      </c>
      <c r="L88" s="56"/>
      <c r="M88" s="6">
        <f t="shared" si="7"/>
      </c>
      <c r="N88" s="36"/>
      <c r="O88" s="8"/>
      <c r="P88" s="57"/>
      <c r="Q88" s="57"/>
      <c r="R88" s="58">
        <f t="shared" si="8"/>
      </c>
      <c r="S88" s="58"/>
      <c r="T88" s="59">
        <f t="shared" si="9"/>
      </c>
      <c r="U88" s="59"/>
    </row>
    <row r="89" spans="2:21" ht="13.5">
      <c r="B89" s="36">
        <v>81</v>
      </c>
      <c r="C89" s="56">
        <f t="shared" si="6"/>
      </c>
      <c r="D89" s="56"/>
      <c r="E89" s="36"/>
      <c r="F89" s="8"/>
      <c r="G89" s="36" t="s">
        <v>4</v>
      </c>
      <c r="H89" s="57"/>
      <c r="I89" s="57"/>
      <c r="J89" s="36"/>
      <c r="K89" s="56">
        <f t="shared" si="5"/>
      </c>
      <c r="L89" s="56"/>
      <c r="M89" s="6">
        <f t="shared" si="7"/>
      </c>
      <c r="N89" s="36"/>
      <c r="O89" s="8"/>
      <c r="P89" s="57"/>
      <c r="Q89" s="57"/>
      <c r="R89" s="58">
        <f t="shared" si="8"/>
      </c>
      <c r="S89" s="58"/>
      <c r="T89" s="59">
        <f t="shared" si="9"/>
      </c>
      <c r="U89" s="59"/>
    </row>
    <row r="90" spans="2:21" ht="13.5">
      <c r="B90" s="36">
        <v>82</v>
      </c>
      <c r="C90" s="56">
        <f t="shared" si="6"/>
      </c>
      <c r="D90" s="56"/>
      <c r="E90" s="36"/>
      <c r="F90" s="8"/>
      <c r="G90" s="36" t="s">
        <v>4</v>
      </c>
      <c r="H90" s="57"/>
      <c r="I90" s="57"/>
      <c r="J90" s="36"/>
      <c r="K90" s="56">
        <f t="shared" si="5"/>
      </c>
      <c r="L90" s="56"/>
      <c r="M90" s="6">
        <f t="shared" si="7"/>
      </c>
      <c r="N90" s="36"/>
      <c r="O90" s="8"/>
      <c r="P90" s="57"/>
      <c r="Q90" s="57"/>
      <c r="R90" s="58">
        <f t="shared" si="8"/>
      </c>
      <c r="S90" s="58"/>
      <c r="T90" s="59">
        <f t="shared" si="9"/>
      </c>
      <c r="U90" s="59"/>
    </row>
    <row r="91" spans="2:21" ht="13.5">
      <c r="B91" s="36">
        <v>83</v>
      </c>
      <c r="C91" s="56">
        <f t="shared" si="6"/>
      </c>
      <c r="D91" s="56"/>
      <c r="E91" s="36"/>
      <c r="F91" s="8"/>
      <c r="G91" s="36" t="s">
        <v>4</v>
      </c>
      <c r="H91" s="57"/>
      <c r="I91" s="57"/>
      <c r="J91" s="36"/>
      <c r="K91" s="56">
        <f t="shared" si="5"/>
      </c>
      <c r="L91" s="56"/>
      <c r="M91" s="6">
        <f t="shared" si="7"/>
      </c>
      <c r="N91" s="36"/>
      <c r="O91" s="8"/>
      <c r="P91" s="57"/>
      <c r="Q91" s="57"/>
      <c r="R91" s="58">
        <f t="shared" si="8"/>
      </c>
      <c r="S91" s="58"/>
      <c r="T91" s="59">
        <f t="shared" si="9"/>
      </c>
      <c r="U91" s="59"/>
    </row>
    <row r="92" spans="2:21" ht="13.5">
      <c r="B92" s="36">
        <v>84</v>
      </c>
      <c r="C92" s="56">
        <f t="shared" si="6"/>
      </c>
      <c r="D92" s="56"/>
      <c r="E92" s="36"/>
      <c r="F92" s="8"/>
      <c r="G92" s="36" t="s">
        <v>3</v>
      </c>
      <c r="H92" s="57"/>
      <c r="I92" s="57"/>
      <c r="J92" s="36"/>
      <c r="K92" s="56">
        <f t="shared" si="5"/>
      </c>
      <c r="L92" s="56"/>
      <c r="M92" s="6">
        <f t="shared" si="7"/>
      </c>
      <c r="N92" s="36"/>
      <c r="O92" s="8"/>
      <c r="P92" s="57"/>
      <c r="Q92" s="57"/>
      <c r="R92" s="58">
        <f t="shared" si="8"/>
      </c>
      <c r="S92" s="58"/>
      <c r="T92" s="59">
        <f t="shared" si="9"/>
      </c>
      <c r="U92" s="59"/>
    </row>
    <row r="93" spans="2:21" ht="13.5">
      <c r="B93" s="36">
        <v>85</v>
      </c>
      <c r="C93" s="56">
        <f t="shared" si="6"/>
      </c>
      <c r="D93" s="56"/>
      <c r="E93" s="36"/>
      <c r="F93" s="8"/>
      <c r="G93" s="36" t="s">
        <v>4</v>
      </c>
      <c r="H93" s="57"/>
      <c r="I93" s="57"/>
      <c r="J93" s="36"/>
      <c r="K93" s="56">
        <f t="shared" si="5"/>
      </c>
      <c r="L93" s="56"/>
      <c r="M93" s="6">
        <f t="shared" si="7"/>
      </c>
      <c r="N93" s="36"/>
      <c r="O93" s="8"/>
      <c r="P93" s="57"/>
      <c r="Q93" s="57"/>
      <c r="R93" s="58">
        <f t="shared" si="8"/>
      </c>
      <c r="S93" s="58"/>
      <c r="T93" s="59">
        <f t="shared" si="9"/>
      </c>
      <c r="U93" s="59"/>
    </row>
    <row r="94" spans="2:21" ht="13.5">
      <c r="B94" s="36">
        <v>86</v>
      </c>
      <c r="C94" s="56">
        <f t="shared" si="6"/>
      </c>
      <c r="D94" s="56"/>
      <c r="E94" s="36"/>
      <c r="F94" s="8"/>
      <c r="G94" s="36" t="s">
        <v>3</v>
      </c>
      <c r="H94" s="57"/>
      <c r="I94" s="57"/>
      <c r="J94" s="36"/>
      <c r="K94" s="56">
        <f t="shared" si="5"/>
      </c>
      <c r="L94" s="56"/>
      <c r="M94" s="6">
        <f t="shared" si="7"/>
      </c>
      <c r="N94" s="36"/>
      <c r="O94" s="8"/>
      <c r="P94" s="57"/>
      <c r="Q94" s="57"/>
      <c r="R94" s="58">
        <f t="shared" si="8"/>
      </c>
      <c r="S94" s="58"/>
      <c r="T94" s="59">
        <f t="shared" si="9"/>
      </c>
      <c r="U94" s="59"/>
    </row>
    <row r="95" spans="2:21" ht="13.5">
      <c r="B95" s="36">
        <v>87</v>
      </c>
      <c r="C95" s="56">
        <f t="shared" si="6"/>
      </c>
      <c r="D95" s="56"/>
      <c r="E95" s="36"/>
      <c r="F95" s="8"/>
      <c r="G95" s="36" t="s">
        <v>4</v>
      </c>
      <c r="H95" s="57"/>
      <c r="I95" s="57"/>
      <c r="J95" s="36"/>
      <c r="K95" s="56">
        <f t="shared" si="5"/>
      </c>
      <c r="L95" s="56"/>
      <c r="M95" s="6">
        <f t="shared" si="7"/>
      </c>
      <c r="N95" s="36"/>
      <c r="O95" s="8"/>
      <c r="P95" s="57"/>
      <c r="Q95" s="57"/>
      <c r="R95" s="58">
        <f t="shared" si="8"/>
      </c>
      <c r="S95" s="58"/>
      <c r="T95" s="59">
        <f t="shared" si="9"/>
      </c>
      <c r="U95" s="59"/>
    </row>
    <row r="96" spans="2:21" ht="13.5">
      <c r="B96" s="36">
        <v>88</v>
      </c>
      <c r="C96" s="56">
        <f t="shared" si="6"/>
      </c>
      <c r="D96" s="56"/>
      <c r="E96" s="36"/>
      <c r="F96" s="8"/>
      <c r="G96" s="36" t="s">
        <v>3</v>
      </c>
      <c r="H96" s="57"/>
      <c r="I96" s="57"/>
      <c r="J96" s="36"/>
      <c r="K96" s="56">
        <f t="shared" si="5"/>
      </c>
      <c r="L96" s="56"/>
      <c r="M96" s="6">
        <f t="shared" si="7"/>
      </c>
      <c r="N96" s="36"/>
      <c r="O96" s="8"/>
      <c r="P96" s="57"/>
      <c r="Q96" s="57"/>
      <c r="R96" s="58">
        <f t="shared" si="8"/>
      </c>
      <c r="S96" s="58"/>
      <c r="T96" s="59">
        <f t="shared" si="9"/>
      </c>
      <c r="U96" s="59"/>
    </row>
    <row r="97" spans="2:21" ht="13.5">
      <c r="B97" s="36">
        <v>89</v>
      </c>
      <c r="C97" s="56">
        <f t="shared" si="6"/>
      </c>
      <c r="D97" s="56"/>
      <c r="E97" s="36"/>
      <c r="F97" s="8"/>
      <c r="G97" s="36" t="s">
        <v>4</v>
      </c>
      <c r="H97" s="57"/>
      <c r="I97" s="57"/>
      <c r="J97" s="36"/>
      <c r="K97" s="56">
        <f t="shared" si="5"/>
      </c>
      <c r="L97" s="56"/>
      <c r="M97" s="6">
        <f t="shared" si="7"/>
      </c>
      <c r="N97" s="36"/>
      <c r="O97" s="8"/>
      <c r="P97" s="57"/>
      <c r="Q97" s="57"/>
      <c r="R97" s="58">
        <f t="shared" si="8"/>
      </c>
      <c r="S97" s="58"/>
      <c r="T97" s="59">
        <f t="shared" si="9"/>
      </c>
      <c r="U97" s="59"/>
    </row>
    <row r="98" spans="2:21" ht="13.5">
      <c r="B98" s="36">
        <v>90</v>
      </c>
      <c r="C98" s="56">
        <f t="shared" si="6"/>
      </c>
      <c r="D98" s="56"/>
      <c r="E98" s="36"/>
      <c r="F98" s="8"/>
      <c r="G98" s="36" t="s">
        <v>3</v>
      </c>
      <c r="H98" s="57"/>
      <c r="I98" s="57"/>
      <c r="J98" s="36"/>
      <c r="K98" s="56">
        <f t="shared" si="5"/>
      </c>
      <c r="L98" s="56"/>
      <c r="M98" s="6">
        <f t="shared" si="7"/>
      </c>
      <c r="N98" s="36"/>
      <c r="O98" s="8"/>
      <c r="P98" s="57"/>
      <c r="Q98" s="57"/>
      <c r="R98" s="58">
        <f t="shared" si="8"/>
      </c>
      <c r="S98" s="58"/>
      <c r="T98" s="59">
        <f t="shared" si="9"/>
      </c>
      <c r="U98" s="59"/>
    </row>
    <row r="99" spans="2:21" ht="13.5">
      <c r="B99" s="36">
        <v>91</v>
      </c>
      <c r="C99" s="56">
        <f t="shared" si="6"/>
      </c>
      <c r="D99" s="56"/>
      <c r="E99" s="36"/>
      <c r="F99" s="8"/>
      <c r="G99" s="36" t="s">
        <v>4</v>
      </c>
      <c r="H99" s="57"/>
      <c r="I99" s="57"/>
      <c r="J99" s="36"/>
      <c r="K99" s="56">
        <f t="shared" si="5"/>
      </c>
      <c r="L99" s="56"/>
      <c r="M99" s="6">
        <f t="shared" si="7"/>
      </c>
      <c r="N99" s="36"/>
      <c r="O99" s="8"/>
      <c r="P99" s="57"/>
      <c r="Q99" s="57"/>
      <c r="R99" s="58">
        <f t="shared" si="8"/>
      </c>
      <c r="S99" s="58"/>
      <c r="T99" s="59">
        <f t="shared" si="9"/>
      </c>
      <c r="U99" s="59"/>
    </row>
    <row r="100" spans="2:21" ht="13.5">
      <c r="B100" s="36">
        <v>92</v>
      </c>
      <c r="C100" s="56">
        <f t="shared" si="6"/>
      </c>
      <c r="D100" s="56"/>
      <c r="E100" s="36"/>
      <c r="F100" s="8"/>
      <c r="G100" s="36" t="s">
        <v>4</v>
      </c>
      <c r="H100" s="57"/>
      <c r="I100" s="57"/>
      <c r="J100" s="36"/>
      <c r="K100" s="56">
        <f t="shared" si="5"/>
      </c>
      <c r="L100" s="56"/>
      <c r="M100" s="6">
        <f t="shared" si="7"/>
      </c>
      <c r="N100" s="36"/>
      <c r="O100" s="8"/>
      <c r="P100" s="57"/>
      <c r="Q100" s="57"/>
      <c r="R100" s="58">
        <f t="shared" si="8"/>
      </c>
      <c r="S100" s="58"/>
      <c r="T100" s="59">
        <f t="shared" si="9"/>
      </c>
      <c r="U100" s="59"/>
    </row>
    <row r="101" spans="2:21" ht="13.5">
      <c r="B101" s="36">
        <v>93</v>
      </c>
      <c r="C101" s="56">
        <f t="shared" si="6"/>
      </c>
      <c r="D101" s="56"/>
      <c r="E101" s="36"/>
      <c r="F101" s="8"/>
      <c r="G101" s="36" t="s">
        <v>3</v>
      </c>
      <c r="H101" s="57"/>
      <c r="I101" s="57"/>
      <c r="J101" s="36"/>
      <c r="K101" s="56">
        <f t="shared" si="5"/>
      </c>
      <c r="L101" s="56"/>
      <c r="M101" s="6">
        <f t="shared" si="7"/>
      </c>
      <c r="N101" s="36"/>
      <c r="O101" s="8"/>
      <c r="P101" s="57"/>
      <c r="Q101" s="57"/>
      <c r="R101" s="58">
        <f t="shared" si="8"/>
      </c>
      <c r="S101" s="58"/>
      <c r="T101" s="59">
        <f t="shared" si="9"/>
      </c>
      <c r="U101" s="59"/>
    </row>
    <row r="102" spans="2:21" ht="13.5">
      <c r="B102" s="36">
        <v>94</v>
      </c>
      <c r="C102" s="56">
        <f t="shared" si="6"/>
      </c>
      <c r="D102" s="56"/>
      <c r="E102" s="36"/>
      <c r="F102" s="8"/>
      <c r="G102" s="36" t="s">
        <v>3</v>
      </c>
      <c r="H102" s="57"/>
      <c r="I102" s="57"/>
      <c r="J102" s="36"/>
      <c r="K102" s="56">
        <f t="shared" si="5"/>
      </c>
      <c r="L102" s="56"/>
      <c r="M102" s="6">
        <f t="shared" si="7"/>
      </c>
      <c r="N102" s="36"/>
      <c r="O102" s="8"/>
      <c r="P102" s="57"/>
      <c r="Q102" s="57"/>
      <c r="R102" s="58">
        <f t="shared" si="8"/>
      </c>
      <c r="S102" s="58"/>
      <c r="T102" s="59">
        <f t="shared" si="9"/>
      </c>
      <c r="U102" s="59"/>
    </row>
    <row r="103" spans="2:21" ht="13.5">
      <c r="B103" s="36">
        <v>95</v>
      </c>
      <c r="C103" s="56">
        <f t="shared" si="6"/>
      </c>
      <c r="D103" s="56"/>
      <c r="E103" s="36"/>
      <c r="F103" s="8"/>
      <c r="G103" s="36" t="s">
        <v>3</v>
      </c>
      <c r="H103" s="57"/>
      <c r="I103" s="57"/>
      <c r="J103" s="36"/>
      <c r="K103" s="56">
        <f t="shared" si="5"/>
      </c>
      <c r="L103" s="56"/>
      <c r="M103" s="6">
        <f t="shared" si="7"/>
      </c>
      <c r="N103" s="36"/>
      <c r="O103" s="8"/>
      <c r="P103" s="57"/>
      <c r="Q103" s="57"/>
      <c r="R103" s="58">
        <f t="shared" si="8"/>
      </c>
      <c r="S103" s="58"/>
      <c r="T103" s="59">
        <f t="shared" si="9"/>
      </c>
      <c r="U103" s="59"/>
    </row>
    <row r="104" spans="2:21" ht="13.5">
      <c r="B104" s="36">
        <v>96</v>
      </c>
      <c r="C104" s="56">
        <f t="shared" si="6"/>
      </c>
      <c r="D104" s="56"/>
      <c r="E104" s="36"/>
      <c r="F104" s="8"/>
      <c r="G104" s="36" t="s">
        <v>4</v>
      </c>
      <c r="H104" s="57"/>
      <c r="I104" s="57"/>
      <c r="J104" s="36"/>
      <c r="K104" s="56">
        <f t="shared" si="5"/>
      </c>
      <c r="L104" s="56"/>
      <c r="M104" s="6">
        <f t="shared" si="7"/>
      </c>
      <c r="N104" s="36"/>
      <c r="O104" s="8"/>
      <c r="P104" s="57"/>
      <c r="Q104" s="57"/>
      <c r="R104" s="58">
        <f t="shared" si="8"/>
      </c>
      <c r="S104" s="58"/>
      <c r="T104" s="59">
        <f t="shared" si="9"/>
      </c>
      <c r="U104" s="59"/>
    </row>
    <row r="105" spans="2:21" ht="13.5">
      <c r="B105" s="36">
        <v>97</v>
      </c>
      <c r="C105" s="56">
        <f t="shared" si="6"/>
      </c>
      <c r="D105" s="56"/>
      <c r="E105" s="36"/>
      <c r="F105" s="8"/>
      <c r="G105" s="36" t="s">
        <v>3</v>
      </c>
      <c r="H105" s="57"/>
      <c r="I105" s="57"/>
      <c r="J105" s="36"/>
      <c r="K105" s="56">
        <f t="shared" si="5"/>
      </c>
      <c r="L105" s="56"/>
      <c r="M105" s="6">
        <f t="shared" si="7"/>
      </c>
      <c r="N105" s="36"/>
      <c r="O105" s="8"/>
      <c r="P105" s="57"/>
      <c r="Q105" s="57"/>
      <c r="R105" s="58">
        <f t="shared" si="8"/>
      </c>
      <c r="S105" s="58"/>
      <c r="T105" s="59">
        <f t="shared" si="9"/>
      </c>
      <c r="U105" s="59"/>
    </row>
    <row r="106" spans="2:21" ht="13.5">
      <c r="B106" s="36">
        <v>98</v>
      </c>
      <c r="C106" s="56">
        <f t="shared" si="6"/>
      </c>
      <c r="D106" s="56"/>
      <c r="E106" s="36"/>
      <c r="F106" s="8"/>
      <c r="G106" s="36" t="s">
        <v>4</v>
      </c>
      <c r="H106" s="57"/>
      <c r="I106" s="57"/>
      <c r="J106" s="36"/>
      <c r="K106" s="56">
        <f t="shared" si="5"/>
      </c>
      <c r="L106" s="56"/>
      <c r="M106" s="6">
        <f t="shared" si="7"/>
      </c>
      <c r="N106" s="36"/>
      <c r="O106" s="8"/>
      <c r="P106" s="57"/>
      <c r="Q106" s="57"/>
      <c r="R106" s="58">
        <f t="shared" si="8"/>
      </c>
      <c r="S106" s="58"/>
      <c r="T106" s="59">
        <f t="shared" si="9"/>
      </c>
      <c r="U106" s="59"/>
    </row>
    <row r="107" spans="2:21" ht="13.5">
      <c r="B107" s="36">
        <v>99</v>
      </c>
      <c r="C107" s="56">
        <f t="shared" si="6"/>
      </c>
      <c r="D107" s="56"/>
      <c r="E107" s="36"/>
      <c r="F107" s="8"/>
      <c r="G107" s="36" t="s">
        <v>4</v>
      </c>
      <c r="H107" s="57"/>
      <c r="I107" s="57"/>
      <c r="J107" s="36"/>
      <c r="K107" s="56">
        <f t="shared" si="5"/>
      </c>
      <c r="L107" s="56"/>
      <c r="M107" s="6">
        <f t="shared" si="7"/>
      </c>
      <c r="N107" s="36"/>
      <c r="O107" s="8"/>
      <c r="P107" s="57"/>
      <c r="Q107" s="57"/>
      <c r="R107" s="58">
        <f t="shared" si="8"/>
      </c>
      <c r="S107" s="58"/>
      <c r="T107" s="59">
        <f t="shared" si="9"/>
      </c>
      <c r="U107" s="59"/>
    </row>
    <row r="108" spans="2:21" ht="13.5">
      <c r="B108" s="36">
        <v>100</v>
      </c>
      <c r="C108" s="56">
        <f t="shared" si="6"/>
      </c>
      <c r="D108" s="56"/>
      <c r="E108" s="36"/>
      <c r="F108" s="8"/>
      <c r="G108" s="36" t="s">
        <v>3</v>
      </c>
      <c r="H108" s="57"/>
      <c r="I108" s="57"/>
      <c r="J108" s="36"/>
      <c r="K108" s="56">
        <f t="shared" si="5"/>
      </c>
      <c r="L108" s="56"/>
      <c r="M108" s="6">
        <f t="shared" si="7"/>
      </c>
      <c r="N108" s="36"/>
      <c r="O108" s="8"/>
      <c r="P108" s="57"/>
      <c r="Q108" s="57"/>
      <c r="R108" s="58">
        <f t="shared" si="8"/>
      </c>
      <c r="S108" s="58"/>
      <c r="T108" s="59">
        <f t="shared" si="9"/>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S2" sqref="S2"/>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t="s">
        <v>48</v>
      </c>
      <c r="E2" s="87"/>
      <c r="F2" s="84" t="s">
        <v>6</v>
      </c>
      <c r="G2" s="84"/>
      <c r="H2" s="87" t="s">
        <v>50</v>
      </c>
      <c r="I2" s="87"/>
      <c r="J2" s="84" t="s">
        <v>7</v>
      </c>
      <c r="K2" s="84"/>
      <c r="L2" s="81">
        <f>C9</f>
        <v>200000</v>
      </c>
      <c r="M2" s="87"/>
      <c r="N2" s="84" t="s">
        <v>8</v>
      </c>
      <c r="O2" s="84"/>
      <c r="P2" s="81" t="e">
        <f>C108+R108</f>
        <v>#VALUE!</v>
      </c>
      <c r="Q2" s="87"/>
      <c r="R2" s="1"/>
      <c r="S2" s="1"/>
      <c r="T2" s="1"/>
    </row>
    <row r="3" spans="2:19" ht="57" customHeight="1">
      <c r="B3" s="84" t="s">
        <v>9</v>
      </c>
      <c r="C3" s="84"/>
      <c r="D3" s="89" t="s">
        <v>49</v>
      </c>
      <c r="E3" s="89"/>
      <c r="F3" s="89"/>
      <c r="G3" s="89"/>
      <c r="H3" s="89"/>
      <c r="I3" s="89"/>
      <c r="J3" s="84" t="s">
        <v>10</v>
      </c>
      <c r="K3" s="84"/>
      <c r="L3" s="90">
        <v>-0.618</v>
      </c>
      <c r="M3" s="91"/>
      <c r="N3" s="91"/>
      <c r="O3" s="91"/>
      <c r="P3" s="91"/>
      <c r="Q3" s="91"/>
      <c r="R3" s="1"/>
      <c r="S3" s="1"/>
    </row>
    <row r="4" spans="2:20" ht="13.5">
      <c r="B4" s="84" t="s">
        <v>11</v>
      </c>
      <c r="C4" s="84"/>
      <c r="D4" s="82">
        <f>SUM($R$9:$S$993)</f>
        <v>174726.61534068888</v>
      </c>
      <c r="E4" s="82"/>
      <c r="F4" s="84" t="s">
        <v>12</v>
      </c>
      <c r="G4" s="84"/>
      <c r="H4" s="88">
        <f>SUM($T$9:$U$108)</f>
        <v>1658.999999999995</v>
      </c>
      <c r="I4" s="87"/>
      <c r="J4" s="80" t="s">
        <v>13</v>
      </c>
      <c r="K4" s="80"/>
      <c r="L4" s="81">
        <f>MAX($C$9:$D$990)-C9</f>
        <v>174726.6153406889</v>
      </c>
      <c r="M4" s="81"/>
      <c r="N4" s="80" t="s">
        <v>14</v>
      </c>
      <c r="O4" s="80"/>
      <c r="P4" s="82">
        <f>MIN($C$9:$D$990)-C9</f>
        <v>0</v>
      </c>
      <c r="Q4" s="82"/>
      <c r="R4" s="1"/>
      <c r="S4" s="1"/>
      <c r="T4" s="1"/>
    </row>
    <row r="5" spans="2:20" ht="13.5">
      <c r="B5" s="40" t="s">
        <v>15</v>
      </c>
      <c r="C5" s="2">
        <f>COUNTIF($R$9:$R$990,"&gt;0")</f>
        <v>43</v>
      </c>
      <c r="D5" s="41" t="s">
        <v>16</v>
      </c>
      <c r="E5" s="16">
        <f>COUNTIF($R$9:$R$990,"&lt;0")</f>
        <v>12</v>
      </c>
      <c r="F5" s="41" t="s">
        <v>17</v>
      </c>
      <c r="G5" s="2">
        <f>COUNTIF($R$9:$R$990,"=0")</f>
        <v>0</v>
      </c>
      <c r="H5" s="41" t="s">
        <v>18</v>
      </c>
      <c r="I5" s="3">
        <f>C5/SUM(C5,E5,G5)</f>
        <v>0.7818181818181819</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39">
        <v>1</v>
      </c>
      <c r="C9" s="56">
        <v>200000</v>
      </c>
      <c r="D9" s="56"/>
      <c r="E9" s="39">
        <v>2008</v>
      </c>
      <c r="F9" s="8">
        <v>42391</v>
      </c>
      <c r="G9" s="39" t="s">
        <v>3</v>
      </c>
      <c r="H9" s="57">
        <v>1.02537</v>
      </c>
      <c r="I9" s="57"/>
      <c r="J9" s="39">
        <v>112</v>
      </c>
      <c r="K9" s="56">
        <f aca="true" t="shared" si="0" ref="K9:K72">IF(F9="","",C9*0.03)</f>
        <v>6000</v>
      </c>
      <c r="L9" s="56"/>
      <c r="M9" s="6">
        <f>IF(J9="","",(K9/J9)/1000)</f>
        <v>0.05357142857142857</v>
      </c>
      <c r="N9" s="39">
        <v>2008</v>
      </c>
      <c r="O9" s="8">
        <v>42393</v>
      </c>
      <c r="P9" s="57">
        <v>1.01794</v>
      </c>
      <c r="Q9" s="57"/>
      <c r="R9" s="58">
        <f>IF(O9="","",(IF(G9="売",H9-P9,P9-H9))*M9*10000000)</f>
        <v>3980.3571428570494</v>
      </c>
      <c r="S9" s="58"/>
      <c r="T9" s="59">
        <f>IF(O9="","",IF(R9&lt;0,J9*(-1),IF(G9="買",(P9-H9)*10000,(H9-P9)*10000)))</f>
        <v>74.29999999999825</v>
      </c>
      <c r="U9" s="59"/>
    </row>
    <row r="10" spans="2:21" ht="13.5">
      <c r="B10" s="39">
        <v>2</v>
      </c>
      <c r="C10" s="56">
        <f aca="true" t="shared" si="1" ref="C10:C73">IF(R9="","",C9+R9)</f>
        <v>203980.35714285704</v>
      </c>
      <c r="D10" s="56"/>
      <c r="E10" s="39">
        <v>2008</v>
      </c>
      <c r="F10" s="8">
        <v>42400</v>
      </c>
      <c r="G10" s="39" t="s">
        <v>4</v>
      </c>
      <c r="H10" s="57">
        <v>0.99729</v>
      </c>
      <c r="I10" s="57"/>
      <c r="J10" s="39">
        <v>58</v>
      </c>
      <c r="K10" s="56">
        <f t="shared" si="0"/>
        <v>6119.410714285711</v>
      </c>
      <c r="L10" s="56"/>
      <c r="M10" s="6">
        <f aca="true" t="shared" si="2" ref="M10:M73">IF(J10="","",(K10/J10)/1000)</f>
        <v>0.10550708128078813</v>
      </c>
      <c r="N10" s="39">
        <v>2008</v>
      </c>
      <c r="O10" s="8">
        <v>42400</v>
      </c>
      <c r="P10" s="57">
        <v>1.0035</v>
      </c>
      <c r="Q10" s="57"/>
      <c r="R10" s="58">
        <f aca="true" t="shared" si="3" ref="R10:R73">IF(O10="","",(IF(G10="売",H10-P10,P10-H10))*M10*10000000)</f>
        <v>6551.989747536994</v>
      </c>
      <c r="S10" s="58"/>
      <c r="T10" s="59">
        <f aca="true" t="shared" si="4" ref="T10:T73">IF(O10="","",IF(R10&lt;0,J10*(-1),IF(G10="買",(P10-H10)*10000,(H10-P10)*10000)))</f>
        <v>62.10000000000049</v>
      </c>
      <c r="U10" s="59"/>
    </row>
    <row r="11" spans="2:21" ht="13.5">
      <c r="B11" s="39">
        <v>3</v>
      </c>
      <c r="C11" s="56">
        <f t="shared" si="1"/>
        <v>210532.34689039405</v>
      </c>
      <c r="D11" s="56"/>
      <c r="E11" s="39">
        <v>2008</v>
      </c>
      <c r="F11" s="8">
        <v>42429</v>
      </c>
      <c r="G11" s="39" t="s">
        <v>4</v>
      </c>
      <c r="H11" s="57">
        <v>0.98475</v>
      </c>
      <c r="I11" s="57"/>
      <c r="J11" s="39">
        <v>100</v>
      </c>
      <c r="K11" s="56">
        <f t="shared" si="0"/>
        <v>6315.970406711821</v>
      </c>
      <c r="L11" s="56"/>
      <c r="M11" s="6">
        <f t="shared" si="2"/>
        <v>0.06315970406711821</v>
      </c>
      <c r="N11" s="39">
        <v>2008</v>
      </c>
      <c r="O11" s="8">
        <v>42433</v>
      </c>
      <c r="P11" s="57">
        <v>0.99329</v>
      </c>
      <c r="Q11" s="57"/>
      <c r="R11" s="58">
        <f t="shared" si="3"/>
        <v>5393.83872733189</v>
      </c>
      <c r="S11" s="58"/>
      <c r="T11" s="59">
        <f t="shared" si="4"/>
        <v>85.39999999999992</v>
      </c>
      <c r="U11" s="59"/>
    </row>
    <row r="12" spans="2:21" ht="13.5">
      <c r="B12" s="39">
        <v>4</v>
      </c>
      <c r="C12" s="56">
        <f t="shared" si="1"/>
        <v>215926.18561772595</v>
      </c>
      <c r="D12" s="56"/>
      <c r="E12" s="39">
        <v>2008</v>
      </c>
      <c r="F12" s="8">
        <v>42467</v>
      </c>
      <c r="G12" s="39" t="s">
        <v>4</v>
      </c>
      <c r="H12" s="57">
        <v>1.0097</v>
      </c>
      <c r="I12" s="57"/>
      <c r="J12" s="39">
        <v>58</v>
      </c>
      <c r="K12" s="56">
        <f t="shared" si="0"/>
        <v>6477.785568531778</v>
      </c>
      <c r="L12" s="56"/>
      <c r="M12" s="6">
        <f t="shared" si="2"/>
        <v>0.11168595807813411</v>
      </c>
      <c r="N12" s="39">
        <v>2008</v>
      </c>
      <c r="O12" s="8">
        <v>42468</v>
      </c>
      <c r="P12" s="57">
        <v>1.01455</v>
      </c>
      <c r="Q12" s="57"/>
      <c r="R12" s="58">
        <f t="shared" si="3"/>
        <v>5416.768966789528</v>
      </c>
      <c r="S12" s="58"/>
      <c r="T12" s="59">
        <f t="shared" si="4"/>
        <v>48.50000000000021</v>
      </c>
      <c r="U12" s="59"/>
    </row>
    <row r="13" spans="2:21" ht="13.5">
      <c r="B13" s="39">
        <v>5</v>
      </c>
      <c r="C13" s="56">
        <f t="shared" si="1"/>
        <v>221342.95458451548</v>
      </c>
      <c r="D13" s="56"/>
      <c r="E13" s="39">
        <v>2008</v>
      </c>
      <c r="F13" s="8">
        <v>42594</v>
      </c>
      <c r="G13" s="39" t="s">
        <v>3</v>
      </c>
      <c r="H13" s="57">
        <v>1.06172</v>
      </c>
      <c r="I13" s="57"/>
      <c r="J13" s="39">
        <v>101</v>
      </c>
      <c r="K13" s="56">
        <f t="shared" si="0"/>
        <v>6640.288637535464</v>
      </c>
      <c r="L13" s="56"/>
      <c r="M13" s="6">
        <f t="shared" si="2"/>
        <v>0.06574543205480657</v>
      </c>
      <c r="N13" s="39">
        <v>2008</v>
      </c>
      <c r="O13" s="8">
        <v>42600</v>
      </c>
      <c r="P13" s="57">
        <v>1.05502</v>
      </c>
      <c r="Q13" s="57"/>
      <c r="R13" s="58">
        <f t="shared" si="3"/>
        <v>4404.943947671993</v>
      </c>
      <c r="S13" s="58"/>
      <c r="T13" s="59">
        <f t="shared" si="4"/>
        <v>66.99999999999929</v>
      </c>
      <c r="U13" s="59"/>
    </row>
    <row r="14" spans="2:21" ht="13.5">
      <c r="B14" s="39">
        <v>6</v>
      </c>
      <c r="C14" s="56">
        <f t="shared" si="1"/>
        <v>225747.89853218748</v>
      </c>
      <c r="D14" s="56"/>
      <c r="E14" s="39">
        <v>2008</v>
      </c>
      <c r="F14" s="8">
        <v>42607</v>
      </c>
      <c r="G14" s="39" t="s">
        <v>4</v>
      </c>
      <c r="H14" s="57">
        <v>1.04859</v>
      </c>
      <c r="I14" s="57"/>
      <c r="J14" s="39">
        <v>55</v>
      </c>
      <c r="K14" s="56">
        <f t="shared" si="0"/>
        <v>6772.436955965624</v>
      </c>
      <c r="L14" s="56"/>
      <c r="M14" s="6">
        <f t="shared" si="2"/>
        <v>0.12313521738119317</v>
      </c>
      <c r="N14" s="39">
        <v>2008</v>
      </c>
      <c r="O14" s="8">
        <v>42608</v>
      </c>
      <c r="P14" s="57">
        <v>1.05273</v>
      </c>
      <c r="Q14" s="57"/>
      <c r="R14" s="58">
        <f t="shared" si="3"/>
        <v>5097.797999581437</v>
      </c>
      <c r="S14" s="58"/>
      <c r="T14" s="59">
        <f t="shared" si="4"/>
        <v>41.400000000000325</v>
      </c>
      <c r="U14" s="59"/>
    </row>
    <row r="15" spans="2:21" ht="13.5">
      <c r="B15" s="39">
        <v>7</v>
      </c>
      <c r="C15" s="56">
        <f t="shared" si="1"/>
        <v>230845.69653176892</v>
      </c>
      <c r="D15" s="56"/>
      <c r="E15" s="39">
        <v>2008</v>
      </c>
      <c r="F15" s="8">
        <v>42672</v>
      </c>
      <c r="G15" s="39" t="s">
        <v>3</v>
      </c>
      <c r="H15" s="57">
        <v>1.26721</v>
      </c>
      <c r="I15" s="57"/>
      <c r="J15" s="39">
        <v>261</v>
      </c>
      <c r="K15" s="56">
        <f t="shared" si="0"/>
        <v>6925.370895953068</v>
      </c>
      <c r="L15" s="56"/>
      <c r="M15" s="6">
        <f t="shared" si="2"/>
        <v>0.026533988107099876</v>
      </c>
      <c r="N15" s="39">
        <v>2008</v>
      </c>
      <c r="O15" s="8">
        <v>42672</v>
      </c>
      <c r="P15" s="57">
        <v>1.24806</v>
      </c>
      <c r="Q15" s="57"/>
      <c r="R15" s="58">
        <f t="shared" si="3"/>
        <v>5081.258722509627</v>
      </c>
      <c r="S15" s="58"/>
      <c r="T15" s="59">
        <f t="shared" si="4"/>
        <v>191.5</v>
      </c>
      <c r="U15" s="59"/>
    </row>
    <row r="16" spans="2:21" ht="13.5">
      <c r="B16" s="39">
        <v>8</v>
      </c>
      <c r="C16" s="56">
        <f t="shared" si="1"/>
        <v>235926.95525427855</v>
      </c>
      <c r="D16" s="56"/>
      <c r="E16" s="39">
        <v>2008</v>
      </c>
      <c r="F16" s="8">
        <v>42679</v>
      </c>
      <c r="G16" s="39" t="s">
        <v>4</v>
      </c>
      <c r="H16" s="57">
        <v>1.16522</v>
      </c>
      <c r="I16" s="57"/>
      <c r="J16" s="39">
        <v>182</v>
      </c>
      <c r="K16" s="56">
        <f t="shared" si="0"/>
        <v>7077.808657628357</v>
      </c>
      <c r="L16" s="56"/>
      <c r="M16" s="6">
        <f t="shared" si="2"/>
        <v>0.03888905855839757</v>
      </c>
      <c r="N16" s="39">
        <v>2008</v>
      </c>
      <c r="O16" s="8">
        <v>42680</v>
      </c>
      <c r="P16" s="57">
        <v>1.1775</v>
      </c>
      <c r="Q16" s="57"/>
      <c r="R16" s="58">
        <f t="shared" si="3"/>
        <v>4775.576390971248</v>
      </c>
      <c r="S16" s="58"/>
      <c r="T16" s="59">
        <f t="shared" si="4"/>
        <v>122.8000000000007</v>
      </c>
      <c r="U16" s="59"/>
    </row>
    <row r="17" spans="2:21" ht="13.5">
      <c r="B17" s="39">
        <v>9</v>
      </c>
      <c r="C17" s="56">
        <f t="shared" si="1"/>
        <v>240702.5316452498</v>
      </c>
      <c r="D17" s="56"/>
      <c r="E17" s="39">
        <v>2008</v>
      </c>
      <c r="F17" s="8">
        <v>42722</v>
      </c>
      <c r="G17" s="39" t="s">
        <v>4</v>
      </c>
      <c r="H17" s="57">
        <v>1.2036</v>
      </c>
      <c r="I17" s="57"/>
      <c r="J17" s="39">
        <v>171</v>
      </c>
      <c r="K17" s="56">
        <f t="shared" si="0"/>
        <v>7221.075949357494</v>
      </c>
      <c r="L17" s="56"/>
      <c r="M17" s="6">
        <f t="shared" si="2"/>
        <v>0.04222851432372803</v>
      </c>
      <c r="N17" s="39">
        <v>2008</v>
      </c>
      <c r="O17" s="8">
        <v>42723</v>
      </c>
      <c r="P17" s="57">
        <v>1.21676</v>
      </c>
      <c r="Q17" s="57"/>
      <c r="R17" s="58">
        <f t="shared" si="3"/>
        <v>5557.272485002634</v>
      </c>
      <c r="S17" s="58"/>
      <c r="T17" s="59">
        <f t="shared" si="4"/>
        <v>131.6000000000006</v>
      </c>
      <c r="U17" s="59"/>
    </row>
    <row r="18" spans="2:21" ht="13.5">
      <c r="B18" s="42">
        <v>10</v>
      </c>
      <c r="C18" s="56">
        <f t="shared" si="1"/>
        <v>246259.80413025245</v>
      </c>
      <c r="D18" s="56"/>
      <c r="E18" s="39">
        <v>2009</v>
      </c>
      <c r="F18" s="8">
        <v>42376</v>
      </c>
      <c r="G18" s="39" t="s">
        <v>4</v>
      </c>
      <c r="H18" s="57">
        <v>1.19438</v>
      </c>
      <c r="I18" s="57"/>
      <c r="J18" s="39">
        <v>175</v>
      </c>
      <c r="K18" s="56">
        <f t="shared" si="0"/>
        <v>7387.7941239075735</v>
      </c>
      <c r="L18" s="56"/>
      <c r="M18" s="6">
        <f t="shared" si="2"/>
        <v>0.04221596642232899</v>
      </c>
      <c r="N18" s="39">
        <v>2009</v>
      </c>
      <c r="O18" s="8">
        <v>42377</v>
      </c>
      <c r="P18" s="57">
        <v>1.20591</v>
      </c>
      <c r="Q18" s="57"/>
      <c r="R18" s="58">
        <f t="shared" si="3"/>
        <v>4867.50092849455</v>
      </c>
      <c r="S18" s="58"/>
      <c r="T18" s="59">
        <f t="shared" si="4"/>
        <v>115.30000000000041</v>
      </c>
      <c r="U18" s="59"/>
    </row>
    <row r="19" spans="2:21" ht="13.5">
      <c r="B19" s="39">
        <v>11</v>
      </c>
      <c r="C19" s="56">
        <f t="shared" si="1"/>
        <v>251127.305058747</v>
      </c>
      <c r="D19" s="56"/>
      <c r="E19" s="39">
        <v>2009</v>
      </c>
      <c r="F19" s="8">
        <v>42461</v>
      </c>
      <c r="G19" s="39" t="s">
        <v>3</v>
      </c>
      <c r="H19" s="57">
        <v>1.26194</v>
      </c>
      <c r="I19" s="57"/>
      <c r="J19" s="39">
        <v>87</v>
      </c>
      <c r="K19" s="56">
        <f t="shared" si="0"/>
        <v>7533.81915176241</v>
      </c>
      <c r="L19" s="56"/>
      <c r="M19" s="6">
        <f t="shared" si="2"/>
        <v>0.0865956224340507</v>
      </c>
      <c r="N19" s="39">
        <v>2009</v>
      </c>
      <c r="O19" s="8">
        <v>42462</v>
      </c>
      <c r="P19" s="57">
        <v>1.25614</v>
      </c>
      <c r="Q19" s="57"/>
      <c r="R19" s="58">
        <f t="shared" si="3"/>
        <v>5022.546101174964</v>
      </c>
      <c r="S19" s="58"/>
      <c r="T19" s="59">
        <f t="shared" si="4"/>
        <v>58.00000000000027</v>
      </c>
      <c r="U19" s="59"/>
    </row>
    <row r="20" spans="2:21" ht="13.5">
      <c r="B20" s="39">
        <v>12</v>
      </c>
      <c r="C20" s="56">
        <f t="shared" si="1"/>
        <v>256149.85115992196</v>
      </c>
      <c r="D20" s="56"/>
      <c r="E20" s="39">
        <v>2009</v>
      </c>
      <c r="F20" s="8">
        <v>42496</v>
      </c>
      <c r="G20" s="39" t="s">
        <v>4</v>
      </c>
      <c r="H20" s="57">
        <v>1.17913</v>
      </c>
      <c r="I20" s="57"/>
      <c r="J20" s="39">
        <v>88</v>
      </c>
      <c r="K20" s="56">
        <f t="shared" si="0"/>
        <v>7684.495534797658</v>
      </c>
      <c r="L20" s="56"/>
      <c r="M20" s="6">
        <f t="shared" si="2"/>
        <v>0.08732381289542794</v>
      </c>
      <c r="N20" s="39">
        <v>2009</v>
      </c>
      <c r="O20" s="8">
        <v>42496</v>
      </c>
      <c r="P20" s="57">
        <v>1.17015</v>
      </c>
      <c r="Q20" s="57"/>
      <c r="R20" s="58">
        <f t="shared" si="3"/>
        <v>-7841.678398009419</v>
      </c>
      <c r="S20" s="58"/>
      <c r="T20" s="59">
        <f t="shared" si="4"/>
        <v>-88</v>
      </c>
      <c r="U20" s="59"/>
    </row>
    <row r="21" spans="2:21" ht="13.5">
      <c r="B21" s="39">
        <v>13</v>
      </c>
      <c r="C21" s="56">
        <f t="shared" si="1"/>
        <v>248308.17276191254</v>
      </c>
      <c r="D21" s="56"/>
      <c r="E21" s="39">
        <v>2009</v>
      </c>
      <c r="F21" s="8">
        <v>42529</v>
      </c>
      <c r="G21" s="39" t="s">
        <v>3</v>
      </c>
      <c r="H21" s="57">
        <v>1.11736</v>
      </c>
      <c r="I21" s="57"/>
      <c r="J21" s="39">
        <v>79</v>
      </c>
      <c r="K21" s="56">
        <f t="shared" si="0"/>
        <v>7449.245182857376</v>
      </c>
      <c r="L21" s="56"/>
      <c r="M21" s="6">
        <f t="shared" si="2"/>
        <v>0.09429424282097944</v>
      </c>
      <c r="N21" s="39">
        <v>2009</v>
      </c>
      <c r="O21" s="8">
        <v>42530</v>
      </c>
      <c r="P21" s="57">
        <v>1.11043</v>
      </c>
      <c r="Q21" s="57"/>
      <c r="R21" s="58">
        <f t="shared" si="3"/>
        <v>6534.591027493763</v>
      </c>
      <c r="S21" s="58"/>
      <c r="T21" s="59">
        <f t="shared" si="4"/>
        <v>69.2999999999988</v>
      </c>
      <c r="U21" s="59"/>
    </row>
    <row r="22" spans="2:21" ht="13.5">
      <c r="B22" s="39">
        <v>14</v>
      </c>
      <c r="C22" s="56">
        <f t="shared" si="1"/>
        <v>254842.7637894063</v>
      </c>
      <c r="D22" s="56"/>
      <c r="E22" s="39">
        <v>2009</v>
      </c>
      <c r="F22" s="8">
        <v>42545</v>
      </c>
      <c r="G22" s="39" t="s">
        <v>3</v>
      </c>
      <c r="H22" s="57">
        <v>1.14743</v>
      </c>
      <c r="I22" s="57"/>
      <c r="J22" s="39">
        <v>85</v>
      </c>
      <c r="K22" s="56">
        <f t="shared" si="0"/>
        <v>7645.282913682189</v>
      </c>
      <c r="L22" s="56"/>
      <c r="M22" s="6">
        <f t="shared" si="2"/>
        <v>0.08994450486684928</v>
      </c>
      <c r="N22" s="39">
        <v>2009</v>
      </c>
      <c r="O22" s="8">
        <v>42545</v>
      </c>
      <c r="P22" s="57">
        <v>1.15606</v>
      </c>
      <c r="Q22" s="57"/>
      <c r="R22" s="58">
        <f t="shared" si="3"/>
        <v>-7762.210770009217</v>
      </c>
      <c r="S22" s="58"/>
      <c r="T22" s="59">
        <f t="shared" si="4"/>
        <v>-85</v>
      </c>
      <c r="U22" s="59"/>
    </row>
    <row r="23" spans="2:21" ht="13.5">
      <c r="B23" s="39">
        <v>15</v>
      </c>
      <c r="C23" s="56">
        <f t="shared" si="1"/>
        <v>247080.55301939708</v>
      </c>
      <c r="D23" s="56"/>
      <c r="E23" s="39">
        <v>2009</v>
      </c>
      <c r="F23" s="8">
        <v>42607</v>
      </c>
      <c r="G23" s="39" t="s">
        <v>4</v>
      </c>
      <c r="H23" s="57">
        <v>1.08125</v>
      </c>
      <c r="I23" s="57"/>
      <c r="J23" s="39">
        <v>80</v>
      </c>
      <c r="K23" s="56">
        <f t="shared" si="0"/>
        <v>7412.416590581912</v>
      </c>
      <c r="L23" s="56"/>
      <c r="M23" s="6">
        <f t="shared" si="2"/>
        <v>0.0926552073822739</v>
      </c>
      <c r="N23" s="39">
        <v>2009</v>
      </c>
      <c r="O23" s="8">
        <v>42608</v>
      </c>
      <c r="P23" s="57">
        <v>1.08706</v>
      </c>
      <c r="Q23" s="57"/>
      <c r="R23" s="58">
        <f t="shared" si="3"/>
        <v>5383.267548909993</v>
      </c>
      <c r="S23" s="58"/>
      <c r="T23" s="59">
        <f t="shared" si="4"/>
        <v>58.09999999999871</v>
      </c>
      <c r="U23" s="59"/>
    </row>
    <row r="24" spans="2:21" ht="13.5">
      <c r="B24" s="39">
        <v>16</v>
      </c>
      <c r="C24" s="56">
        <f t="shared" si="1"/>
        <v>252463.82056830707</v>
      </c>
      <c r="D24" s="56"/>
      <c r="E24" s="39">
        <v>2009</v>
      </c>
      <c r="F24" s="8">
        <v>42650</v>
      </c>
      <c r="G24" s="39" t="s">
        <v>4</v>
      </c>
      <c r="H24" s="57">
        <v>1.06206</v>
      </c>
      <c r="I24" s="57"/>
      <c r="J24" s="39">
        <v>83</v>
      </c>
      <c r="K24" s="56">
        <f t="shared" si="0"/>
        <v>7573.914617049212</v>
      </c>
      <c r="L24" s="56"/>
      <c r="M24" s="6">
        <f t="shared" si="2"/>
        <v>0.09125198333794232</v>
      </c>
      <c r="N24" s="39">
        <v>2009</v>
      </c>
      <c r="O24" s="8">
        <v>42651</v>
      </c>
      <c r="P24" s="57">
        <v>1.05377</v>
      </c>
      <c r="Q24" s="57"/>
      <c r="R24" s="58">
        <f t="shared" si="3"/>
        <v>-7564.789418715335</v>
      </c>
      <c r="S24" s="58"/>
      <c r="T24" s="59">
        <f t="shared" si="4"/>
        <v>-83</v>
      </c>
      <c r="U24" s="59"/>
    </row>
    <row r="25" spans="2:21" ht="13.5">
      <c r="B25" s="39">
        <v>17</v>
      </c>
      <c r="C25" s="56">
        <f t="shared" si="1"/>
        <v>244899.03114959173</v>
      </c>
      <c r="D25" s="56"/>
      <c r="E25" s="39">
        <v>2009</v>
      </c>
      <c r="F25" s="8">
        <v>42734</v>
      </c>
      <c r="G25" s="39" t="s">
        <v>4</v>
      </c>
      <c r="H25" s="57">
        <v>1.04418</v>
      </c>
      <c r="I25" s="57"/>
      <c r="J25" s="39">
        <v>57</v>
      </c>
      <c r="K25" s="56">
        <f t="shared" si="0"/>
        <v>7346.970934487752</v>
      </c>
      <c r="L25" s="56"/>
      <c r="M25" s="6">
        <f t="shared" si="2"/>
        <v>0.12889422692083774</v>
      </c>
      <c r="N25" s="39">
        <v>2009</v>
      </c>
      <c r="O25" s="8">
        <v>42734</v>
      </c>
      <c r="P25" s="57">
        <v>1.04891</v>
      </c>
      <c r="Q25" s="57"/>
      <c r="R25" s="58">
        <f t="shared" si="3"/>
        <v>6096.696933355497</v>
      </c>
      <c r="S25" s="58"/>
      <c r="T25" s="59">
        <f t="shared" si="4"/>
        <v>47.29999999999901</v>
      </c>
      <c r="U25" s="59"/>
    </row>
    <row r="26" spans="2:21" ht="13.5">
      <c r="B26" s="39">
        <v>18</v>
      </c>
      <c r="C26" s="56">
        <f t="shared" si="1"/>
        <v>250995.72808294723</v>
      </c>
      <c r="D26" s="56"/>
      <c r="E26" s="39">
        <v>2010</v>
      </c>
      <c r="F26" s="8">
        <v>42467</v>
      </c>
      <c r="G26" s="39" t="s">
        <v>4</v>
      </c>
      <c r="H26" s="57">
        <v>1.00415</v>
      </c>
      <c r="I26" s="57"/>
      <c r="J26" s="39">
        <v>52</v>
      </c>
      <c r="K26" s="56">
        <f t="shared" si="0"/>
        <v>7529.871842488416</v>
      </c>
      <c r="L26" s="56"/>
      <c r="M26" s="6">
        <f t="shared" si="2"/>
        <v>0.14480522774016186</v>
      </c>
      <c r="N26" s="39">
        <v>2010</v>
      </c>
      <c r="O26" s="8">
        <v>42468</v>
      </c>
      <c r="P26" s="57">
        <v>1.00831</v>
      </c>
      <c r="Q26" s="57"/>
      <c r="R26" s="58">
        <f t="shared" si="3"/>
        <v>6023.897473990649</v>
      </c>
      <c r="S26" s="58"/>
      <c r="T26" s="59">
        <f t="shared" si="4"/>
        <v>41.59999999999941</v>
      </c>
      <c r="U26" s="59"/>
    </row>
    <row r="27" spans="2:21" ht="13.5">
      <c r="B27" s="39">
        <v>19</v>
      </c>
      <c r="C27" s="56">
        <f t="shared" si="1"/>
        <v>257019.62555693788</v>
      </c>
      <c r="D27" s="56"/>
      <c r="E27" s="39">
        <v>2010</v>
      </c>
      <c r="F27" s="8">
        <v>42480</v>
      </c>
      <c r="G27" s="39" t="s">
        <v>3</v>
      </c>
      <c r="H27" s="57">
        <v>1.01389</v>
      </c>
      <c r="I27" s="57"/>
      <c r="J27" s="39">
        <v>68</v>
      </c>
      <c r="K27" s="56">
        <f t="shared" si="0"/>
        <v>7710.588766708136</v>
      </c>
      <c r="L27" s="56"/>
      <c r="M27" s="6">
        <f t="shared" si="2"/>
        <v>0.11339101127511965</v>
      </c>
      <c r="N27" s="39">
        <v>2010</v>
      </c>
      <c r="O27" s="8">
        <v>42480</v>
      </c>
      <c r="P27" s="57">
        <v>1.00917</v>
      </c>
      <c r="Q27" s="57"/>
      <c r="R27" s="58">
        <f t="shared" si="3"/>
        <v>5352.055732185712</v>
      </c>
      <c r="S27" s="58"/>
      <c r="T27" s="59">
        <f t="shared" si="4"/>
        <v>47.20000000000057</v>
      </c>
      <c r="U27" s="59"/>
    </row>
    <row r="28" spans="2:21" ht="13.5">
      <c r="B28" s="39">
        <v>20</v>
      </c>
      <c r="C28" s="56">
        <f t="shared" si="1"/>
        <v>262371.6812891236</v>
      </c>
      <c r="D28" s="56"/>
      <c r="E28" s="39">
        <v>2010</v>
      </c>
      <c r="F28" s="8">
        <v>42608</v>
      </c>
      <c r="G28" s="39" t="s">
        <v>3</v>
      </c>
      <c r="H28" s="57">
        <v>1.05404</v>
      </c>
      <c r="I28" s="57"/>
      <c r="J28" s="39">
        <v>86</v>
      </c>
      <c r="K28" s="56">
        <f t="shared" si="0"/>
        <v>7871.150438673708</v>
      </c>
      <c r="L28" s="56"/>
      <c r="M28" s="6">
        <f t="shared" si="2"/>
        <v>0.09152500510085707</v>
      </c>
      <c r="N28" s="39">
        <v>2010</v>
      </c>
      <c r="O28" s="8">
        <v>42609</v>
      </c>
      <c r="P28" s="57">
        <v>1.06275</v>
      </c>
      <c r="Q28" s="57"/>
      <c r="R28" s="58">
        <f t="shared" si="3"/>
        <v>-7971.827944284646</v>
      </c>
      <c r="S28" s="58"/>
      <c r="T28" s="59">
        <f t="shared" si="4"/>
        <v>-86</v>
      </c>
      <c r="U28" s="59"/>
    </row>
    <row r="29" spans="2:21" ht="13.5">
      <c r="B29" s="39">
        <v>21</v>
      </c>
      <c r="C29" s="56">
        <f t="shared" si="1"/>
        <v>254399.85334483895</v>
      </c>
      <c r="D29" s="56"/>
      <c r="E29" s="39">
        <v>2011</v>
      </c>
      <c r="F29" s="8">
        <v>42446</v>
      </c>
      <c r="G29" s="39" t="s">
        <v>3</v>
      </c>
      <c r="H29" s="57">
        <v>0.98887</v>
      </c>
      <c r="I29" s="57"/>
      <c r="J29" s="39">
        <v>66</v>
      </c>
      <c r="K29" s="56">
        <f t="shared" si="0"/>
        <v>7631.995600345168</v>
      </c>
      <c r="L29" s="56"/>
      <c r="M29" s="6">
        <f t="shared" si="2"/>
        <v>0.11563629697492679</v>
      </c>
      <c r="N29" s="39">
        <v>2011</v>
      </c>
      <c r="O29" s="8">
        <v>42446</v>
      </c>
      <c r="P29" s="57">
        <v>0.98406</v>
      </c>
      <c r="Q29" s="57"/>
      <c r="R29" s="58">
        <f t="shared" si="3"/>
        <v>5562.105884493957</v>
      </c>
      <c r="S29" s="58"/>
      <c r="T29" s="59">
        <f t="shared" si="4"/>
        <v>48.09999999999981</v>
      </c>
      <c r="U29" s="59"/>
    </row>
    <row r="30" spans="2:21" ht="13.5">
      <c r="B30" s="39">
        <v>22</v>
      </c>
      <c r="C30" s="56">
        <f t="shared" si="1"/>
        <v>259961.95922933292</v>
      </c>
      <c r="D30" s="56"/>
      <c r="E30" s="39">
        <v>2011</v>
      </c>
      <c r="F30" s="8">
        <v>42451</v>
      </c>
      <c r="G30" s="39" t="s">
        <v>4</v>
      </c>
      <c r="H30" s="57">
        <v>0.98092</v>
      </c>
      <c r="I30" s="57"/>
      <c r="J30" s="39">
        <v>46</v>
      </c>
      <c r="K30" s="56">
        <f t="shared" si="0"/>
        <v>7798.858776879987</v>
      </c>
      <c r="L30" s="56"/>
      <c r="M30" s="6">
        <f t="shared" si="2"/>
        <v>0.1695404081930432</v>
      </c>
      <c r="N30" s="39">
        <v>2011</v>
      </c>
      <c r="O30" s="8">
        <v>42453</v>
      </c>
      <c r="P30" s="57">
        <v>0.97628</v>
      </c>
      <c r="Q30" s="57"/>
      <c r="R30" s="58">
        <f t="shared" si="3"/>
        <v>-7866.674940157166</v>
      </c>
      <c r="S30" s="58"/>
      <c r="T30" s="59">
        <f t="shared" si="4"/>
        <v>-46</v>
      </c>
      <c r="U30" s="59"/>
    </row>
    <row r="31" spans="2:21" ht="13.5">
      <c r="B31" s="39">
        <v>23</v>
      </c>
      <c r="C31" s="56">
        <f t="shared" si="1"/>
        <v>252095.28428917576</v>
      </c>
      <c r="D31" s="56"/>
      <c r="E31" s="39">
        <v>2011</v>
      </c>
      <c r="F31" s="8">
        <v>42508</v>
      </c>
      <c r="G31" s="39" t="s">
        <v>3</v>
      </c>
      <c r="H31" s="57">
        <v>0.97046</v>
      </c>
      <c r="I31" s="57"/>
      <c r="J31" s="39">
        <v>56</v>
      </c>
      <c r="K31" s="56">
        <f t="shared" si="0"/>
        <v>7562.858528675272</v>
      </c>
      <c r="L31" s="56"/>
      <c r="M31" s="6">
        <f t="shared" si="2"/>
        <v>0.1350510451549156</v>
      </c>
      <c r="N31" s="39">
        <v>2011</v>
      </c>
      <c r="O31" s="8">
        <v>42510</v>
      </c>
      <c r="P31" s="57">
        <v>0.96515</v>
      </c>
      <c r="Q31" s="57"/>
      <c r="R31" s="58">
        <f t="shared" si="3"/>
        <v>7171.210497726068</v>
      </c>
      <c r="S31" s="58"/>
      <c r="T31" s="59">
        <f t="shared" si="4"/>
        <v>53.10000000000037</v>
      </c>
      <c r="U31" s="59"/>
    </row>
    <row r="32" spans="2:21" ht="13.5">
      <c r="B32" s="39">
        <v>24</v>
      </c>
      <c r="C32" s="56">
        <f t="shared" si="1"/>
        <v>259266.49478690184</v>
      </c>
      <c r="D32" s="56"/>
      <c r="E32" s="39">
        <v>2011</v>
      </c>
      <c r="F32" s="8">
        <v>42517</v>
      </c>
      <c r="G32" s="39" t="s">
        <v>3</v>
      </c>
      <c r="H32" s="57">
        <v>0.97726</v>
      </c>
      <c r="I32" s="57"/>
      <c r="J32" s="39">
        <v>37</v>
      </c>
      <c r="K32" s="56">
        <f t="shared" si="0"/>
        <v>7777.9948436070545</v>
      </c>
      <c r="L32" s="56"/>
      <c r="M32" s="6">
        <f t="shared" si="2"/>
        <v>0.2102160768542447</v>
      </c>
      <c r="N32" s="39">
        <v>2011</v>
      </c>
      <c r="O32" s="8">
        <v>42521</v>
      </c>
      <c r="P32" s="57">
        <v>0.97474</v>
      </c>
      <c r="Q32" s="57"/>
      <c r="R32" s="58">
        <f t="shared" si="3"/>
        <v>5297.445136726897</v>
      </c>
      <c r="S32" s="58"/>
      <c r="T32" s="59">
        <f t="shared" si="4"/>
        <v>25.19999999999967</v>
      </c>
      <c r="U32" s="59"/>
    </row>
    <row r="33" spans="2:21" ht="13.5">
      <c r="B33" s="43">
        <v>25</v>
      </c>
      <c r="C33" s="56">
        <f t="shared" si="1"/>
        <v>264563.93992362876</v>
      </c>
      <c r="D33" s="56"/>
      <c r="E33" s="39">
        <v>2011</v>
      </c>
      <c r="F33" s="8">
        <v>42544</v>
      </c>
      <c r="G33" s="39" t="s">
        <v>4</v>
      </c>
      <c r="H33" s="57">
        <v>0.97487</v>
      </c>
      <c r="I33" s="57"/>
      <c r="J33" s="39">
        <v>37</v>
      </c>
      <c r="K33" s="56">
        <f t="shared" si="0"/>
        <v>7936.918197708863</v>
      </c>
      <c r="L33" s="56"/>
      <c r="M33" s="6">
        <f t="shared" si="2"/>
        <v>0.21451130264078008</v>
      </c>
      <c r="N33" s="39">
        <v>2011</v>
      </c>
      <c r="O33" s="8">
        <v>42544</v>
      </c>
      <c r="P33" s="57">
        <v>0.97782</v>
      </c>
      <c r="Q33" s="57"/>
      <c r="R33" s="58">
        <f t="shared" si="3"/>
        <v>6328.08342790303</v>
      </c>
      <c r="S33" s="58"/>
      <c r="T33" s="59">
        <f t="shared" si="4"/>
        <v>29.50000000000008</v>
      </c>
      <c r="U33" s="59"/>
    </row>
    <row r="34" spans="2:21" ht="13.5">
      <c r="B34" s="39">
        <v>26</v>
      </c>
      <c r="C34" s="56">
        <f t="shared" si="1"/>
        <v>270892.02335153177</v>
      </c>
      <c r="D34" s="56"/>
      <c r="E34" s="39">
        <v>2011</v>
      </c>
      <c r="F34" s="8">
        <v>42566</v>
      </c>
      <c r="G34" s="39" t="s">
        <v>4</v>
      </c>
      <c r="H34" s="57">
        <v>0.96154</v>
      </c>
      <c r="I34" s="57"/>
      <c r="J34" s="39">
        <v>43</v>
      </c>
      <c r="K34" s="56">
        <f t="shared" si="0"/>
        <v>8126.760700545953</v>
      </c>
      <c r="L34" s="56"/>
      <c r="M34" s="6">
        <f t="shared" si="2"/>
        <v>0.1889944348964175</v>
      </c>
      <c r="N34" s="39">
        <v>2011</v>
      </c>
      <c r="O34" s="8">
        <v>42570</v>
      </c>
      <c r="P34" s="57">
        <v>0.95722</v>
      </c>
      <c r="Q34" s="57"/>
      <c r="R34" s="58">
        <f t="shared" si="3"/>
        <v>-8164.559587525218</v>
      </c>
      <c r="S34" s="58"/>
      <c r="T34" s="59">
        <f t="shared" si="4"/>
        <v>-43</v>
      </c>
      <c r="U34" s="59"/>
    </row>
    <row r="35" spans="2:21" ht="13.5">
      <c r="B35" s="39">
        <v>27</v>
      </c>
      <c r="C35" s="56">
        <f t="shared" si="1"/>
        <v>262727.46376400656</v>
      </c>
      <c r="D35" s="56"/>
      <c r="E35" s="39">
        <v>2011</v>
      </c>
      <c r="F35" s="8">
        <v>42620</v>
      </c>
      <c r="G35" s="39" t="s">
        <v>3</v>
      </c>
      <c r="H35" s="57">
        <v>0.98808</v>
      </c>
      <c r="I35" s="57"/>
      <c r="J35" s="39">
        <v>54</v>
      </c>
      <c r="K35" s="56">
        <f t="shared" si="0"/>
        <v>7881.823912920197</v>
      </c>
      <c r="L35" s="56"/>
      <c r="M35" s="6">
        <f t="shared" si="2"/>
        <v>0.14595970209111475</v>
      </c>
      <c r="N35" s="39">
        <v>2011</v>
      </c>
      <c r="O35" s="8">
        <v>42620</v>
      </c>
      <c r="P35" s="57">
        <v>0.98291</v>
      </c>
      <c r="Q35" s="57"/>
      <c r="R35" s="58">
        <f t="shared" si="3"/>
        <v>7546.116598110644</v>
      </c>
      <c r="S35" s="58"/>
      <c r="T35" s="59">
        <f t="shared" si="4"/>
        <v>51.70000000000008</v>
      </c>
      <c r="U35" s="59"/>
    </row>
    <row r="36" spans="2:21" ht="13.5">
      <c r="B36" s="39">
        <v>28</v>
      </c>
      <c r="C36" s="56">
        <f t="shared" si="1"/>
        <v>270273.5803621172</v>
      </c>
      <c r="D36" s="56"/>
      <c r="E36" s="39">
        <v>2011</v>
      </c>
      <c r="F36" s="8">
        <v>42632</v>
      </c>
      <c r="G36" s="39" t="s">
        <v>4</v>
      </c>
      <c r="H36" s="57">
        <v>0.98453</v>
      </c>
      <c r="I36" s="57"/>
      <c r="J36" s="39">
        <v>44</v>
      </c>
      <c r="K36" s="56">
        <f t="shared" si="0"/>
        <v>8108.207410863516</v>
      </c>
      <c r="L36" s="56"/>
      <c r="M36" s="6">
        <f t="shared" si="2"/>
        <v>0.184277441155989</v>
      </c>
      <c r="N36" s="39">
        <v>2011</v>
      </c>
      <c r="O36" s="8">
        <v>42632</v>
      </c>
      <c r="P36" s="57">
        <v>0.98797</v>
      </c>
      <c r="Q36" s="57"/>
      <c r="R36" s="58">
        <f t="shared" si="3"/>
        <v>6339.143975766019</v>
      </c>
      <c r="S36" s="58"/>
      <c r="T36" s="59">
        <f t="shared" si="4"/>
        <v>34.399999999999984</v>
      </c>
      <c r="U36" s="59"/>
    </row>
    <row r="37" spans="2:21" ht="13.5">
      <c r="B37" s="39">
        <v>29</v>
      </c>
      <c r="C37" s="56">
        <f t="shared" si="1"/>
        <v>276612.72433788324</v>
      </c>
      <c r="D37" s="56"/>
      <c r="E37" s="39">
        <v>2011</v>
      </c>
      <c r="F37" s="8">
        <v>42639</v>
      </c>
      <c r="G37" s="39" t="s">
        <v>3</v>
      </c>
      <c r="H37" s="57">
        <v>1.02556</v>
      </c>
      <c r="I37" s="57"/>
      <c r="J37" s="39">
        <v>112</v>
      </c>
      <c r="K37" s="56">
        <f t="shared" si="0"/>
        <v>8298.381730136496</v>
      </c>
      <c r="L37" s="56"/>
      <c r="M37" s="6">
        <f t="shared" si="2"/>
        <v>0.07409269401907587</v>
      </c>
      <c r="N37" s="39">
        <v>2011</v>
      </c>
      <c r="O37" s="8">
        <v>42640</v>
      </c>
      <c r="P37" s="57">
        <v>1.01777</v>
      </c>
      <c r="Q37" s="57"/>
      <c r="R37" s="58">
        <f t="shared" si="3"/>
        <v>5771.820864085984</v>
      </c>
      <c r="S37" s="58"/>
      <c r="T37" s="59">
        <f t="shared" si="4"/>
        <v>77.89999999999964</v>
      </c>
      <c r="U37" s="59"/>
    </row>
    <row r="38" spans="2:21" ht="13.5">
      <c r="B38" s="43">
        <v>30</v>
      </c>
      <c r="C38" s="56">
        <f t="shared" si="1"/>
        <v>282384.5452019692</v>
      </c>
      <c r="D38" s="56"/>
      <c r="E38" s="39">
        <v>2011</v>
      </c>
      <c r="F38" s="8">
        <v>42674</v>
      </c>
      <c r="G38" s="39" t="s">
        <v>4</v>
      </c>
      <c r="H38" s="57">
        <v>0.99685</v>
      </c>
      <c r="I38" s="57"/>
      <c r="J38" s="39">
        <v>58</v>
      </c>
      <c r="K38" s="56">
        <f t="shared" si="0"/>
        <v>8471.536356059076</v>
      </c>
      <c r="L38" s="56"/>
      <c r="M38" s="6">
        <f t="shared" si="2"/>
        <v>0.14606097165619095</v>
      </c>
      <c r="N38" s="39">
        <v>2011</v>
      </c>
      <c r="O38" s="8">
        <v>42674</v>
      </c>
      <c r="P38" s="57">
        <v>1.00163</v>
      </c>
      <c r="Q38" s="57"/>
      <c r="R38" s="58">
        <f t="shared" si="3"/>
        <v>6981.714445165937</v>
      </c>
      <c r="S38" s="58"/>
      <c r="T38" s="59">
        <f t="shared" si="4"/>
        <v>47.80000000000007</v>
      </c>
      <c r="U38" s="59"/>
    </row>
    <row r="39" spans="2:21" ht="13.5">
      <c r="B39" s="39">
        <v>31</v>
      </c>
      <c r="C39" s="56">
        <f t="shared" si="1"/>
        <v>289366.25964713516</v>
      </c>
      <c r="D39" s="56"/>
      <c r="E39" s="39">
        <v>2011</v>
      </c>
      <c r="F39" s="8">
        <v>42702</v>
      </c>
      <c r="G39" s="39" t="s">
        <v>3</v>
      </c>
      <c r="H39" s="57">
        <v>1.04362</v>
      </c>
      <c r="I39" s="57"/>
      <c r="J39" s="39">
        <v>77</v>
      </c>
      <c r="K39" s="56">
        <f t="shared" si="0"/>
        <v>8680.987789414054</v>
      </c>
      <c r="L39" s="56"/>
      <c r="M39" s="6">
        <f t="shared" si="2"/>
        <v>0.11274010116122148</v>
      </c>
      <c r="N39" s="39">
        <v>2011</v>
      </c>
      <c r="O39" s="8">
        <v>42702</v>
      </c>
      <c r="P39" s="57">
        <v>1.03849</v>
      </c>
      <c r="Q39" s="57"/>
      <c r="R39" s="58">
        <f t="shared" si="3"/>
        <v>5783.567189570751</v>
      </c>
      <c r="S39" s="58"/>
      <c r="T39" s="59">
        <f t="shared" si="4"/>
        <v>51.30000000000079</v>
      </c>
      <c r="U39" s="59"/>
    </row>
    <row r="40" spans="2:21" ht="13.5">
      <c r="B40" s="39">
        <v>32</v>
      </c>
      <c r="C40" s="56">
        <f t="shared" si="1"/>
        <v>295149.8268367059</v>
      </c>
      <c r="D40" s="56"/>
      <c r="E40" s="39">
        <v>2011</v>
      </c>
      <c r="F40" s="8">
        <v>42706</v>
      </c>
      <c r="G40" s="39" t="s">
        <v>4</v>
      </c>
      <c r="H40" s="57">
        <v>1.01782</v>
      </c>
      <c r="I40" s="57"/>
      <c r="J40" s="39">
        <v>87</v>
      </c>
      <c r="K40" s="56">
        <f t="shared" si="0"/>
        <v>8854.494805101176</v>
      </c>
      <c r="L40" s="56"/>
      <c r="M40" s="6">
        <f t="shared" si="2"/>
        <v>0.10177580235748478</v>
      </c>
      <c r="N40" s="39">
        <v>2011</v>
      </c>
      <c r="O40" s="8">
        <v>42710</v>
      </c>
      <c r="P40" s="57">
        <v>1.00903</v>
      </c>
      <c r="Q40" s="57"/>
      <c r="R40" s="58">
        <f t="shared" si="3"/>
        <v>-8946.093027222763</v>
      </c>
      <c r="S40" s="58"/>
      <c r="T40" s="59">
        <f t="shared" si="4"/>
        <v>-87</v>
      </c>
      <c r="U40" s="59"/>
    </row>
    <row r="41" spans="2:21" ht="13.5">
      <c r="B41" s="39">
        <v>33</v>
      </c>
      <c r="C41" s="56">
        <f t="shared" si="1"/>
        <v>286203.7338094831</v>
      </c>
      <c r="D41" s="56"/>
      <c r="E41" s="39">
        <v>2012</v>
      </c>
      <c r="F41" s="8">
        <v>42380</v>
      </c>
      <c r="G41" s="39" t="s">
        <v>4</v>
      </c>
      <c r="H41" s="57">
        <v>1.0178</v>
      </c>
      <c r="I41" s="57"/>
      <c r="J41" s="39">
        <v>32</v>
      </c>
      <c r="K41" s="56">
        <f t="shared" si="0"/>
        <v>8586.112014284494</v>
      </c>
      <c r="L41" s="56"/>
      <c r="M41" s="6">
        <f t="shared" si="2"/>
        <v>0.2683160004463904</v>
      </c>
      <c r="N41" s="39">
        <v>2012</v>
      </c>
      <c r="O41" s="8">
        <v>42380</v>
      </c>
      <c r="P41" s="57">
        <v>1.0203</v>
      </c>
      <c r="Q41" s="57"/>
      <c r="R41" s="58">
        <f t="shared" si="3"/>
        <v>6707.900011159618</v>
      </c>
      <c r="S41" s="58"/>
      <c r="T41" s="59">
        <f t="shared" si="4"/>
        <v>24.999999999999467</v>
      </c>
      <c r="U41" s="59"/>
    </row>
    <row r="42" spans="2:21" ht="13.5">
      <c r="B42" s="39">
        <v>34</v>
      </c>
      <c r="C42" s="56">
        <f t="shared" si="1"/>
        <v>292911.6338206427</v>
      </c>
      <c r="D42" s="56"/>
      <c r="E42" s="39">
        <v>2012</v>
      </c>
      <c r="F42" s="8">
        <v>42486</v>
      </c>
      <c r="G42" s="39" t="s">
        <v>4</v>
      </c>
      <c r="H42" s="57">
        <v>0.98436</v>
      </c>
      <c r="I42" s="57"/>
      <c r="J42" s="39">
        <v>36</v>
      </c>
      <c r="K42" s="56">
        <f t="shared" si="0"/>
        <v>8787.349014619282</v>
      </c>
      <c r="L42" s="56"/>
      <c r="M42" s="6">
        <f t="shared" si="2"/>
        <v>0.24409302818386894</v>
      </c>
      <c r="N42" s="39">
        <v>2012</v>
      </c>
      <c r="O42" s="8">
        <v>42487</v>
      </c>
      <c r="P42" s="57">
        <v>0.98679</v>
      </c>
      <c r="Q42" s="57"/>
      <c r="R42" s="58">
        <f t="shared" si="3"/>
        <v>5931.46058486785</v>
      </c>
      <c r="S42" s="58"/>
      <c r="T42" s="59">
        <f t="shared" si="4"/>
        <v>24.299999999999322</v>
      </c>
      <c r="U42" s="59"/>
    </row>
    <row r="43" spans="2:21" ht="13.5">
      <c r="B43" s="39">
        <v>35</v>
      </c>
      <c r="C43" s="56">
        <f t="shared" si="1"/>
        <v>298843.0944055106</v>
      </c>
      <c r="D43" s="56"/>
      <c r="E43" s="39">
        <v>2012</v>
      </c>
      <c r="F43" s="8">
        <v>42528</v>
      </c>
      <c r="G43" s="39" t="s">
        <v>4</v>
      </c>
      <c r="H43" s="57">
        <v>1.02625</v>
      </c>
      <c r="I43" s="57"/>
      <c r="J43" s="39">
        <v>34</v>
      </c>
      <c r="K43" s="56">
        <f t="shared" si="0"/>
        <v>8965.292832165316</v>
      </c>
      <c r="L43" s="56"/>
      <c r="M43" s="6">
        <f t="shared" si="2"/>
        <v>0.2636850832989799</v>
      </c>
      <c r="N43" s="39">
        <v>2012</v>
      </c>
      <c r="O43" s="8">
        <v>42529</v>
      </c>
      <c r="P43" s="57">
        <v>1.02962</v>
      </c>
      <c r="Q43" s="57"/>
      <c r="R43" s="58">
        <f t="shared" si="3"/>
        <v>8886.187307175287</v>
      </c>
      <c r="S43" s="58"/>
      <c r="T43" s="59">
        <f t="shared" si="4"/>
        <v>33.69999999999873</v>
      </c>
      <c r="U43" s="59"/>
    </row>
    <row r="44" spans="2:21" ht="13.5">
      <c r="B44" s="39">
        <v>36</v>
      </c>
      <c r="C44" s="56">
        <f t="shared" si="1"/>
        <v>307729.2817126859</v>
      </c>
      <c r="D44" s="56"/>
      <c r="E44" s="39">
        <v>2012</v>
      </c>
      <c r="F44" s="8">
        <v>42557</v>
      </c>
      <c r="G44" s="39" t="s">
        <v>4</v>
      </c>
      <c r="H44" s="57">
        <v>1.01562</v>
      </c>
      <c r="I44" s="57"/>
      <c r="J44" s="39">
        <v>33</v>
      </c>
      <c r="K44" s="56">
        <f t="shared" si="0"/>
        <v>9231.878451380577</v>
      </c>
      <c r="L44" s="56"/>
      <c r="M44" s="6">
        <f t="shared" si="2"/>
        <v>0.27975389246607807</v>
      </c>
      <c r="N44" s="39">
        <v>2012</v>
      </c>
      <c r="O44" s="8">
        <v>42557</v>
      </c>
      <c r="P44" s="57">
        <v>1.01909</v>
      </c>
      <c r="Q44" s="57"/>
      <c r="R44" s="58">
        <f t="shared" si="3"/>
        <v>9707.460068573144</v>
      </c>
      <c r="S44" s="58"/>
      <c r="T44" s="59">
        <f t="shared" si="4"/>
        <v>34.70000000000084</v>
      </c>
      <c r="U44" s="59"/>
    </row>
    <row r="45" spans="2:21" ht="13.5">
      <c r="B45" s="39">
        <v>37</v>
      </c>
      <c r="C45" s="56">
        <f t="shared" si="1"/>
        <v>317436.741781259</v>
      </c>
      <c r="D45" s="56"/>
      <c r="E45" s="39">
        <v>2013</v>
      </c>
      <c r="F45" s="8">
        <v>42398</v>
      </c>
      <c r="G45" s="39" t="s">
        <v>3</v>
      </c>
      <c r="H45" s="57">
        <v>1.00437</v>
      </c>
      <c r="I45" s="57"/>
      <c r="J45" s="39">
        <v>32</v>
      </c>
      <c r="K45" s="56">
        <f t="shared" si="0"/>
        <v>9523.10225343777</v>
      </c>
      <c r="L45" s="56"/>
      <c r="M45" s="6">
        <f t="shared" si="2"/>
        <v>0.2975969454199303</v>
      </c>
      <c r="N45" s="39">
        <v>2013</v>
      </c>
      <c r="O45" s="8">
        <v>42398</v>
      </c>
      <c r="P45" s="57">
        <v>1.00099</v>
      </c>
      <c r="Q45" s="57"/>
      <c r="R45" s="58">
        <f t="shared" si="3"/>
        <v>10058.776755193463</v>
      </c>
      <c r="S45" s="58"/>
      <c r="T45" s="59">
        <f t="shared" si="4"/>
        <v>33.799999999999386</v>
      </c>
      <c r="U45" s="59"/>
    </row>
    <row r="46" spans="2:21" ht="13.5">
      <c r="B46" s="39">
        <v>38</v>
      </c>
      <c r="C46" s="56">
        <f t="shared" si="1"/>
        <v>327495.5185364525</v>
      </c>
      <c r="D46" s="56"/>
      <c r="E46" s="39">
        <v>2013</v>
      </c>
      <c r="F46" s="8">
        <v>42447</v>
      </c>
      <c r="G46" s="39" t="s">
        <v>4</v>
      </c>
      <c r="H46" s="57">
        <v>1.02216</v>
      </c>
      <c r="I46" s="57"/>
      <c r="J46" s="39">
        <v>36</v>
      </c>
      <c r="K46" s="56">
        <f t="shared" si="0"/>
        <v>9824.865556093575</v>
      </c>
      <c r="L46" s="56"/>
      <c r="M46" s="6">
        <f t="shared" si="2"/>
        <v>0.2729129321137104</v>
      </c>
      <c r="N46" s="39">
        <v>2013</v>
      </c>
      <c r="O46" s="8">
        <v>42447</v>
      </c>
      <c r="P46" s="57">
        <v>1.02473</v>
      </c>
      <c r="Q46" s="57"/>
      <c r="R46" s="58">
        <f t="shared" si="3"/>
        <v>7013.862355322252</v>
      </c>
      <c r="S46" s="58"/>
      <c r="T46" s="59">
        <f t="shared" si="4"/>
        <v>25.699999999999612</v>
      </c>
      <c r="U46" s="59"/>
    </row>
    <row r="47" spans="2:21" ht="13.5">
      <c r="B47" s="39">
        <v>39</v>
      </c>
      <c r="C47" s="56">
        <f t="shared" si="1"/>
        <v>334509.3808917747</v>
      </c>
      <c r="D47" s="56"/>
      <c r="E47" s="39">
        <v>2013</v>
      </c>
      <c r="F47" s="8">
        <v>42519</v>
      </c>
      <c r="G47" s="39" t="s">
        <v>3</v>
      </c>
      <c r="H47" s="57">
        <v>1.03484</v>
      </c>
      <c r="I47" s="57"/>
      <c r="J47" s="39">
        <v>57</v>
      </c>
      <c r="K47" s="56">
        <f t="shared" si="0"/>
        <v>10035.281426753241</v>
      </c>
      <c r="L47" s="56"/>
      <c r="M47" s="6">
        <f t="shared" si="2"/>
        <v>0.17605756889040775</v>
      </c>
      <c r="N47" s="39">
        <v>2013</v>
      </c>
      <c r="O47" s="8">
        <v>42520</v>
      </c>
      <c r="P47" s="57">
        <v>1.03051</v>
      </c>
      <c r="Q47" s="57"/>
      <c r="R47" s="58">
        <f t="shared" si="3"/>
        <v>7623.292732954559</v>
      </c>
      <c r="S47" s="58"/>
      <c r="T47" s="59">
        <f t="shared" si="4"/>
        <v>43.29999999999945</v>
      </c>
      <c r="U47" s="59"/>
    </row>
    <row r="48" spans="2:21" ht="13.5">
      <c r="B48" s="39">
        <v>40</v>
      </c>
      <c r="C48" s="56">
        <f t="shared" si="1"/>
        <v>342132.6736247293</v>
      </c>
      <c r="D48" s="56"/>
      <c r="E48" s="39">
        <v>2013</v>
      </c>
      <c r="F48" s="8">
        <v>42653</v>
      </c>
      <c r="G48" s="39" t="s">
        <v>37</v>
      </c>
      <c r="H48" s="57">
        <v>1.03818</v>
      </c>
      <c r="I48" s="57"/>
      <c r="J48" s="39">
        <v>30</v>
      </c>
      <c r="K48" s="56">
        <f t="shared" si="0"/>
        <v>10263.980208741878</v>
      </c>
      <c r="L48" s="56"/>
      <c r="M48" s="6">
        <f t="shared" si="2"/>
        <v>0.34213267362472927</v>
      </c>
      <c r="N48" s="39">
        <v>2013</v>
      </c>
      <c r="O48" s="8">
        <v>42654</v>
      </c>
      <c r="P48" s="57">
        <v>1.04111</v>
      </c>
      <c r="Q48" s="57"/>
      <c r="R48" s="58">
        <f t="shared" si="3"/>
        <v>-10024.487337204147</v>
      </c>
      <c r="S48" s="58"/>
      <c r="T48" s="59">
        <f t="shared" si="4"/>
        <v>-30</v>
      </c>
      <c r="U48" s="59"/>
    </row>
    <row r="49" spans="2:21" ht="13.5">
      <c r="B49" s="43">
        <v>41</v>
      </c>
      <c r="C49" s="56">
        <f t="shared" si="1"/>
        <v>332108.1862875251</v>
      </c>
      <c r="D49" s="56"/>
      <c r="E49" s="39">
        <v>2013</v>
      </c>
      <c r="F49" s="8">
        <v>42700</v>
      </c>
      <c r="G49" s="39" t="s">
        <v>3</v>
      </c>
      <c r="H49" s="57">
        <v>1.05401</v>
      </c>
      <c r="I49" s="57"/>
      <c r="J49" s="39">
        <v>30</v>
      </c>
      <c r="K49" s="56">
        <f t="shared" si="0"/>
        <v>9963.245588625752</v>
      </c>
      <c r="L49" s="56"/>
      <c r="M49" s="6">
        <f t="shared" si="2"/>
        <v>0.3321081862875251</v>
      </c>
      <c r="N49" s="39">
        <v>2013</v>
      </c>
      <c r="O49" s="8">
        <v>42701</v>
      </c>
      <c r="P49" s="57">
        <v>1.05692</v>
      </c>
      <c r="Q49" s="57"/>
      <c r="R49" s="58">
        <f t="shared" si="3"/>
        <v>-9664.348220967611</v>
      </c>
      <c r="S49" s="58"/>
      <c r="T49" s="59">
        <f t="shared" si="4"/>
        <v>-30</v>
      </c>
      <c r="U49" s="59"/>
    </row>
    <row r="50" spans="2:21" ht="13.5">
      <c r="B50" s="39">
        <v>42</v>
      </c>
      <c r="C50" s="56">
        <f t="shared" si="1"/>
        <v>322443.8380665575</v>
      </c>
      <c r="D50" s="56"/>
      <c r="E50" s="39">
        <v>2014</v>
      </c>
      <c r="F50" s="8">
        <v>42450</v>
      </c>
      <c r="G50" s="39" t="s">
        <v>3</v>
      </c>
      <c r="H50" s="57">
        <v>1.122</v>
      </c>
      <c r="I50" s="57"/>
      <c r="J50" s="39">
        <v>44</v>
      </c>
      <c r="K50" s="56">
        <f t="shared" si="0"/>
        <v>9673.315141996723</v>
      </c>
      <c r="L50" s="56"/>
      <c r="M50" s="6">
        <f t="shared" si="2"/>
        <v>0.21984807140901647</v>
      </c>
      <c r="N50" s="39">
        <v>2014</v>
      </c>
      <c r="O50" s="8">
        <v>42450</v>
      </c>
      <c r="P50" s="57">
        <v>1.1184</v>
      </c>
      <c r="Q50" s="57"/>
      <c r="R50" s="58">
        <f t="shared" si="3"/>
        <v>7914.530570724697</v>
      </c>
      <c r="S50" s="58"/>
      <c r="T50" s="59">
        <f t="shared" si="4"/>
        <v>36.000000000000476</v>
      </c>
      <c r="U50" s="59"/>
    </row>
    <row r="51" spans="2:21" ht="13.5">
      <c r="B51" s="39">
        <v>43</v>
      </c>
      <c r="C51" s="56">
        <f t="shared" si="1"/>
        <v>330358.36863728217</v>
      </c>
      <c r="D51" s="56"/>
      <c r="E51" s="39">
        <v>2014</v>
      </c>
      <c r="F51" s="8">
        <v>42491</v>
      </c>
      <c r="G51" s="39" t="s">
        <v>4</v>
      </c>
      <c r="H51" s="57">
        <v>1.09749</v>
      </c>
      <c r="I51" s="57"/>
      <c r="J51" s="39">
        <v>22</v>
      </c>
      <c r="K51" s="56">
        <f t="shared" si="0"/>
        <v>9910.751059118465</v>
      </c>
      <c r="L51" s="56"/>
      <c r="M51" s="6">
        <f t="shared" si="2"/>
        <v>0.4504886845053848</v>
      </c>
      <c r="N51" s="39">
        <v>2014</v>
      </c>
      <c r="O51" s="8">
        <v>42491</v>
      </c>
      <c r="P51" s="57">
        <v>1.0953</v>
      </c>
      <c r="Q51" s="57"/>
      <c r="R51" s="58">
        <f t="shared" si="3"/>
        <v>-9865.70219066854</v>
      </c>
      <c r="S51" s="58"/>
      <c r="T51" s="59">
        <f t="shared" si="4"/>
        <v>-22</v>
      </c>
      <c r="U51" s="59"/>
    </row>
    <row r="52" spans="2:21" ht="13.5">
      <c r="B52" s="39">
        <v>44</v>
      </c>
      <c r="C52" s="56">
        <f t="shared" si="1"/>
        <v>320492.6664466136</v>
      </c>
      <c r="D52" s="56"/>
      <c r="E52" s="39">
        <v>2014</v>
      </c>
      <c r="F52" s="8">
        <v>42603</v>
      </c>
      <c r="G52" s="39" t="s">
        <v>3</v>
      </c>
      <c r="H52" s="57">
        <v>1.09645</v>
      </c>
      <c r="I52" s="57"/>
      <c r="J52" s="39">
        <v>19</v>
      </c>
      <c r="K52" s="56">
        <f t="shared" si="0"/>
        <v>9614.779993398408</v>
      </c>
      <c r="L52" s="56"/>
      <c r="M52" s="6">
        <f t="shared" si="2"/>
        <v>0.5060410522841268</v>
      </c>
      <c r="N52" s="39">
        <v>2014</v>
      </c>
      <c r="O52" s="8">
        <v>42603</v>
      </c>
      <c r="P52" s="57">
        <v>1.09519</v>
      </c>
      <c r="Q52" s="57"/>
      <c r="R52" s="58">
        <f t="shared" si="3"/>
        <v>6376.11725877907</v>
      </c>
      <c r="S52" s="58"/>
      <c r="T52" s="59">
        <f t="shared" si="4"/>
        <v>12.599999999998168</v>
      </c>
      <c r="U52" s="59"/>
    </row>
    <row r="53" spans="2:21" ht="13.5">
      <c r="B53" s="39">
        <v>45</v>
      </c>
      <c r="C53" s="56">
        <f t="shared" si="1"/>
        <v>326868.7837053927</v>
      </c>
      <c r="D53" s="56"/>
      <c r="E53" s="39">
        <v>2015</v>
      </c>
      <c r="F53" s="8">
        <v>42504</v>
      </c>
      <c r="G53" s="39" t="s">
        <v>4</v>
      </c>
      <c r="H53" s="57">
        <v>1.19694</v>
      </c>
      <c r="I53" s="57"/>
      <c r="J53" s="39">
        <v>45</v>
      </c>
      <c r="K53" s="56">
        <f t="shared" si="0"/>
        <v>9806.06351116178</v>
      </c>
      <c r="L53" s="56"/>
      <c r="M53" s="6">
        <f t="shared" si="2"/>
        <v>0.21791252247026177</v>
      </c>
      <c r="N53" s="39">
        <v>2015</v>
      </c>
      <c r="O53" s="8">
        <v>42504</v>
      </c>
      <c r="P53" s="57">
        <v>1.2</v>
      </c>
      <c r="Q53" s="57"/>
      <c r="R53" s="58">
        <f t="shared" si="3"/>
        <v>6668.123187590147</v>
      </c>
      <c r="S53" s="58"/>
      <c r="T53" s="59">
        <f t="shared" si="4"/>
        <v>30.600000000000627</v>
      </c>
      <c r="U53" s="59"/>
    </row>
    <row r="54" spans="2:21" ht="13.5">
      <c r="B54" s="39">
        <v>46</v>
      </c>
      <c r="C54" s="56">
        <f t="shared" si="1"/>
        <v>333536.90689298284</v>
      </c>
      <c r="D54" s="56"/>
      <c r="E54" s="39">
        <v>2016</v>
      </c>
      <c r="F54" s="8">
        <v>42384</v>
      </c>
      <c r="G54" s="39" t="s">
        <v>4</v>
      </c>
      <c r="H54" s="57">
        <v>1.42211</v>
      </c>
      <c r="I54" s="57"/>
      <c r="J54" s="39">
        <v>100</v>
      </c>
      <c r="K54" s="56">
        <f t="shared" si="0"/>
        <v>10006.107206789484</v>
      </c>
      <c r="L54" s="56"/>
      <c r="M54" s="6">
        <f t="shared" si="2"/>
        <v>0.10006107206789484</v>
      </c>
      <c r="N54" s="39">
        <v>2016</v>
      </c>
      <c r="O54" s="8">
        <v>42394</v>
      </c>
      <c r="P54" s="57">
        <v>1.42875</v>
      </c>
      <c r="Q54" s="57"/>
      <c r="R54" s="58">
        <f t="shared" si="3"/>
        <v>6644.055185308197</v>
      </c>
      <c r="S54" s="58"/>
      <c r="T54" s="59">
        <f t="shared" si="4"/>
        <v>66.39999999999979</v>
      </c>
      <c r="U54" s="59"/>
    </row>
    <row r="55" spans="2:21" ht="13.5">
      <c r="B55" s="39">
        <v>47</v>
      </c>
      <c r="C55" s="56">
        <f t="shared" si="1"/>
        <v>340180.96207829105</v>
      </c>
      <c r="D55" s="56"/>
      <c r="E55" s="39">
        <v>2016</v>
      </c>
      <c r="F55" s="8">
        <v>42405</v>
      </c>
      <c r="G55" s="39" t="s">
        <v>4</v>
      </c>
      <c r="H55" s="57">
        <v>1.37582</v>
      </c>
      <c r="I55" s="57"/>
      <c r="J55" s="39">
        <v>83</v>
      </c>
      <c r="K55" s="56">
        <f t="shared" si="0"/>
        <v>10205.428862348732</v>
      </c>
      <c r="L55" s="56"/>
      <c r="M55" s="6">
        <f t="shared" si="2"/>
        <v>0.12295697424516544</v>
      </c>
      <c r="N55" s="39">
        <v>2016</v>
      </c>
      <c r="O55" s="8">
        <v>42405</v>
      </c>
      <c r="P55" s="57">
        <v>1.38348</v>
      </c>
      <c r="Q55" s="57"/>
      <c r="R55" s="58">
        <f t="shared" si="3"/>
        <v>9418.504227179674</v>
      </c>
      <c r="S55" s="58"/>
      <c r="T55" s="59">
        <f t="shared" si="4"/>
        <v>76.6</v>
      </c>
      <c r="U55" s="59"/>
    </row>
    <row r="56" spans="2:21" ht="13.5">
      <c r="B56" s="39">
        <v>48</v>
      </c>
      <c r="C56" s="56">
        <f t="shared" si="1"/>
        <v>349599.46630547073</v>
      </c>
      <c r="D56" s="56"/>
      <c r="E56" s="39">
        <v>2016</v>
      </c>
      <c r="F56" s="8">
        <v>42481</v>
      </c>
      <c r="G56" s="39" t="s">
        <v>4</v>
      </c>
      <c r="H56" s="57">
        <v>1.2678</v>
      </c>
      <c r="I56" s="57"/>
      <c r="J56" s="39">
        <v>72</v>
      </c>
      <c r="K56" s="56">
        <f t="shared" si="0"/>
        <v>10487.983989164122</v>
      </c>
      <c r="L56" s="56"/>
      <c r="M56" s="6">
        <f t="shared" si="2"/>
        <v>0.14566644429394615</v>
      </c>
      <c r="N56" s="39">
        <v>2016</v>
      </c>
      <c r="O56" s="8">
        <v>42481</v>
      </c>
      <c r="P56" s="57">
        <v>1.27306</v>
      </c>
      <c r="Q56" s="57"/>
      <c r="R56" s="58">
        <f t="shared" si="3"/>
        <v>7662.054969861629</v>
      </c>
      <c r="S56" s="58"/>
      <c r="T56" s="59">
        <f t="shared" si="4"/>
        <v>52.60000000000042</v>
      </c>
      <c r="U56" s="59"/>
    </row>
    <row r="57" spans="2:21" ht="13.5">
      <c r="B57" s="39">
        <v>49</v>
      </c>
      <c r="C57" s="56">
        <f t="shared" si="1"/>
        <v>357261.5212753324</v>
      </c>
      <c r="D57" s="56"/>
      <c r="E57" s="39">
        <v>2016</v>
      </c>
      <c r="F57" s="8">
        <v>42501</v>
      </c>
      <c r="G57" s="39" t="s">
        <v>3</v>
      </c>
      <c r="H57" s="57">
        <v>1.28874</v>
      </c>
      <c r="I57" s="57"/>
      <c r="J57" s="39">
        <v>96</v>
      </c>
      <c r="K57" s="56">
        <f t="shared" si="0"/>
        <v>10717.84563825997</v>
      </c>
      <c r="L57" s="56"/>
      <c r="M57" s="6">
        <f t="shared" si="2"/>
        <v>0.11164422539854137</v>
      </c>
      <c r="N57" s="39">
        <v>2016</v>
      </c>
      <c r="O57" s="8">
        <v>42502</v>
      </c>
      <c r="P57" s="57">
        <v>1.2808</v>
      </c>
      <c r="Q57" s="57"/>
      <c r="R57" s="58">
        <f t="shared" si="3"/>
        <v>8864.55149664425</v>
      </c>
      <c r="S57" s="58"/>
      <c r="T57" s="59">
        <f t="shared" si="4"/>
        <v>79.40000000000057</v>
      </c>
      <c r="U57" s="59"/>
    </row>
    <row r="58" spans="2:21" ht="13.5">
      <c r="B58" s="39">
        <v>50</v>
      </c>
      <c r="C58" s="56">
        <f t="shared" si="1"/>
        <v>366126.07277197664</v>
      </c>
      <c r="D58" s="56"/>
      <c r="E58" s="39">
        <v>2016</v>
      </c>
      <c r="F58" s="8">
        <v>42543</v>
      </c>
      <c r="G58" s="39" t="s">
        <v>4</v>
      </c>
      <c r="H58" s="57">
        <v>1.28373</v>
      </c>
      <c r="I58" s="57"/>
      <c r="J58" s="39">
        <v>87</v>
      </c>
      <c r="K58" s="56">
        <f t="shared" si="0"/>
        <v>10983.7821831593</v>
      </c>
      <c r="L58" s="56"/>
      <c r="M58" s="6">
        <f t="shared" si="2"/>
        <v>0.12625036992137126</v>
      </c>
      <c r="N58" s="39">
        <v>2016</v>
      </c>
      <c r="O58" s="8">
        <v>42544</v>
      </c>
      <c r="P58" s="57">
        <v>1.27493</v>
      </c>
      <c r="Q58" s="57"/>
      <c r="R58" s="58">
        <f t="shared" si="3"/>
        <v>-11110.03255308085</v>
      </c>
      <c r="S58" s="58"/>
      <c r="T58" s="59">
        <f t="shared" si="4"/>
        <v>-87</v>
      </c>
      <c r="U58" s="59"/>
    </row>
    <row r="59" spans="2:21" ht="13.5">
      <c r="B59" s="39">
        <v>51</v>
      </c>
      <c r="C59" s="56">
        <f t="shared" si="1"/>
        <v>355016.04021889577</v>
      </c>
      <c r="D59" s="56"/>
      <c r="E59" s="39">
        <v>2016</v>
      </c>
      <c r="F59" s="8">
        <v>42578</v>
      </c>
      <c r="G59" s="39" t="s">
        <v>3</v>
      </c>
      <c r="H59" s="57">
        <v>1.3159</v>
      </c>
      <c r="I59" s="57"/>
      <c r="J59" s="39">
        <v>77</v>
      </c>
      <c r="K59" s="56">
        <f t="shared" si="0"/>
        <v>10650.481206566872</v>
      </c>
      <c r="L59" s="56"/>
      <c r="M59" s="6">
        <f t="shared" si="2"/>
        <v>0.13831793774762172</v>
      </c>
      <c r="N59" s="39">
        <v>2016</v>
      </c>
      <c r="O59" s="8">
        <v>42578</v>
      </c>
      <c r="P59" s="57">
        <v>1.32365</v>
      </c>
      <c r="Q59" s="57"/>
      <c r="R59" s="58">
        <f t="shared" si="3"/>
        <v>-10719.640175440576</v>
      </c>
      <c r="S59" s="58"/>
      <c r="T59" s="59">
        <f t="shared" si="4"/>
        <v>-77</v>
      </c>
      <c r="U59" s="59"/>
    </row>
    <row r="60" spans="2:21" ht="13.5">
      <c r="B60" s="43">
        <v>52</v>
      </c>
      <c r="C60" s="56">
        <f t="shared" si="1"/>
        <v>344296.4000434552</v>
      </c>
      <c r="D60" s="56"/>
      <c r="E60" s="39">
        <v>2016</v>
      </c>
      <c r="F60" s="8">
        <v>42615</v>
      </c>
      <c r="G60" s="39" t="s">
        <v>3</v>
      </c>
      <c r="H60" s="57">
        <v>1.30806</v>
      </c>
      <c r="I60" s="57"/>
      <c r="J60" s="39">
        <v>60</v>
      </c>
      <c r="K60" s="56">
        <f t="shared" si="0"/>
        <v>10328.892001303655</v>
      </c>
      <c r="L60" s="56"/>
      <c r="M60" s="6">
        <f t="shared" si="2"/>
        <v>0.17214820002172757</v>
      </c>
      <c r="N60" s="39">
        <v>2016</v>
      </c>
      <c r="O60" s="8">
        <v>42615</v>
      </c>
      <c r="P60" s="57">
        <v>1.30393</v>
      </c>
      <c r="Q60" s="57"/>
      <c r="R60" s="58">
        <f t="shared" si="3"/>
        <v>7109.720660897292</v>
      </c>
      <c r="S60" s="58"/>
      <c r="T60" s="59">
        <f t="shared" si="4"/>
        <v>41.29999999999967</v>
      </c>
      <c r="U60" s="59"/>
    </row>
    <row r="61" spans="2:21" ht="13.5">
      <c r="B61" s="39">
        <v>53</v>
      </c>
      <c r="C61" s="56">
        <f t="shared" si="1"/>
        <v>351406.1207043525</v>
      </c>
      <c r="D61" s="56"/>
      <c r="E61" s="39">
        <v>2016</v>
      </c>
      <c r="F61" s="8">
        <v>42689</v>
      </c>
      <c r="G61" s="39" t="s">
        <v>3</v>
      </c>
      <c r="H61" s="57">
        <v>1.34883</v>
      </c>
      <c r="I61" s="57"/>
      <c r="J61" s="39">
        <v>75</v>
      </c>
      <c r="K61" s="56">
        <f t="shared" si="0"/>
        <v>10542.183621130574</v>
      </c>
      <c r="L61" s="56"/>
      <c r="M61" s="6">
        <f t="shared" si="2"/>
        <v>0.14056244828174097</v>
      </c>
      <c r="N61" s="39">
        <v>2016</v>
      </c>
      <c r="O61" s="8">
        <v>42690</v>
      </c>
      <c r="P61" s="57">
        <v>1.3431</v>
      </c>
      <c r="Q61" s="57"/>
      <c r="R61" s="58">
        <f t="shared" si="3"/>
        <v>8054.228286543776</v>
      </c>
      <c r="S61" s="58"/>
      <c r="T61" s="59">
        <f t="shared" si="4"/>
        <v>57.300000000000125</v>
      </c>
      <c r="U61" s="59"/>
    </row>
    <row r="62" spans="2:21" ht="13.5">
      <c r="B62" s="43">
        <v>54</v>
      </c>
      <c r="C62" s="56">
        <f t="shared" si="1"/>
        <v>359460.3489908963</v>
      </c>
      <c r="D62" s="56"/>
      <c r="E62" s="39">
        <v>2016</v>
      </c>
      <c r="F62" s="8">
        <v>42696</v>
      </c>
      <c r="G62" s="39" t="s">
        <v>4</v>
      </c>
      <c r="H62" s="57">
        <v>1.34287</v>
      </c>
      <c r="I62" s="57"/>
      <c r="J62" s="39">
        <v>50</v>
      </c>
      <c r="K62" s="56">
        <f t="shared" si="0"/>
        <v>10783.810469726888</v>
      </c>
      <c r="L62" s="56"/>
      <c r="M62" s="6">
        <f t="shared" si="2"/>
        <v>0.21567620939453774</v>
      </c>
      <c r="N62" s="39">
        <v>2016</v>
      </c>
      <c r="O62" s="8">
        <v>42696</v>
      </c>
      <c r="P62" s="57">
        <v>1.34612</v>
      </c>
      <c r="Q62" s="57"/>
      <c r="R62" s="58">
        <f t="shared" si="3"/>
        <v>7009.4768053224225</v>
      </c>
      <c r="S62" s="58"/>
      <c r="T62" s="59">
        <f t="shared" si="4"/>
        <v>32.49999999999975</v>
      </c>
      <c r="U62" s="59"/>
    </row>
    <row r="63" spans="2:21" ht="13.5">
      <c r="B63" s="39">
        <v>55</v>
      </c>
      <c r="C63" s="56">
        <f t="shared" si="1"/>
        <v>366469.8257962187</v>
      </c>
      <c r="D63" s="56"/>
      <c r="E63" s="39">
        <v>2016</v>
      </c>
      <c r="F63" s="8">
        <v>42709</v>
      </c>
      <c r="G63" s="39" t="s">
        <v>4</v>
      </c>
      <c r="H63" s="57">
        <v>1.3312</v>
      </c>
      <c r="I63" s="57"/>
      <c r="J63" s="39">
        <v>49</v>
      </c>
      <c r="K63" s="56">
        <f t="shared" si="0"/>
        <v>10994.094773886562</v>
      </c>
      <c r="L63" s="56"/>
      <c r="M63" s="6">
        <f t="shared" si="2"/>
        <v>0.22436928109972576</v>
      </c>
      <c r="N63" s="39">
        <v>2016</v>
      </c>
      <c r="O63" s="8">
        <v>42709</v>
      </c>
      <c r="P63" s="57">
        <v>1.33488</v>
      </c>
      <c r="Q63" s="57"/>
      <c r="R63" s="58">
        <f t="shared" si="3"/>
        <v>8256.789544470194</v>
      </c>
      <c r="S63" s="58"/>
      <c r="T63" s="59">
        <f t="shared" si="4"/>
        <v>36.800000000001276</v>
      </c>
      <c r="U63" s="59"/>
    </row>
    <row r="64" spans="2:21" ht="13.5">
      <c r="B64" s="39">
        <v>56</v>
      </c>
      <c r="C64" s="56">
        <f t="shared" si="1"/>
        <v>374726.6153406889</v>
      </c>
      <c r="D64" s="56"/>
      <c r="E64" s="39"/>
      <c r="F64" s="8"/>
      <c r="G64" s="39" t="s">
        <v>3</v>
      </c>
      <c r="H64" s="57"/>
      <c r="I64" s="57"/>
      <c r="J64" s="39"/>
      <c r="K64" s="56">
        <f t="shared" si="0"/>
      </c>
      <c r="L64" s="56"/>
      <c r="M64" s="6">
        <f t="shared" si="2"/>
      </c>
      <c r="N64" s="39"/>
      <c r="O64" s="8"/>
      <c r="P64" s="57"/>
      <c r="Q64" s="57"/>
      <c r="R64" s="58">
        <f t="shared" si="3"/>
      </c>
      <c r="S64" s="58"/>
      <c r="T64" s="59">
        <f t="shared" si="4"/>
      </c>
      <c r="U64" s="59"/>
    </row>
    <row r="65" spans="2:21" ht="13.5">
      <c r="B65" s="39">
        <v>57</v>
      </c>
      <c r="C65" s="56">
        <f t="shared" si="1"/>
      </c>
      <c r="D65" s="56"/>
      <c r="E65" s="39"/>
      <c r="F65" s="8"/>
      <c r="G65" s="39" t="s">
        <v>3</v>
      </c>
      <c r="H65" s="57"/>
      <c r="I65" s="57"/>
      <c r="J65" s="39"/>
      <c r="K65" s="56">
        <f t="shared" si="0"/>
      </c>
      <c r="L65" s="56"/>
      <c r="M65" s="6">
        <f t="shared" si="2"/>
      </c>
      <c r="N65" s="39"/>
      <c r="O65" s="8"/>
      <c r="P65" s="57"/>
      <c r="Q65" s="57"/>
      <c r="R65" s="58">
        <f t="shared" si="3"/>
      </c>
      <c r="S65" s="58"/>
      <c r="T65" s="59">
        <f t="shared" si="4"/>
      </c>
      <c r="U65" s="59"/>
    </row>
    <row r="66" spans="2:21" ht="13.5">
      <c r="B66" s="39">
        <v>58</v>
      </c>
      <c r="C66" s="56">
        <f t="shared" si="1"/>
      </c>
      <c r="D66" s="56"/>
      <c r="E66" s="39"/>
      <c r="F66" s="8"/>
      <c r="G66" s="39" t="s">
        <v>3</v>
      </c>
      <c r="H66" s="57"/>
      <c r="I66" s="57"/>
      <c r="J66" s="39"/>
      <c r="K66" s="56">
        <f t="shared" si="0"/>
      </c>
      <c r="L66" s="56"/>
      <c r="M66" s="6">
        <f t="shared" si="2"/>
      </c>
      <c r="N66" s="39"/>
      <c r="O66" s="8"/>
      <c r="P66" s="57"/>
      <c r="Q66" s="57"/>
      <c r="R66" s="58">
        <f t="shared" si="3"/>
      </c>
      <c r="S66" s="58"/>
      <c r="T66" s="59">
        <f t="shared" si="4"/>
      </c>
      <c r="U66" s="59"/>
    </row>
    <row r="67" spans="2:21" ht="13.5">
      <c r="B67" s="39">
        <v>59</v>
      </c>
      <c r="C67" s="56">
        <f t="shared" si="1"/>
      </c>
      <c r="D67" s="56"/>
      <c r="E67" s="39"/>
      <c r="F67" s="8"/>
      <c r="G67" s="39" t="s">
        <v>3</v>
      </c>
      <c r="H67" s="57"/>
      <c r="I67" s="57"/>
      <c r="J67" s="39"/>
      <c r="K67" s="56">
        <f t="shared" si="0"/>
      </c>
      <c r="L67" s="56"/>
      <c r="M67" s="6">
        <f t="shared" si="2"/>
      </c>
      <c r="N67" s="39"/>
      <c r="O67" s="8"/>
      <c r="P67" s="57"/>
      <c r="Q67" s="57"/>
      <c r="R67" s="58">
        <f t="shared" si="3"/>
      </c>
      <c r="S67" s="58"/>
      <c r="T67" s="59">
        <f t="shared" si="4"/>
      </c>
      <c r="U67" s="59"/>
    </row>
    <row r="68" spans="2:21" ht="13.5">
      <c r="B68" s="39">
        <v>60</v>
      </c>
      <c r="C68" s="56">
        <f t="shared" si="1"/>
      </c>
      <c r="D68" s="56"/>
      <c r="E68" s="39"/>
      <c r="F68" s="8"/>
      <c r="G68" s="39" t="s">
        <v>4</v>
      </c>
      <c r="H68" s="57"/>
      <c r="I68" s="57"/>
      <c r="J68" s="39"/>
      <c r="K68" s="56">
        <f t="shared" si="0"/>
      </c>
      <c r="L68" s="56"/>
      <c r="M68" s="6">
        <f t="shared" si="2"/>
      </c>
      <c r="N68" s="39"/>
      <c r="O68" s="8"/>
      <c r="P68" s="57"/>
      <c r="Q68" s="57"/>
      <c r="R68" s="58">
        <f t="shared" si="3"/>
      </c>
      <c r="S68" s="58"/>
      <c r="T68" s="59">
        <f t="shared" si="4"/>
      </c>
      <c r="U68" s="59"/>
    </row>
    <row r="69" spans="2:21" ht="13.5">
      <c r="B69" s="39">
        <v>61</v>
      </c>
      <c r="C69" s="56">
        <f t="shared" si="1"/>
      </c>
      <c r="D69" s="56"/>
      <c r="E69" s="39"/>
      <c r="F69" s="8"/>
      <c r="G69" s="39" t="s">
        <v>4</v>
      </c>
      <c r="H69" s="57"/>
      <c r="I69" s="57"/>
      <c r="J69" s="39"/>
      <c r="K69" s="56">
        <f t="shared" si="0"/>
      </c>
      <c r="L69" s="56"/>
      <c r="M69" s="6">
        <f t="shared" si="2"/>
      </c>
      <c r="N69" s="39"/>
      <c r="O69" s="8"/>
      <c r="P69" s="57"/>
      <c r="Q69" s="57"/>
      <c r="R69" s="58">
        <f t="shared" si="3"/>
      </c>
      <c r="S69" s="58"/>
      <c r="T69" s="59">
        <f t="shared" si="4"/>
      </c>
      <c r="U69" s="59"/>
    </row>
    <row r="70" spans="2:21" ht="13.5">
      <c r="B70" s="39">
        <v>62</v>
      </c>
      <c r="C70" s="56">
        <f t="shared" si="1"/>
      </c>
      <c r="D70" s="56"/>
      <c r="E70" s="39"/>
      <c r="F70" s="8"/>
      <c r="G70" s="39" t="s">
        <v>3</v>
      </c>
      <c r="H70" s="57"/>
      <c r="I70" s="57"/>
      <c r="J70" s="39"/>
      <c r="K70" s="56">
        <f t="shared" si="0"/>
      </c>
      <c r="L70" s="56"/>
      <c r="M70" s="6">
        <f t="shared" si="2"/>
      </c>
      <c r="N70" s="39"/>
      <c r="O70" s="8"/>
      <c r="P70" s="57"/>
      <c r="Q70" s="57"/>
      <c r="R70" s="58">
        <f t="shared" si="3"/>
      </c>
      <c r="S70" s="58"/>
      <c r="T70" s="59">
        <f t="shared" si="4"/>
      </c>
      <c r="U70" s="59"/>
    </row>
    <row r="71" spans="2:21" ht="13.5">
      <c r="B71" s="39">
        <v>63</v>
      </c>
      <c r="C71" s="56">
        <f t="shared" si="1"/>
      </c>
      <c r="D71" s="56"/>
      <c r="E71" s="39"/>
      <c r="F71" s="8"/>
      <c r="G71" s="39" t="s">
        <v>4</v>
      </c>
      <c r="H71" s="57"/>
      <c r="I71" s="57"/>
      <c r="J71" s="39"/>
      <c r="K71" s="56">
        <f t="shared" si="0"/>
      </c>
      <c r="L71" s="56"/>
      <c r="M71" s="6">
        <f t="shared" si="2"/>
      </c>
      <c r="N71" s="39"/>
      <c r="O71" s="8"/>
      <c r="P71" s="57"/>
      <c r="Q71" s="57"/>
      <c r="R71" s="58">
        <f t="shared" si="3"/>
      </c>
      <c r="S71" s="58"/>
      <c r="T71" s="59">
        <f t="shared" si="4"/>
      </c>
      <c r="U71" s="59"/>
    </row>
    <row r="72" spans="2:21" ht="13.5">
      <c r="B72" s="39">
        <v>64</v>
      </c>
      <c r="C72" s="56">
        <f t="shared" si="1"/>
      </c>
      <c r="D72" s="56"/>
      <c r="E72" s="39"/>
      <c r="F72" s="8"/>
      <c r="G72" s="39" t="s">
        <v>3</v>
      </c>
      <c r="H72" s="57"/>
      <c r="I72" s="57"/>
      <c r="J72" s="39"/>
      <c r="K72" s="56">
        <f t="shared" si="0"/>
      </c>
      <c r="L72" s="56"/>
      <c r="M72" s="6">
        <f t="shared" si="2"/>
      </c>
      <c r="N72" s="39"/>
      <c r="O72" s="8"/>
      <c r="P72" s="57"/>
      <c r="Q72" s="57"/>
      <c r="R72" s="58">
        <f t="shared" si="3"/>
      </c>
      <c r="S72" s="58"/>
      <c r="T72" s="59">
        <f t="shared" si="4"/>
      </c>
      <c r="U72" s="59"/>
    </row>
    <row r="73" spans="2:21" ht="13.5">
      <c r="B73" s="39">
        <v>65</v>
      </c>
      <c r="C73" s="56">
        <f t="shared" si="1"/>
      </c>
      <c r="D73" s="56"/>
      <c r="E73" s="39"/>
      <c r="F73" s="8"/>
      <c r="G73" s="39" t="s">
        <v>4</v>
      </c>
      <c r="H73" s="57"/>
      <c r="I73" s="57"/>
      <c r="J73" s="39"/>
      <c r="K73" s="56">
        <f aca="true" t="shared" si="5" ref="K73:K108">IF(F73="","",C73*0.03)</f>
      </c>
      <c r="L73" s="56"/>
      <c r="M73" s="6">
        <f t="shared" si="2"/>
      </c>
      <c r="N73" s="39"/>
      <c r="O73" s="8"/>
      <c r="P73" s="57"/>
      <c r="Q73" s="57"/>
      <c r="R73" s="58">
        <f t="shared" si="3"/>
      </c>
      <c r="S73" s="58"/>
      <c r="T73" s="59">
        <f t="shared" si="4"/>
      </c>
      <c r="U73" s="59"/>
    </row>
    <row r="74" spans="2:21" ht="13.5">
      <c r="B74" s="39">
        <v>66</v>
      </c>
      <c r="C74" s="56">
        <f aca="true" t="shared" si="6" ref="C74:C108">IF(R73="","",C73+R73)</f>
      </c>
      <c r="D74" s="56"/>
      <c r="E74" s="39"/>
      <c r="F74" s="8"/>
      <c r="G74" s="39" t="s">
        <v>4</v>
      </c>
      <c r="H74" s="57"/>
      <c r="I74" s="57"/>
      <c r="J74" s="39"/>
      <c r="K74" s="56">
        <f t="shared" si="5"/>
      </c>
      <c r="L74" s="56"/>
      <c r="M74" s="6">
        <f aca="true" t="shared" si="7" ref="M74:M108">IF(J74="","",(K74/J74)/1000)</f>
      </c>
      <c r="N74" s="39"/>
      <c r="O74" s="8"/>
      <c r="P74" s="57"/>
      <c r="Q74" s="57"/>
      <c r="R74" s="58">
        <f aca="true" t="shared" si="8" ref="R74:R108">IF(O74="","",(IF(G74="売",H74-P74,P74-H74))*M74*10000000)</f>
      </c>
      <c r="S74" s="58"/>
      <c r="T74" s="59">
        <f aca="true" t="shared" si="9" ref="T74:T108">IF(O74="","",IF(R74&lt;0,J74*(-1),IF(G74="買",(P74-H74)*10000,(H74-P74)*10000)))</f>
      </c>
      <c r="U74" s="59"/>
    </row>
    <row r="75" spans="2:21" ht="13.5">
      <c r="B75" s="39">
        <v>67</v>
      </c>
      <c r="C75" s="56">
        <f t="shared" si="6"/>
      </c>
      <c r="D75" s="56"/>
      <c r="E75" s="39"/>
      <c r="F75" s="8"/>
      <c r="G75" s="39" t="s">
        <v>3</v>
      </c>
      <c r="H75" s="57"/>
      <c r="I75" s="57"/>
      <c r="J75" s="39"/>
      <c r="K75" s="56">
        <f t="shared" si="5"/>
      </c>
      <c r="L75" s="56"/>
      <c r="M75" s="6">
        <f t="shared" si="7"/>
      </c>
      <c r="N75" s="39"/>
      <c r="O75" s="8"/>
      <c r="P75" s="57"/>
      <c r="Q75" s="57"/>
      <c r="R75" s="58">
        <f t="shared" si="8"/>
      </c>
      <c r="S75" s="58"/>
      <c r="T75" s="59">
        <f t="shared" si="9"/>
      </c>
      <c r="U75" s="59"/>
    </row>
    <row r="76" spans="2:21" ht="13.5">
      <c r="B76" s="39">
        <v>68</v>
      </c>
      <c r="C76" s="56">
        <f t="shared" si="6"/>
      </c>
      <c r="D76" s="56"/>
      <c r="E76" s="39"/>
      <c r="F76" s="8"/>
      <c r="G76" s="39" t="s">
        <v>3</v>
      </c>
      <c r="H76" s="57"/>
      <c r="I76" s="57"/>
      <c r="J76" s="39"/>
      <c r="K76" s="56">
        <f t="shared" si="5"/>
      </c>
      <c r="L76" s="56"/>
      <c r="M76" s="6">
        <f t="shared" si="7"/>
      </c>
      <c r="N76" s="39"/>
      <c r="O76" s="8"/>
      <c r="P76" s="57"/>
      <c r="Q76" s="57"/>
      <c r="R76" s="58">
        <f t="shared" si="8"/>
      </c>
      <c r="S76" s="58"/>
      <c r="T76" s="59">
        <f t="shared" si="9"/>
      </c>
      <c r="U76" s="59"/>
    </row>
    <row r="77" spans="2:21" ht="13.5">
      <c r="B77" s="39">
        <v>69</v>
      </c>
      <c r="C77" s="56">
        <f t="shared" si="6"/>
      </c>
      <c r="D77" s="56"/>
      <c r="E77" s="39"/>
      <c r="F77" s="8"/>
      <c r="G77" s="39" t="s">
        <v>3</v>
      </c>
      <c r="H77" s="57"/>
      <c r="I77" s="57"/>
      <c r="J77" s="39"/>
      <c r="K77" s="56">
        <f t="shared" si="5"/>
      </c>
      <c r="L77" s="56"/>
      <c r="M77" s="6">
        <f t="shared" si="7"/>
      </c>
      <c r="N77" s="39"/>
      <c r="O77" s="8"/>
      <c r="P77" s="57"/>
      <c r="Q77" s="57"/>
      <c r="R77" s="58">
        <f t="shared" si="8"/>
      </c>
      <c r="S77" s="58"/>
      <c r="T77" s="59">
        <f t="shared" si="9"/>
      </c>
      <c r="U77" s="59"/>
    </row>
    <row r="78" spans="2:21" ht="13.5">
      <c r="B78" s="39">
        <v>70</v>
      </c>
      <c r="C78" s="56">
        <f t="shared" si="6"/>
      </c>
      <c r="D78" s="56"/>
      <c r="E78" s="39"/>
      <c r="F78" s="8"/>
      <c r="G78" s="39" t="s">
        <v>4</v>
      </c>
      <c r="H78" s="57"/>
      <c r="I78" s="57"/>
      <c r="J78" s="39"/>
      <c r="K78" s="56">
        <f t="shared" si="5"/>
      </c>
      <c r="L78" s="56"/>
      <c r="M78" s="6">
        <f t="shared" si="7"/>
      </c>
      <c r="N78" s="39"/>
      <c r="O78" s="8"/>
      <c r="P78" s="57"/>
      <c r="Q78" s="57"/>
      <c r="R78" s="58">
        <f t="shared" si="8"/>
      </c>
      <c r="S78" s="58"/>
      <c r="T78" s="59">
        <f t="shared" si="9"/>
      </c>
      <c r="U78" s="59"/>
    </row>
    <row r="79" spans="2:21" ht="13.5">
      <c r="B79" s="39">
        <v>71</v>
      </c>
      <c r="C79" s="56">
        <f t="shared" si="6"/>
      </c>
      <c r="D79" s="56"/>
      <c r="E79" s="39"/>
      <c r="F79" s="8"/>
      <c r="G79" s="39" t="s">
        <v>3</v>
      </c>
      <c r="H79" s="57"/>
      <c r="I79" s="57"/>
      <c r="J79" s="39"/>
      <c r="K79" s="56">
        <f t="shared" si="5"/>
      </c>
      <c r="L79" s="56"/>
      <c r="M79" s="6">
        <f t="shared" si="7"/>
      </c>
      <c r="N79" s="39"/>
      <c r="O79" s="8"/>
      <c r="P79" s="57"/>
      <c r="Q79" s="57"/>
      <c r="R79" s="58">
        <f t="shared" si="8"/>
      </c>
      <c r="S79" s="58"/>
      <c r="T79" s="59">
        <f t="shared" si="9"/>
      </c>
      <c r="U79" s="59"/>
    </row>
    <row r="80" spans="2:21" ht="13.5">
      <c r="B80" s="39">
        <v>72</v>
      </c>
      <c r="C80" s="56">
        <f t="shared" si="6"/>
      </c>
      <c r="D80" s="56"/>
      <c r="E80" s="39"/>
      <c r="F80" s="8"/>
      <c r="G80" s="39" t="s">
        <v>4</v>
      </c>
      <c r="H80" s="57"/>
      <c r="I80" s="57"/>
      <c r="J80" s="39"/>
      <c r="K80" s="56">
        <f t="shared" si="5"/>
      </c>
      <c r="L80" s="56"/>
      <c r="M80" s="6">
        <f t="shared" si="7"/>
      </c>
      <c r="N80" s="39"/>
      <c r="O80" s="8"/>
      <c r="P80" s="57"/>
      <c r="Q80" s="57"/>
      <c r="R80" s="58">
        <f t="shared" si="8"/>
      </c>
      <c r="S80" s="58"/>
      <c r="T80" s="59">
        <f t="shared" si="9"/>
      </c>
      <c r="U80" s="59"/>
    </row>
    <row r="81" spans="2:21" ht="13.5">
      <c r="B81" s="39">
        <v>73</v>
      </c>
      <c r="C81" s="56">
        <f t="shared" si="6"/>
      </c>
      <c r="D81" s="56"/>
      <c r="E81" s="39"/>
      <c r="F81" s="8"/>
      <c r="G81" s="39" t="s">
        <v>3</v>
      </c>
      <c r="H81" s="57"/>
      <c r="I81" s="57"/>
      <c r="J81" s="39"/>
      <c r="K81" s="56">
        <f t="shared" si="5"/>
      </c>
      <c r="L81" s="56"/>
      <c r="M81" s="6">
        <f t="shared" si="7"/>
      </c>
      <c r="N81" s="39"/>
      <c r="O81" s="8"/>
      <c r="P81" s="57"/>
      <c r="Q81" s="57"/>
      <c r="R81" s="58">
        <f t="shared" si="8"/>
      </c>
      <c r="S81" s="58"/>
      <c r="T81" s="59">
        <f t="shared" si="9"/>
      </c>
      <c r="U81" s="59"/>
    </row>
    <row r="82" spans="2:21" ht="13.5">
      <c r="B82" s="39">
        <v>74</v>
      </c>
      <c r="C82" s="56">
        <f t="shared" si="6"/>
      </c>
      <c r="D82" s="56"/>
      <c r="E82" s="39"/>
      <c r="F82" s="8"/>
      <c r="G82" s="39" t="s">
        <v>3</v>
      </c>
      <c r="H82" s="57"/>
      <c r="I82" s="57"/>
      <c r="J82" s="39"/>
      <c r="K82" s="56">
        <f t="shared" si="5"/>
      </c>
      <c r="L82" s="56"/>
      <c r="M82" s="6">
        <f t="shared" si="7"/>
      </c>
      <c r="N82" s="39"/>
      <c r="O82" s="8"/>
      <c r="P82" s="57"/>
      <c r="Q82" s="57"/>
      <c r="R82" s="58">
        <f t="shared" si="8"/>
      </c>
      <c r="S82" s="58"/>
      <c r="T82" s="59">
        <f t="shared" si="9"/>
      </c>
      <c r="U82" s="59"/>
    </row>
    <row r="83" spans="2:21" ht="13.5">
      <c r="B83" s="39">
        <v>75</v>
      </c>
      <c r="C83" s="56">
        <f t="shared" si="6"/>
      </c>
      <c r="D83" s="56"/>
      <c r="E83" s="39"/>
      <c r="F83" s="8"/>
      <c r="G83" s="39" t="s">
        <v>3</v>
      </c>
      <c r="H83" s="57"/>
      <c r="I83" s="57"/>
      <c r="J83" s="39"/>
      <c r="K83" s="56">
        <f t="shared" si="5"/>
      </c>
      <c r="L83" s="56"/>
      <c r="M83" s="6">
        <f t="shared" si="7"/>
      </c>
      <c r="N83" s="39"/>
      <c r="O83" s="8"/>
      <c r="P83" s="57"/>
      <c r="Q83" s="57"/>
      <c r="R83" s="58">
        <f t="shared" si="8"/>
      </c>
      <c r="S83" s="58"/>
      <c r="T83" s="59">
        <f t="shared" si="9"/>
      </c>
      <c r="U83" s="59"/>
    </row>
    <row r="84" spans="2:21" ht="13.5">
      <c r="B84" s="39">
        <v>76</v>
      </c>
      <c r="C84" s="56">
        <f t="shared" si="6"/>
      </c>
      <c r="D84" s="56"/>
      <c r="E84" s="39"/>
      <c r="F84" s="8"/>
      <c r="G84" s="39" t="s">
        <v>3</v>
      </c>
      <c r="H84" s="57"/>
      <c r="I84" s="57"/>
      <c r="J84" s="39"/>
      <c r="K84" s="56">
        <f t="shared" si="5"/>
      </c>
      <c r="L84" s="56"/>
      <c r="M84" s="6">
        <f t="shared" si="7"/>
      </c>
      <c r="N84" s="39"/>
      <c r="O84" s="8"/>
      <c r="P84" s="57"/>
      <c r="Q84" s="57"/>
      <c r="R84" s="58">
        <f t="shared" si="8"/>
      </c>
      <c r="S84" s="58"/>
      <c r="T84" s="59">
        <f t="shared" si="9"/>
      </c>
      <c r="U84" s="59"/>
    </row>
    <row r="85" spans="2:21" ht="13.5">
      <c r="B85" s="39">
        <v>77</v>
      </c>
      <c r="C85" s="56">
        <f t="shared" si="6"/>
      </c>
      <c r="D85" s="56"/>
      <c r="E85" s="39"/>
      <c r="F85" s="8"/>
      <c r="G85" s="39" t="s">
        <v>4</v>
      </c>
      <c r="H85" s="57"/>
      <c r="I85" s="57"/>
      <c r="J85" s="39"/>
      <c r="K85" s="56">
        <f t="shared" si="5"/>
      </c>
      <c r="L85" s="56"/>
      <c r="M85" s="6">
        <f t="shared" si="7"/>
      </c>
      <c r="N85" s="39"/>
      <c r="O85" s="8"/>
      <c r="P85" s="57"/>
      <c r="Q85" s="57"/>
      <c r="R85" s="58">
        <f t="shared" si="8"/>
      </c>
      <c r="S85" s="58"/>
      <c r="T85" s="59">
        <f t="shared" si="9"/>
      </c>
      <c r="U85" s="59"/>
    </row>
    <row r="86" spans="2:21" ht="13.5">
      <c r="B86" s="39">
        <v>78</v>
      </c>
      <c r="C86" s="56">
        <f t="shared" si="6"/>
      </c>
      <c r="D86" s="56"/>
      <c r="E86" s="39"/>
      <c r="F86" s="8"/>
      <c r="G86" s="39" t="s">
        <v>3</v>
      </c>
      <c r="H86" s="57"/>
      <c r="I86" s="57"/>
      <c r="J86" s="39"/>
      <c r="K86" s="56">
        <f t="shared" si="5"/>
      </c>
      <c r="L86" s="56"/>
      <c r="M86" s="6">
        <f t="shared" si="7"/>
      </c>
      <c r="N86" s="39"/>
      <c r="O86" s="8"/>
      <c r="P86" s="57"/>
      <c r="Q86" s="57"/>
      <c r="R86" s="58">
        <f t="shared" si="8"/>
      </c>
      <c r="S86" s="58"/>
      <c r="T86" s="59">
        <f t="shared" si="9"/>
      </c>
      <c r="U86" s="59"/>
    </row>
    <row r="87" spans="2:21" ht="13.5">
      <c r="B87" s="39">
        <v>79</v>
      </c>
      <c r="C87" s="56">
        <f t="shared" si="6"/>
      </c>
      <c r="D87" s="56"/>
      <c r="E87" s="39"/>
      <c r="F87" s="8"/>
      <c r="G87" s="39" t="s">
        <v>4</v>
      </c>
      <c r="H87" s="57"/>
      <c r="I87" s="57"/>
      <c r="J87" s="39"/>
      <c r="K87" s="56">
        <f t="shared" si="5"/>
      </c>
      <c r="L87" s="56"/>
      <c r="M87" s="6">
        <f t="shared" si="7"/>
      </c>
      <c r="N87" s="39"/>
      <c r="O87" s="8"/>
      <c r="P87" s="57"/>
      <c r="Q87" s="57"/>
      <c r="R87" s="58">
        <f t="shared" si="8"/>
      </c>
      <c r="S87" s="58"/>
      <c r="T87" s="59">
        <f t="shared" si="9"/>
      </c>
      <c r="U87" s="59"/>
    </row>
    <row r="88" spans="2:21" ht="13.5">
      <c r="B88" s="39">
        <v>80</v>
      </c>
      <c r="C88" s="56">
        <f t="shared" si="6"/>
      </c>
      <c r="D88" s="56"/>
      <c r="E88" s="39"/>
      <c r="F88" s="8"/>
      <c r="G88" s="39" t="s">
        <v>4</v>
      </c>
      <c r="H88" s="57"/>
      <c r="I88" s="57"/>
      <c r="J88" s="39"/>
      <c r="K88" s="56">
        <f t="shared" si="5"/>
      </c>
      <c r="L88" s="56"/>
      <c r="M88" s="6">
        <f t="shared" si="7"/>
      </c>
      <c r="N88" s="39"/>
      <c r="O88" s="8"/>
      <c r="P88" s="57"/>
      <c r="Q88" s="57"/>
      <c r="R88" s="58">
        <f t="shared" si="8"/>
      </c>
      <c r="S88" s="58"/>
      <c r="T88" s="59">
        <f t="shared" si="9"/>
      </c>
      <c r="U88" s="59"/>
    </row>
    <row r="89" spans="2:21" ht="13.5">
      <c r="B89" s="39">
        <v>81</v>
      </c>
      <c r="C89" s="56">
        <f t="shared" si="6"/>
      </c>
      <c r="D89" s="56"/>
      <c r="E89" s="39"/>
      <c r="F89" s="8"/>
      <c r="G89" s="39" t="s">
        <v>4</v>
      </c>
      <c r="H89" s="57"/>
      <c r="I89" s="57"/>
      <c r="J89" s="39"/>
      <c r="K89" s="56">
        <f t="shared" si="5"/>
      </c>
      <c r="L89" s="56"/>
      <c r="M89" s="6">
        <f t="shared" si="7"/>
      </c>
      <c r="N89" s="39"/>
      <c r="O89" s="8"/>
      <c r="P89" s="57"/>
      <c r="Q89" s="57"/>
      <c r="R89" s="58">
        <f t="shared" si="8"/>
      </c>
      <c r="S89" s="58"/>
      <c r="T89" s="59">
        <f t="shared" si="9"/>
      </c>
      <c r="U89" s="59"/>
    </row>
    <row r="90" spans="2:21" ht="13.5">
      <c r="B90" s="39">
        <v>82</v>
      </c>
      <c r="C90" s="56">
        <f t="shared" si="6"/>
      </c>
      <c r="D90" s="56"/>
      <c r="E90" s="39"/>
      <c r="F90" s="8"/>
      <c r="G90" s="39" t="s">
        <v>4</v>
      </c>
      <c r="H90" s="57"/>
      <c r="I90" s="57"/>
      <c r="J90" s="39"/>
      <c r="K90" s="56">
        <f t="shared" si="5"/>
      </c>
      <c r="L90" s="56"/>
      <c r="M90" s="6">
        <f t="shared" si="7"/>
      </c>
      <c r="N90" s="39"/>
      <c r="O90" s="8"/>
      <c r="P90" s="57"/>
      <c r="Q90" s="57"/>
      <c r="R90" s="58">
        <f t="shared" si="8"/>
      </c>
      <c r="S90" s="58"/>
      <c r="T90" s="59">
        <f t="shared" si="9"/>
      </c>
      <c r="U90" s="59"/>
    </row>
    <row r="91" spans="2:21" ht="13.5">
      <c r="B91" s="39">
        <v>83</v>
      </c>
      <c r="C91" s="56">
        <f t="shared" si="6"/>
      </c>
      <c r="D91" s="56"/>
      <c r="E91" s="39"/>
      <c r="F91" s="8"/>
      <c r="G91" s="39" t="s">
        <v>4</v>
      </c>
      <c r="H91" s="57"/>
      <c r="I91" s="57"/>
      <c r="J91" s="39"/>
      <c r="K91" s="56">
        <f t="shared" si="5"/>
      </c>
      <c r="L91" s="56"/>
      <c r="M91" s="6">
        <f t="shared" si="7"/>
      </c>
      <c r="N91" s="39"/>
      <c r="O91" s="8"/>
      <c r="P91" s="57"/>
      <c r="Q91" s="57"/>
      <c r="R91" s="58">
        <f t="shared" si="8"/>
      </c>
      <c r="S91" s="58"/>
      <c r="T91" s="59">
        <f t="shared" si="9"/>
      </c>
      <c r="U91" s="59"/>
    </row>
    <row r="92" spans="2:21" ht="13.5">
      <c r="B92" s="39">
        <v>84</v>
      </c>
      <c r="C92" s="56">
        <f t="shared" si="6"/>
      </c>
      <c r="D92" s="56"/>
      <c r="E92" s="39"/>
      <c r="F92" s="8"/>
      <c r="G92" s="39" t="s">
        <v>3</v>
      </c>
      <c r="H92" s="57"/>
      <c r="I92" s="57"/>
      <c r="J92" s="39"/>
      <c r="K92" s="56">
        <f t="shared" si="5"/>
      </c>
      <c r="L92" s="56"/>
      <c r="M92" s="6">
        <f t="shared" si="7"/>
      </c>
      <c r="N92" s="39"/>
      <c r="O92" s="8"/>
      <c r="P92" s="57"/>
      <c r="Q92" s="57"/>
      <c r="R92" s="58">
        <f t="shared" si="8"/>
      </c>
      <c r="S92" s="58"/>
      <c r="T92" s="59">
        <f t="shared" si="9"/>
      </c>
      <c r="U92" s="59"/>
    </row>
    <row r="93" spans="2:21" ht="13.5">
      <c r="B93" s="39">
        <v>85</v>
      </c>
      <c r="C93" s="56">
        <f t="shared" si="6"/>
      </c>
      <c r="D93" s="56"/>
      <c r="E93" s="39"/>
      <c r="F93" s="8"/>
      <c r="G93" s="39" t="s">
        <v>4</v>
      </c>
      <c r="H93" s="57"/>
      <c r="I93" s="57"/>
      <c r="J93" s="39"/>
      <c r="K93" s="56">
        <f t="shared" si="5"/>
      </c>
      <c r="L93" s="56"/>
      <c r="M93" s="6">
        <f t="shared" si="7"/>
      </c>
      <c r="N93" s="39"/>
      <c r="O93" s="8"/>
      <c r="P93" s="57"/>
      <c r="Q93" s="57"/>
      <c r="R93" s="58">
        <f t="shared" si="8"/>
      </c>
      <c r="S93" s="58"/>
      <c r="T93" s="59">
        <f t="shared" si="9"/>
      </c>
      <c r="U93" s="59"/>
    </row>
    <row r="94" spans="2:21" ht="13.5">
      <c r="B94" s="39">
        <v>86</v>
      </c>
      <c r="C94" s="56">
        <f t="shared" si="6"/>
      </c>
      <c r="D94" s="56"/>
      <c r="E94" s="39"/>
      <c r="F94" s="8"/>
      <c r="G94" s="39" t="s">
        <v>3</v>
      </c>
      <c r="H94" s="57"/>
      <c r="I94" s="57"/>
      <c r="J94" s="39"/>
      <c r="K94" s="56">
        <f t="shared" si="5"/>
      </c>
      <c r="L94" s="56"/>
      <c r="M94" s="6">
        <f t="shared" si="7"/>
      </c>
      <c r="N94" s="39"/>
      <c r="O94" s="8"/>
      <c r="P94" s="57"/>
      <c r="Q94" s="57"/>
      <c r="R94" s="58">
        <f t="shared" si="8"/>
      </c>
      <c r="S94" s="58"/>
      <c r="T94" s="59">
        <f t="shared" si="9"/>
      </c>
      <c r="U94" s="59"/>
    </row>
    <row r="95" spans="2:21" ht="13.5">
      <c r="B95" s="39">
        <v>87</v>
      </c>
      <c r="C95" s="56">
        <f t="shared" si="6"/>
      </c>
      <c r="D95" s="56"/>
      <c r="E95" s="39"/>
      <c r="F95" s="8"/>
      <c r="G95" s="39" t="s">
        <v>4</v>
      </c>
      <c r="H95" s="57"/>
      <c r="I95" s="57"/>
      <c r="J95" s="39"/>
      <c r="K95" s="56">
        <f t="shared" si="5"/>
      </c>
      <c r="L95" s="56"/>
      <c r="M95" s="6">
        <f t="shared" si="7"/>
      </c>
      <c r="N95" s="39"/>
      <c r="O95" s="8"/>
      <c r="P95" s="57"/>
      <c r="Q95" s="57"/>
      <c r="R95" s="58">
        <f t="shared" si="8"/>
      </c>
      <c r="S95" s="58"/>
      <c r="T95" s="59">
        <f t="shared" si="9"/>
      </c>
      <c r="U95" s="59"/>
    </row>
    <row r="96" spans="2:21" ht="13.5">
      <c r="B96" s="39">
        <v>88</v>
      </c>
      <c r="C96" s="56">
        <f t="shared" si="6"/>
      </c>
      <c r="D96" s="56"/>
      <c r="E96" s="39"/>
      <c r="F96" s="8"/>
      <c r="G96" s="39" t="s">
        <v>3</v>
      </c>
      <c r="H96" s="57"/>
      <c r="I96" s="57"/>
      <c r="J96" s="39"/>
      <c r="K96" s="56">
        <f t="shared" si="5"/>
      </c>
      <c r="L96" s="56"/>
      <c r="M96" s="6">
        <f t="shared" si="7"/>
      </c>
      <c r="N96" s="39"/>
      <c r="O96" s="8"/>
      <c r="P96" s="57"/>
      <c r="Q96" s="57"/>
      <c r="R96" s="58">
        <f t="shared" si="8"/>
      </c>
      <c r="S96" s="58"/>
      <c r="T96" s="59">
        <f t="shared" si="9"/>
      </c>
      <c r="U96" s="59"/>
    </row>
    <row r="97" spans="2:21" ht="13.5">
      <c r="B97" s="39">
        <v>89</v>
      </c>
      <c r="C97" s="56">
        <f t="shared" si="6"/>
      </c>
      <c r="D97" s="56"/>
      <c r="E97" s="39"/>
      <c r="F97" s="8"/>
      <c r="G97" s="39" t="s">
        <v>4</v>
      </c>
      <c r="H97" s="57"/>
      <c r="I97" s="57"/>
      <c r="J97" s="39"/>
      <c r="K97" s="56">
        <f t="shared" si="5"/>
      </c>
      <c r="L97" s="56"/>
      <c r="M97" s="6">
        <f t="shared" si="7"/>
      </c>
      <c r="N97" s="39"/>
      <c r="O97" s="8"/>
      <c r="P97" s="57"/>
      <c r="Q97" s="57"/>
      <c r="R97" s="58">
        <f t="shared" si="8"/>
      </c>
      <c r="S97" s="58"/>
      <c r="T97" s="59">
        <f t="shared" si="9"/>
      </c>
      <c r="U97" s="59"/>
    </row>
    <row r="98" spans="2:21" ht="13.5">
      <c r="B98" s="39">
        <v>90</v>
      </c>
      <c r="C98" s="56">
        <f t="shared" si="6"/>
      </c>
      <c r="D98" s="56"/>
      <c r="E98" s="39"/>
      <c r="F98" s="8"/>
      <c r="G98" s="39" t="s">
        <v>3</v>
      </c>
      <c r="H98" s="57"/>
      <c r="I98" s="57"/>
      <c r="J98" s="39"/>
      <c r="K98" s="56">
        <f t="shared" si="5"/>
      </c>
      <c r="L98" s="56"/>
      <c r="M98" s="6">
        <f t="shared" si="7"/>
      </c>
      <c r="N98" s="39"/>
      <c r="O98" s="8"/>
      <c r="P98" s="57"/>
      <c r="Q98" s="57"/>
      <c r="R98" s="58">
        <f t="shared" si="8"/>
      </c>
      <c r="S98" s="58"/>
      <c r="T98" s="59">
        <f t="shared" si="9"/>
      </c>
      <c r="U98" s="59"/>
    </row>
    <row r="99" spans="2:21" ht="13.5">
      <c r="B99" s="39">
        <v>91</v>
      </c>
      <c r="C99" s="56">
        <f t="shared" si="6"/>
      </c>
      <c r="D99" s="56"/>
      <c r="E99" s="39"/>
      <c r="F99" s="8"/>
      <c r="G99" s="39" t="s">
        <v>4</v>
      </c>
      <c r="H99" s="57"/>
      <c r="I99" s="57"/>
      <c r="J99" s="39"/>
      <c r="K99" s="56">
        <f t="shared" si="5"/>
      </c>
      <c r="L99" s="56"/>
      <c r="M99" s="6">
        <f t="shared" si="7"/>
      </c>
      <c r="N99" s="39"/>
      <c r="O99" s="8"/>
      <c r="P99" s="57"/>
      <c r="Q99" s="57"/>
      <c r="R99" s="58">
        <f t="shared" si="8"/>
      </c>
      <c r="S99" s="58"/>
      <c r="T99" s="59">
        <f t="shared" si="9"/>
      </c>
      <c r="U99" s="59"/>
    </row>
    <row r="100" spans="2:21" ht="13.5">
      <c r="B100" s="39">
        <v>92</v>
      </c>
      <c r="C100" s="56">
        <f t="shared" si="6"/>
      </c>
      <c r="D100" s="56"/>
      <c r="E100" s="39"/>
      <c r="F100" s="8"/>
      <c r="G100" s="39" t="s">
        <v>4</v>
      </c>
      <c r="H100" s="57"/>
      <c r="I100" s="57"/>
      <c r="J100" s="39"/>
      <c r="K100" s="56">
        <f t="shared" si="5"/>
      </c>
      <c r="L100" s="56"/>
      <c r="M100" s="6">
        <f t="shared" si="7"/>
      </c>
      <c r="N100" s="39"/>
      <c r="O100" s="8"/>
      <c r="P100" s="57"/>
      <c r="Q100" s="57"/>
      <c r="R100" s="58">
        <f t="shared" si="8"/>
      </c>
      <c r="S100" s="58"/>
      <c r="T100" s="59">
        <f t="shared" si="9"/>
      </c>
      <c r="U100" s="59"/>
    </row>
    <row r="101" spans="2:21" ht="13.5">
      <c r="B101" s="39">
        <v>93</v>
      </c>
      <c r="C101" s="56">
        <f t="shared" si="6"/>
      </c>
      <c r="D101" s="56"/>
      <c r="E101" s="39"/>
      <c r="F101" s="8"/>
      <c r="G101" s="39" t="s">
        <v>3</v>
      </c>
      <c r="H101" s="57"/>
      <c r="I101" s="57"/>
      <c r="J101" s="39"/>
      <c r="K101" s="56">
        <f t="shared" si="5"/>
      </c>
      <c r="L101" s="56"/>
      <c r="M101" s="6">
        <f t="shared" si="7"/>
      </c>
      <c r="N101" s="39"/>
      <c r="O101" s="8"/>
      <c r="P101" s="57"/>
      <c r="Q101" s="57"/>
      <c r="R101" s="58">
        <f t="shared" si="8"/>
      </c>
      <c r="S101" s="58"/>
      <c r="T101" s="59">
        <f t="shared" si="9"/>
      </c>
      <c r="U101" s="59"/>
    </row>
    <row r="102" spans="2:21" ht="13.5">
      <c r="B102" s="39">
        <v>94</v>
      </c>
      <c r="C102" s="56">
        <f t="shared" si="6"/>
      </c>
      <c r="D102" s="56"/>
      <c r="E102" s="39"/>
      <c r="F102" s="8"/>
      <c r="G102" s="39" t="s">
        <v>3</v>
      </c>
      <c r="H102" s="57"/>
      <c r="I102" s="57"/>
      <c r="J102" s="39"/>
      <c r="K102" s="56">
        <f t="shared" si="5"/>
      </c>
      <c r="L102" s="56"/>
      <c r="M102" s="6">
        <f t="shared" si="7"/>
      </c>
      <c r="N102" s="39"/>
      <c r="O102" s="8"/>
      <c r="P102" s="57"/>
      <c r="Q102" s="57"/>
      <c r="R102" s="58">
        <f t="shared" si="8"/>
      </c>
      <c r="S102" s="58"/>
      <c r="T102" s="59">
        <f t="shared" si="9"/>
      </c>
      <c r="U102" s="59"/>
    </row>
    <row r="103" spans="2:21" ht="13.5">
      <c r="B103" s="39">
        <v>95</v>
      </c>
      <c r="C103" s="56">
        <f t="shared" si="6"/>
      </c>
      <c r="D103" s="56"/>
      <c r="E103" s="39"/>
      <c r="F103" s="8"/>
      <c r="G103" s="39" t="s">
        <v>3</v>
      </c>
      <c r="H103" s="57"/>
      <c r="I103" s="57"/>
      <c r="J103" s="39"/>
      <c r="K103" s="56">
        <f t="shared" si="5"/>
      </c>
      <c r="L103" s="56"/>
      <c r="M103" s="6">
        <f t="shared" si="7"/>
      </c>
      <c r="N103" s="39"/>
      <c r="O103" s="8"/>
      <c r="P103" s="57"/>
      <c r="Q103" s="57"/>
      <c r="R103" s="58">
        <f t="shared" si="8"/>
      </c>
      <c r="S103" s="58"/>
      <c r="T103" s="59">
        <f t="shared" si="9"/>
      </c>
      <c r="U103" s="59"/>
    </row>
    <row r="104" spans="2:21" ht="13.5">
      <c r="B104" s="39">
        <v>96</v>
      </c>
      <c r="C104" s="56">
        <f t="shared" si="6"/>
      </c>
      <c r="D104" s="56"/>
      <c r="E104" s="39"/>
      <c r="F104" s="8"/>
      <c r="G104" s="39" t="s">
        <v>4</v>
      </c>
      <c r="H104" s="57"/>
      <c r="I104" s="57"/>
      <c r="J104" s="39"/>
      <c r="K104" s="56">
        <f t="shared" si="5"/>
      </c>
      <c r="L104" s="56"/>
      <c r="M104" s="6">
        <f t="shared" si="7"/>
      </c>
      <c r="N104" s="39"/>
      <c r="O104" s="8"/>
      <c r="P104" s="57"/>
      <c r="Q104" s="57"/>
      <c r="R104" s="58">
        <f t="shared" si="8"/>
      </c>
      <c r="S104" s="58"/>
      <c r="T104" s="59">
        <f t="shared" si="9"/>
      </c>
      <c r="U104" s="59"/>
    </row>
    <row r="105" spans="2:21" ht="13.5">
      <c r="B105" s="39">
        <v>97</v>
      </c>
      <c r="C105" s="56">
        <f t="shared" si="6"/>
      </c>
      <c r="D105" s="56"/>
      <c r="E105" s="39"/>
      <c r="F105" s="8"/>
      <c r="G105" s="39" t="s">
        <v>3</v>
      </c>
      <c r="H105" s="57"/>
      <c r="I105" s="57"/>
      <c r="J105" s="39"/>
      <c r="K105" s="56">
        <f t="shared" si="5"/>
      </c>
      <c r="L105" s="56"/>
      <c r="M105" s="6">
        <f t="shared" si="7"/>
      </c>
      <c r="N105" s="39"/>
      <c r="O105" s="8"/>
      <c r="P105" s="57"/>
      <c r="Q105" s="57"/>
      <c r="R105" s="58">
        <f t="shared" si="8"/>
      </c>
      <c r="S105" s="58"/>
      <c r="T105" s="59">
        <f t="shared" si="9"/>
      </c>
      <c r="U105" s="59"/>
    </row>
    <row r="106" spans="2:21" ht="13.5">
      <c r="B106" s="39">
        <v>98</v>
      </c>
      <c r="C106" s="56">
        <f t="shared" si="6"/>
      </c>
      <c r="D106" s="56"/>
      <c r="E106" s="39"/>
      <c r="F106" s="8"/>
      <c r="G106" s="39" t="s">
        <v>4</v>
      </c>
      <c r="H106" s="57"/>
      <c r="I106" s="57"/>
      <c r="J106" s="39"/>
      <c r="K106" s="56">
        <f t="shared" si="5"/>
      </c>
      <c r="L106" s="56"/>
      <c r="M106" s="6">
        <f t="shared" si="7"/>
      </c>
      <c r="N106" s="39"/>
      <c r="O106" s="8"/>
      <c r="P106" s="57"/>
      <c r="Q106" s="57"/>
      <c r="R106" s="58">
        <f t="shared" si="8"/>
      </c>
      <c r="S106" s="58"/>
      <c r="T106" s="59">
        <f t="shared" si="9"/>
      </c>
      <c r="U106" s="59"/>
    </row>
    <row r="107" spans="2:21" ht="13.5">
      <c r="B107" s="39">
        <v>99</v>
      </c>
      <c r="C107" s="56">
        <f t="shared" si="6"/>
      </c>
      <c r="D107" s="56"/>
      <c r="E107" s="39"/>
      <c r="F107" s="8"/>
      <c r="G107" s="39" t="s">
        <v>4</v>
      </c>
      <c r="H107" s="57"/>
      <c r="I107" s="57"/>
      <c r="J107" s="39"/>
      <c r="K107" s="56">
        <f t="shared" si="5"/>
      </c>
      <c r="L107" s="56"/>
      <c r="M107" s="6">
        <f t="shared" si="7"/>
      </c>
      <c r="N107" s="39"/>
      <c r="O107" s="8"/>
      <c r="P107" s="57"/>
      <c r="Q107" s="57"/>
      <c r="R107" s="58">
        <f t="shared" si="8"/>
      </c>
      <c r="S107" s="58"/>
      <c r="T107" s="59">
        <f t="shared" si="9"/>
      </c>
      <c r="U107" s="59"/>
    </row>
    <row r="108" spans="2:21" ht="13.5">
      <c r="B108" s="39">
        <v>100</v>
      </c>
      <c r="C108" s="56">
        <f t="shared" si="6"/>
      </c>
      <c r="D108" s="56"/>
      <c r="E108" s="39"/>
      <c r="F108" s="8"/>
      <c r="G108" s="39" t="s">
        <v>3</v>
      </c>
      <c r="H108" s="57"/>
      <c r="I108" s="57"/>
      <c r="J108" s="39"/>
      <c r="K108" s="56">
        <f t="shared" si="5"/>
      </c>
      <c r="L108" s="56"/>
      <c r="M108" s="6">
        <f t="shared" si="7"/>
      </c>
      <c r="N108" s="39"/>
      <c r="O108" s="8"/>
      <c r="P108" s="57"/>
      <c r="Q108" s="57"/>
      <c r="R108" s="58">
        <f t="shared" si="8"/>
      </c>
      <c r="S108" s="58"/>
      <c r="T108" s="59">
        <f t="shared" si="9"/>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152" sqref="R152"/>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K3" sqref="K3"/>
    </sheetView>
  </sheetViews>
  <sheetFormatPr defaultColWidth="9.00390625" defaultRowHeight="13.5"/>
  <sheetData>
    <row r="1" ht="13.5">
      <c r="A1" t="s">
        <v>0</v>
      </c>
    </row>
    <row r="2" spans="1:10" ht="13.5">
      <c r="A2" s="92" t="s">
        <v>67</v>
      </c>
      <c r="B2" s="93"/>
      <c r="C2" s="93"/>
      <c r="D2" s="93"/>
      <c r="E2" s="93"/>
      <c r="F2" s="93"/>
      <c r="G2" s="93"/>
      <c r="H2" s="93"/>
      <c r="I2" s="93"/>
      <c r="J2" s="93"/>
    </row>
    <row r="3" spans="1:10" ht="13.5">
      <c r="A3" s="93"/>
      <c r="B3" s="93"/>
      <c r="C3" s="93"/>
      <c r="D3" s="93"/>
      <c r="E3" s="93"/>
      <c r="F3" s="93"/>
      <c r="G3" s="93"/>
      <c r="H3" s="93"/>
      <c r="I3" s="93"/>
      <c r="J3" s="93"/>
    </row>
    <row r="4" spans="1:10" ht="13.5">
      <c r="A4" s="93"/>
      <c r="B4" s="93"/>
      <c r="C4" s="93"/>
      <c r="D4" s="93"/>
      <c r="E4" s="93"/>
      <c r="F4" s="93"/>
      <c r="G4" s="93"/>
      <c r="H4" s="93"/>
      <c r="I4" s="93"/>
      <c r="J4" s="93"/>
    </row>
    <row r="5" spans="1:10" ht="13.5">
      <c r="A5" s="93"/>
      <c r="B5" s="93"/>
      <c r="C5" s="93"/>
      <c r="D5" s="93"/>
      <c r="E5" s="93"/>
      <c r="F5" s="93"/>
      <c r="G5" s="93"/>
      <c r="H5" s="93"/>
      <c r="I5" s="93"/>
      <c r="J5" s="93"/>
    </row>
    <row r="6" spans="1:10" ht="13.5">
      <c r="A6" s="93"/>
      <c r="B6" s="93"/>
      <c r="C6" s="93"/>
      <c r="D6" s="93"/>
      <c r="E6" s="93"/>
      <c r="F6" s="93"/>
      <c r="G6" s="93"/>
      <c r="H6" s="93"/>
      <c r="I6" s="93"/>
      <c r="J6" s="93"/>
    </row>
    <row r="7" spans="1:10" ht="13.5">
      <c r="A7" s="93"/>
      <c r="B7" s="93"/>
      <c r="C7" s="93"/>
      <c r="D7" s="93"/>
      <c r="E7" s="93"/>
      <c r="F7" s="93"/>
      <c r="G7" s="93"/>
      <c r="H7" s="93"/>
      <c r="I7" s="93"/>
      <c r="J7" s="93"/>
    </row>
    <row r="8" spans="1:10" ht="13.5">
      <c r="A8" s="93"/>
      <c r="B8" s="93"/>
      <c r="C8" s="93"/>
      <c r="D8" s="93"/>
      <c r="E8" s="93"/>
      <c r="F8" s="93"/>
      <c r="G8" s="93"/>
      <c r="H8" s="93"/>
      <c r="I8" s="93"/>
      <c r="J8" s="93"/>
    </row>
    <row r="9" spans="1:10" ht="13.5">
      <c r="A9" s="93"/>
      <c r="B9" s="93"/>
      <c r="C9" s="93"/>
      <c r="D9" s="93"/>
      <c r="E9" s="93"/>
      <c r="F9" s="93"/>
      <c r="G9" s="93"/>
      <c r="H9" s="93"/>
      <c r="I9" s="93"/>
      <c r="J9" s="93"/>
    </row>
    <row r="11" ht="13.5">
      <c r="A11" t="s">
        <v>1</v>
      </c>
    </row>
    <row r="12" spans="1:10" ht="13.5">
      <c r="A12" s="92" t="s">
        <v>51</v>
      </c>
      <c r="B12" s="93"/>
      <c r="C12" s="93"/>
      <c r="D12" s="93"/>
      <c r="E12" s="93"/>
      <c r="F12" s="93"/>
      <c r="G12" s="93"/>
      <c r="H12" s="93"/>
      <c r="I12" s="93"/>
      <c r="J12" s="93"/>
    </row>
    <row r="13" spans="1:10" ht="13.5">
      <c r="A13" s="93"/>
      <c r="B13" s="93"/>
      <c r="C13" s="93"/>
      <c r="D13" s="93"/>
      <c r="E13" s="93"/>
      <c r="F13" s="93"/>
      <c r="G13" s="93"/>
      <c r="H13" s="93"/>
      <c r="I13" s="93"/>
      <c r="J13" s="93"/>
    </row>
    <row r="14" spans="1:10" ht="13.5">
      <c r="A14" s="93"/>
      <c r="B14" s="93"/>
      <c r="C14" s="93"/>
      <c r="D14" s="93"/>
      <c r="E14" s="93"/>
      <c r="F14" s="93"/>
      <c r="G14" s="93"/>
      <c r="H14" s="93"/>
      <c r="I14" s="93"/>
      <c r="J14" s="93"/>
    </row>
    <row r="15" spans="1:10" ht="13.5">
      <c r="A15" s="93"/>
      <c r="B15" s="93"/>
      <c r="C15" s="93"/>
      <c r="D15" s="93"/>
      <c r="E15" s="93"/>
      <c r="F15" s="93"/>
      <c r="G15" s="93"/>
      <c r="H15" s="93"/>
      <c r="I15" s="93"/>
      <c r="J15" s="93"/>
    </row>
    <row r="16" spans="1:10" ht="13.5">
      <c r="A16" s="93"/>
      <c r="B16" s="93"/>
      <c r="C16" s="93"/>
      <c r="D16" s="93"/>
      <c r="E16" s="93"/>
      <c r="F16" s="93"/>
      <c r="G16" s="93"/>
      <c r="H16" s="93"/>
      <c r="I16" s="93"/>
      <c r="J16" s="93"/>
    </row>
    <row r="17" spans="1:10" ht="13.5">
      <c r="A17" s="93"/>
      <c r="B17" s="93"/>
      <c r="C17" s="93"/>
      <c r="D17" s="93"/>
      <c r="E17" s="93"/>
      <c r="F17" s="93"/>
      <c r="G17" s="93"/>
      <c r="H17" s="93"/>
      <c r="I17" s="93"/>
      <c r="J17" s="93"/>
    </row>
    <row r="18" spans="1:10" ht="13.5">
      <c r="A18" s="93"/>
      <c r="B18" s="93"/>
      <c r="C18" s="93"/>
      <c r="D18" s="93"/>
      <c r="E18" s="93"/>
      <c r="F18" s="93"/>
      <c r="G18" s="93"/>
      <c r="H18" s="93"/>
      <c r="I18" s="93"/>
      <c r="J18" s="93"/>
    </row>
    <row r="19" spans="1:10" ht="13.5">
      <c r="A19" s="93"/>
      <c r="B19" s="93"/>
      <c r="C19" s="93"/>
      <c r="D19" s="93"/>
      <c r="E19" s="93"/>
      <c r="F19" s="93"/>
      <c r="G19" s="93"/>
      <c r="H19" s="93"/>
      <c r="I19" s="93"/>
      <c r="J19" s="93"/>
    </row>
    <row r="21" ht="13.5">
      <c r="A21" t="s">
        <v>2</v>
      </c>
    </row>
    <row r="22" spans="1:10" ht="13.5">
      <c r="A22" s="94" t="s">
        <v>52</v>
      </c>
      <c r="B22" s="94"/>
      <c r="C22" s="94"/>
      <c r="D22" s="94"/>
      <c r="E22" s="94"/>
      <c r="F22" s="94"/>
      <c r="G22" s="94"/>
      <c r="H22" s="94"/>
      <c r="I22" s="94"/>
      <c r="J22" s="94"/>
    </row>
    <row r="23" spans="1:10" ht="13.5">
      <c r="A23" s="94"/>
      <c r="B23" s="94"/>
      <c r="C23" s="94"/>
      <c r="D23" s="94"/>
      <c r="E23" s="94"/>
      <c r="F23" s="94"/>
      <c r="G23" s="94"/>
      <c r="H23" s="94"/>
      <c r="I23" s="94"/>
      <c r="J23" s="94"/>
    </row>
    <row r="24" spans="1:10" ht="13.5">
      <c r="A24" s="94"/>
      <c r="B24" s="94"/>
      <c r="C24" s="94"/>
      <c r="D24" s="94"/>
      <c r="E24" s="94"/>
      <c r="F24" s="94"/>
      <c r="G24" s="94"/>
      <c r="H24" s="94"/>
      <c r="I24" s="94"/>
      <c r="J24" s="94"/>
    </row>
    <row r="25" spans="1:10" ht="13.5">
      <c r="A25" s="94"/>
      <c r="B25" s="94"/>
      <c r="C25" s="94"/>
      <c r="D25" s="94"/>
      <c r="E25" s="94"/>
      <c r="F25" s="94"/>
      <c r="G25" s="94"/>
      <c r="H25" s="94"/>
      <c r="I25" s="94"/>
      <c r="J25" s="94"/>
    </row>
    <row r="26" spans="1:10" ht="13.5">
      <c r="A26" s="94"/>
      <c r="B26" s="94"/>
      <c r="C26" s="94"/>
      <c r="D26" s="94"/>
      <c r="E26" s="94"/>
      <c r="F26" s="94"/>
      <c r="G26" s="94"/>
      <c r="H26" s="94"/>
      <c r="I26" s="94"/>
      <c r="J26" s="94"/>
    </row>
    <row r="27" spans="1:10" ht="13.5">
      <c r="A27" s="94"/>
      <c r="B27" s="94"/>
      <c r="C27" s="94"/>
      <c r="D27" s="94"/>
      <c r="E27" s="94"/>
      <c r="F27" s="94"/>
      <c r="G27" s="94"/>
      <c r="H27" s="94"/>
      <c r="I27" s="94"/>
      <c r="J27" s="94"/>
    </row>
    <row r="28" spans="1:10" ht="13.5">
      <c r="A28" s="94"/>
      <c r="B28" s="94"/>
      <c r="C28" s="94"/>
      <c r="D28" s="94"/>
      <c r="E28" s="94"/>
      <c r="F28" s="94"/>
      <c r="G28" s="94"/>
      <c r="H28" s="94"/>
      <c r="I28" s="94"/>
      <c r="J28" s="94"/>
    </row>
    <row r="29" spans="1:10" ht="13.5">
      <c r="A29" s="94"/>
      <c r="B29" s="94"/>
      <c r="C29" s="94"/>
      <c r="D29" s="94"/>
      <c r="E29" s="94"/>
      <c r="F29" s="94"/>
      <c r="G29" s="94"/>
      <c r="H29" s="94"/>
      <c r="I29" s="94"/>
      <c r="J29" s="94"/>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6" sqref="I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48</v>
      </c>
      <c r="D5" s="29">
        <v>0</v>
      </c>
      <c r="E5" s="33"/>
      <c r="F5" s="29">
        <v>53</v>
      </c>
      <c r="G5" s="33">
        <v>42709</v>
      </c>
      <c r="H5" s="29">
        <v>55</v>
      </c>
      <c r="I5" s="33">
        <v>42710</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4"/>
  <sheetViews>
    <sheetView zoomScalePageLayoutView="0" workbookViewId="0" topLeftCell="A1">
      <selection activeCell="O14" sqref="O14"/>
    </sheetView>
  </sheetViews>
  <sheetFormatPr defaultColWidth="9.00390625" defaultRowHeight="13.5"/>
  <cols>
    <col min="1" max="1" width="6.50390625" style="1" customWidth="1"/>
    <col min="2" max="2" width="16.875" style="0" customWidth="1"/>
  </cols>
  <sheetData>
    <row r="1" spans="1:7" ht="24" customHeight="1">
      <c r="A1" s="52" t="s">
        <v>63</v>
      </c>
      <c r="C1" s="52"/>
      <c r="D1" s="52"/>
      <c r="E1" s="52"/>
      <c r="F1" s="52"/>
      <c r="G1" s="53"/>
    </row>
    <row r="2" spans="1:17" ht="13.5">
      <c r="A2" s="45"/>
      <c r="B2" s="47" t="s">
        <v>55</v>
      </c>
      <c r="C2" s="46" t="s">
        <v>56</v>
      </c>
      <c r="D2" s="46"/>
      <c r="E2" s="46"/>
      <c r="F2" s="46"/>
      <c r="G2" s="46"/>
      <c r="H2" s="46"/>
      <c r="I2" s="46"/>
      <c r="J2" s="46"/>
      <c r="K2" s="46"/>
      <c r="L2" s="49" t="s">
        <v>60</v>
      </c>
      <c r="M2" s="46"/>
      <c r="N2" s="54"/>
      <c r="O2" s="46" t="s">
        <v>64</v>
      </c>
      <c r="P2" s="46"/>
      <c r="Q2" s="46"/>
    </row>
    <row r="3" spans="1:15" ht="18" customHeight="1">
      <c r="A3" s="1">
        <v>1</v>
      </c>
      <c r="B3" s="48" t="s">
        <v>53</v>
      </c>
      <c r="C3" s="44" t="s">
        <v>57</v>
      </c>
      <c r="D3" s="44"/>
      <c r="E3" s="44"/>
      <c r="F3" s="44"/>
      <c r="G3" s="44"/>
      <c r="H3" s="44"/>
      <c r="I3" s="44"/>
      <c r="J3" s="44"/>
      <c r="K3" s="44"/>
      <c r="L3" s="50" t="s">
        <v>61</v>
      </c>
      <c r="N3" s="55"/>
      <c r="O3" t="s">
        <v>65</v>
      </c>
    </row>
    <row r="4" spans="2:14" ht="18" customHeight="1">
      <c r="B4" s="48"/>
      <c r="C4" s="95" t="s">
        <v>58</v>
      </c>
      <c r="D4" s="95"/>
      <c r="E4" s="95"/>
      <c r="F4" s="95"/>
      <c r="G4" s="95"/>
      <c r="H4" s="95"/>
      <c r="I4" s="95"/>
      <c r="J4" s="95"/>
      <c r="K4" s="95"/>
      <c r="L4" s="50"/>
      <c r="N4" s="55"/>
    </row>
    <row r="5" spans="2:14" ht="18" customHeight="1">
      <c r="B5" s="48"/>
      <c r="C5" s="95" t="s">
        <v>59</v>
      </c>
      <c r="D5" s="95"/>
      <c r="E5" s="95"/>
      <c r="F5" s="95"/>
      <c r="G5" s="95"/>
      <c r="H5" s="95"/>
      <c r="I5" s="95"/>
      <c r="J5" s="95"/>
      <c r="K5" s="95"/>
      <c r="L5" s="50"/>
      <c r="N5" s="55"/>
    </row>
    <row r="6" spans="1:17" ht="18" customHeight="1">
      <c r="A6" s="45"/>
      <c r="B6" s="47"/>
      <c r="C6" s="46"/>
      <c r="D6" s="46"/>
      <c r="E6" s="46"/>
      <c r="F6" s="46"/>
      <c r="G6" s="46"/>
      <c r="H6" s="46"/>
      <c r="I6" s="46"/>
      <c r="J6" s="46"/>
      <c r="K6" s="46"/>
      <c r="L6" s="49"/>
      <c r="M6" s="46"/>
      <c r="N6" s="54"/>
      <c r="O6" s="46"/>
      <c r="P6" s="46"/>
      <c r="Q6" s="46"/>
    </row>
    <row r="7" spans="1:15" ht="18" customHeight="1">
      <c r="A7" s="1">
        <v>2</v>
      </c>
      <c r="B7" s="48" t="s">
        <v>54</v>
      </c>
      <c r="C7" t="s">
        <v>62</v>
      </c>
      <c r="L7" s="51">
        <v>-0.618</v>
      </c>
      <c r="N7" s="55"/>
      <c r="O7" t="s">
        <v>66</v>
      </c>
    </row>
    <row r="8" spans="2:14" ht="18" customHeight="1">
      <c r="B8" s="48"/>
      <c r="L8" s="50"/>
      <c r="N8" s="55"/>
    </row>
    <row r="9" spans="2:14" ht="18" customHeight="1">
      <c r="B9" s="48"/>
      <c r="L9" s="50"/>
      <c r="N9" s="55"/>
    </row>
    <row r="10" spans="2:14" ht="18" customHeight="1">
      <c r="B10" s="48"/>
      <c r="L10" s="50"/>
      <c r="N10" s="55"/>
    </row>
    <row r="11" spans="2:14" ht="18" customHeight="1">
      <c r="B11" s="48"/>
      <c r="L11" s="50"/>
      <c r="N11" s="55"/>
    </row>
    <row r="12" spans="2:14" ht="18" customHeight="1">
      <c r="B12" s="48"/>
      <c r="L12" s="50"/>
      <c r="N12" s="55"/>
    </row>
    <row r="13" spans="2:14" ht="18" customHeight="1">
      <c r="B13" s="48"/>
      <c r="L13" s="50"/>
      <c r="N13" s="55"/>
    </row>
    <row r="14" spans="2:14" ht="18" customHeight="1">
      <c r="B14" s="48"/>
      <c r="L14" s="50"/>
      <c r="N14" s="55"/>
    </row>
    <row r="15" spans="2:14" ht="18" customHeight="1">
      <c r="B15" s="48"/>
      <c r="L15" s="50"/>
      <c r="N15" s="55"/>
    </row>
    <row r="16" spans="2:14" ht="18" customHeight="1">
      <c r="B16" s="48"/>
      <c r="L16" s="50"/>
      <c r="N16" s="55"/>
    </row>
    <row r="17" spans="2:14" ht="18" customHeight="1">
      <c r="B17" s="48"/>
      <c r="L17" s="50"/>
      <c r="N17" s="55"/>
    </row>
    <row r="18" spans="2:14" ht="18" customHeight="1">
      <c r="B18" s="48"/>
      <c r="L18" s="50"/>
      <c r="N18" s="55"/>
    </row>
    <row r="19" spans="2:14" ht="18" customHeight="1">
      <c r="B19" s="48"/>
      <c r="L19" s="50"/>
      <c r="N19" s="55"/>
    </row>
    <row r="20" spans="2:14" ht="18" customHeight="1">
      <c r="B20" s="48"/>
      <c r="L20" s="50"/>
      <c r="N20" s="55"/>
    </row>
    <row r="21" spans="2:14" ht="18" customHeight="1">
      <c r="B21" s="48"/>
      <c r="L21" s="50"/>
      <c r="N21" s="55"/>
    </row>
    <row r="22" spans="2:14" ht="18" customHeight="1">
      <c r="B22" s="48"/>
      <c r="L22" s="50"/>
      <c r="N22" s="55"/>
    </row>
    <row r="23" spans="2:14" ht="18" customHeight="1">
      <c r="B23" s="48"/>
      <c r="L23" s="50"/>
      <c r="N23" s="55"/>
    </row>
    <row r="24" spans="2:12" ht="18" customHeight="1">
      <c r="B24" s="48"/>
      <c r="L24" s="50"/>
    </row>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sheetData>
  <sheetProtection/>
  <mergeCells count="2">
    <mergeCell ref="C4:K4"/>
    <mergeCell ref="C5:K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84" t="s">
        <v>5</v>
      </c>
      <c r="C2" s="84"/>
      <c r="D2" s="87"/>
      <c r="E2" s="87"/>
      <c r="F2" s="84" t="s">
        <v>6</v>
      </c>
      <c r="G2" s="84"/>
      <c r="H2" s="87" t="s">
        <v>36</v>
      </c>
      <c r="I2" s="87"/>
      <c r="J2" s="84" t="s">
        <v>7</v>
      </c>
      <c r="K2" s="84"/>
      <c r="L2" s="81">
        <f>C9</f>
        <v>1000000</v>
      </c>
      <c r="M2" s="87"/>
      <c r="N2" s="84" t="s">
        <v>8</v>
      </c>
      <c r="O2" s="84"/>
      <c r="P2" s="81" t="e">
        <f>C108+R108</f>
        <v>#VALUE!</v>
      </c>
      <c r="Q2" s="87"/>
      <c r="R2" s="1"/>
      <c r="S2" s="1"/>
      <c r="T2" s="1"/>
    </row>
    <row r="3" spans="2:19" ht="57" customHeight="1">
      <c r="B3" s="84" t="s">
        <v>9</v>
      </c>
      <c r="C3" s="84"/>
      <c r="D3" s="89" t="s">
        <v>38</v>
      </c>
      <c r="E3" s="89"/>
      <c r="F3" s="89"/>
      <c r="G3" s="89"/>
      <c r="H3" s="89"/>
      <c r="I3" s="89"/>
      <c r="J3" s="84" t="s">
        <v>10</v>
      </c>
      <c r="K3" s="84"/>
      <c r="L3" s="89" t="s">
        <v>35</v>
      </c>
      <c r="M3" s="96"/>
      <c r="N3" s="96"/>
      <c r="O3" s="96"/>
      <c r="P3" s="96"/>
      <c r="Q3" s="96"/>
      <c r="R3" s="1"/>
      <c r="S3" s="1"/>
    </row>
    <row r="4" spans="2:20" ht="13.5">
      <c r="B4" s="84" t="s">
        <v>11</v>
      </c>
      <c r="C4" s="84"/>
      <c r="D4" s="82">
        <f>SUM($R$9:$S$993)</f>
        <v>-29947.368421052488</v>
      </c>
      <c r="E4" s="82"/>
      <c r="F4" s="84" t="s">
        <v>12</v>
      </c>
      <c r="G4" s="84"/>
      <c r="H4" s="88">
        <f>SUM($T$9:$U$108)</f>
        <v>-57</v>
      </c>
      <c r="I4" s="87"/>
      <c r="J4" s="80" t="s">
        <v>13</v>
      </c>
      <c r="K4" s="80"/>
      <c r="L4" s="81">
        <f>MAX($C$9:$D$990)-C9</f>
        <v>0</v>
      </c>
      <c r="M4" s="81"/>
      <c r="N4" s="80" t="s">
        <v>14</v>
      </c>
      <c r="O4" s="80"/>
      <c r="P4" s="82">
        <f>MIN($C$9:$D$990)-C9</f>
        <v>-29947.368421052466</v>
      </c>
      <c r="Q4" s="82"/>
      <c r="R4" s="1"/>
      <c r="S4" s="1"/>
      <c r="T4" s="1"/>
    </row>
    <row r="5" spans="2:20" ht="13.5">
      <c r="B5" s="22" t="s">
        <v>15</v>
      </c>
      <c r="C5" s="2">
        <f>COUNTIF($R$9:$R$990,"&gt;0")</f>
        <v>0</v>
      </c>
      <c r="D5" s="21" t="s">
        <v>16</v>
      </c>
      <c r="E5" s="16">
        <f>COUNTIF($R$9:$R$990,"&lt;0")</f>
        <v>1</v>
      </c>
      <c r="F5" s="21" t="s">
        <v>17</v>
      </c>
      <c r="G5" s="2">
        <f>COUNTIF($R$9:$R$990,"=0")</f>
        <v>0</v>
      </c>
      <c r="H5" s="21" t="s">
        <v>18</v>
      </c>
      <c r="I5" s="3">
        <f>C5/SUM(C5,E5,G5)</f>
        <v>0</v>
      </c>
      <c r="J5" s="83" t="s">
        <v>19</v>
      </c>
      <c r="K5" s="84"/>
      <c r="L5" s="85"/>
      <c r="M5" s="86"/>
      <c r="N5" s="18" t="s">
        <v>20</v>
      </c>
      <c r="O5" s="9"/>
      <c r="P5" s="85"/>
      <c r="Q5" s="86"/>
      <c r="R5" s="1"/>
      <c r="S5" s="1"/>
      <c r="T5" s="1"/>
    </row>
    <row r="6" spans="2:20" ht="13.5">
      <c r="B6" s="11"/>
      <c r="C6" s="14"/>
      <c r="D6" s="15"/>
      <c r="E6" s="12"/>
      <c r="F6" s="11"/>
      <c r="G6" s="12"/>
      <c r="H6" s="11"/>
      <c r="I6" s="17"/>
      <c r="J6" s="11"/>
      <c r="K6" s="11"/>
      <c r="L6" s="12"/>
      <c r="M6" s="12"/>
      <c r="N6" s="13"/>
      <c r="O6" s="13"/>
      <c r="P6" s="10"/>
      <c r="Q6" s="7"/>
      <c r="R6" s="1"/>
      <c r="S6" s="1"/>
      <c r="T6" s="1"/>
    </row>
    <row r="7" spans="2:21" ht="13.5">
      <c r="B7" s="67" t="s">
        <v>21</v>
      </c>
      <c r="C7" s="69" t="s">
        <v>22</v>
      </c>
      <c r="D7" s="70"/>
      <c r="E7" s="73" t="s">
        <v>23</v>
      </c>
      <c r="F7" s="74"/>
      <c r="G7" s="74"/>
      <c r="H7" s="74"/>
      <c r="I7" s="62"/>
      <c r="J7" s="75" t="s">
        <v>24</v>
      </c>
      <c r="K7" s="76"/>
      <c r="L7" s="64"/>
      <c r="M7" s="77" t="s">
        <v>25</v>
      </c>
      <c r="N7" s="78" t="s">
        <v>26</v>
      </c>
      <c r="O7" s="79"/>
      <c r="P7" s="79"/>
      <c r="Q7" s="66"/>
      <c r="R7" s="60" t="s">
        <v>27</v>
      </c>
      <c r="S7" s="60"/>
      <c r="T7" s="60"/>
      <c r="U7" s="60"/>
    </row>
    <row r="8" spans="2:21" ht="13.5">
      <c r="B8" s="68"/>
      <c r="C8" s="71"/>
      <c r="D8" s="72"/>
      <c r="E8" s="19" t="s">
        <v>28</v>
      </c>
      <c r="F8" s="19" t="s">
        <v>29</v>
      </c>
      <c r="G8" s="19" t="s">
        <v>30</v>
      </c>
      <c r="H8" s="61" t="s">
        <v>31</v>
      </c>
      <c r="I8" s="62"/>
      <c r="J8" s="4" t="s">
        <v>32</v>
      </c>
      <c r="K8" s="63" t="s">
        <v>33</v>
      </c>
      <c r="L8" s="64"/>
      <c r="M8" s="77"/>
      <c r="N8" s="5" t="s">
        <v>28</v>
      </c>
      <c r="O8" s="5" t="s">
        <v>29</v>
      </c>
      <c r="P8" s="65" t="s">
        <v>31</v>
      </c>
      <c r="Q8" s="66"/>
      <c r="R8" s="60" t="s">
        <v>34</v>
      </c>
      <c r="S8" s="60"/>
      <c r="T8" s="60" t="s">
        <v>32</v>
      </c>
      <c r="U8" s="60"/>
    </row>
    <row r="9" spans="2:21" ht="13.5">
      <c r="B9" s="20">
        <v>1</v>
      </c>
      <c r="C9" s="56">
        <v>1000000</v>
      </c>
      <c r="D9" s="56"/>
      <c r="E9" s="20">
        <v>2001</v>
      </c>
      <c r="F9" s="8">
        <v>42111</v>
      </c>
      <c r="G9" s="20" t="s">
        <v>4</v>
      </c>
      <c r="H9" s="57">
        <v>1.43829</v>
      </c>
      <c r="I9" s="57"/>
      <c r="J9" s="20">
        <v>57</v>
      </c>
      <c r="K9" s="56">
        <f aca="true" t="shared" si="0" ref="K9:K72">IF(F9="","",C9*0.03)</f>
        <v>30000</v>
      </c>
      <c r="L9" s="56"/>
      <c r="M9" s="6">
        <f>IF(J9="","",(K9/J9)/1000)</f>
        <v>0.5263157894736842</v>
      </c>
      <c r="N9" s="20">
        <v>2001</v>
      </c>
      <c r="O9" s="8">
        <v>42111</v>
      </c>
      <c r="P9" s="57">
        <v>1.4326</v>
      </c>
      <c r="Q9" s="57"/>
      <c r="R9" s="58">
        <f>IF(O9="","",(IF(G9="売",H9-P9,P9-H9))*M9*10000000)</f>
        <v>-29947.368421052488</v>
      </c>
      <c r="S9" s="58"/>
      <c r="T9" s="59">
        <f>IF(O9="","",IF(R9&lt;0,J9*(-1),IF(G9="買",(P9-H9)*10000,(H9-P9)*10000)))</f>
        <v>-57</v>
      </c>
      <c r="U9" s="59"/>
    </row>
    <row r="10" spans="2:21" ht="13.5">
      <c r="B10" s="20">
        <v>2</v>
      </c>
      <c r="C10" s="56">
        <f aca="true" t="shared" si="1" ref="C10:C73">IF(R9="","",C9+R9)</f>
        <v>970052.6315789475</v>
      </c>
      <c r="D10" s="56"/>
      <c r="E10" s="20"/>
      <c r="F10" s="8"/>
      <c r="G10" s="20" t="s">
        <v>4</v>
      </c>
      <c r="H10" s="57"/>
      <c r="I10" s="57"/>
      <c r="J10" s="20"/>
      <c r="K10" s="56">
        <f t="shared" si="0"/>
      </c>
      <c r="L10" s="56"/>
      <c r="M10" s="6">
        <f aca="true" t="shared" si="2" ref="M10:M73">IF(J10="","",(K10/J10)/1000)</f>
      </c>
      <c r="N10" s="20"/>
      <c r="O10" s="8"/>
      <c r="P10" s="57"/>
      <c r="Q10" s="57"/>
      <c r="R10" s="58">
        <f aca="true" t="shared" si="3" ref="R10:R73">IF(O10="","",(IF(G10="売",H10-P10,P10-H10))*M10*10000000)</f>
      </c>
      <c r="S10" s="58"/>
      <c r="T10" s="59">
        <f aca="true" t="shared" si="4" ref="T10:T73">IF(O10="","",IF(R10&lt;0,J10*(-1),IF(G10="買",(P10-H10)*10000,(H10-P10)*10000)))</f>
      </c>
      <c r="U10" s="59"/>
    </row>
    <row r="11" spans="2:21" ht="13.5">
      <c r="B11" s="20">
        <v>3</v>
      </c>
      <c r="C11" s="56">
        <f t="shared" si="1"/>
      </c>
      <c r="D11" s="56"/>
      <c r="E11" s="20"/>
      <c r="F11" s="8"/>
      <c r="G11" s="20" t="s">
        <v>4</v>
      </c>
      <c r="H11" s="57"/>
      <c r="I11" s="57"/>
      <c r="J11" s="20"/>
      <c r="K11" s="56">
        <f t="shared" si="0"/>
      </c>
      <c r="L11" s="56"/>
      <c r="M11" s="6">
        <f t="shared" si="2"/>
      </c>
      <c r="N11" s="20"/>
      <c r="O11" s="8"/>
      <c r="P11" s="57"/>
      <c r="Q11" s="57"/>
      <c r="R11" s="58">
        <f t="shared" si="3"/>
      </c>
      <c r="S11" s="58"/>
      <c r="T11" s="59">
        <f t="shared" si="4"/>
      </c>
      <c r="U11" s="59"/>
    </row>
    <row r="12" spans="2:21" ht="13.5">
      <c r="B12" s="20">
        <v>4</v>
      </c>
      <c r="C12" s="56">
        <f t="shared" si="1"/>
      </c>
      <c r="D12" s="56"/>
      <c r="E12" s="20"/>
      <c r="F12" s="8"/>
      <c r="G12" s="20" t="s">
        <v>3</v>
      </c>
      <c r="H12" s="57"/>
      <c r="I12" s="57"/>
      <c r="J12" s="20"/>
      <c r="K12" s="56">
        <f t="shared" si="0"/>
      </c>
      <c r="L12" s="56"/>
      <c r="M12" s="6">
        <f t="shared" si="2"/>
      </c>
      <c r="N12" s="20"/>
      <c r="O12" s="8"/>
      <c r="P12" s="57"/>
      <c r="Q12" s="57"/>
      <c r="R12" s="58">
        <f t="shared" si="3"/>
      </c>
      <c r="S12" s="58"/>
      <c r="T12" s="59">
        <f t="shared" si="4"/>
      </c>
      <c r="U12" s="59"/>
    </row>
    <row r="13" spans="2:21" ht="13.5">
      <c r="B13" s="20">
        <v>5</v>
      </c>
      <c r="C13" s="56">
        <f t="shared" si="1"/>
      </c>
      <c r="D13" s="56"/>
      <c r="E13" s="20"/>
      <c r="F13" s="8"/>
      <c r="G13" s="20" t="s">
        <v>3</v>
      </c>
      <c r="H13" s="57"/>
      <c r="I13" s="57"/>
      <c r="J13" s="20"/>
      <c r="K13" s="56">
        <f t="shared" si="0"/>
      </c>
      <c r="L13" s="56"/>
      <c r="M13" s="6">
        <f t="shared" si="2"/>
      </c>
      <c r="N13" s="20"/>
      <c r="O13" s="8"/>
      <c r="P13" s="57"/>
      <c r="Q13" s="57"/>
      <c r="R13" s="58">
        <f t="shared" si="3"/>
      </c>
      <c r="S13" s="58"/>
      <c r="T13" s="59">
        <f t="shared" si="4"/>
      </c>
      <c r="U13" s="59"/>
    </row>
    <row r="14" spans="2:21" ht="13.5">
      <c r="B14" s="20">
        <v>6</v>
      </c>
      <c r="C14" s="56">
        <f t="shared" si="1"/>
      </c>
      <c r="D14" s="56"/>
      <c r="E14" s="20"/>
      <c r="F14" s="8"/>
      <c r="G14" s="20" t="s">
        <v>4</v>
      </c>
      <c r="H14" s="57"/>
      <c r="I14" s="57"/>
      <c r="J14" s="20"/>
      <c r="K14" s="56">
        <f t="shared" si="0"/>
      </c>
      <c r="L14" s="56"/>
      <c r="M14" s="6">
        <f t="shared" si="2"/>
      </c>
      <c r="N14" s="20"/>
      <c r="O14" s="8"/>
      <c r="P14" s="57"/>
      <c r="Q14" s="57"/>
      <c r="R14" s="58">
        <f t="shared" si="3"/>
      </c>
      <c r="S14" s="58"/>
      <c r="T14" s="59">
        <f t="shared" si="4"/>
      </c>
      <c r="U14" s="59"/>
    </row>
    <row r="15" spans="2:21" ht="13.5">
      <c r="B15" s="20">
        <v>7</v>
      </c>
      <c r="C15" s="56">
        <f t="shared" si="1"/>
      </c>
      <c r="D15" s="56"/>
      <c r="E15" s="20"/>
      <c r="F15" s="8"/>
      <c r="G15" s="20" t="s">
        <v>4</v>
      </c>
      <c r="H15" s="57"/>
      <c r="I15" s="57"/>
      <c r="J15" s="20"/>
      <c r="K15" s="56">
        <f t="shared" si="0"/>
      </c>
      <c r="L15" s="56"/>
      <c r="M15" s="6">
        <f t="shared" si="2"/>
      </c>
      <c r="N15" s="20"/>
      <c r="O15" s="8"/>
      <c r="P15" s="57"/>
      <c r="Q15" s="57"/>
      <c r="R15" s="58">
        <f t="shared" si="3"/>
      </c>
      <c r="S15" s="58"/>
      <c r="T15" s="59">
        <f t="shared" si="4"/>
      </c>
      <c r="U15" s="59"/>
    </row>
    <row r="16" spans="2:21" ht="13.5">
      <c r="B16" s="20">
        <v>8</v>
      </c>
      <c r="C16" s="56">
        <f t="shared" si="1"/>
      </c>
      <c r="D16" s="56"/>
      <c r="E16" s="20"/>
      <c r="F16" s="8"/>
      <c r="G16" s="20" t="s">
        <v>4</v>
      </c>
      <c r="H16" s="57"/>
      <c r="I16" s="57"/>
      <c r="J16" s="20"/>
      <c r="K16" s="56">
        <f t="shared" si="0"/>
      </c>
      <c r="L16" s="56"/>
      <c r="M16" s="6">
        <f t="shared" si="2"/>
      </c>
      <c r="N16" s="20"/>
      <c r="O16" s="8"/>
      <c r="P16" s="57"/>
      <c r="Q16" s="57"/>
      <c r="R16" s="58">
        <f t="shared" si="3"/>
      </c>
      <c r="S16" s="58"/>
      <c r="T16" s="59">
        <f t="shared" si="4"/>
      </c>
      <c r="U16" s="59"/>
    </row>
    <row r="17" spans="2:21" ht="13.5">
      <c r="B17" s="20">
        <v>9</v>
      </c>
      <c r="C17" s="56">
        <f t="shared" si="1"/>
      </c>
      <c r="D17" s="56"/>
      <c r="E17" s="20"/>
      <c r="F17" s="8"/>
      <c r="G17" s="20" t="s">
        <v>4</v>
      </c>
      <c r="H17" s="57"/>
      <c r="I17" s="57"/>
      <c r="J17" s="20"/>
      <c r="K17" s="56">
        <f t="shared" si="0"/>
      </c>
      <c r="L17" s="56"/>
      <c r="M17" s="6">
        <f t="shared" si="2"/>
      </c>
      <c r="N17" s="20"/>
      <c r="O17" s="8"/>
      <c r="P17" s="57"/>
      <c r="Q17" s="57"/>
      <c r="R17" s="58">
        <f t="shared" si="3"/>
      </c>
      <c r="S17" s="58"/>
      <c r="T17" s="59">
        <f t="shared" si="4"/>
      </c>
      <c r="U17" s="59"/>
    </row>
    <row r="18" spans="2:21" ht="13.5">
      <c r="B18" s="20">
        <v>10</v>
      </c>
      <c r="C18" s="56">
        <f t="shared" si="1"/>
      </c>
      <c r="D18" s="56"/>
      <c r="E18" s="20"/>
      <c r="F18" s="8"/>
      <c r="G18" s="20" t="s">
        <v>4</v>
      </c>
      <c r="H18" s="57"/>
      <c r="I18" s="57"/>
      <c r="J18" s="20"/>
      <c r="K18" s="56">
        <f t="shared" si="0"/>
      </c>
      <c r="L18" s="56"/>
      <c r="M18" s="6">
        <f t="shared" si="2"/>
      </c>
      <c r="N18" s="20"/>
      <c r="O18" s="8"/>
      <c r="P18" s="57"/>
      <c r="Q18" s="57"/>
      <c r="R18" s="58">
        <f t="shared" si="3"/>
      </c>
      <c r="S18" s="58"/>
      <c r="T18" s="59">
        <f t="shared" si="4"/>
      </c>
      <c r="U18" s="59"/>
    </row>
    <row r="19" spans="2:21" ht="13.5">
      <c r="B19" s="20">
        <v>11</v>
      </c>
      <c r="C19" s="56">
        <f t="shared" si="1"/>
      </c>
      <c r="D19" s="56"/>
      <c r="E19" s="20"/>
      <c r="F19" s="8"/>
      <c r="G19" s="20" t="s">
        <v>4</v>
      </c>
      <c r="H19" s="57"/>
      <c r="I19" s="57"/>
      <c r="J19" s="20"/>
      <c r="K19" s="56">
        <f t="shared" si="0"/>
      </c>
      <c r="L19" s="56"/>
      <c r="M19" s="6">
        <f t="shared" si="2"/>
      </c>
      <c r="N19" s="20"/>
      <c r="O19" s="8"/>
      <c r="P19" s="57"/>
      <c r="Q19" s="57"/>
      <c r="R19" s="58">
        <f t="shared" si="3"/>
      </c>
      <c r="S19" s="58"/>
      <c r="T19" s="59">
        <f t="shared" si="4"/>
      </c>
      <c r="U19" s="59"/>
    </row>
    <row r="20" spans="2:21" ht="13.5">
      <c r="B20" s="20">
        <v>12</v>
      </c>
      <c r="C20" s="56">
        <f t="shared" si="1"/>
      </c>
      <c r="D20" s="56"/>
      <c r="E20" s="20"/>
      <c r="F20" s="8"/>
      <c r="G20" s="20" t="s">
        <v>4</v>
      </c>
      <c r="H20" s="57"/>
      <c r="I20" s="57"/>
      <c r="J20" s="20"/>
      <c r="K20" s="56">
        <f t="shared" si="0"/>
      </c>
      <c r="L20" s="56"/>
      <c r="M20" s="6">
        <f t="shared" si="2"/>
      </c>
      <c r="N20" s="20"/>
      <c r="O20" s="8"/>
      <c r="P20" s="57"/>
      <c r="Q20" s="57"/>
      <c r="R20" s="58">
        <f t="shared" si="3"/>
      </c>
      <c r="S20" s="58"/>
      <c r="T20" s="59">
        <f t="shared" si="4"/>
      </c>
      <c r="U20" s="59"/>
    </row>
    <row r="21" spans="2:21" ht="13.5">
      <c r="B21" s="20">
        <v>13</v>
      </c>
      <c r="C21" s="56">
        <f t="shared" si="1"/>
      </c>
      <c r="D21" s="56"/>
      <c r="E21" s="20"/>
      <c r="F21" s="8"/>
      <c r="G21" s="20" t="s">
        <v>4</v>
      </c>
      <c r="H21" s="57"/>
      <c r="I21" s="57"/>
      <c r="J21" s="20"/>
      <c r="K21" s="56">
        <f t="shared" si="0"/>
      </c>
      <c r="L21" s="56"/>
      <c r="M21" s="6">
        <f t="shared" si="2"/>
      </c>
      <c r="N21" s="20"/>
      <c r="O21" s="8"/>
      <c r="P21" s="57"/>
      <c r="Q21" s="57"/>
      <c r="R21" s="58">
        <f t="shared" si="3"/>
      </c>
      <c r="S21" s="58"/>
      <c r="T21" s="59">
        <f t="shared" si="4"/>
      </c>
      <c r="U21" s="59"/>
    </row>
    <row r="22" spans="2:21" ht="13.5">
      <c r="B22" s="20">
        <v>14</v>
      </c>
      <c r="C22" s="56">
        <f t="shared" si="1"/>
      </c>
      <c r="D22" s="56"/>
      <c r="E22" s="20"/>
      <c r="F22" s="8"/>
      <c r="G22" s="20" t="s">
        <v>3</v>
      </c>
      <c r="H22" s="57"/>
      <c r="I22" s="57"/>
      <c r="J22" s="20"/>
      <c r="K22" s="56">
        <f t="shared" si="0"/>
      </c>
      <c r="L22" s="56"/>
      <c r="M22" s="6">
        <f t="shared" si="2"/>
      </c>
      <c r="N22" s="20"/>
      <c r="O22" s="8"/>
      <c r="P22" s="57"/>
      <c r="Q22" s="57"/>
      <c r="R22" s="58">
        <f t="shared" si="3"/>
      </c>
      <c r="S22" s="58"/>
      <c r="T22" s="59">
        <f t="shared" si="4"/>
      </c>
      <c r="U22" s="59"/>
    </row>
    <row r="23" spans="2:21" ht="13.5">
      <c r="B23" s="20">
        <v>15</v>
      </c>
      <c r="C23" s="56">
        <f t="shared" si="1"/>
      </c>
      <c r="D23" s="56"/>
      <c r="E23" s="20"/>
      <c r="F23" s="8"/>
      <c r="G23" s="20" t="s">
        <v>4</v>
      </c>
      <c r="H23" s="57"/>
      <c r="I23" s="57"/>
      <c r="J23" s="20"/>
      <c r="K23" s="56">
        <f t="shared" si="0"/>
      </c>
      <c r="L23" s="56"/>
      <c r="M23" s="6">
        <f t="shared" si="2"/>
      </c>
      <c r="N23" s="20"/>
      <c r="O23" s="8"/>
      <c r="P23" s="57"/>
      <c r="Q23" s="57"/>
      <c r="R23" s="58">
        <f t="shared" si="3"/>
      </c>
      <c r="S23" s="58"/>
      <c r="T23" s="59">
        <f t="shared" si="4"/>
      </c>
      <c r="U23" s="59"/>
    </row>
    <row r="24" spans="2:21" ht="13.5">
      <c r="B24" s="20">
        <v>16</v>
      </c>
      <c r="C24" s="56">
        <f t="shared" si="1"/>
      </c>
      <c r="D24" s="56"/>
      <c r="E24" s="20"/>
      <c r="F24" s="8"/>
      <c r="G24" s="20" t="s">
        <v>4</v>
      </c>
      <c r="H24" s="57"/>
      <c r="I24" s="57"/>
      <c r="J24" s="20"/>
      <c r="K24" s="56">
        <f t="shared" si="0"/>
      </c>
      <c r="L24" s="56"/>
      <c r="M24" s="6">
        <f t="shared" si="2"/>
      </c>
      <c r="N24" s="20"/>
      <c r="O24" s="8"/>
      <c r="P24" s="57"/>
      <c r="Q24" s="57"/>
      <c r="R24" s="58">
        <f t="shared" si="3"/>
      </c>
      <c r="S24" s="58"/>
      <c r="T24" s="59">
        <f t="shared" si="4"/>
      </c>
      <c r="U24" s="59"/>
    </row>
    <row r="25" spans="2:21" ht="13.5">
      <c r="B25" s="20">
        <v>17</v>
      </c>
      <c r="C25" s="56">
        <f t="shared" si="1"/>
      </c>
      <c r="D25" s="56"/>
      <c r="E25" s="20"/>
      <c r="F25" s="8"/>
      <c r="G25" s="20" t="s">
        <v>4</v>
      </c>
      <c r="H25" s="57"/>
      <c r="I25" s="57"/>
      <c r="J25" s="20"/>
      <c r="K25" s="56">
        <f t="shared" si="0"/>
      </c>
      <c r="L25" s="56"/>
      <c r="M25" s="6">
        <f t="shared" si="2"/>
      </c>
      <c r="N25" s="20"/>
      <c r="O25" s="8"/>
      <c r="P25" s="57"/>
      <c r="Q25" s="57"/>
      <c r="R25" s="58">
        <f t="shared" si="3"/>
      </c>
      <c r="S25" s="58"/>
      <c r="T25" s="59">
        <f t="shared" si="4"/>
      </c>
      <c r="U25" s="59"/>
    </row>
    <row r="26" spans="2:21" ht="13.5">
      <c r="B26" s="20">
        <v>18</v>
      </c>
      <c r="C26" s="56">
        <f t="shared" si="1"/>
      </c>
      <c r="D26" s="56"/>
      <c r="E26" s="20"/>
      <c r="F26" s="8"/>
      <c r="G26" s="20" t="s">
        <v>4</v>
      </c>
      <c r="H26" s="57"/>
      <c r="I26" s="57"/>
      <c r="J26" s="20"/>
      <c r="K26" s="56">
        <f t="shared" si="0"/>
      </c>
      <c r="L26" s="56"/>
      <c r="M26" s="6">
        <f t="shared" si="2"/>
      </c>
      <c r="N26" s="20"/>
      <c r="O26" s="8"/>
      <c r="P26" s="57"/>
      <c r="Q26" s="57"/>
      <c r="R26" s="58">
        <f t="shared" si="3"/>
      </c>
      <c r="S26" s="58"/>
      <c r="T26" s="59">
        <f t="shared" si="4"/>
      </c>
      <c r="U26" s="59"/>
    </row>
    <row r="27" spans="2:21" ht="13.5">
      <c r="B27" s="20">
        <v>19</v>
      </c>
      <c r="C27" s="56">
        <f t="shared" si="1"/>
      </c>
      <c r="D27" s="56"/>
      <c r="E27" s="20"/>
      <c r="F27" s="8"/>
      <c r="G27" s="20" t="s">
        <v>3</v>
      </c>
      <c r="H27" s="57"/>
      <c r="I27" s="57"/>
      <c r="J27" s="20"/>
      <c r="K27" s="56">
        <f t="shared" si="0"/>
      </c>
      <c r="L27" s="56"/>
      <c r="M27" s="6">
        <f t="shared" si="2"/>
      </c>
      <c r="N27" s="20"/>
      <c r="O27" s="8"/>
      <c r="P27" s="57"/>
      <c r="Q27" s="57"/>
      <c r="R27" s="58">
        <f t="shared" si="3"/>
      </c>
      <c r="S27" s="58"/>
      <c r="T27" s="59">
        <f t="shared" si="4"/>
      </c>
      <c r="U27" s="59"/>
    </row>
    <row r="28" spans="2:21" ht="13.5">
      <c r="B28" s="20">
        <v>20</v>
      </c>
      <c r="C28" s="56">
        <f t="shared" si="1"/>
      </c>
      <c r="D28" s="56"/>
      <c r="E28" s="20"/>
      <c r="F28" s="8"/>
      <c r="G28" s="20" t="s">
        <v>4</v>
      </c>
      <c r="H28" s="57"/>
      <c r="I28" s="57"/>
      <c r="J28" s="20"/>
      <c r="K28" s="56">
        <f t="shared" si="0"/>
      </c>
      <c r="L28" s="56"/>
      <c r="M28" s="6">
        <f t="shared" si="2"/>
      </c>
      <c r="N28" s="20"/>
      <c r="O28" s="8"/>
      <c r="P28" s="57"/>
      <c r="Q28" s="57"/>
      <c r="R28" s="58">
        <f t="shared" si="3"/>
      </c>
      <c r="S28" s="58"/>
      <c r="T28" s="59">
        <f t="shared" si="4"/>
      </c>
      <c r="U28" s="59"/>
    </row>
    <row r="29" spans="2:21" ht="13.5">
      <c r="B29" s="20">
        <v>21</v>
      </c>
      <c r="C29" s="56">
        <f t="shared" si="1"/>
      </c>
      <c r="D29" s="56"/>
      <c r="E29" s="20"/>
      <c r="F29" s="8"/>
      <c r="G29" s="20" t="s">
        <v>3</v>
      </c>
      <c r="H29" s="57"/>
      <c r="I29" s="57"/>
      <c r="J29" s="20"/>
      <c r="K29" s="56">
        <f t="shared" si="0"/>
      </c>
      <c r="L29" s="56"/>
      <c r="M29" s="6">
        <f t="shared" si="2"/>
      </c>
      <c r="N29" s="20"/>
      <c r="O29" s="8"/>
      <c r="P29" s="57"/>
      <c r="Q29" s="57"/>
      <c r="R29" s="58">
        <f t="shared" si="3"/>
      </c>
      <c r="S29" s="58"/>
      <c r="T29" s="59">
        <f t="shared" si="4"/>
      </c>
      <c r="U29" s="59"/>
    </row>
    <row r="30" spans="2:21" ht="13.5">
      <c r="B30" s="20">
        <v>22</v>
      </c>
      <c r="C30" s="56">
        <f t="shared" si="1"/>
      </c>
      <c r="D30" s="56"/>
      <c r="E30" s="20"/>
      <c r="F30" s="8"/>
      <c r="G30" s="20" t="s">
        <v>3</v>
      </c>
      <c r="H30" s="57"/>
      <c r="I30" s="57"/>
      <c r="J30" s="20"/>
      <c r="K30" s="56">
        <f t="shared" si="0"/>
      </c>
      <c r="L30" s="56"/>
      <c r="M30" s="6">
        <f t="shared" si="2"/>
      </c>
      <c r="N30" s="20"/>
      <c r="O30" s="8"/>
      <c r="P30" s="57"/>
      <c r="Q30" s="57"/>
      <c r="R30" s="58">
        <f t="shared" si="3"/>
      </c>
      <c r="S30" s="58"/>
      <c r="T30" s="59">
        <f t="shared" si="4"/>
      </c>
      <c r="U30" s="59"/>
    </row>
    <row r="31" spans="2:21" ht="13.5">
      <c r="B31" s="20">
        <v>23</v>
      </c>
      <c r="C31" s="56">
        <f t="shared" si="1"/>
      </c>
      <c r="D31" s="56"/>
      <c r="E31" s="20"/>
      <c r="F31" s="8"/>
      <c r="G31" s="20" t="s">
        <v>3</v>
      </c>
      <c r="H31" s="57"/>
      <c r="I31" s="57"/>
      <c r="J31" s="20"/>
      <c r="K31" s="56">
        <f t="shared" si="0"/>
      </c>
      <c r="L31" s="56"/>
      <c r="M31" s="6">
        <f t="shared" si="2"/>
      </c>
      <c r="N31" s="20"/>
      <c r="O31" s="8"/>
      <c r="P31" s="57"/>
      <c r="Q31" s="57"/>
      <c r="R31" s="58">
        <f t="shared" si="3"/>
      </c>
      <c r="S31" s="58"/>
      <c r="T31" s="59">
        <f t="shared" si="4"/>
      </c>
      <c r="U31" s="59"/>
    </row>
    <row r="32" spans="2:21" ht="13.5">
      <c r="B32" s="20">
        <v>24</v>
      </c>
      <c r="C32" s="56">
        <f t="shared" si="1"/>
      </c>
      <c r="D32" s="56"/>
      <c r="E32" s="20"/>
      <c r="F32" s="8"/>
      <c r="G32" s="20" t="s">
        <v>3</v>
      </c>
      <c r="H32" s="57"/>
      <c r="I32" s="57"/>
      <c r="J32" s="20"/>
      <c r="K32" s="56">
        <f t="shared" si="0"/>
      </c>
      <c r="L32" s="56"/>
      <c r="M32" s="6">
        <f t="shared" si="2"/>
      </c>
      <c r="N32" s="20"/>
      <c r="O32" s="8"/>
      <c r="P32" s="57"/>
      <c r="Q32" s="57"/>
      <c r="R32" s="58">
        <f t="shared" si="3"/>
      </c>
      <c r="S32" s="58"/>
      <c r="T32" s="59">
        <f t="shared" si="4"/>
      </c>
      <c r="U32" s="59"/>
    </row>
    <row r="33" spans="2:21" ht="13.5">
      <c r="B33" s="20">
        <v>25</v>
      </c>
      <c r="C33" s="56">
        <f t="shared" si="1"/>
      </c>
      <c r="D33" s="56"/>
      <c r="E33" s="20"/>
      <c r="F33" s="8"/>
      <c r="G33" s="20" t="s">
        <v>4</v>
      </c>
      <c r="H33" s="57"/>
      <c r="I33" s="57"/>
      <c r="J33" s="20"/>
      <c r="K33" s="56">
        <f t="shared" si="0"/>
      </c>
      <c r="L33" s="56"/>
      <c r="M33" s="6">
        <f t="shared" si="2"/>
      </c>
      <c r="N33" s="20"/>
      <c r="O33" s="8"/>
      <c r="P33" s="57"/>
      <c r="Q33" s="57"/>
      <c r="R33" s="58">
        <f t="shared" si="3"/>
      </c>
      <c r="S33" s="58"/>
      <c r="T33" s="59">
        <f t="shared" si="4"/>
      </c>
      <c r="U33" s="59"/>
    </row>
    <row r="34" spans="2:21" ht="13.5">
      <c r="B34" s="20">
        <v>26</v>
      </c>
      <c r="C34" s="56">
        <f t="shared" si="1"/>
      </c>
      <c r="D34" s="56"/>
      <c r="E34" s="20"/>
      <c r="F34" s="8"/>
      <c r="G34" s="20" t="s">
        <v>3</v>
      </c>
      <c r="H34" s="57"/>
      <c r="I34" s="57"/>
      <c r="J34" s="20"/>
      <c r="K34" s="56">
        <f t="shared" si="0"/>
      </c>
      <c r="L34" s="56"/>
      <c r="M34" s="6">
        <f t="shared" si="2"/>
      </c>
      <c r="N34" s="20"/>
      <c r="O34" s="8"/>
      <c r="P34" s="57"/>
      <c r="Q34" s="57"/>
      <c r="R34" s="58">
        <f t="shared" si="3"/>
      </c>
      <c r="S34" s="58"/>
      <c r="T34" s="59">
        <f t="shared" si="4"/>
      </c>
      <c r="U34" s="59"/>
    </row>
    <row r="35" spans="2:21" ht="13.5">
      <c r="B35" s="20">
        <v>27</v>
      </c>
      <c r="C35" s="56">
        <f t="shared" si="1"/>
      </c>
      <c r="D35" s="56"/>
      <c r="E35" s="20"/>
      <c r="F35" s="8"/>
      <c r="G35" s="20" t="s">
        <v>3</v>
      </c>
      <c r="H35" s="57"/>
      <c r="I35" s="57"/>
      <c r="J35" s="20"/>
      <c r="K35" s="56">
        <f t="shared" si="0"/>
      </c>
      <c r="L35" s="56"/>
      <c r="M35" s="6">
        <f t="shared" si="2"/>
      </c>
      <c r="N35" s="20"/>
      <c r="O35" s="8"/>
      <c r="P35" s="57"/>
      <c r="Q35" s="57"/>
      <c r="R35" s="58">
        <f t="shared" si="3"/>
      </c>
      <c r="S35" s="58"/>
      <c r="T35" s="59">
        <f t="shared" si="4"/>
      </c>
      <c r="U35" s="59"/>
    </row>
    <row r="36" spans="2:21" ht="13.5">
      <c r="B36" s="20">
        <v>28</v>
      </c>
      <c r="C36" s="56">
        <f t="shared" si="1"/>
      </c>
      <c r="D36" s="56"/>
      <c r="E36" s="20"/>
      <c r="F36" s="8"/>
      <c r="G36" s="20" t="s">
        <v>3</v>
      </c>
      <c r="H36" s="57"/>
      <c r="I36" s="57"/>
      <c r="J36" s="20"/>
      <c r="K36" s="56">
        <f t="shared" si="0"/>
      </c>
      <c r="L36" s="56"/>
      <c r="M36" s="6">
        <f t="shared" si="2"/>
      </c>
      <c r="N36" s="20"/>
      <c r="O36" s="8"/>
      <c r="P36" s="57"/>
      <c r="Q36" s="57"/>
      <c r="R36" s="58">
        <f t="shared" si="3"/>
      </c>
      <c r="S36" s="58"/>
      <c r="T36" s="59">
        <f t="shared" si="4"/>
      </c>
      <c r="U36" s="59"/>
    </row>
    <row r="37" spans="2:21" ht="13.5">
      <c r="B37" s="20">
        <v>29</v>
      </c>
      <c r="C37" s="56">
        <f t="shared" si="1"/>
      </c>
      <c r="D37" s="56"/>
      <c r="E37" s="20"/>
      <c r="F37" s="8"/>
      <c r="G37" s="20" t="s">
        <v>3</v>
      </c>
      <c r="H37" s="57"/>
      <c r="I37" s="57"/>
      <c r="J37" s="20"/>
      <c r="K37" s="56">
        <f t="shared" si="0"/>
      </c>
      <c r="L37" s="56"/>
      <c r="M37" s="6">
        <f t="shared" si="2"/>
      </c>
      <c r="N37" s="20"/>
      <c r="O37" s="8"/>
      <c r="P37" s="57"/>
      <c r="Q37" s="57"/>
      <c r="R37" s="58">
        <f t="shared" si="3"/>
      </c>
      <c r="S37" s="58"/>
      <c r="T37" s="59">
        <f t="shared" si="4"/>
      </c>
      <c r="U37" s="59"/>
    </row>
    <row r="38" spans="2:21" ht="13.5">
      <c r="B38" s="20">
        <v>30</v>
      </c>
      <c r="C38" s="56">
        <f t="shared" si="1"/>
      </c>
      <c r="D38" s="56"/>
      <c r="E38" s="20"/>
      <c r="F38" s="8"/>
      <c r="G38" s="20" t="s">
        <v>4</v>
      </c>
      <c r="H38" s="57"/>
      <c r="I38" s="57"/>
      <c r="J38" s="20"/>
      <c r="K38" s="56">
        <f t="shared" si="0"/>
      </c>
      <c r="L38" s="56"/>
      <c r="M38" s="6">
        <f t="shared" si="2"/>
      </c>
      <c r="N38" s="20"/>
      <c r="O38" s="8"/>
      <c r="P38" s="57"/>
      <c r="Q38" s="57"/>
      <c r="R38" s="58">
        <f t="shared" si="3"/>
      </c>
      <c r="S38" s="58"/>
      <c r="T38" s="59">
        <f t="shared" si="4"/>
      </c>
      <c r="U38" s="59"/>
    </row>
    <row r="39" spans="2:21" ht="13.5">
      <c r="B39" s="20">
        <v>31</v>
      </c>
      <c r="C39" s="56">
        <f t="shared" si="1"/>
      </c>
      <c r="D39" s="56"/>
      <c r="E39" s="20"/>
      <c r="F39" s="8"/>
      <c r="G39" s="20" t="s">
        <v>4</v>
      </c>
      <c r="H39" s="57"/>
      <c r="I39" s="57"/>
      <c r="J39" s="20"/>
      <c r="K39" s="56">
        <f t="shared" si="0"/>
      </c>
      <c r="L39" s="56"/>
      <c r="M39" s="6">
        <f t="shared" si="2"/>
      </c>
      <c r="N39" s="20"/>
      <c r="O39" s="8"/>
      <c r="P39" s="57"/>
      <c r="Q39" s="57"/>
      <c r="R39" s="58">
        <f t="shared" si="3"/>
      </c>
      <c r="S39" s="58"/>
      <c r="T39" s="59">
        <f t="shared" si="4"/>
      </c>
      <c r="U39" s="59"/>
    </row>
    <row r="40" spans="2:21" ht="13.5">
      <c r="B40" s="20">
        <v>32</v>
      </c>
      <c r="C40" s="56">
        <f t="shared" si="1"/>
      </c>
      <c r="D40" s="56"/>
      <c r="E40" s="20"/>
      <c r="F40" s="8"/>
      <c r="G40" s="20" t="s">
        <v>4</v>
      </c>
      <c r="H40" s="57"/>
      <c r="I40" s="57"/>
      <c r="J40" s="20"/>
      <c r="K40" s="56">
        <f t="shared" si="0"/>
      </c>
      <c r="L40" s="56"/>
      <c r="M40" s="6">
        <f t="shared" si="2"/>
      </c>
      <c r="N40" s="20"/>
      <c r="O40" s="8"/>
      <c r="P40" s="57"/>
      <c r="Q40" s="57"/>
      <c r="R40" s="58">
        <f t="shared" si="3"/>
      </c>
      <c r="S40" s="58"/>
      <c r="T40" s="59">
        <f t="shared" si="4"/>
      </c>
      <c r="U40" s="59"/>
    </row>
    <row r="41" spans="2:21" ht="13.5">
      <c r="B41" s="20">
        <v>33</v>
      </c>
      <c r="C41" s="56">
        <f t="shared" si="1"/>
      </c>
      <c r="D41" s="56"/>
      <c r="E41" s="20"/>
      <c r="F41" s="8"/>
      <c r="G41" s="20" t="s">
        <v>3</v>
      </c>
      <c r="H41" s="57"/>
      <c r="I41" s="57"/>
      <c r="J41" s="20"/>
      <c r="K41" s="56">
        <f t="shared" si="0"/>
      </c>
      <c r="L41" s="56"/>
      <c r="M41" s="6">
        <f t="shared" si="2"/>
      </c>
      <c r="N41" s="20"/>
      <c r="O41" s="8"/>
      <c r="P41" s="57"/>
      <c r="Q41" s="57"/>
      <c r="R41" s="58">
        <f t="shared" si="3"/>
      </c>
      <c r="S41" s="58"/>
      <c r="T41" s="59">
        <f t="shared" si="4"/>
      </c>
      <c r="U41" s="59"/>
    </row>
    <row r="42" spans="2:21" ht="13.5">
      <c r="B42" s="20">
        <v>34</v>
      </c>
      <c r="C42" s="56">
        <f t="shared" si="1"/>
      </c>
      <c r="D42" s="56"/>
      <c r="E42" s="20"/>
      <c r="F42" s="8"/>
      <c r="G42" s="20" t="s">
        <v>4</v>
      </c>
      <c r="H42" s="57"/>
      <c r="I42" s="57"/>
      <c r="J42" s="20"/>
      <c r="K42" s="56">
        <f t="shared" si="0"/>
      </c>
      <c r="L42" s="56"/>
      <c r="M42" s="6">
        <f t="shared" si="2"/>
      </c>
      <c r="N42" s="20"/>
      <c r="O42" s="8"/>
      <c r="P42" s="57"/>
      <c r="Q42" s="57"/>
      <c r="R42" s="58">
        <f t="shared" si="3"/>
      </c>
      <c r="S42" s="58"/>
      <c r="T42" s="59">
        <f t="shared" si="4"/>
      </c>
      <c r="U42" s="59"/>
    </row>
    <row r="43" spans="2:21" ht="13.5">
      <c r="B43" s="20">
        <v>35</v>
      </c>
      <c r="C43" s="56">
        <f t="shared" si="1"/>
      </c>
      <c r="D43" s="56"/>
      <c r="E43" s="20"/>
      <c r="F43" s="8"/>
      <c r="G43" s="20" t="s">
        <v>3</v>
      </c>
      <c r="H43" s="57"/>
      <c r="I43" s="57"/>
      <c r="J43" s="20"/>
      <c r="K43" s="56">
        <f t="shared" si="0"/>
      </c>
      <c r="L43" s="56"/>
      <c r="M43" s="6">
        <f t="shared" si="2"/>
      </c>
      <c r="N43" s="20"/>
      <c r="O43" s="8"/>
      <c r="P43" s="57"/>
      <c r="Q43" s="57"/>
      <c r="R43" s="58">
        <f t="shared" si="3"/>
      </c>
      <c r="S43" s="58"/>
      <c r="T43" s="59">
        <f t="shared" si="4"/>
      </c>
      <c r="U43" s="59"/>
    </row>
    <row r="44" spans="2:21" ht="13.5">
      <c r="B44" s="20">
        <v>36</v>
      </c>
      <c r="C44" s="56">
        <f t="shared" si="1"/>
      </c>
      <c r="D44" s="56"/>
      <c r="E44" s="20"/>
      <c r="F44" s="8"/>
      <c r="G44" s="20" t="s">
        <v>4</v>
      </c>
      <c r="H44" s="57"/>
      <c r="I44" s="57"/>
      <c r="J44" s="20"/>
      <c r="K44" s="56">
        <f t="shared" si="0"/>
      </c>
      <c r="L44" s="56"/>
      <c r="M44" s="6">
        <f t="shared" si="2"/>
      </c>
      <c r="N44" s="20"/>
      <c r="O44" s="8"/>
      <c r="P44" s="57"/>
      <c r="Q44" s="57"/>
      <c r="R44" s="58">
        <f t="shared" si="3"/>
      </c>
      <c r="S44" s="58"/>
      <c r="T44" s="59">
        <f t="shared" si="4"/>
      </c>
      <c r="U44" s="59"/>
    </row>
    <row r="45" spans="2:21" ht="13.5">
      <c r="B45" s="20">
        <v>37</v>
      </c>
      <c r="C45" s="56">
        <f t="shared" si="1"/>
      </c>
      <c r="D45" s="56"/>
      <c r="E45" s="20"/>
      <c r="F45" s="8"/>
      <c r="G45" s="20" t="s">
        <v>3</v>
      </c>
      <c r="H45" s="57"/>
      <c r="I45" s="57"/>
      <c r="J45" s="20"/>
      <c r="K45" s="56">
        <f t="shared" si="0"/>
      </c>
      <c r="L45" s="56"/>
      <c r="M45" s="6">
        <f t="shared" si="2"/>
      </c>
      <c r="N45" s="20"/>
      <c r="O45" s="8"/>
      <c r="P45" s="57"/>
      <c r="Q45" s="57"/>
      <c r="R45" s="58">
        <f t="shared" si="3"/>
      </c>
      <c r="S45" s="58"/>
      <c r="T45" s="59">
        <f t="shared" si="4"/>
      </c>
      <c r="U45" s="59"/>
    </row>
    <row r="46" spans="2:21" ht="13.5">
      <c r="B46" s="20">
        <v>38</v>
      </c>
      <c r="C46" s="56">
        <f t="shared" si="1"/>
      </c>
      <c r="D46" s="56"/>
      <c r="E46" s="20"/>
      <c r="F46" s="8"/>
      <c r="G46" s="20" t="s">
        <v>4</v>
      </c>
      <c r="H46" s="57"/>
      <c r="I46" s="57"/>
      <c r="J46" s="20"/>
      <c r="K46" s="56">
        <f t="shared" si="0"/>
      </c>
      <c r="L46" s="56"/>
      <c r="M46" s="6">
        <f t="shared" si="2"/>
      </c>
      <c r="N46" s="20"/>
      <c r="O46" s="8"/>
      <c r="P46" s="57"/>
      <c r="Q46" s="57"/>
      <c r="R46" s="58">
        <f t="shared" si="3"/>
      </c>
      <c r="S46" s="58"/>
      <c r="T46" s="59">
        <f t="shared" si="4"/>
      </c>
      <c r="U46" s="59"/>
    </row>
    <row r="47" spans="2:21" ht="13.5">
      <c r="B47" s="20">
        <v>39</v>
      </c>
      <c r="C47" s="56">
        <f t="shared" si="1"/>
      </c>
      <c r="D47" s="56"/>
      <c r="E47" s="20"/>
      <c r="F47" s="8"/>
      <c r="G47" s="20" t="s">
        <v>4</v>
      </c>
      <c r="H47" s="57"/>
      <c r="I47" s="57"/>
      <c r="J47" s="20"/>
      <c r="K47" s="56">
        <f t="shared" si="0"/>
      </c>
      <c r="L47" s="56"/>
      <c r="M47" s="6">
        <f t="shared" si="2"/>
      </c>
      <c r="N47" s="20"/>
      <c r="O47" s="8"/>
      <c r="P47" s="57"/>
      <c r="Q47" s="57"/>
      <c r="R47" s="58">
        <f t="shared" si="3"/>
      </c>
      <c r="S47" s="58"/>
      <c r="T47" s="59">
        <f t="shared" si="4"/>
      </c>
      <c r="U47" s="59"/>
    </row>
    <row r="48" spans="2:21" ht="13.5">
      <c r="B48" s="20">
        <v>40</v>
      </c>
      <c r="C48" s="56">
        <f t="shared" si="1"/>
      </c>
      <c r="D48" s="56"/>
      <c r="E48" s="20"/>
      <c r="F48" s="8"/>
      <c r="G48" s="20" t="s">
        <v>37</v>
      </c>
      <c r="H48" s="57"/>
      <c r="I48" s="57"/>
      <c r="J48" s="20"/>
      <c r="K48" s="56">
        <f t="shared" si="0"/>
      </c>
      <c r="L48" s="56"/>
      <c r="M48" s="6">
        <f t="shared" si="2"/>
      </c>
      <c r="N48" s="20"/>
      <c r="O48" s="8"/>
      <c r="P48" s="57"/>
      <c r="Q48" s="57"/>
      <c r="R48" s="58">
        <f t="shared" si="3"/>
      </c>
      <c r="S48" s="58"/>
      <c r="T48" s="59">
        <f t="shared" si="4"/>
      </c>
      <c r="U48" s="59"/>
    </row>
    <row r="49" spans="2:21" ht="13.5">
      <c r="B49" s="20">
        <v>41</v>
      </c>
      <c r="C49" s="56">
        <f t="shared" si="1"/>
      </c>
      <c r="D49" s="56"/>
      <c r="E49" s="20"/>
      <c r="F49" s="8"/>
      <c r="G49" s="20" t="s">
        <v>4</v>
      </c>
      <c r="H49" s="57"/>
      <c r="I49" s="57"/>
      <c r="J49" s="20"/>
      <c r="K49" s="56">
        <f t="shared" si="0"/>
      </c>
      <c r="L49" s="56"/>
      <c r="M49" s="6">
        <f t="shared" si="2"/>
      </c>
      <c r="N49" s="20"/>
      <c r="O49" s="8"/>
      <c r="P49" s="57"/>
      <c r="Q49" s="57"/>
      <c r="R49" s="58">
        <f t="shared" si="3"/>
      </c>
      <c r="S49" s="58"/>
      <c r="T49" s="59">
        <f t="shared" si="4"/>
      </c>
      <c r="U49" s="59"/>
    </row>
    <row r="50" spans="2:21" ht="13.5">
      <c r="B50" s="20">
        <v>42</v>
      </c>
      <c r="C50" s="56">
        <f t="shared" si="1"/>
      </c>
      <c r="D50" s="56"/>
      <c r="E50" s="20"/>
      <c r="F50" s="8"/>
      <c r="G50" s="20" t="s">
        <v>4</v>
      </c>
      <c r="H50" s="57"/>
      <c r="I50" s="57"/>
      <c r="J50" s="20"/>
      <c r="K50" s="56">
        <f t="shared" si="0"/>
      </c>
      <c r="L50" s="56"/>
      <c r="M50" s="6">
        <f t="shared" si="2"/>
      </c>
      <c r="N50" s="20"/>
      <c r="O50" s="8"/>
      <c r="P50" s="57"/>
      <c r="Q50" s="57"/>
      <c r="R50" s="58">
        <f t="shared" si="3"/>
      </c>
      <c r="S50" s="58"/>
      <c r="T50" s="59">
        <f t="shared" si="4"/>
      </c>
      <c r="U50" s="59"/>
    </row>
    <row r="51" spans="2:21" ht="13.5">
      <c r="B51" s="20">
        <v>43</v>
      </c>
      <c r="C51" s="56">
        <f t="shared" si="1"/>
      </c>
      <c r="D51" s="56"/>
      <c r="E51" s="20"/>
      <c r="F51" s="8"/>
      <c r="G51" s="20" t="s">
        <v>3</v>
      </c>
      <c r="H51" s="57"/>
      <c r="I51" s="57"/>
      <c r="J51" s="20"/>
      <c r="K51" s="56">
        <f t="shared" si="0"/>
      </c>
      <c r="L51" s="56"/>
      <c r="M51" s="6">
        <f t="shared" si="2"/>
      </c>
      <c r="N51" s="20"/>
      <c r="O51" s="8"/>
      <c r="P51" s="57"/>
      <c r="Q51" s="57"/>
      <c r="R51" s="58">
        <f t="shared" si="3"/>
      </c>
      <c r="S51" s="58"/>
      <c r="T51" s="59">
        <f t="shared" si="4"/>
      </c>
      <c r="U51" s="59"/>
    </row>
    <row r="52" spans="2:21" ht="13.5">
      <c r="B52" s="20">
        <v>44</v>
      </c>
      <c r="C52" s="56">
        <f t="shared" si="1"/>
      </c>
      <c r="D52" s="56"/>
      <c r="E52" s="20"/>
      <c r="F52" s="8"/>
      <c r="G52" s="20" t="s">
        <v>3</v>
      </c>
      <c r="H52" s="57"/>
      <c r="I52" s="57"/>
      <c r="J52" s="20"/>
      <c r="K52" s="56">
        <f t="shared" si="0"/>
      </c>
      <c r="L52" s="56"/>
      <c r="M52" s="6">
        <f t="shared" si="2"/>
      </c>
      <c r="N52" s="20"/>
      <c r="O52" s="8"/>
      <c r="P52" s="57"/>
      <c r="Q52" s="57"/>
      <c r="R52" s="58">
        <f t="shared" si="3"/>
      </c>
      <c r="S52" s="58"/>
      <c r="T52" s="59">
        <f t="shared" si="4"/>
      </c>
      <c r="U52" s="59"/>
    </row>
    <row r="53" spans="2:21" ht="13.5">
      <c r="B53" s="20">
        <v>45</v>
      </c>
      <c r="C53" s="56">
        <f t="shared" si="1"/>
      </c>
      <c r="D53" s="56"/>
      <c r="E53" s="20"/>
      <c r="F53" s="8"/>
      <c r="G53" s="20" t="s">
        <v>4</v>
      </c>
      <c r="H53" s="57"/>
      <c r="I53" s="57"/>
      <c r="J53" s="20"/>
      <c r="K53" s="56">
        <f t="shared" si="0"/>
      </c>
      <c r="L53" s="56"/>
      <c r="M53" s="6">
        <f t="shared" si="2"/>
      </c>
      <c r="N53" s="20"/>
      <c r="O53" s="8"/>
      <c r="P53" s="57"/>
      <c r="Q53" s="57"/>
      <c r="R53" s="58">
        <f t="shared" si="3"/>
      </c>
      <c r="S53" s="58"/>
      <c r="T53" s="59">
        <f t="shared" si="4"/>
      </c>
      <c r="U53" s="59"/>
    </row>
    <row r="54" spans="2:21" ht="13.5">
      <c r="B54" s="20">
        <v>46</v>
      </c>
      <c r="C54" s="56">
        <f t="shared" si="1"/>
      </c>
      <c r="D54" s="56"/>
      <c r="E54" s="20"/>
      <c r="F54" s="8"/>
      <c r="G54" s="20" t="s">
        <v>4</v>
      </c>
      <c r="H54" s="57"/>
      <c r="I54" s="57"/>
      <c r="J54" s="20"/>
      <c r="K54" s="56">
        <f t="shared" si="0"/>
      </c>
      <c r="L54" s="56"/>
      <c r="M54" s="6">
        <f t="shared" si="2"/>
      </c>
      <c r="N54" s="20"/>
      <c r="O54" s="8"/>
      <c r="P54" s="57"/>
      <c r="Q54" s="57"/>
      <c r="R54" s="58">
        <f t="shared" si="3"/>
      </c>
      <c r="S54" s="58"/>
      <c r="T54" s="59">
        <f t="shared" si="4"/>
      </c>
      <c r="U54" s="59"/>
    </row>
    <row r="55" spans="2:21" ht="13.5">
      <c r="B55" s="20">
        <v>47</v>
      </c>
      <c r="C55" s="56">
        <f t="shared" si="1"/>
      </c>
      <c r="D55" s="56"/>
      <c r="E55" s="20"/>
      <c r="F55" s="8"/>
      <c r="G55" s="20" t="s">
        <v>3</v>
      </c>
      <c r="H55" s="57"/>
      <c r="I55" s="57"/>
      <c r="J55" s="20"/>
      <c r="K55" s="56">
        <f t="shared" si="0"/>
      </c>
      <c r="L55" s="56"/>
      <c r="M55" s="6">
        <f t="shared" si="2"/>
      </c>
      <c r="N55" s="20"/>
      <c r="O55" s="8"/>
      <c r="P55" s="57"/>
      <c r="Q55" s="57"/>
      <c r="R55" s="58">
        <f t="shared" si="3"/>
      </c>
      <c r="S55" s="58"/>
      <c r="T55" s="59">
        <f t="shared" si="4"/>
      </c>
      <c r="U55" s="59"/>
    </row>
    <row r="56" spans="2:21" ht="13.5">
      <c r="B56" s="20">
        <v>48</v>
      </c>
      <c r="C56" s="56">
        <f t="shared" si="1"/>
      </c>
      <c r="D56" s="56"/>
      <c r="E56" s="20"/>
      <c r="F56" s="8"/>
      <c r="G56" s="20" t="s">
        <v>3</v>
      </c>
      <c r="H56" s="57"/>
      <c r="I56" s="57"/>
      <c r="J56" s="20"/>
      <c r="K56" s="56">
        <f t="shared" si="0"/>
      </c>
      <c r="L56" s="56"/>
      <c r="M56" s="6">
        <f t="shared" si="2"/>
      </c>
      <c r="N56" s="20"/>
      <c r="O56" s="8"/>
      <c r="P56" s="57"/>
      <c r="Q56" s="57"/>
      <c r="R56" s="58">
        <f t="shared" si="3"/>
      </c>
      <c r="S56" s="58"/>
      <c r="T56" s="59">
        <f t="shared" si="4"/>
      </c>
      <c r="U56" s="59"/>
    </row>
    <row r="57" spans="2:21" ht="13.5">
      <c r="B57" s="20">
        <v>49</v>
      </c>
      <c r="C57" s="56">
        <f t="shared" si="1"/>
      </c>
      <c r="D57" s="56"/>
      <c r="E57" s="20"/>
      <c r="F57" s="8"/>
      <c r="G57" s="20" t="s">
        <v>3</v>
      </c>
      <c r="H57" s="57"/>
      <c r="I57" s="57"/>
      <c r="J57" s="20"/>
      <c r="K57" s="56">
        <f t="shared" si="0"/>
      </c>
      <c r="L57" s="56"/>
      <c r="M57" s="6">
        <f t="shared" si="2"/>
      </c>
      <c r="N57" s="20"/>
      <c r="O57" s="8"/>
      <c r="P57" s="57"/>
      <c r="Q57" s="57"/>
      <c r="R57" s="58">
        <f t="shared" si="3"/>
      </c>
      <c r="S57" s="58"/>
      <c r="T57" s="59">
        <f t="shared" si="4"/>
      </c>
      <c r="U57" s="59"/>
    </row>
    <row r="58" spans="2:21" ht="13.5">
      <c r="B58" s="20">
        <v>50</v>
      </c>
      <c r="C58" s="56">
        <f t="shared" si="1"/>
      </c>
      <c r="D58" s="56"/>
      <c r="E58" s="20"/>
      <c r="F58" s="8"/>
      <c r="G58" s="20" t="s">
        <v>3</v>
      </c>
      <c r="H58" s="57"/>
      <c r="I58" s="57"/>
      <c r="J58" s="20"/>
      <c r="K58" s="56">
        <f t="shared" si="0"/>
      </c>
      <c r="L58" s="56"/>
      <c r="M58" s="6">
        <f t="shared" si="2"/>
      </c>
      <c r="N58" s="20"/>
      <c r="O58" s="8"/>
      <c r="P58" s="57"/>
      <c r="Q58" s="57"/>
      <c r="R58" s="58">
        <f t="shared" si="3"/>
      </c>
      <c r="S58" s="58"/>
      <c r="T58" s="59">
        <f t="shared" si="4"/>
      </c>
      <c r="U58" s="59"/>
    </row>
    <row r="59" spans="2:21" ht="13.5">
      <c r="B59" s="20">
        <v>51</v>
      </c>
      <c r="C59" s="56">
        <f t="shared" si="1"/>
      </c>
      <c r="D59" s="56"/>
      <c r="E59" s="20"/>
      <c r="F59" s="8"/>
      <c r="G59" s="20" t="s">
        <v>3</v>
      </c>
      <c r="H59" s="57"/>
      <c r="I59" s="57"/>
      <c r="J59" s="20"/>
      <c r="K59" s="56">
        <f t="shared" si="0"/>
      </c>
      <c r="L59" s="56"/>
      <c r="M59" s="6">
        <f t="shared" si="2"/>
      </c>
      <c r="N59" s="20"/>
      <c r="O59" s="8"/>
      <c r="P59" s="57"/>
      <c r="Q59" s="57"/>
      <c r="R59" s="58">
        <f t="shared" si="3"/>
      </c>
      <c r="S59" s="58"/>
      <c r="T59" s="59">
        <f t="shared" si="4"/>
      </c>
      <c r="U59" s="59"/>
    </row>
    <row r="60" spans="2:21" ht="13.5">
      <c r="B60" s="20">
        <v>52</v>
      </c>
      <c r="C60" s="56">
        <f t="shared" si="1"/>
      </c>
      <c r="D60" s="56"/>
      <c r="E60" s="20"/>
      <c r="F60" s="8"/>
      <c r="G60" s="20" t="s">
        <v>3</v>
      </c>
      <c r="H60" s="57"/>
      <c r="I60" s="57"/>
      <c r="J60" s="20"/>
      <c r="K60" s="56">
        <f t="shared" si="0"/>
      </c>
      <c r="L60" s="56"/>
      <c r="M60" s="6">
        <f t="shared" si="2"/>
      </c>
      <c r="N60" s="20"/>
      <c r="O60" s="8"/>
      <c r="P60" s="57"/>
      <c r="Q60" s="57"/>
      <c r="R60" s="58">
        <f t="shared" si="3"/>
      </c>
      <c r="S60" s="58"/>
      <c r="T60" s="59">
        <f t="shared" si="4"/>
      </c>
      <c r="U60" s="59"/>
    </row>
    <row r="61" spans="2:21" ht="13.5">
      <c r="B61" s="20">
        <v>53</v>
      </c>
      <c r="C61" s="56">
        <f t="shared" si="1"/>
      </c>
      <c r="D61" s="56"/>
      <c r="E61" s="20"/>
      <c r="F61" s="8"/>
      <c r="G61" s="20" t="s">
        <v>3</v>
      </c>
      <c r="H61" s="57"/>
      <c r="I61" s="57"/>
      <c r="J61" s="20"/>
      <c r="K61" s="56">
        <f t="shared" si="0"/>
      </c>
      <c r="L61" s="56"/>
      <c r="M61" s="6">
        <f t="shared" si="2"/>
      </c>
      <c r="N61" s="20"/>
      <c r="O61" s="8"/>
      <c r="P61" s="57"/>
      <c r="Q61" s="57"/>
      <c r="R61" s="58">
        <f t="shared" si="3"/>
      </c>
      <c r="S61" s="58"/>
      <c r="T61" s="59">
        <f t="shared" si="4"/>
      </c>
      <c r="U61" s="59"/>
    </row>
    <row r="62" spans="2:21" ht="13.5">
      <c r="B62" s="20">
        <v>54</v>
      </c>
      <c r="C62" s="56">
        <f t="shared" si="1"/>
      </c>
      <c r="D62" s="56"/>
      <c r="E62" s="20"/>
      <c r="F62" s="8"/>
      <c r="G62" s="20" t="s">
        <v>3</v>
      </c>
      <c r="H62" s="57"/>
      <c r="I62" s="57"/>
      <c r="J62" s="20"/>
      <c r="K62" s="56">
        <f t="shared" si="0"/>
      </c>
      <c r="L62" s="56"/>
      <c r="M62" s="6">
        <f t="shared" si="2"/>
      </c>
      <c r="N62" s="20"/>
      <c r="O62" s="8"/>
      <c r="P62" s="57"/>
      <c r="Q62" s="57"/>
      <c r="R62" s="58">
        <f t="shared" si="3"/>
      </c>
      <c r="S62" s="58"/>
      <c r="T62" s="59">
        <f t="shared" si="4"/>
      </c>
      <c r="U62" s="59"/>
    </row>
    <row r="63" spans="2:21" ht="13.5">
      <c r="B63" s="20">
        <v>55</v>
      </c>
      <c r="C63" s="56">
        <f t="shared" si="1"/>
      </c>
      <c r="D63" s="56"/>
      <c r="E63" s="20"/>
      <c r="F63" s="8"/>
      <c r="G63" s="20" t="s">
        <v>4</v>
      </c>
      <c r="H63" s="57"/>
      <c r="I63" s="57"/>
      <c r="J63" s="20"/>
      <c r="K63" s="56">
        <f t="shared" si="0"/>
      </c>
      <c r="L63" s="56"/>
      <c r="M63" s="6">
        <f t="shared" si="2"/>
      </c>
      <c r="N63" s="20"/>
      <c r="O63" s="8"/>
      <c r="P63" s="57"/>
      <c r="Q63" s="57"/>
      <c r="R63" s="58">
        <f t="shared" si="3"/>
      </c>
      <c r="S63" s="58"/>
      <c r="T63" s="59">
        <f t="shared" si="4"/>
      </c>
      <c r="U63" s="59"/>
    </row>
    <row r="64" spans="2:21" ht="13.5">
      <c r="B64" s="20">
        <v>56</v>
      </c>
      <c r="C64" s="56">
        <f t="shared" si="1"/>
      </c>
      <c r="D64" s="56"/>
      <c r="E64" s="20"/>
      <c r="F64" s="8"/>
      <c r="G64" s="20" t="s">
        <v>3</v>
      </c>
      <c r="H64" s="57"/>
      <c r="I64" s="57"/>
      <c r="J64" s="20"/>
      <c r="K64" s="56">
        <f t="shared" si="0"/>
      </c>
      <c r="L64" s="56"/>
      <c r="M64" s="6">
        <f t="shared" si="2"/>
      </c>
      <c r="N64" s="20"/>
      <c r="O64" s="8"/>
      <c r="P64" s="57"/>
      <c r="Q64" s="57"/>
      <c r="R64" s="58">
        <f t="shared" si="3"/>
      </c>
      <c r="S64" s="58"/>
      <c r="T64" s="59">
        <f t="shared" si="4"/>
      </c>
      <c r="U64" s="59"/>
    </row>
    <row r="65" spans="2:21" ht="13.5">
      <c r="B65" s="20">
        <v>57</v>
      </c>
      <c r="C65" s="56">
        <f t="shared" si="1"/>
      </c>
      <c r="D65" s="56"/>
      <c r="E65" s="20"/>
      <c r="F65" s="8"/>
      <c r="G65" s="20" t="s">
        <v>3</v>
      </c>
      <c r="H65" s="57"/>
      <c r="I65" s="57"/>
      <c r="J65" s="20"/>
      <c r="K65" s="56">
        <f t="shared" si="0"/>
      </c>
      <c r="L65" s="56"/>
      <c r="M65" s="6">
        <f t="shared" si="2"/>
      </c>
      <c r="N65" s="20"/>
      <c r="O65" s="8"/>
      <c r="P65" s="57"/>
      <c r="Q65" s="57"/>
      <c r="R65" s="58">
        <f t="shared" si="3"/>
      </c>
      <c r="S65" s="58"/>
      <c r="T65" s="59">
        <f t="shared" si="4"/>
      </c>
      <c r="U65" s="59"/>
    </row>
    <row r="66" spans="2:21" ht="13.5">
      <c r="B66" s="20">
        <v>58</v>
      </c>
      <c r="C66" s="56">
        <f t="shared" si="1"/>
      </c>
      <c r="D66" s="56"/>
      <c r="E66" s="20"/>
      <c r="F66" s="8"/>
      <c r="G66" s="20" t="s">
        <v>3</v>
      </c>
      <c r="H66" s="57"/>
      <c r="I66" s="57"/>
      <c r="J66" s="20"/>
      <c r="K66" s="56">
        <f t="shared" si="0"/>
      </c>
      <c r="L66" s="56"/>
      <c r="M66" s="6">
        <f t="shared" si="2"/>
      </c>
      <c r="N66" s="20"/>
      <c r="O66" s="8"/>
      <c r="P66" s="57"/>
      <c r="Q66" s="57"/>
      <c r="R66" s="58">
        <f t="shared" si="3"/>
      </c>
      <c r="S66" s="58"/>
      <c r="T66" s="59">
        <f t="shared" si="4"/>
      </c>
      <c r="U66" s="59"/>
    </row>
    <row r="67" spans="2:21" ht="13.5">
      <c r="B67" s="20">
        <v>59</v>
      </c>
      <c r="C67" s="56">
        <f t="shared" si="1"/>
      </c>
      <c r="D67" s="56"/>
      <c r="E67" s="20"/>
      <c r="F67" s="8"/>
      <c r="G67" s="20" t="s">
        <v>3</v>
      </c>
      <c r="H67" s="57"/>
      <c r="I67" s="57"/>
      <c r="J67" s="20"/>
      <c r="K67" s="56">
        <f t="shared" si="0"/>
      </c>
      <c r="L67" s="56"/>
      <c r="M67" s="6">
        <f t="shared" si="2"/>
      </c>
      <c r="N67" s="20"/>
      <c r="O67" s="8"/>
      <c r="P67" s="57"/>
      <c r="Q67" s="57"/>
      <c r="R67" s="58">
        <f t="shared" si="3"/>
      </c>
      <c r="S67" s="58"/>
      <c r="T67" s="59">
        <f t="shared" si="4"/>
      </c>
      <c r="U67" s="59"/>
    </row>
    <row r="68" spans="2:21" ht="13.5">
      <c r="B68" s="20">
        <v>60</v>
      </c>
      <c r="C68" s="56">
        <f t="shared" si="1"/>
      </c>
      <c r="D68" s="56"/>
      <c r="E68" s="20"/>
      <c r="F68" s="8"/>
      <c r="G68" s="20" t="s">
        <v>4</v>
      </c>
      <c r="H68" s="57"/>
      <c r="I68" s="57"/>
      <c r="J68" s="20"/>
      <c r="K68" s="56">
        <f t="shared" si="0"/>
      </c>
      <c r="L68" s="56"/>
      <c r="M68" s="6">
        <f t="shared" si="2"/>
      </c>
      <c r="N68" s="20"/>
      <c r="O68" s="8"/>
      <c r="P68" s="57"/>
      <c r="Q68" s="57"/>
      <c r="R68" s="58">
        <f t="shared" si="3"/>
      </c>
      <c r="S68" s="58"/>
      <c r="T68" s="59">
        <f t="shared" si="4"/>
      </c>
      <c r="U68" s="59"/>
    </row>
    <row r="69" spans="2:21" ht="13.5">
      <c r="B69" s="20">
        <v>61</v>
      </c>
      <c r="C69" s="56">
        <f t="shared" si="1"/>
      </c>
      <c r="D69" s="56"/>
      <c r="E69" s="20"/>
      <c r="F69" s="8"/>
      <c r="G69" s="20" t="s">
        <v>4</v>
      </c>
      <c r="H69" s="57"/>
      <c r="I69" s="57"/>
      <c r="J69" s="20"/>
      <c r="K69" s="56">
        <f t="shared" si="0"/>
      </c>
      <c r="L69" s="56"/>
      <c r="M69" s="6">
        <f t="shared" si="2"/>
      </c>
      <c r="N69" s="20"/>
      <c r="O69" s="8"/>
      <c r="P69" s="57"/>
      <c r="Q69" s="57"/>
      <c r="R69" s="58">
        <f t="shared" si="3"/>
      </c>
      <c r="S69" s="58"/>
      <c r="T69" s="59">
        <f t="shared" si="4"/>
      </c>
      <c r="U69" s="59"/>
    </row>
    <row r="70" spans="2:21" ht="13.5">
      <c r="B70" s="20">
        <v>62</v>
      </c>
      <c r="C70" s="56">
        <f t="shared" si="1"/>
      </c>
      <c r="D70" s="56"/>
      <c r="E70" s="20"/>
      <c r="F70" s="8"/>
      <c r="G70" s="20" t="s">
        <v>3</v>
      </c>
      <c r="H70" s="57"/>
      <c r="I70" s="57"/>
      <c r="J70" s="20"/>
      <c r="K70" s="56">
        <f t="shared" si="0"/>
      </c>
      <c r="L70" s="56"/>
      <c r="M70" s="6">
        <f t="shared" si="2"/>
      </c>
      <c r="N70" s="20"/>
      <c r="O70" s="8"/>
      <c r="P70" s="57"/>
      <c r="Q70" s="57"/>
      <c r="R70" s="58">
        <f t="shared" si="3"/>
      </c>
      <c r="S70" s="58"/>
      <c r="T70" s="59">
        <f t="shared" si="4"/>
      </c>
      <c r="U70" s="59"/>
    </row>
    <row r="71" spans="2:21" ht="13.5">
      <c r="B71" s="20">
        <v>63</v>
      </c>
      <c r="C71" s="56">
        <f t="shared" si="1"/>
      </c>
      <c r="D71" s="56"/>
      <c r="E71" s="20"/>
      <c r="F71" s="8"/>
      <c r="G71" s="20" t="s">
        <v>4</v>
      </c>
      <c r="H71" s="57"/>
      <c r="I71" s="57"/>
      <c r="J71" s="20"/>
      <c r="K71" s="56">
        <f t="shared" si="0"/>
      </c>
      <c r="L71" s="56"/>
      <c r="M71" s="6">
        <f t="shared" si="2"/>
      </c>
      <c r="N71" s="20"/>
      <c r="O71" s="8"/>
      <c r="P71" s="57"/>
      <c r="Q71" s="57"/>
      <c r="R71" s="58">
        <f t="shared" si="3"/>
      </c>
      <c r="S71" s="58"/>
      <c r="T71" s="59">
        <f t="shared" si="4"/>
      </c>
      <c r="U71" s="59"/>
    </row>
    <row r="72" spans="2:21" ht="13.5">
      <c r="B72" s="20">
        <v>64</v>
      </c>
      <c r="C72" s="56">
        <f t="shared" si="1"/>
      </c>
      <c r="D72" s="56"/>
      <c r="E72" s="20"/>
      <c r="F72" s="8"/>
      <c r="G72" s="20" t="s">
        <v>3</v>
      </c>
      <c r="H72" s="57"/>
      <c r="I72" s="57"/>
      <c r="J72" s="20"/>
      <c r="K72" s="56">
        <f t="shared" si="0"/>
      </c>
      <c r="L72" s="56"/>
      <c r="M72" s="6">
        <f t="shared" si="2"/>
      </c>
      <c r="N72" s="20"/>
      <c r="O72" s="8"/>
      <c r="P72" s="57"/>
      <c r="Q72" s="57"/>
      <c r="R72" s="58">
        <f t="shared" si="3"/>
      </c>
      <c r="S72" s="58"/>
      <c r="T72" s="59">
        <f t="shared" si="4"/>
      </c>
      <c r="U72" s="59"/>
    </row>
    <row r="73" spans="2:21" ht="13.5">
      <c r="B73" s="20">
        <v>65</v>
      </c>
      <c r="C73" s="56">
        <f t="shared" si="1"/>
      </c>
      <c r="D73" s="56"/>
      <c r="E73" s="20"/>
      <c r="F73" s="8"/>
      <c r="G73" s="20" t="s">
        <v>4</v>
      </c>
      <c r="H73" s="57"/>
      <c r="I73" s="57"/>
      <c r="J73" s="20"/>
      <c r="K73" s="56">
        <f aca="true" t="shared" si="5" ref="K73:K108">IF(F73="","",C73*0.03)</f>
      </c>
      <c r="L73" s="56"/>
      <c r="M73" s="6">
        <f t="shared" si="2"/>
      </c>
      <c r="N73" s="20"/>
      <c r="O73" s="8"/>
      <c r="P73" s="57"/>
      <c r="Q73" s="57"/>
      <c r="R73" s="58">
        <f t="shared" si="3"/>
      </c>
      <c r="S73" s="58"/>
      <c r="T73" s="59">
        <f t="shared" si="4"/>
      </c>
      <c r="U73" s="59"/>
    </row>
    <row r="74" spans="2:21" ht="13.5">
      <c r="B74" s="20">
        <v>66</v>
      </c>
      <c r="C74" s="56">
        <f aca="true" t="shared" si="6" ref="C74:C108">IF(R73="","",C73+R73)</f>
      </c>
      <c r="D74" s="56"/>
      <c r="E74" s="20"/>
      <c r="F74" s="8"/>
      <c r="G74" s="20" t="s">
        <v>4</v>
      </c>
      <c r="H74" s="57"/>
      <c r="I74" s="57"/>
      <c r="J74" s="20"/>
      <c r="K74" s="56">
        <f t="shared" si="5"/>
      </c>
      <c r="L74" s="56"/>
      <c r="M74" s="6">
        <f aca="true" t="shared" si="7" ref="M74:M108">IF(J74="","",(K74/J74)/1000)</f>
      </c>
      <c r="N74" s="20"/>
      <c r="O74" s="8"/>
      <c r="P74" s="57"/>
      <c r="Q74" s="57"/>
      <c r="R74" s="58">
        <f aca="true" t="shared" si="8" ref="R74:R108">IF(O74="","",(IF(G74="売",H74-P74,P74-H74))*M74*10000000)</f>
      </c>
      <c r="S74" s="58"/>
      <c r="T74" s="59">
        <f aca="true" t="shared" si="9" ref="T74:T108">IF(O74="","",IF(R74&lt;0,J74*(-1),IF(G74="買",(P74-H74)*10000,(H74-P74)*10000)))</f>
      </c>
      <c r="U74" s="59"/>
    </row>
    <row r="75" spans="2:21" ht="13.5">
      <c r="B75" s="20">
        <v>67</v>
      </c>
      <c r="C75" s="56">
        <f t="shared" si="6"/>
      </c>
      <c r="D75" s="56"/>
      <c r="E75" s="20"/>
      <c r="F75" s="8"/>
      <c r="G75" s="20" t="s">
        <v>3</v>
      </c>
      <c r="H75" s="57"/>
      <c r="I75" s="57"/>
      <c r="J75" s="20"/>
      <c r="K75" s="56">
        <f t="shared" si="5"/>
      </c>
      <c r="L75" s="56"/>
      <c r="M75" s="6">
        <f t="shared" si="7"/>
      </c>
      <c r="N75" s="20"/>
      <c r="O75" s="8"/>
      <c r="P75" s="57"/>
      <c r="Q75" s="57"/>
      <c r="R75" s="58">
        <f t="shared" si="8"/>
      </c>
      <c r="S75" s="58"/>
      <c r="T75" s="59">
        <f t="shared" si="9"/>
      </c>
      <c r="U75" s="59"/>
    </row>
    <row r="76" spans="2:21" ht="13.5">
      <c r="B76" s="20">
        <v>68</v>
      </c>
      <c r="C76" s="56">
        <f t="shared" si="6"/>
      </c>
      <c r="D76" s="56"/>
      <c r="E76" s="20"/>
      <c r="F76" s="8"/>
      <c r="G76" s="20" t="s">
        <v>3</v>
      </c>
      <c r="H76" s="57"/>
      <c r="I76" s="57"/>
      <c r="J76" s="20"/>
      <c r="K76" s="56">
        <f t="shared" si="5"/>
      </c>
      <c r="L76" s="56"/>
      <c r="M76" s="6">
        <f t="shared" si="7"/>
      </c>
      <c r="N76" s="20"/>
      <c r="O76" s="8"/>
      <c r="P76" s="57"/>
      <c r="Q76" s="57"/>
      <c r="R76" s="58">
        <f t="shared" si="8"/>
      </c>
      <c r="S76" s="58"/>
      <c r="T76" s="59">
        <f t="shared" si="9"/>
      </c>
      <c r="U76" s="59"/>
    </row>
    <row r="77" spans="2:21" ht="13.5">
      <c r="B77" s="20">
        <v>69</v>
      </c>
      <c r="C77" s="56">
        <f t="shared" si="6"/>
      </c>
      <c r="D77" s="56"/>
      <c r="E77" s="20"/>
      <c r="F77" s="8"/>
      <c r="G77" s="20" t="s">
        <v>3</v>
      </c>
      <c r="H77" s="57"/>
      <c r="I77" s="57"/>
      <c r="J77" s="20"/>
      <c r="K77" s="56">
        <f t="shared" si="5"/>
      </c>
      <c r="L77" s="56"/>
      <c r="M77" s="6">
        <f t="shared" si="7"/>
      </c>
      <c r="N77" s="20"/>
      <c r="O77" s="8"/>
      <c r="P77" s="57"/>
      <c r="Q77" s="57"/>
      <c r="R77" s="58">
        <f t="shared" si="8"/>
      </c>
      <c r="S77" s="58"/>
      <c r="T77" s="59">
        <f t="shared" si="9"/>
      </c>
      <c r="U77" s="59"/>
    </row>
    <row r="78" spans="2:21" ht="13.5">
      <c r="B78" s="20">
        <v>70</v>
      </c>
      <c r="C78" s="56">
        <f t="shared" si="6"/>
      </c>
      <c r="D78" s="56"/>
      <c r="E78" s="20"/>
      <c r="F78" s="8"/>
      <c r="G78" s="20" t="s">
        <v>4</v>
      </c>
      <c r="H78" s="57"/>
      <c r="I78" s="57"/>
      <c r="J78" s="20"/>
      <c r="K78" s="56">
        <f t="shared" si="5"/>
      </c>
      <c r="L78" s="56"/>
      <c r="M78" s="6">
        <f t="shared" si="7"/>
      </c>
      <c r="N78" s="20"/>
      <c r="O78" s="8"/>
      <c r="P78" s="57"/>
      <c r="Q78" s="57"/>
      <c r="R78" s="58">
        <f t="shared" si="8"/>
      </c>
      <c r="S78" s="58"/>
      <c r="T78" s="59">
        <f t="shared" si="9"/>
      </c>
      <c r="U78" s="59"/>
    </row>
    <row r="79" spans="2:21" ht="13.5">
      <c r="B79" s="20">
        <v>71</v>
      </c>
      <c r="C79" s="56">
        <f t="shared" si="6"/>
      </c>
      <c r="D79" s="56"/>
      <c r="E79" s="20"/>
      <c r="F79" s="8"/>
      <c r="G79" s="20" t="s">
        <v>3</v>
      </c>
      <c r="H79" s="57"/>
      <c r="I79" s="57"/>
      <c r="J79" s="20"/>
      <c r="K79" s="56">
        <f t="shared" si="5"/>
      </c>
      <c r="L79" s="56"/>
      <c r="M79" s="6">
        <f t="shared" si="7"/>
      </c>
      <c r="N79" s="20"/>
      <c r="O79" s="8"/>
      <c r="P79" s="57"/>
      <c r="Q79" s="57"/>
      <c r="R79" s="58">
        <f t="shared" si="8"/>
      </c>
      <c r="S79" s="58"/>
      <c r="T79" s="59">
        <f t="shared" si="9"/>
      </c>
      <c r="U79" s="59"/>
    </row>
    <row r="80" spans="2:21" ht="13.5">
      <c r="B80" s="20">
        <v>72</v>
      </c>
      <c r="C80" s="56">
        <f t="shared" si="6"/>
      </c>
      <c r="D80" s="56"/>
      <c r="E80" s="20"/>
      <c r="F80" s="8"/>
      <c r="G80" s="20" t="s">
        <v>4</v>
      </c>
      <c r="H80" s="57"/>
      <c r="I80" s="57"/>
      <c r="J80" s="20"/>
      <c r="K80" s="56">
        <f t="shared" si="5"/>
      </c>
      <c r="L80" s="56"/>
      <c r="M80" s="6">
        <f t="shared" si="7"/>
      </c>
      <c r="N80" s="20"/>
      <c r="O80" s="8"/>
      <c r="P80" s="57"/>
      <c r="Q80" s="57"/>
      <c r="R80" s="58">
        <f t="shared" si="8"/>
      </c>
      <c r="S80" s="58"/>
      <c r="T80" s="59">
        <f t="shared" si="9"/>
      </c>
      <c r="U80" s="59"/>
    </row>
    <row r="81" spans="2:21" ht="13.5">
      <c r="B81" s="20">
        <v>73</v>
      </c>
      <c r="C81" s="56">
        <f t="shared" si="6"/>
      </c>
      <c r="D81" s="56"/>
      <c r="E81" s="20"/>
      <c r="F81" s="8"/>
      <c r="G81" s="20" t="s">
        <v>3</v>
      </c>
      <c r="H81" s="57"/>
      <c r="I81" s="57"/>
      <c r="J81" s="20"/>
      <c r="K81" s="56">
        <f t="shared" si="5"/>
      </c>
      <c r="L81" s="56"/>
      <c r="M81" s="6">
        <f t="shared" si="7"/>
      </c>
      <c r="N81" s="20"/>
      <c r="O81" s="8"/>
      <c r="P81" s="57"/>
      <c r="Q81" s="57"/>
      <c r="R81" s="58">
        <f t="shared" si="8"/>
      </c>
      <c r="S81" s="58"/>
      <c r="T81" s="59">
        <f t="shared" si="9"/>
      </c>
      <c r="U81" s="59"/>
    </row>
    <row r="82" spans="2:21" ht="13.5">
      <c r="B82" s="20">
        <v>74</v>
      </c>
      <c r="C82" s="56">
        <f t="shared" si="6"/>
      </c>
      <c r="D82" s="56"/>
      <c r="E82" s="20"/>
      <c r="F82" s="8"/>
      <c r="G82" s="20" t="s">
        <v>3</v>
      </c>
      <c r="H82" s="57"/>
      <c r="I82" s="57"/>
      <c r="J82" s="20"/>
      <c r="K82" s="56">
        <f t="shared" si="5"/>
      </c>
      <c r="L82" s="56"/>
      <c r="M82" s="6">
        <f t="shared" si="7"/>
      </c>
      <c r="N82" s="20"/>
      <c r="O82" s="8"/>
      <c r="P82" s="57"/>
      <c r="Q82" s="57"/>
      <c r="R82" s="58">
        <f t="shared" si="8"/>
      </c>
      <c r="S82" s="58"/>
      <c r="T82" s="59">
        <f t="shared" si="9"/>
      </c>
      <c r="U82" s="59"/>
    </row>
    <row r="83" spans="2:21" ht="13.5">
      <c r="B83" s="20">
        <v>75</v>
      </c>
      <c r="C83" s="56">
        <f t="shared" si="6"/>
      </c>
      <c r="D83" s="56"/>
      <c r="E83" s="20"/>
      <c r="F83" s="8"/>
      <c r="G83" s="20" t="s">
        <v>3</v>
      </c>
      <c r="H83" s="57"/>
      <c r="I83" s="57"/>
      <c r="J83" s="20"/>
      <c r="K83" s="56">
        <f t="shared" si="5"/>
      </c>
      <c r="L83" s="56"/>
      <c r="M83" s="6">
        <f t="shared" si="7"/>
      </c>
      <c r="N83" s="20"/>
      <c r="O83" s="8"/>
      <c r="P83" s="57"/>
      <c r="Q83" s="57"/>
      <c r="R83" s="58">
        <f t="shared" si="8"/>
      </c>
      <c r="S83" s="58"/>
      <c r="T83" s="59">
        <f t="shared" si="9"/>
      </c>
      <c r="U83" s="59"/>
    </row>
    <row r="84" spans="2:21" ht="13.5">
      <c r="B84" s="20">
        <v>76</v>
      </c>
      <c r="C84" s="56">
        <f t="shared" si="6"/>
      </c>
      <c r="D84" s="56"/>
      <c r="E84" s="20"/>
      <c r="F84" s="8"/>
      <c r="G84" s="20" t="s">
        <v>3</v>
      </c>
      <c r="H84" s="57"/>
      <c r="I84" s="57"/>
      <c r="J84" s="20"/>
      <c r="K84" s="56">
        <f t="shared" si="5"/>
      </c>
      <c r="L84" s="56"/>
      <c r="M84" s="6">
        <f t="shared" si="7"/>
      </c>
      <c r="N84" s="20"/>
      <c r="O84" s="8"/>
      <c r="P84" s="57"/>
      <c r="Q84" s="57"/>
      <c r="R84" s="58">
        <f t="shared" si="8"/>
      </c>
      <c r="S84" s="58"/>
      <c r="T84" s="59">
        <f t="shared" si="9"/>
      </c>
      <c r="U84" s="59"/>
    </row>
    <row r="85" spans="2:21" ht="13.5">
      <c r="B85" s="20">
        <v>77</v>
      </c>
      <c r="C85" s="56">
        <f t="shared" si="6"/>
      </c>
      <c r="D85" s="56"/>
      <c r="E85" s="20"/>
      <c r="F85" s="8"/>
      <c r="G85" s="20" t="s">
        <v>4</v>
      </c>
      <c r="H85" s="57"/>
      <c r="I85" s="57"/>
      <c r="J85" s="20"/>
      <c r="K85" s="56">
        <f t="shared" si="5"/>
      </c>
      <c r="L85" s="56"/>
      <c r="M85" s="6">
        <f t="shared" si="7"/>
      </c>
      <c r="N85" s="20"/>
      <c r="O85" s="8"/>
      <c r="P85" s="57"/>
      <c r="Q85" s="57"/>
      <c r="R85" s="58">
        <f t="shared" si="8"/>
      </c>
      <c r="S85" s="58"/>
      <c r="T85" s="59">
        <f t="shared" si="9"/>
      </c>
      <c r="U85" s="59"/>
    </row>
    <row r="86" spans="2:21" ht="13.5">
      <c r="B86" s="20">
        <v>78</v>
      </c>
      <c r="C86" s="56">
        <f t="shared" si="6"/>
      </c>
      <c r="D86" s="56"/>
      <c r="E86" s="20"/>
      <c r="F86" s="8"/>
      <c r="G86" s="20" t="s">
        <v>3</v>
      </c>
      <c r="H86" s="57"/>
      <c r="I86" s="57"/>
      <c r="J86" s="20"/>
      <c r="K86" s="56">
        <f t="shared" si="5"/>
      </c>
      <c r="L86" s="56"/>
      <c r="M86" s="6">
        <f t="shared" si="7"/>
      </c>
      <c r="N86" s="20"/>
      <c r="O86" s="8"/>
      <c r="P86" s="57"/>
      <c r="Q86" s="57"/>
      <c r="R86" s="58">
        <f t="shared" si="8"/>
      </c>
      <c r="S86" s="58"/>
      <c r="T86" s="59">
        <f t="shared" si="9"/>
      </c>
      <c r="U86" s="59"/>
    </row>
    <row r="87" spans="2:21" ht="13.5">
      <c r="B87" s="20">
        <v>79</v>
      </c>
      <c r="C87" s="56">
        <f t="shared" si="6"/>
      </c>
      <c r="D87" s="56"/>
      <c r="E87" s="20"/>
      <c r="F87" s="8"/>
      <c r="G87" s="20" t="s">
        <v>4</v>
      </c>
      <c r="H87" s="57"/>
      <c r="I87" s="57"/>
      <c r="J87" s="20"/>
      <c r="K87" s="56">
        <f t="shared" si="5"/>
      </c>
      <c r="L87" s="56"/>
      <c r="M87" s="6">
        <f t="shared" si="7"/>
      </c>
      <c r="N87" s="20"/>
      <c r="O87" s="8"/>
      <c r="P87" s="57"/>
      <c r="Q87" s="57"/>
      <c r="R87" s="58">
        <f t="shared" si="8"/>
      </c>
      <c r="S87" s="58"/>
      <c r="T87" s="59">
        <f t="shared" si="9"/>
      </c>
      <c r="U87" s="59"/>
    </row>
    <row r="88" spans="2:21" ht="13.5">
      <c r="B88" s="20">
        <v>80</v>
      </c>
      <c r="C88" s="56">
        <f t="shared" si="6"/>
      </c>
      <c r="D88" s="56"/>
      <c r="E88" s="20"/>
      <c r="F88" s="8"/>
      <c r="G88" s="20" t="s">
        <v>4</v>
      </c>
      <c r="H88" s="57"/>
      <c r="I88" s="57"/>
      <c r="J88" s="20"/>
      <c r="K88" s="56">
        <f t="shared" si="5"/>
      </c>
      <c r="L88" s="56"/>
      <c r="M88" s="6">
        <f t="shared" si="7"/>
      </c>
      <c r="N88" s="20"/>
      <c r="O88" s="8"/>
      <c r="P88" s="57"/>
      <c r="Q88" s="57"/>
      <c r="R88" s="58">
        <f t="shared" si="8"/>
      </c>
      <c r="S88" s="58"/>
      <c r="T88" s="59">
        <f t="shared" si="9"/>
      </c>
      <c r="U88" s="59"/>
    </row>
    <row r="89" spans="2:21" ht="13.5">
      <c r="B89" s="20">
        <v>81</v>
      </c>
      <c r="C89" s="56">
        <f t="shared" si="6"/>
      </c>
      <c r="D89" s="56"/>
      <c r="E89" s="20"/>
      <c r="F89" s="8"/>
      <c r="G89" s="20" t="s">
        <v>4</v>
      </c>
      <c r="H89" s="57"/>
      <c r="I89" s="57"/>
      <c r="J89" s="20"/>
      <c r="K89" s="56">
        <f t="shared" si="5"/>
      </c>
      <c r="L89" s="56"/>
      <c r="M89" s="6">
        <f t="shared" si="7"/>
      </c>
      <c r="N89" s="20"/>
      <c r="O89" s="8"/>
      <c r="P89" s="57"/>
      <c r="Q89" s="57"/>
      <c r="R89" s="58">
        <f t="shared" si="8"/>
      </c>
      <c r="S89" s="58"/>
      <c r="T89" s="59">
        <f t="shared" si="9"/>
      </c>
      <c r="U89" s="59"/>
    </row>
    <row r="90" spans="2:21" ht="13.5">
      <c r="B90" s="20">
        <v>82</v>
      </c>
      <c r="C90" s="56">
        <f t="shared" si="6"/>
      </c>
      <c r="D90" s="56"/>
      <c r="E90" s="20"/>
      <c r="F90" s="8"/>
      <c r="G90" s="20" t="s">
        <v>4</v>
      </c>
      <c r="H90" s="57"/>
      <c r="I90" s="57"/>
      <c r="J90" s="20"/>
      <c r="K90" s="56">
        <f t="shared" si="5"/>
      </c>
      <c r="L90" s="56"/>
      <c r="M90" s="6">
        <f t="shared" si="7"/>
      </c>
      <c r="N90" s="20"/>
      <c r="O90" s="8"/>
      <c r="P90" s="57"/>
      <c r="Q90" s="57"/>
      <c r="R90" s="58">
        <f t="shared" si="8"/>
      </c>
      <c r="S90" s="58"/>
      <c r="T90" s="59">
        <f t="shared" si="9"/>
      </c>
      <c r="U90" s="59"/>
    </row>
    <row r="91" spans="2:21" ht="13.5">
      <c r="B91" s="20">
        <v>83</v>
      </c>
      <c r="C91" s="56">
        <f t="shared" si="6"/>
      </c>
      <c r="D91" s="56"/>
      <c r="E91" s="20"/>
      <c r="F91" s="8"/>
      <c r="G91" s="20" t="s">
        <v>4</v>
      </c>
      <c r="H91" s="57"/>
      <c r="I91" s="57"/>
      <c r="J91" s="20"/>
      <c r="K91" s="56">
        <f t="shared" si="5"/>
      </c>
      <c r="L91" s="56"/>
      <c r="M91" s="6">
        <f t="shared" si="7"/>
      </c>
      <c r="N91" s="20"/>
      <c r="O91" s="8"/>
      <c r="P91" s="57"/>
      <c r="Q91" s="57"/>
      <c r="R91" s="58">
        <f t="shared" si="8"/>
      </c>
      <c r="S91" s="58"/>
      <c r="T91" s="59">
        <f t="shared" si="9"/>
      </c>
      <c r="U91" s="59"/>
    </row>
    <row r="92" spans="2:21" ht="13.5">
      <c r="B92" s="20">
        <v>84</v>
      </c>
      <c r="C92" s="56">
        <f t="shared" si="6"/>
      </c>
      <c r="D92" s="56"/>
      <c r="E92" s="20"/>
      <c r="F92" s="8"/>
      <c r="G92" s="20" t="s">
        <v>3</v>
      </c>
      <c r="H92" s="57"/>
      <c r="I92" s="57"/>
      <c r="J92" s="20"/>
      <c r="K92" s="56">
        <f t="shared" si="5"/>
      </c>
      <c r="L92" s="56"/>
      <c r="M92" s="6">
        <f t="shared" si="7"/>
      </c>
      <c r="N92" s="20"/>
      <c r="O92" s="8"/>
      <c r="P92" s="57"/>
      <c r="Q92" s="57"/>
      <c r="R92" s="58">
        <f t="shared" si="8"/>
      </c>
      <c r="S92" s="58"/>
      <c r="T92" s="59">
        <f t="shared" si="9"/>
      </c>
      <c r="U92" s="59"/>
    </row>
    <row r="93" spans="2:21" ht="13.5">
      <c r="B93" s="20">
        <v>85</v>
      </c>
      <c r="C93" s="56">
        <f t="shared" si="6"/>
      </c>
      <c r="D93" s="56"/>
      <c r="E93" s="20"/>
      <c r="F93" s="8"/>
      <c r="G93" s="20" t="s">
        <v>4</v>
      </c>
      <c r="H93" s="57"/>
      <c r="I93" s="57"/>
      <c r="J93" s="20"/>
      <c r="K93" s="56">
        <f t="shared" si="5"/>
      </c>
      <c r="L93" s="56"/>
      <c r="M93" s="6">
        <f t="shared" si="7"/>
      </c>
      <c r="N93" s="20"/>
      <c r="O93" s="8"/>
      <c r="P93" s="57"/>
      <c r="Q93" s="57"/>
      <c r="R93" s="58">
        <f t="shared" si="8"/>
      </c>
      <c r="S93" s="58"/>
      <c r="T93" s="59">
        <f t="shared" si="9"/>
      </c>
      <c r="U93" s="59"/>
    </row>
    <row r="94" spans="2:21" ht="13.5">
      <c r="B94" s="20">
        <v>86</v>
      </c>
      <c r="C94" s="56">
        <f t="shared" si="6"/>
      </c>
      <c r="D94" s="56"/>
      <c r="E94" s="20"/>
      <c r="F94" s="8"/>
      <c r="G94" s="20" t="s">
        <v>3</v>
      </c>
      <c r="H94" s="57"/>
      <c r="I94" s="57"/>
      <c r="J94" s="20"/>
      <c r="K94" s="56">
        <f t="shared" si="5"/>
      </c>
      <c r="L94" s="56"/>
      <c r="M94" s="6">
        <f t="shared" si="7"/>
      </c>
      <c r="N94" s="20"/>
      <c r="O94" s="8"/>
      <c r="P94" s="57"/>
      <c r="Q94" s="57"/>
      <c r="R94" s="58">
        <f t="shared" si="8"/>
      </c>
      <c r="S94" s="58"/>
      <c r="T94" s="59">
        <f t="shared" si="9"/>
      </c>
      <c r="U94" s="59"/>
    </row>
    <row r="95" spans="2:21" ht="13.5">
      <c r="B95" s="20">
        <v>87</v>
      </c>
      <c r="C95" s="56">
        <f t="shared" si="6"/>
      </c>
      <c r="D95" s="56"/>
      <c r="E95" s="20"/>
      <c r="F95" s="8"/>
      <c r="G95" s="20" t="s">
        <v>4</v>
      </c>
      <c r="H95" s="57"/>
      <c r="I95" s="57"/>
      <c r="J95" s="20"/>
      <c r="K95" s="56">
        <f t="shared" si="5"/>
      </c>
      <c r="L95" s="56"/>
      <c r="M95" s="6">
        <f t="shared" si="7"/>
      </c>
      <c r="N95" s="20"/>
      <c r="O95" s="8"/>
      <c r="P95" s="57"/>
      <c r="Q95" s="57"/>
      <c r="R95" s="58">
        <f t="shared" si="8"/>
      </c>
      <c r="S95" s="58"/>
      <c r="T95" s="59">
        <f t="shared" si="9"/>
      </c>
      <c r="U95" s="59"/>
    </row>
    <row r="96" spans="2:21" ht="13.5">
      <c r="B96" s="20">
        <v>88</v>
      </c>
      <c r="C96" s="56">
        <f t="shared" si="6"/>
      </c>
      <c r="D96" s="56"/>
      <c r="E96" s="20"/>
      <c r="F96" s="8"/>
      <c r="G96" s="20" t="s">
        <v>3</v>
      </c>
      <c r="H96" s="57"/>
      <c r="I96" s="57"/>
      <c r="J96" s="20"/>
      <c r="K96" s="56">
        <f t="shared" si="5"/>
      </c>
      <c r="L96" s="56"/>
      <c r="M96" s="6">
        <f t="shared" si="7"/>
      </c>
      <c r="N96" s="20"/>
      <c r="O96" s="8"/>
      <c r="P96" s="57"/>
      <c r="Q96" s="57"/>
      <c r="R96" s="58">
        <f t="shared" si="8"/>
      </c>
      <c r="S96" s="58"/>
      <c r="T96" s="59">
        <f t="shared" si="9"/>
      </c>
      <c r="U96" s="59"/>
    </row>
    <row r="97" spans="2:21" ht="13.5">
      <c r="B97" s="20">
        <v>89</v>
      </c>
      <c r="C97" s="56">
        <f t="shared" si="6"/>
      </c>
      <c r="D97" s="56"/>
      <c r="E97" s="20"/>
      <c r="F97" s="8"/>
      <c r="G97" s="20" t="s">
        <v>4</v>
      </c>
      <c r="H97" s="57"/>
      <c r="I97" s="57"/>
      <c r="J97" s="20"/>
      <c r="K97" s="56">
        <f t="shared" si="5"/>
      </c>
      <c r="L97" s="56"/>
      <c r="M97" s="6">
        <f t="shared" si="7"/>
      </c>
      <c r="N97" s="20"/>
      <c r="O97" s="8"/>
      <c r="P97" s="57"/>
      <c r="Q97" s="57"/>
      <c r="R97" s="58">
        <f t="shared" si="8"/>
      </c>
      <c r="S97" s="58"/>
      <c r="T97" s="59">
        <f t="shared" si="9"/>
      </c>
      <c r="U97" s="59"/>
    </row>
    <row r="98" spans="2:21" ht="13.5">
      <c r="B98" s="20">
        <v>90</v>
      </c>
      <c r="C98" s="56">
        <f t="shared" si="6"/>
      </c>
      <c r="D98" s="56"/>
      <c r="E98" s="20"/>
      <c r="F98" s="8"/>
      <c r="G98" s="20" t="s">
        <v>3</v>
      </c>
      <c r="H98" s="57"/>
      <c r="I98" s="57"/>
      <c r="J98" s="20"/>
      <c r="K98" s="56">
        <f t="shared" si="5"/>
      </c>
      <c r="L98" s="56"/>
      <c r="M98" s="6">
        <f t="shared" si="7"/>
      </c>
      <c r="N98" s="20"/>
      <c r="O98" s="8"/>
      <c r="P98" s="57"/>
      <c r="Q98" s="57"/>
      <c r="R98" s="58">
        <f t="shared" si="8"/>
      </c>
      <c r="S98" s="58"/>
      <c r="T98" s="59">
        <f t="shared" si="9"/>
      </c>
      <c r="U98" s="59"/>
    </row>
    <row r="99" spans="2:21" ht="13.5">
      <c r="B99" s="20">
        <v>91</v>
      </c>
      <c r="C99" s="56">
        <f t="shared" si="6"/>
      </c>
      <c r="D99" s="56"/>
      <c r="E99" s="20"/>
      <c r="F99" s="8"/>
      <c r="G99" s="20" t="s">
        <v>4</v>
      </c>
      <c r="H99" s="57"/>
      <c r="I99" s="57"/>
      <c r="J99" s="20"/>
      <c r="K99" s="56">
        <f t="shared" si="5"/>
      </c>
      <c r="L99" s="56"/>
      <c r="M99" s="6">
        <f t="shared" si="7"/>
      </c>
      <c r="N99" s="20"/>
      <c r="O99" s="8"/>
      <c r="P99" s="57"/>
      <c r="Q99" s="57"/>
      <c r="R99" s="58">
        <f t="shared" si="8"/>
      </c>
      <c r="S99" s="58"/>
      <c r="T99" s="59">
        <f t="shared" si="9"/>
      </c>
      <c r="U99" s="59"/>
    </row>
    <row r="100" spans="2:21" ht="13.5">
      <c r="B100" s="20">
        <v>92</v>
      </c>
      <c r="C100" s="56">
        <f t="shared" si="6"/>
      </c>
      <c r="D100" s="56"/>
      <c r="E100" s="20"/>
      <c r="F100" s="8"/>
      <c r="G100" s="20" t="s">
        <v>4</v>
      </c>
      <c r="H100" s="57"/>
      <c r="I100" s="57"/>
      <c r="J100" s="20"/>
      <c r="K100" s="56">
        <f t="shared" si="5"/>
      </c>
      <c r="L100" s="56"/>
      <c r="M100" s="6">
        <f t="shared" si="7"/>
      </c>
      <c r="N100" s="20"/>
      <c r="O100" s="8"/>
      <c r="P100" s="57"/>
      <c r="Q100" s="57"/>
      <c r="R100" s="58">
        <f t="shared" si="8"/>
      </c>
      <c r="S100" s="58"/>
      <c r="T100" s="59">
        <f t="shared" si="9"/>
      </c>
      <c r="U100" s="59"/>
    </row>
    <row r="101" spans="2:21" ht="13.5">
      <c r="B101" s="20">
        <v>93</v>
      </c>
      <c r="C101" s="56">
        <f t="shared" si="6"/>
      </c>
      <c r="D101" s="56"/>
      <c r="E101" s="20"/>
      <c r="F101" s="8"/>
      <c r="G101" s="20" t="s">
        <v>3</v>
      </c>
      <c r="H101" s="57"/>
      <c r="I101" s="57"/>
      <c r="J101" s="20"/>
      <c r="K101" s="56">
        <f t="shared" si="5"/>
      </c>
      <c r="L101" s="56"/>
      <c r="M101" s="6">
        <f t="shared" si="7"/>
      </c>
      <c r="N101" s="20"/>
      <c r="O101" s="8"/>
      <c r="P101" s="57"/>
      <c r="Q101" s="57"/>
      <c r="R101" s="58">
        <f t="shared" si="8"/>
      </c>
      <c r="S101" s="58"/>
      <c r="T101" s="59">
        <f t="shared" si="9"/>
      </c>
      <c r="U101" s="59"/>
    </row>
    <row r="102" spans="2:21" ht="13.5">
      <c r="B102" s="20">
        <v>94</v>
      </c>
      <c r="C102" s="56">
        <f t="shared" si="6"/>
      </c>
      <c r="D102" s="56"/>
      <c r="E102" s="20"/>
      <c r="F102" s="8"/>
      <c r="G102" s="20" t="s">
        <v>3</v>
      </c>
      <c r="H102" s="57"/>
      <c r="I102" s="57"/>
      <c r="J102" s="20"/>
      <c r="K102" s="56">
        <f t="shared" si="5"/>
      </c>
      <c r="L102" s="56"/>
      <c r="M102" s="6">
        <f t="shared" si="7"/>
      </c>
      <c r="N102" s="20"/>
      <c r="O102" s="8"/>
      <c r="P102" s="57"/>
      <c r="Q102" s="57"/>
      <c r="R102" s="58">
        <f t="shared" si="8"/>
      </c>
      <c r="S102" s="58"/>
      <c r="T102" s="59">
        <f t="shared" si="9"/>
      </c>
      <c r="U102" s="59"/>
    </row>
    <row r="103" spans="2:21" ht="13.5">
      <c r="B103" s="20">
        <v>95</v>
      </c>
      <c r="C103" s="56">
        <f t="shared" si="6"/>
      </c>
      <c r="D103" s="56"/>
      <c r="E103" s="20"/>
      <c r="F103" s="8"/>
      <c r="G103" s="20" t="s">
        <v>3</v>
      </c>
      <c r="H103" s="57"/>
      <c r="I103" s="57"/>
      <c r="J103" s="20"/>
      <c r="K103" s="56">
        <f t="shared" si="5"/>
      </c>
      <c r="L103" s="56"/>
      <c r="M103" s="6">
        <f t="shared" si="7"/>
      </c>
      <c r="N103" s="20"/>
      <c r="O103" s="8"/>
      <c r="P103" s="57"/>
      <c r="Q103" s="57"/>
      <c r="R103" s="58">
        <f t="shared" si="8"/>
      </c>
      <c r="S103" s="58"/>
      <c r="T103" s="59">
        <f t="shared" si="9"/>
      </c>
      <c r="U103" s="59"/>
    </row>
    <row r="104" spans="2:21" ht="13.5">
      <c r="B104" s="20">
        <v>96</v>
      </c>
      <c r="C104" s="56">
        <f t="shared" si="6"/>
      </c>
      <c r="D104" s="56"/>
      <c r="E104" s="20"/>
      <c r="F104" s="8"/>
      <c r="G104" s="20" t="s">
        <v>4</v>
      </c>
      <c r="H104" s="57"/>
      <c r="I104" s="57"/>
      <c r="J104" s="20"/>
      <c r="K104" s="56">
        <f t="shared" si="5"/>
      </c>
      <c r="L104" s="56"/>
      <c r="M104" s="6">
        <f t="shared" si="7"/>
      </c>
      <c r="N104" s="20"/>
      <c r="O104" s="8"/>
      <c r="P104" s="57"/>
      <c r="Q104" s="57"/>
      <c r="R104" s="58">
        <f t="shared" si="8"/>
      </c>
      <c r="S104" s="58"/>
      <c r="T104" s="59">
        <f t="shared" si="9"/>
      </c>
      <c r="U104" s="59"/>
    </row>
    <row r="105" spans="2:21" ht="13.5">
      <c r="B105" s="20">
        <v>97</v>
      </c>
      <c r="C105" s="56">
        <f t="shared" si="6"/>
      </c>
      <c r="D105" s="56"/>
      <c r="E105" s="20"/>
      <c r="F105" s="8"/>
      <c r="G105" s="20" t="s">
        <v>3</v>
      </c>
      <c r="H105" s="57"/>
      <c r="I105" s="57"/>
      <c r="J105" s="20"/>
      <c r="K105" s="56">
        <f t="shared" si="5"/>
      </c>
      <c r="L105" s="56"/>
      <c r="M105" s="6">
        <f t="shared" si="7"/>
      </c>
      <c r="N105" s="20"/>
      <c r="O105" s="8"/>
      <c r="P105" s="57"/>
      <c r="Q105" s="57"/>
      <c r="R105" s="58">
        <f t="shared" si="8"/>
      </c>
      <c r="S105" s="58"/>
      <c r="T105" s="59">
        <f t="shared" si="9"/>
      </c>
      <c r="U105" s="59"/>
    </row>
    <row r="106" spans="2:21" ht="13.5">
      <c r="B106" s="20">
        <v>98</v>
      </c>
      <c r="C106" s="56">
        <f t="shared" si="6"/>
      </c>
      <c r="D106" s="56"/>
      <c r="E106" s="20"/>
      <c r="F106" s="8"/>
      <c r="G106" s="20" t="s">
        <v>4</v>
      </c>
      <c r="H106" s="57"/>
      <c r="I106" s="57"/>
      <c r="J106" s="20"/>
      <c r="K106" s="56">
        <f t="shared" si="5"/>
      </c>
      <c r="L106" s="56"/>
      <c r="M106" s="6">
        <f t="shared" si="7"/>
      </c>
      <c r="N106" s="20"/>
      <c r="O106" s="8"/>
      <c r="P106" s="57"/>
      <c r="Q106" s="57"/>
      <c r="R106" s="58">
        <f t="shared" si="8"/>
      </c>
      <c r="S106" s="58"/>
      <c r="T106" s="59">
        <f t="shared" si="9"/>
      </c>
      <c r="U106" s="59"/>
    </row>
    <row r="107" spans="2:21" ht="13.5">
      <c r="B107" s="20">
        <v>99</v>
      </c>
      <c r="C107" s="56">
        <f t="shared" si="6"/>
      </c>
      <c r="D107" s="56"/>
      <c r="E107" s="20"/>
      <c r="F107" s="8"/>
      <c r="G107" s="20" t="s">
        <v>4</v>
      </c>
      <c r="H107" s="57"/>
      <c r="I107" s="57"/>
      <c r="J107" s="20"/>
      <c r="K107" s="56">
        <f t="shared" si="5"/>
      </c>
      <c r="L107" s="56"/>
      <c r="M107" s="6">
        <f t="shared" si="7"/>
      </c>
      <c r="N107" s="20"/>
      <c r="O107" s="8"/>
      <c r="P107" s="57"/>
      <c r="Q107" s="57"/>
      <c r="R107" s="58">
        <f t="shared" si="8"/>
      </c>
      <c r="S107" s="58"/>
      <c r="T107" s="59">
        <f t="shared" si="9"/>
      </c>
      <c r="U107" s="59"/>
    </row>
    <row r="108" spans="2:21" ht="13.5">
      <c r="B108" s="20">
        <v>100</v>
      </c>
      <c r="C108" s="56">
        <f t="shared" si="6"/>
      </c>
      <c r="D108" s="56"/>
      <c r="E108" s="20"/>
      <c r="F108" s="8"/>
      <c r="G108" s="20" t="s">
        <v>3</v>
      </c>
      <c r="H108" s="57"/>
      <c r="I108" s="57"/>
      <c r="J108" s="20"/>
      <c r="K108" s="56">
        <f t="shared" si="5"/>
      </c>
      <c r="L108" s="56"/>
      <c r="M108" s="6">
        <f t="shared" si="7"/>
      </c>
      <c r="N108" s="20"/>
      <c r="O108" s="8"/>
      <c r="P108" s="57"/>
      <c r="Q108" s="57"/>
      <c r="R108" s="58">
        <f t="shared" si="8"/>
      </c>
      <c r="S108" s="58"/>
      <c r="T108" s="59">
        <f t="shared" si="9"/>
      </c>
      <c r="U108" s="59"/>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Owner</cp:lastModifiedBy>
  <cp:lastPrinted>2015-07-15T10:17:15Z</cp:lastPrinted>
  <dcterms:created xsi:type="dcterms:W3CDTF">2013-10-09T23:04:08Z</dcterms:created>
  <dcterms:modified xsi:type="dcterms:W3CDTF">2016-12-07T05:16:41Z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