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haru\Documents\"/>
    </mc:Choice>
  </mc:AlternateContent>
  <xr:revisionPtr revIDLastSave="0" documentId="8_{F7F0EDF7-0A65-44F7-B23F-77B35DC69721}" xr6:coauthVersionLast="32" xr6:coauthVersionMax="32" xr10:uidLastSave="{00000000-0000-0000-0000-000000000000}"/>
  <bookViews>
    <workbookView xWindow="0" yWindow="0" windowWidth="13820" windowHeight="6060" activeTab="3" xr2:uid="{524A6B46-9B75-4CB5-A340-7DF102CA197B}"/>
  </bookViews>
  <sheets>
    <sheet name="検証4(USDJPY4H) (2)" sheetId="2" r:id="rId1"/>
    <sheet name="検証４画像" sheetId="3" r:id="rId2"/>
    <sheet name="検証5(USDJPY1H)" sheetId="1" r:id="rId3"/>
    <sheet name="検証５画像" sheetId="4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8" i="2" l="1"/>
  <c r="R108" i="2"/>
  <c r="M108" i="2"/>
  <c r="K108" i="2"/>
  <c r="T107" i="2"/>
  <c r="R107" i="2"/>
  <c r="C108" i="2" s="1"/>
  <c r="P2" i="2" s="1"/>
  <c r="M107" i="2"/>
  <c r="K107" i="2"/>
  <c r="T106" i="2"/>
  <c r="R106" i="2"/>
  <c r="C107" i="2" s="1"/>
  <c r="M106" i="2"/>
  <c r="K106" i="2"/>
  <c r="C106" i="2"/>
  <c r="T105" i="2"/>
  <c r="R105" i="2"/>
  <c r="M105" i="2"/>
  <c r="K105" i="2"/>
  <c r="C105" i="2"/>
  <c r="T104" i="2"/>
  <c r="R104" i="2"/>
  <c r="M104" i="2"/>
  <c r="K104" i="2"/>
  <c r="T103" i="2"/>
  <c r="R103" i="2"/>
  <c r="C104" i="2" s="1"/>
  <c r="M103" i="2"/>
  <c r="K103" i="2"/>
  <c r="T102" i="2"/>
  <c r="R102" i="2"/>
  <c r="C103" i="2" s="1"/>
  <c r="M102" i="2"/>
  <c r="K102" i="2"/>
  <c r="C102" i="2"/>
  <c r="T101" i="2"/>
  <c r="R101" i="2"/>
  <c r="M101" i="2"/>
  <c r="K101" i="2"/>
  <c r="C101" i="2"/>
  <c r="T100" i="2"/>
  <c r="R100" i="2"/>
  <c r="M100" i="2"/>
  <c r="K100" i="2"/>
  <c r="T99" i="2"/>
  <c r="R99" i="2"/>
  <c r="C100" i="2" s="1"/>
  <c r="M99" i="2"/>
  <c r="K99" i="2"/>
  <c r="T98" i="2"/>
  <c r="R98" i="2"/>
  <c r="C99" i="2" s="1"/>
  <c r="M98" i="2"/>
  <c r="K98" i="2"/>
  <c r="C98" i="2"/>
  <c r="T97" i="2"/>
  <c r="R97" i="2"/>
  <c r="M97" i="2"/>
  <c r="K97" i="2"/>
  <c r="C97" i="2"/>
  <c r="T96" i="2"/>
  <c r="R96" i="2"/>
  <c r="M96" i="2"/>
  <c r="K96" i="2"/>
  <c r="T95" i="2"/>
  <c r="R95" i="2"/>
  <c r="C96" i="2" s="1"/>
  <c r="M95" i="2"/>
  <c r="K95" i="2"/>
  <c r="T94" i="2"/>
  <c r="R94" i="2"/>
  <c r="C95" i="2" s="1"/>
  <c r="M94" i="2"/>
  <c r="K94" i="2"/>
  <c r="C94" i="2"/>
  <c r="T93" i="2"/>
  <c r="R93" i="2"/>
  <c r="M93" i="2"/>
  <c r="K93" i="2"/>
  <c r="C93" i="2"/>
  <c r="T92" i="2"/>
  <c r="R92" i="2"/>
  <c r="M92" i="2"/>
  <c r="K92" i="2"/>
  <c r="T91" i="2"/>
  <c r="R91" i="2"/>
  <c r="C92" i="2" s="1"/>
  <c r="M91" i="2"/>
  <c r="K91" i="2"/>
  <c r="T90" i="2"/>
  <c r="R90" i="2"/>
  <c r="C91" i="2" s="1"/>
  <c r="M90" i="2"/>
  <c r="K90" i="2"/>
  <c r="C90" i="2"/>
  <c r="T89" i="2"/>
  <c r="R89" i="2"/>
  <c r="M89" i="2"/>
  <c r="K89" i="2"/>
  <c r="C89" i="2"/>
  <c r="T88" i="2"/>
  <c r="R88" i="2"/>
  <c r="M88" i="2"/>
  <c r="K88" i="2"/>
  <c r="T87" i="2"/>
  <c r="R87" i="2"/>
  <c r="C88" i="2" s="1"/>
  <c r="M87" i="2"/>
  <c r="K87" i="2"/>
  <c r="T86" i="2"/>
  <c r="R86" i="2"/>
  <c r="C87" i="2" s="1"/>
  <c r="M86" i="2"/>
  <c r="K86" i="2"/>
  <c r="C86" i="2"/>
  <c r="T85" i="2"/>
  <c r="R85" i="2"/>
  <c r="M85" i="2"/>
  <c r="K85" i="2"/>
  <c r="C85" i="2"/>
  <c r="T84" i="2"/>
  <c r="R84" i="2"/>
  <c r="M84" i="2"/>
  <c r="K84" i="2"/>
  <c r="T83" i="2"/>
  <c r="R83" i="2"/>
  <c r="C84" i="2" s="1"/>
  <c r="M83" i="2"/>
  <c r="K83" i="2"/>
  <c r="T82" i="2"/>
  <c r="R82" i="2"/>
  <c r="C83" i="2" s="1"/>
  <c r="M82" i="2"/>
  <c r="K82" i="2"/>
  <c r="C82" i="2"/>
  <c r="T81" i="2"/>
  <c r="R81" i="2"/>
  <c r="M81" i="2"/>
  <c r="K81" i="2"/>
  <c r="C81" i="2"/>
  <c r="T80" i="2"/>
  <c r="R80" i="2"/>
  <c r="M80" i="2"/>
  <c r="K80" i="2"/>
  <c r="T79" i="2"/>
  <c r="R79" i="2"/>
  <c r="C80" i="2" s="1"/>
  <c r="M79" i="2"/>
  <c r="K79" i="2"/>
  <c r="T78" i="2"/>
  <c r="R78" i="2"/>
  <c r="C79" i="2" s="1"/>
  <c r="M78" i="2"/>
  <c r="K78" i="2"/>
  <c r="C78" i="2"/>
  <c r="T77" i="2"/>
  <c r="R77" i="2"/>
  <c r="M77" i="2"/>
  <c r="K77" i="2"/>
  <c r="C77" i="2"/>
  <c r="T76" i="2"/>
  <c r="R76" i="2"/>
  <c r="M76" i="2"/>
  <c r="K76" i="2"/>
  <c r="T75" i="2"/>
  <c r="R75" i="2"/>
  <c r="C76" i="2" s="1"/>
  <c r="M75" i="2"/>
  <c r="K75" i="2"/>
  <c r="T74" i="2"/>
  <c r="R74" i="2"/>
  <c r="C75" i="2" s="1"/>
  <c r="M74" i="2"/>
  <c r="K74" i="2"/>
  <c r="C74" i="2"/>
  <c r="T73" i="2"/>
  <c r="R73" i="2"/>
  <c r="M73" i="2"/>
  <c r="K73" i="2"/>
  <c r="C73" i="2"/>
  <c r="T72" i="2"/>
  <c r="R72" i="2"/>
  <c r="M72" i="2"/>
  <c r="K72" i="2"/>
  <c r="T71" i="2"/>
  <c r="R71" i="2"/>
  <c r="C72" i="2" s="1"/>
  <c r="M71" i="2"/>
  <c r="K71" i="2"/>
  <c r="T70" i="2"/>
  <c r="R70" i="2"/>
  <c r="C71" i="2" s="1"/>
  <c r="M70" i="2"/>
  <c r="K70" i="2"/>
  <c r="C70" i="2"/>
  <c r="T69" i="2"/>
  <c r="R69" i="2"/>
  <c r="M69" i="2"/>
  <c r="K69" i="2"/>
  <c r="C69" i="2"/>
  <c r="T68" i="2"/>
  <c r="R68" i="2"/>
  <c r="M68" i="2"/>
  <c r="K68" i="2"/>
  <c r="T67" i="2"/>
  <c r="R67" i="2"/>
  <c r="C68" i="2" s="1"/>
  <c r="M67" i="2"/>
  <c r="K67" i="2"/>
  <c r="T66" i="2"/>
  <c r="R66" i="2"/>
  <c r="C67" i="2" s="1"/>
  <c r="M66" i="2"/>
  <c r="K66" i="2"/>
  <c r="C66" i="2"/>
  <c r="T65" i="2"/>
  <c r="R65" i="2"/>
  <c r="M65" i="2"/>
  <c r="K65" i="2"/>
  <c r="C65" i="2"/>
  <c r="T64" i="2"/>
  <c r="R64" i="2"/>
  <c r="M64" i="2"/>
  <c r="K64" i="2"/>
  <c r="T63" i="2"/>
  <c r="R63" i="2"/>
  <c r="C64" i="2" s="1"/>
  <c r="M63" i="2"/>
  <c r="K63" i="2"/>
  <c r="T62" i="2"/>
  <c r="R62" i="2"/>
  <c r="C63" i="2" s="1"/>
  <c r="M62" i="2"/>
  <c r="K62" i="2"/>
  <c r="C62" i="2"/>
  <c r="T61" i="2"/>
  <c r="R61" i="2"/>
  <c r="M61" i="2"/>
  <c r="K61" i="2"/>
  <c r="C61" i="2"/>
  <c r="T60" i="2"/>
  <c r="R60" i="2"/>
  <c r="M60" i="2"/>
  <c r="K60" i="2"/>
  <c r="T59" i="2"/>
  <c r="R59" i="2"/>
  <c r="C60" i="2" s="1"/>
  <c r="M59" i="2"/>
  <c r="K59" i="2"/>
  <c r="T58" i="2"/>
  <c r="R58" i="2"/>
  <c r="C59" i="2" s="1"/>
  <c r="M58" i="2"/>
  <c r="K58" i="2"/>
  <c r="C58" i="2"/>
  <c r="T57" i="2"/>
  <c r="R57" i="2"/>
  <c r="M57" i="2"/>
  <c r="K57" i="2"/>
  <c r="C57" i="2"/>
  <c r="T56" i="2"/>
  <c r="R56" i="2"/>
  <c r="M56" i="2"/>
  <c r="K56" i="2"/>
  <c r="T55" i="2"/>
  <c r="R55" i="2"/>
  <c r="C56" i="2" s="1"/>
  <c r="M55" i="2"/>
  <c r="K55" i="2"/>
  <c r="T54" i="2"/>
  <c r="R54" i="2"/>
  <c r="C55" i="2" s="1"/>
  <c r="M54" i="2"/>
  <c r="K54" i="2"/>
  <c r="C54" i="2"/>
  <c r="T53" i="2"/>
  <c r="R53" i="2"/>
  <c r="M53" i="2"/>
  <c r="K53" i="2"/>
  <c r="C53" i="2"/>
  <c r="T52" i="2"/>
  <c r="R52" i="2"/>
  <c r="M52" i="2"/>
  <c r="K52" i="2"/>
  <c r="T51" i="2"/>
  <c r="R51" i="2"/>
  <c r="C52" i="2" s="1"/>
  <c r="M51" i="2"/>
  <c r="K51" i="2"/>
  <c r="T50" i="2"/>
  <c r="R50" i="2"/>
  <c r="C51" i="2" s="1"/>
  <c r="M50" i="2"/>
  <c r="K50" i="2"/>
  <c r="C50" i="2"/>
  <c r="T49" i="2"/>
  <c r="R49" i="2"/>
  <c r="M49" i="2"/>
  <c r="K49" i="2"/>
  <c r="C49" i="2"/>
  <c r="T48" i="2"/>
  <c r="R48" i="2"/>
  <c r="M48" i="2"/>
  <c r="K48" i="2"/>
  <c r="T47" i="2"/>
  <c r="R47" i="2"/>
  <c r="C48" i="2" s="1"/>
  <c r="M47" i="2"/>
  <c r="K47" i="2"/>
  <c r="T46" i="2"/>
  <c r="R46" i="2"/>
  <c r="C47" i="2" s="1"/>
  <c r="M46" i="2"/>
  <c r="K46" i="2"/>
  <c r="C46" i="2"/>
  <c r="T45" i="2"/>
  <c r="R45" i="2"/>
  <c r="M45" i="2"/>
  <c r="K45" i="2"/>
  <c r="C45" i="2"/>
  <c r="T44" i="2"/>
  <c r="R44" i="2"/>
  <c r="M44" i="2"/>
  <c r="K44" i="2"/>
  <c r="T43" i="2"/>
  <c r="R43" i="2"/>
  <c r="C44" i="2" s="1"/>
  <c r="M43" i="2"/>
  <c r="K43" i="2"/>
  <c r="T42" i="2"/>
  <c r="R42" i="2"/>
  <c r="C43" i="2" s="1"/>
  <c r="M42" i="2"/>
  <c r="K42" i="2"/>
  <c r="C42" i="2"/>
  <c r="T41" i="2"/>
  <c r="R41" i="2"/>
  <c r="M41" i="2"/>
  <c r="K41" i="2"/>
  <c r="C41" i="2"/>
  <c r="T40" i="2"/>
  <c r="R40" i="2"/>
  <c r="M40" i="2"/>
  <c r="K40" i="2"/>
  <c r="T39" i="2"/>
  <c r="R39" i="2"/>
  <c r="C40" i="2" s="1"/>
  <c r="M39" i="2"/>
  <c r="K39" i="2"/>
  <c r="T38" i="2"/>
  <c r="R38" i="2"/>
  <c r="C39" i="2" s="1"/>
  <c r="M38" i="2"/>
  <c r="K38" i="2"/>
  <c r="C38" i="2"/>
  <c r="T37" i="2"/>
  <c r="R37" i="2"/>
  <c r="M37" i="2"/>
  <c r="K37" i="2"/>
  <c r="C37" i="2"/>
  <c r="T36" i="2"/>
  <c r="R36" i="2"/>
  <c r="M36" i="2"/>
  <c r="K36" i="2"/>
  <c r="T35" i="2"/>
  <c r="R35" i="2"/>
  <c r="C36" i="2" s="1"/>
  <c r="M35" i="2"/>
  <c r="K35" i="2"/>
  <c r="T34" i="2"/>
  <c r="R34" i="2"/>
  <c r="C35" i="2" s="1"/>
  <c r="M34" i="2"/>
  <c r="K34" i="2"/>
  <c r="C34" i="2"/>
  <c r="T33" i="2"/>
  <c r="R33" i="2"/>
  <c r="M33" i="2"/>
  <c r="K33" i="2"/>
  <c r="C33" i="2"/>
  <c r="T32" i="2"/>
  <c r="R32" i="2"/>
  <c r="M32" i="2"/>
  <c r="K32" i="2"/>
  <c r="T31" i="2"/>
  <c r="R31" i="2"/>
  <c r="C32" i="2" s="1"/>
  <c r="M31" i="2"/>
  <c r="K31" i="2"/>
  <c r="T30" i="2"/>
  <c r="R30" i="2"/>
  <c r="C31" i="2" s="1"/>
  <c r="M30" i="2"/>
  <c r="K30" i="2"/>
  <c r="C30" i="2"/>
  <c r="T29" i="2"/>
  <c r="R29" i="2"/>
  <c r="M29" i="2"/>
  <c r="K29" i="2"/>
  <c r="C29" i="2"/>
  <c r="T28" i="2"/>
  <c r="R28" i="2"/>
  <c r="M28" i="2"/>
  <c r="K28" i="2"/>
  <c r="T27" i="2"/>
  <c r="R27" i="2"/>
  <c r="C28" i="2" s="1"/>
  <c r="M27" i="2"/>
  <c r="K27" i="2"/>
  <c r="T26" i="2"/>
  <c r="R26" i="2"/>
  <c r="C27" i="2" s="1"/>
  <c r="M26" i="2"/>
  <c r="K26" i="2"/>
  <c r="C26" i="2"/>
  <c r="T25" i="2"/>
  <c r="R25" i="2"/>
  <c r="M25" i="2"/>
  <c r="K25" i="2"/>
  <c r="C25" i="2"/>
  <c r="T24" i="2"/>
  <c r="R24" i="2"/>
  <c r="M24" i="2"/>
  <c r="K24" i="2"/>
  <c r="T23" i="2"/>
  <c r="R23" i="2"/>
  <c r="C24" i="2" s="1"/>
  <c r="M23" i="2"/>
  <c r="K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K9" i="2"/>
  <c r="M9" i="2" s="1"/>
  <c r="R9" i="2" s="1"/>
  <c r="J9" i="2"/>
  <c r="L2" i="2"/>
  <c r="T108" i="1"/>
  <c r="R108" i="1"/>
  <c r="M108" i="1"/>
  <c r="K108" i="1"/>
  <c r="T107" i="1"/>
  <c r="R107" i="1"/>
  <c r="C108" i="1" s="1"/>
  <c r="P2" i="1" s="1"/>
  <c r="M107" i="1"/>
  <c r="K107" i="1"/>
  <c r="T106" i="1"/>
  <c r="R106" i="1"/>
  <c r="C107" i="1" s="1"/>
  <c r="M106" i="1"/>
  <c r="K106" i="1"/>
  <c r="T105" i="1"/>
  <c r="R105" i="1"/>
  <c r="C106" i="1" s="1"/>
  <c r="M105" i="1"/>
  <c r="K105" i="1"/>
  <c r="C105" i="1"/>
  <c r="T104" i="1"/>
  <c r="R104" i="1"/>
  <c r="M104" i="1"/>
  <c r="K104" i="1"/>
  <c r="C104" i="1"/>
  <c r="T103" i="1"/>
  <c r="R103" i="1"/>
  <c r="M103" i="1"/>
  <c r="K103" i="1"/>
  <c r="T102" i="1"/>
  <c r="R102" i="1"/>
  <c r="C103" i="1" s="1"/>
  <c r="M102" i="1"/>
  <c r="K102" i="1"/>
  <c r="T101" i="1"/>
  <c r="R101" i="1"/>
  <c r="C102" i="1" s="1"/>
  <c r="M101" i="1"/>
  <c r="K101" i="1"/>
  <c r="C101" i="1"/>
  <c r="T100" i="1"/>
  <c r="R100" i="1"/>
  <c r="M100" i="1"/>
  <c r="K100" i="1"/>
  <c r="C100" i="1"/>
  <c r="T99" i="1"/>
  <c r="R99" i="1"/>
  <c r="M99" i="1"/>
  <c r="K99" i="1"/>
  <c r="T98" i="1"/>
  <c r="R98" i="1"/>
  <c r="C99" i="1" s="1"/>
  <c r="M98" i="1"/>
  <c r="K98" i="1"/>
  <c r="T97" i="1"/>
  <c r="R97" i="1"/>
  <c r="C98" i="1" s="1"/>
  <c r="M97" i="1"/>
  <c r="K97" i="1"/>
  <c r="C97" i="1"/>
  <c r="T96" i="1"/>
  <c r="R96" i="1"/>
  <c r="M96" i="1"/>
  <c r="K96" i="1"/>
  <c r="C96" i="1"/>
  <c r="T95" i="1"/>
  <c r="R95" i="1"/>
  <c r="M95" i="1"/>
  <c r="K95" i="1"/>
  <c r="T94" i="1"/>
  <c r="R94" i="1"/>
  <c r="C95" i="1" s="1"/>
  <c r="M94" i="1"/>
  <c r="K94" i="1"/>
  <c r="T93" i="1"/>
  <c r="R93" i="1"/>
  <c r="C94" i="1" s="1"/>
  <c r="M93" i="1"/>
  <c r="K93" i="1"/>
  <c r="C93" i="1"/>
  <c r="T92" i="1"/>
  <c r="R92" i="1"/>
  <c r="M92" i="1"/>
  <c r="K92" i="1"/>
  <c r="C92" i="1"/>
  <c r="T91" i="1"/>
  <c r="R91" i="1"/>
  <c r="M91" i="1"/>
  <c r="K91" i="1"/>
  <c r="T90" i="1"/>
  <c r="R90" i="1"/>
  <c r="C91" i="1" s="1"/>
  <c r="M90" i="1"/>
  <c r="K90" i="1"/>
  <c r="T89" i="1"/>
  <c r="R89" i="1"/>
  <c r="C90" i="1" s="1"/>
  <c r="M89" i="1"/>
  <c r="K89" i="1"/>
  <c r="C89" i="1"/>
  <c r="T88" i="1"/>
  <c r="R88" i="1"/>
  <c r="M88" i="1"/>
  <c r="K88" i="1"/>
  <c r="C88" i="1"/>
  <c r="T87" i="1"/>
  <c r="R87" i="1"/>
  <c r="M87" i="1"/>
  <c r="K87" i="1"/>
  <c r="T86" i="1"/>
  <c r="R86" i="1"/>
  <c r="C87" i="1" s="1"/>
  <c r="M86" i="1"/>
  <c r="K86" i="1"/>
  <c r="T85" i="1"/>
  <c r="R85" i="1"/>
  <c r="C86" i="1" s="1"/>
  <c r="M85" i="1"/>
  <c r="K85" i="1"/>
  <c r="C85" i="1"/>
  <c r="T84" i="1"/>
  <c r="R84" i="1"/>
  <c r="M84" i="1"/>
  <c r="K84" i="1"/>
  <c r="C84" i="1"/>
  <c r="T83" i="1"/>
  <c r="R83" i="1"/>
  <c r="M83" i="1"/>
  <c r="K83" i="1"/>
  <c r="T82" i="1"/>
  <c r="R82" i="1"/>
  <c r="C83" i="1" s="1"/>
  <c r="M82" i="1"/>
  <c r="K82" i="1"/>
  <c r="T81" i="1"/>
  <c r="R81" i="1"/>
  <c r="C82" i="1" s="1"/>
  <c r="M81" i="1"/>
  <c r="K81" i="1"/>
  <c r="C81" i="1"/>
  <c r="T80" i="1"/>
  <c r="R80" i="1"/>
  <c r="M80" i="1"/>
  <c r="K80" i="1"/>
  <c r="C80" i="1"/>
  <c r="T79" i="1"/>
  <c r="R79" i="1"/>
  <c r="M79" i="1"/>
  <c r="K79" i="1"/>
  <c r="T78" i="1"/>
  <c r="R78" i="1"/>
  <c r="C79" i="1" s="1"/>
  <c r="M78" i="1"/>
  <c r="K78" i="1"/>
  <c r="T77" i="1"/>
  <c r="R77" i="1"/>
  <c r="C78" i="1" s="1"/>
  <c r="M77" i="1"/>
  <c r="K77" i="1"/>
  <c r="C77" i="1"/>
  <c r="T76" i="1"/>
  <c r="R76" i="1"/>
  <c r="M76" i="1"/>
  <c r="K76" i="1"/>
  <c r="C76" i="1"/>
  <c r="T75" i="1"/>
  <c r="R75" i="1"/>
  <c r="M75" i="1"/>
  <c r="K75" i="1"/>
  <c r="T74" i="1"/>
  <c r="R74" i="1"/>
  <c r="C75" i="1" s="1"/>
  <c r="M74" i="1"/>
  <c r="K74" i="1"/>
  <c r="T73" i="1"/>
  <c r="R73" i="1"/>
  <c r="C74" i="1" s="1"/>
  <c r="M73" i="1"/>
  <c r="K73" i="1"/>
  <c r="C73" i="1"/>
  <c r="T72" i="1"/>
  <c r="R72" i="1"/>
  <c r="M72" i="1"/>
  <c r="K72" i="1"/>
  <c r="C72" i="1"/>
  <c r="T71" i="1"/>
  <c r="R71" i="1"/>
  <c r="M71" i="1"/>
  <c r="K71" i="1"/>
  <c r="T70" i="1"/>
  <c r="R70" i="1"/>
  <c r="C71" i="1" s="1"/>
  <c r="M70" i="1"/>
  <c r="K70" i="1"/>
  <c r="T69" i="1"/>
  <c r="R69" i="1"/>
  <c r="C70" i="1" s="1"/>
  <c r="M69" i="1"/>
  <c r="K69" i="1"/>
  <c r="C69" i="1"/>
  <c r="T68" i="1"/>
  <c r="R68" i="1"/>
  <c r="M68" i="1"/>
  <c r="K68" i="1"/>
  <c r="C68" i="1"/>
  <c r="T67" i="1"/>
  <c r="R67" i="1"/>
  <c r="M67" i="1"/>
  <c r="K67" i="1"/>
  <c r="T66" i="1"/>
  <c r="R66" i="1"/>
  <c r="C67" i="1" s="1"/>
  <c r="M66" i="1"/>
  <c r="K66" i="1"/>
  <c r="T65" i="1"/>
  <c r="R65" i="1"/>
  <c r="C66" i="1" s="1"/>
  <c r="M65" i="1"/>
  <c r="K65" i="1"/>
  <c r="C65" i="1"/>
  <c r="T64" i="1"/>
  <c r="R64" i="1"/>
  <c r="M64" i="1"/>
  <c r="K64" i="1"/>
  <c r="C64" i="1"/>
  <c r="T63" i="1"/>
  <c r="R63" i="1"/>
  <c r="M63" i="1"/>
  <c r="K63" i="1"/>
  <c r="T62" i="1"/>
  <c r="R62" i="1"/>
  <c r="C63" i="1" s="1"/>
  <c r="M62" i="1"/>
  <c r="K62" i="1"/>
  <c r="T61" i="1"/>
  <c r="R61" i="1"/>
  <c r="C62" i="1" s="1"/>
  <c r="M61" i="1"/>
  <c r="K61" i="1"/>
  <c r="C61" i="1"/>
  <c r="T60" i="1"/>
  <c r="R60" i="1"/>
  <c r="M60" i="1"/>
  <c r="K60" i="1"/>
  <c r="C60" i="1"/>
  <c r="T59" i="1"/>
  <c r="R59" i="1"/>
  <c r="M59" i="1"/>
  <c r="K59" i="1"/>
  <c r="T58" i="1"/>
  <c r="R58" i="1"/>
  <c r="C59" i="1" s="1"/>
  <c r="M58" i="1"/>
  <c r="K58" i="1"/>
  <c r="T57" i="1"/>
  <c r="R57" i="1"/>
  <c r="C58" i="1" s="1"/>
  <c r="M57" i="1"/>
  <c r="K57" i="1"/>
  <c r="C57" i="1"/>
  <c r="T56" i="1"/>
  <c r="R56" i="1"/>
  <c r="M56" i="1"/>
  <c r="K56" i="1"/>
  <c r="C56" i="1"/>
  <c r="T55" i="1"/>
  <c r="R55" i="1"/>
  <c r="M55" i="1"/>
  <c r="K55" i="1"/>
  <c r="T54" i="1"/>
  <c r="R54" i="1"/>
  <c r="C55" i="1" s="1"/>
  <c r="M54" i="1"/>
  <c r="K54" i="1"/>
  <c r="T53" i="1"/>
  <c r="R53" i="1"/>
  <c r="C54" i="1" s="1"/>
  <c r="M53" i="1"/>
  <c r="K53" i="1"/>
  <c r="C53" i="1"/>
  <c r="T52" i="1"/>
  <c r="R52" i="1"/>
  <c r="M52" i="1"/>
  <c r="K52" i="1"/>
  <c r="C52" i="1"/>
  <c r="T51" i="1"/>
  <c r="R51" i="1"/>
  <c r="M51" i="1"/>
  <c r="K51" i="1"/>
  <c r="T50" i="1"/>
  <c r="R50" i="1"/>
  <c r="C51" i="1" s="1"/>
  <c r="M50" i="1"/>
  <c r="K50" i="1"/>
  <c r="T49" i="1"/>
  <c r="R49" i="1"/>
  <c r="C50" i="1" s="1"/>
  <c r="M49" i="1"/>
  <c r="K49" i="1"/>
  <c r="C49" i="1"/>
  <c r="T48" i="1"/>
  <c r="R48" i="1"/>
  <c r="M48" i="1"/>
  <c r="K48" i="1"/>
  <c r="C48" i="1"/>
  <c r="T47" i="1"/>
  <c r="R47" i="1"/>
  <c r="M47" i="1"/>
  <c r="K47" i="1"/>
  <c r="T46" i="1"/>
  <c r="R46" i="1"/>
  <c r="C47" i="1" s="1"/>
  <c r="M46" i="1"/>
  <c r="K46" i="1"/>
  <c r="T45" i="1"/>
  <c r="R45" i="1"/>
  <c r="C46" i="1" s="1"/>
  <c r="M45" i="1"/>
  <c r="K45" i="1"/>
  <c r="C45" i="1"/>
  <c r="T44" i="1"/>
  <c r="R44" i="1"/>
  <c r="M44" i="1"/>
  <c r="K44" i="1"/>
  <c r="C44" i="1"/>
  <c r="T43" i="1"/>
  <c r="R43" i="1"/>
  <c r="M43" i="1"/>
  <c r="K43" i="1"/>
  <c r="T42" i="1"/>
  <c r="R42" i="1"/>
  <c r="C43" i="1" s="1"/>
  <c r="M42" i="1"/>
  <c r="K42" i="1"/>
  <c r="T41" i="1"/>
  <c r="R41" i="1"/>
  <c r="C42" i="1" s="1"/>
  <c r="M41" i="1"/>
  <c r="K41" i="1"/>
  <c r="C41" i="1"/>
  <c r="T40" i="1"/>
  <c r="R40" i="1"/>
  <c r="M40" i="1"/>
  <c r="K40" i="1"/>
  <c r="C40" i="1"/>
  <c r="T39" i="1"/>
  <c r="R39" i="1"/>
  <c r="M39" i="1"/>
  <c r="K39" i="1"/>
  <c r="T38" i="1"/>
  <c r="R38" i="1"/>
  <c r="C39" i="1" s="1"/>
  <c r="M38" i="1"/>
  <c r="K38" i="1"/>
  <c r="T37" i="1"/>
  <c r="R37" i="1"/>
  <c r="C38" i="1" s="1"/>
  <c r="M37" i="1"/>
  <c r="K37" i="1"/>
  <c r="C37" i="1"/>
  <c r="T36" i="1"/>
  <c r="R36" i="1"/>
  <c r="M36" i="1"/>
  <c r="K36" i="1"/>
  <c r="C36" i="1"/>
  <c r="T35" i="1"/>
  <c r="R35" i="1"/>
  <c r="M35" i="1"/>
  <c r="K35" i="1"/>
  <c r="T34" i="1"/>
  <c r="R34" i="1"/>
  <c r="C35" i="1" s="1"/>
  <c r="M34" i="1"/>
  <c r="K34" i="1"/>
  <c r="T33" i="1"/>
  <c r="R33" i="1"/>
  <c r="C34" i="1" s="1"/>
  <c r="M33" i="1"/>
  <c r="K33" i="1"/>
  <c r="C33" i="1"/>
  <c r="T32" i="1"/>
  <c r="R32" i="1"/>
  <c r="M32" i="1"/>
  <c r="K32" i="1"/>
  <c r="C32" i="1"/>
  <c r="T31" i="1"/>
  <c r="R31" i="1"/>
  <c r="M31" i="1"/>
  <c r="K31" i="1"/>
  <c r="T30" i="1"/>
  <c r="R30" i="1"/>
  <c r="C31" i="1" s="1"/>
  <c r="M30" i="1"/>
  <c r="K30" i="1"/>
  <c r="T29" i="1"/>
  <c r="R29" i="1"/>
  <c r="C30" i="1" s="1"/>
  <c r="M29" i="1"/>
  <c r="K29" i="1"/>
  <c r="C29" i="1"/>
  <c r="T28" i="1"/>
  <c r="R28" i="1"/>
  <c r="M28" i="1"/>
  <c r="K28" i="1"/>
  <c r="C28" i="1"/>
  <c r="T27" i="1"/>
  <c r="R27" i="1"/>
  <c r="M27" i="1"/>
  <c r="K27" i="1"/>
  <c r="T26" i="1"/>
  <c r="R26" i="1"/>
  <c r="C27" i="1" s="1"/>
  <c r="M26" i="1"/>
  <c r="K26" i="1"/>
  <c r="T25" i="1"/>
  <c r="R25" i="1"/>
  <c r="C26" i="1" s="1"/>
  <c r="M25" i="1"/>
  <c r="K25" i="1"/>
  <c r="C25" i="1"/>
  <c r="T24" i="1"/>
  <c r="R24" i="1"/>
  <c r="M24" i="1"/>
  <c r="K24" i="1"/>
  <c r="C24" i="1"/>
  <c r="T23" i="1"/>
  <c r="R23" i="1"/>
  <c r="M23" i="1"/>
  <c r="K23" i="1"/>
  <c r="T22" i="1"/>
  <c r="R22" i="1"/>
  <c r="C23" i="1" s="1"/>
  <c r="M22" i="1"/>
  <c r="K22" i="1"/>
  <c r="T21" i="1"/>
  <c r="R21" i="1"/>
  <c r="C22" i="1" s="1"/>
  <c r="M21" i="1"/>
  <c r="K21" i="1"/>
  <c r="C21" i="1"/>
  <c r="T20" i="1"/>
  <c r="R20" i="1"/>
  <c r="M20" i="1"/>
  <c r="K20" i="1"/>
  <c r="C20" i="1"/>
  <c r="T19" i="1"/>
  <c r="R19" i="1"/>
  <c r="M19" i="1"/>
  <c r="K19" i="1"/>
  <c r="J18" i="1"/>
  <c r="J17" i="1"/>
  <c r="J16" i="1"/>
  <c r="J15" i="1"/>
  <c r="J14" i="1"/>
  <c r="J13" i="1"/>
  <c r="J12" i="1"/>
  <c r="J11" i="1"/>
  <c r="J10" i="1"/>
  <c r="K9" i="1"/>
  <c r="J9" i="1"/>
  <c r="M9" i="1" s="1"/>
  <c r="R9" i="1" s="1"/>
  <c r="L2" i="1"/>
  <c r="T9" i="2" l="1"/>
  <c r="C10" i="2"/>
  <c r="T9" i="1"/>
  <c r="C10" i="1"/>
  <c r="K10" i="2" l="1"/>
  <c r="M10" i="2" s="1"/>
  <c r="R10" i="2" s="1"/>
  <c r="K10" i="1"/>
  <c r="M10" i="1" s="1"/>
  <c r="R10" i="1" s="1"/>
  <c r="T10" i="2" l="1"/>
  <c r="C11" i="2"/>
  <c r="C11" i="1"/>
  <c r="T10" i="1"/>
  <c r="K11" i="2" l="1"/>
  <c r="M11" i="2" s="1"/>
  <c r="R11" i="2" s="1"/>
  <c r="K11" i="1"/>
  <c r="M11" i="1" s="1"/>
  <c r="R11" i="1" s="1"/>
  <c r="T11" i="2" l="1"/>
  <c r="C12" i="2"/>
  <c r="T11" i="1"/>
  <c r="C12" i="1"/>
  <c r="K12" i="2" l="1"/>
  <c r="M12" i="2" s="1"/>
  <c r="R12" i="2" s="1"/>
  <c r="K12" i="1"/>
  <c r="M12" i="1" s="1"/>
  <c r="R12" i="1" s="1"/>
  <c r="T12" i="2" l="1"/>
  <c r="C13" i="2"/>
  <c r="C13" i="1"/>
  <c r="T12" i="1"/>
  <c r="K13" i="2" l="1"/>
  <c r="M13" i="2" s="1"/>
  <c r="R13" i="2" s="1"/>
  <c r="K13" i="1"/>
  <c r="M13" i="1" s="1"/>
  <c r="R13" i="1" s="1"/>
  <c r="T13" i="2" l="1"/>
  <c r="C14" i="2"/>
  <c r="T13" i="1"/>
  <c r="C14" i="1"/>
  <c r="K14" i="2" l="1"/>
  <c r="M14" i="2" s="1"/>
  <c r="R14" i="2" s="1"/>
  <c r="K14" i="1"/>
  <c r="M14" i="1" s="1"/>
  <c r="R14" i="1" s="1"/>
  <c r="T14" i="2" l="1"/>
  <c r="C15" i="2"/>
  <c r="K15" i="2" s="1"/>
  <c r="M15" i="2" s="1"/>
  <c r="R15" i="2" s="1"/>
  <c r="C15" i="1"/>
  <c r="K15" i="1" s="1"/>
  <c r="M15" i="1" s="1"/>
  <c r="R15" i="1" s="1"/>
  <c r="T14" i="1"/>
  <c r="T15" i="2" l="1"/>
  <c r="C16" i="2"/>
  <c r="K16" i="2" s="1"/>
  <c r="M16" i="2" s="1"/>
  <c r="R16" i="2" s="1"/>
  <c r="T15" i="1"/>
  <c r="C16" i="1"/>
  <c r="K16" i="1" s="1"/>
  <c r="M16" i="1" s="1"/>
  <c r="R16" i="1" s="1"/>
  <c r="T16" i="2" l="1"/>
  <c r="C17" i="2"/>
  <c r="K17" i="2" s="1"/>
  <c r="M17" i="2" s="1"/>
  <c r="R17" i="2" s="1"/>
  <c r="C17" i="1"/>
  <c r="K17" i="1" s="1"/>
  <c r="M17" i="1" s="1"/>
  <c r="R17" i="1" s="1"/>
  <c r="T16" i="1"/>
  <c r="T17" i="2" l="1"/>
  <c r="C18" i="2"/>
  <c r="K18" i="2" s="1"/>
  <c r="M18" i="2" s="1"/>
  <c r="R18" i="2" s="1"/>
  <c r="T17" i="1"/>
  <c r="C18" i="1"/>
  <c r="K18" i="1" s="1"/>
  <c r="M18" i="1" s="1"/>
  <c r="R18" i="1" s="1"/>
  <c r="C19" i="2" l="1"/>
  <c r="K19" i="2" s="1"/>
  <c r="M19" i="2" s="1"/>
  <c r="R19" i="2" s="1"/>
  <c r="T18" i="2"/>
  <c r="C19" i="1"/>
  <c r="T18" i="1"/>
  <c r="H4" i="1" s="1"/>
  <c r="D4" i="1"/>
  <c r="G5" i="1"/>
  <c r="E5" i="1"/>
  <c r="C5" i="1"/>
  <c r="I5" i="1" s="1"/>
  <c r="T19" i="2" l="1"/>
  <c r="C20" i="2"/>
  <c r="K20" i="2" s="1"/>
  <c r="M20" i="2" s="1"/>
  <c r="R20" i="2" s="1"/>
  <c r="P4" i="1"/>
  <c r="L4" i="1"/>
  <c r="C21" i="2" l="1"/>
  <c r="K21" i="2" s="1"/>
  <c r="M21" i="2" s="1"/>
  <c r="R21" i="2" s="1"/>
  <c r="T20" i="2"/>
  <c r="T21" i="2" l="1"/>
  <c r="C22" i="2"/>
  <c r="K22" i="2" s="1"/>
  <c r="M22" i="2" s="1"/>
  <c r="R22" i="2" s="1"/>
  <c r="C23" i="2" l="1"/>
  <c r="T22" i="2"/>
  <c r="H4" i="2" s="1"/>
  <c r="G5" i="2"/>
  <c r="C5" i="2"/>
  <c r="I5" i="2" s="1"/>
  <c r="E5" i="2"/>
  <c r="D4" i="2"/>
  <c r="L4" i="2" l="1"/>
  <c r="P4" i="2"/>
</calcChain>
</file>

<file path=xl/sharedStrings.xml><?xml version="1.0" encoding="utf-8"?>
<sst xmlns="http://schemas.openxmlformats.org/spreadsheetml/2006/main" count="282" uniqueCount="45">
  <si>
    <t>通貨ペア</t>
    <rPh sb="0" eb="2">
      <t>ツウカ</t>
    </rPh>
    <phoneticPr fontId="3"/>
  </si>
  <si>
    <t>USDJPY</t>
    <phoneticPr fontId="3"/>
  </si>
  <si>
    <t>時間足</t>
    <rPh sb="0" eb="2">
      <t>ジカン</t>
    </rPh>
    <rPh sb="2" eb="3">
      <t>アシ</t>
    </rPh>
    <phoneticPr fontId="3"/>
  </si>
  <si>
    <t>1H足</t>
    <rPh sb="2" eb="3">
      <t>アシ</t>
    </rPh>
    <phoneticPr fontId="3"/>
  </si>
  <si>
    <t>当初資金</t>
    <rPh sb="0" eb="2">
      <t>トウショ</t>
    </rPh>
    <rPh sb="2" eb="4">
      <t>シキン</t>
    </rPh>
    <phoneticPr fontId="3"/>
  </si>
  <si>
    <t>最終資金</t>
    <rPh sb="0" eb="2">
      <t>サイシュウ</t>
    </rPh>
    <rPh sb="2" eb="4">
      <t>シキン</t>
    </rPh>
    <phoneticPr fontId="3"/>
  </si>
  <si>
    <t>エントリー理由</t>
    <rPh sb="5" eb="7">
      <t>リユウ</t>
    </rPh>
    <phoneticPr fontId="3"/>
  </si>
  <si>
    <t>DFS(ダイバージェンス出現、フィボナッチ） 高値５０%戻り</t>
    <rPh sb="12" eb="14">
      <t>シュツゲン</t>
    </rPh>
    <rPh sb="23" eb="25">
      <t>タカネ</t>
    </rPh>
    <rPh sb="28" eb="29">
      <t>モド</t>
    </rPh>
    <phoneticPr fontId="3"/>
  </si>
  <si>
    <t>決済理由</t>
    <rPh sb="0" eb="2">
      <t>ケッサイ</t>
    </rPh>
    <rPh sb="2" eb="4">
      <t>リユウ</t>
    </rPh>
    <phoneticPr fontId="3"/>
  </si>
  <si>
    <t>・フィボナッチ　高値50%戻り→ｰ1</t>
    <rPh sb="8" eb="10">
      <t>タカネ</t>
    </rPh>
    <rPh sb="13" eb="14">
      <t>モド</t>
    </rPh>
    <phoneticPr fontId="3"/>
  </si>
  <si>
    <t>損益金額</t>
    <rPh sb="0" eb="2">
      <t>ソンエキ</t>
    </rPh>
    <rPh sb="2" eb="4">
      <t>キンガク</t>
    </rPh>
    <phoneticPr fontId="3"/>
  </si>
  <si>
    <t>損益pips</t>
    <rPh sb="0" eb="2">
      <t>ソンエキ</t>
    </rPh>
    <phoneticPr fontId="3"/>
  </si>
  <si>
    <t>最大ドローアップ</t>
    <rPh sb="0" eb="2">
      <t>サイダイ</t>
    </rPh>
    <phoneticPr fontId="3"/>
  </si>
  <si>
    <t>最大ドローダウン</t>
    <rPh sb="0" eb="2">
      <t>サイダイ</t>
    </rPh>
    <phoneticPr fontId="3"/>
  </si>
  <si>
    <t>勝数</t>
    <rPh sb="0" eb="1">
      <t>カ</t>
    </rPh>
    <rPh sb="1" eb="2">
      <t>カズ</t>
    </rPh>
    <phoneticPr fontId="3"/>
  </si>
  <si>
    <t>負数</t>
    <rPh sb="0" eb="1">
      <t>マ</t>
    </rPh>
    <rPh sb="1" eb="2">
      <t>カズ</t>
    </rPh>
    <phoneticPr fontId="3"/>
  </si>
  <si>
    <t>引分</t>
    <rPh sb="0" eb="1">
      <t>ヒ</t>
    </rPh>
    <rPh sb="1" eb="2">
      <t>ワ</t>
    </rPh>
    <phoneticPr fontId="3"/>
  </si>
  <si>
    <t>勝率</t>
    <rPh sb="0" eb="2">
      <t>ショウリツ</t>
    </rPh>
    <phoneticPr fontId="3"/>
  </si>
  <si>
    <t>最大連勝</t>
    <rPh sb="0" eb="2">
      <t>サイダイ</t>
    </rPh>
    <rPh sb="2" eb="4">
      <t>レンショウ</t>
    </rPh>
    <phoneticPr fontId="3"/>
  </si>
  <si>
    <t>最大連敗</t>
    <rPh sb="0" eb="2">
      <t>サイダイ</t>
    </rPh>
    <rPh sb="2" eb="4">
      <t>レンパイ</t>
    </rPh>
    <phoneticPr fontId="3"/>
  </si>
  <si>
    <t>No.</t>
    <phoneticPr fontId="3"/>
  </si>
  <si>
    <t>資金</t>
    <rPh sb="0" eb="2">
      <t>シキン</t>
    </rPh>
    <phoneticPr fontId="3"/>
  </si>
  <si>
    <t>エントリー</t>
    <phoneticPr fontId="3"/>
  </si>
  <si>
    <t>リスク（3%）</t>
    <phoneticPr fontId="3"/>
  </si>
  <si>
    <t>ロット</t>
    <phoneticPr fontId="3"/>
  </si>
  <si>
    <t>決済</t>
    <rPh sb="0" eb="2">
      <t>ケッサイ</t>
    </rPh>
    <phoneticPr fontId="3"/>
  </si>
  <si>
    <t>損益</t>
    <rPh sb="0" eb="2">
      <t>ソンエキ</t>
    </rPh>
    <phoneticPr fontId="3"/>
  </si>
  <si>
    <t>西暦</t>
    <rPh sb="0" eb="2">
      <t>セイレキ</t>
    </rPh>
    <phoneticPr fontId="3"/>
  </si>
  <si>
    <t>日付</t>
    <rPh sb="0" eb="2">
      <t>ヒヅケ</t>
    </rPh>
    <phoneticPr fontId="3"/>
  </si>
  <si>
    <t>売買</t>
    <rPh sb="0" eb="2">
      <t>バイバイ</t>
    </rPh>
    <phoneticPr fontId="3"/>
  </si>
  <si>
    <t>レート</t>
    <phoneticPr fontId="3"/>
  </si>
  <si>
    <t>pips</t>
    <phoneticPr fontId="3"/>
  </si>
  <si>
    <t>損失上限</t>
    <rPh sb="0" eb="2">
      <t>ソンシツ</t>
    </rPh>
    <rPh sb="2" eb="4">
      <t>ジョウゲン</t>
    </rPh>
    <phoneticPr fontId="3"/>
  </si>
  <si>
    <t>金額</t>
    <rPh sb="0" eb="2">
      <t>キンガク</t>
    </rPh>
    <phoneticPr fontId="3"/>
  </si>
  <si>
    <t>売</t>
  </si>
  <si>
    <t>買</t>
  </si>
  <si>
    <t>買</t>
    <phoneticPr fontId="3"/>
  </si>
  <si>
    <t>売</t>
    <phoneticPr fontId="3"/>
  </si>
  <si>
    <t>4H</t>
    <phoneticPr fontId="3"/>
  </si>
  <si>
    <t>52BB, DFS(ダイバージェンス出現、フィボナッチ） 高値５０%戻り</t>
    <rPh sb="18" eb="20">
      <t>シュツゲン</t>
    </rPh>
    <rPh sb="29" eb="31">
      <t>タカネ</t>
    </rPh>
    <rPh sb="34" eb="35">
      <t>モド</t>
    </rPh>
    <phoneticPr fontId="3"/>
  </si>
  <si>
    <t>No.4</t>
    <phoneticPr fontId="3"/>
  </si>
  <si>
    <t>No.1</t>
    <phoneticPr fontId="3"/>
  </si>
  <si>
    <t>No.2</t>
    <phoneticPr fontId="3"/>
  </si>
  <si>
    <t>No.3</t>
    <phoneticPr fontId="3"/>
  </si>
  <si>
    <t>No.10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</si>
</sst>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_ ;[Red]\-#,##0\ "/>
    <numFmt numFmtId="178" formatCode="0.0_ ;[Red]\-0.0\ "/>
    <numFmt numFmtId="179" formatCode="0.0%"/>
    <numFmt numFmtId="180" formatCode="m/d;@"/>
    <numFmt numFmtId="181" formatCode="0.00_ "/>
  </numFmts>
  <fonts count="6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177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79" fontId="0" fillId="0" borderId="6" xfId="1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4" borderId="5" xfId="0" applyFont="1" applyFill="1" applyBorder="1" applyAlignment="1">
      <alignment horizontal="center" vertical="center" shrinkToFit="1"/>
    </xf>
    <xf numFmtId="0" fontId="2" fillId="4" borderId="9" xfId="0" applyFont="1" applyFill="1" applyBorder="1" applyAlignment="1">
      <alignment horizontal="center" vertical="center" shrinkToFit="1"/>
    </xf>
    <xf numFmtId="0" fontId="2" fillId="5" borderId="10" xfId="0" applyFont="1" applyFill="1" applyBorder="1" applyAlignment="1">
      <alignment horizontal="center" vertical="center" shrinkToFit="1"/>
    </xf>
    <xf numFmtId="0" fontId="2" fillId="5" borderId="6" xfId="0" applyFont="1" applyFill="1" applyBorder="1" applyAlignment="1">
      <alignment horizontal="center" vertical="center" shrinkToFit="1"/>
    </xf>
    <xf numFmtId="0" fontId="2" fillId="5" borderId="4" xfId="0" applyFont="1" applyFill="1" applyBorder="1" applyAlignment="1">
      <alignment horizontal="center" vertical="center" shrinkToFit="1"/>
    </xf>
    <xf numFmtId="0" fontId="2" fillId="6" borderId="10" xfId="0" applyFont="1" applyFill="1" applyBorder="1" applyAlignment="1">
      <alignment horizontal="center" vertical="center" shrinkToFit="1"/>
    </xf>
    <xf numFmtId="0" fontId="2" fillId="6" borderId="6" xfId="0" applyFont="1" applyFill="1" applyBorder="1" applyAlignment="1">
      <alignment horizontal="center" vertical="center" shrinkToFit="1"/>
    </xf>
    <xf numFmtId="0" fontId="2" fillId="6" borderId="4" xfId="0" applyFont="1" applyFill="1" applyBorder="1" applyAlignment="1">
      <alignment horizontal="center" vertical="center" shrinkToFit="1"/>
    </xf>
    <xf numFmtId="0" fontId="2" fillId="7" borderId="1" xfId="0" applyFont="1" applyFill="1" applyBorder="1" applyAlignment="1">
      <alignment horizontal="center" vertical="center" shrinkToFit="1"/>
    </xf>
    <xf numFmtId="0" fontId="2" fillId="8" borderId="10" xfId="0" applyFont="1" applyFill="1" applyBorder="1" applyAlignment="1">
      <alignment horizontal="center" vertical="center" shrinkToFit="1"/>
    </xf>
    <xf numFmtId="0" fontId="2" fillId="8" borderId="6" xfId="0" applyFont="1" applyFill="1" applyBorder="1" applyAlignment="1">
      <alignment horizontal="center" vertical="center" shrinkToFit="1"/>
    </xf>
    <xf numFmtId="0" fontId="2" fillId="8" borderId="4" xfId="0" applyFont="1" applyFill="1" applyBorder="1" applyAlignment="1">
      <alignment horizontal="center" vertical="center" shrinkToFit="1"/>
    </xf>
    <xf numFmtId="0" fontId="2" fillId="9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4" borderId="10" xfId="0" applyFont="1" applyFill="1" applyBorder="1" applyAlignment="1">
      <alignment horizontal="center" vertical="center" shrinkToFit="1"/>
    </xf>
    <xf numFmtId="0" fontId="2" fillId="4" borderId="11" xfId="0" applyFont="1" applyFill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center" vertical="center" shrinkToFit="1"/>
    </xf>
    <xf numFmtId="0" fontId="2" fillId="5" borderId="3" xfId="0" applyFont="1" applyFill="1" applyBorder="1" applyAlignment="1">
      <alignment horizontal="center" vertical="center" shrinkToFit="1"/>
    </xf>
    <xf numFmtId="0" fontId="2" fillId="6" borderId="1" xfId="0" applyFont="1" applyFill="1" applyBorder="1" applyAlignment="1">
      <alignment horizontal="center" vertical="center" shrinkToFit="1"/>
    </xf>
    <xf numFmtId="0" fontId="2" fillId="6" borderId="3" xfId="0" applyFont="1" applyFill="1" applyBorder="1" applyAlignment="1">
      <alignment horizontal="center" vertical="center" shrinkToFit="1"/>
    </xf>
    <xf numFmtId="0" fontId="2" fillId="8" borderId="1" xfId="0" applyFont="1" applyFill="1" applyBorder="1" applyAlignment="1">
      <alignment horizontal="center" vertical="center" shrinkToFit="1"/>
    </xf>
    <xf numFmtId="0" fontId="2" fillId="8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81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16"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165099</xdr:rowOff>
    </xdr:from>
    <xdr:to>
      <xdr:col>5</xdr:col>
      <xdr:colOff>297352</xdr:colOff>
      <xdr:row>12</xdr:row>
      <xdr:rowOff>25485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4051FFE-5420-4275-ADBB-DA4783402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0199"/>
          <a:ext cx="3345352" cy="16764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5</xdr:col>
      <xdr:colOff>297352</xdr:colOff>
      <xdr:row>24</xdr:row>
      <xdr:rowOff>25486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D6E8B5C-4DC0-45ED-8019-542044AF6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11400"/>
          <a:ext cx="3345352" cy="16764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5</xdr:col>
      <xdr:colOff>297352</xdr:colOff>
      <xdr:row>36</xdr:row>
      <xdr:rowOff>25486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C65A8222-E714-4C51-B6DB-21FA8AC95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92600"/>
          <a:ext cx="3345352" cy="16764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5</xdr:col>
      <xdr:colOff>297352</xdr:colOff>
      <xdr:row>48</xdr:row>
      <xdr:rowOff>25486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D9EB5652-1047-4E89-8CF5-C0BB70FD2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273800"/>
          <a:ext cx="3345352" cy="16764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503671</xdr:colOff>
      <xdr:row>16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AFB4CED-3F0C-43F5-B835-D2C3F672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5100"/>
          <a:ext cx="4161271" cy="247650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18</xdr:row>
      <xdr:rowOff>0</xdr:rowOff>
    </xdr:from>
    <xdr:to>
      <xdr:col>6</xdr:col>
      <xdr:colOff>567908</xdr:colOff>
      <xdr:row>33</xdr:row>
      <xdr:rowOff>38229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558DD18-52AD-4F57-ABDD-BDCE43AE6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971800"/>
          <a:ext cx="4225507" cy="2514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C5985-9CAC-47D9-81C7-98BF93935444}">
  <dimension ref="B2:V109"/>
  <sheetViews>
    <sheetView zoomScale="115" zoomScaleNormal="115" workbookViewId="0">
      <pane ySplit="8" topLeftCell="A18" activePane="bottomLeft" state="frozen"/>
      <selection pane="bottomLeft" activeCell="D2" sqref="D2:E2"/>
    </sheetView>
  </sheetViews>
  <sheetFormatPr defaultRowHeight="13" x14ac:dyDescent="0.2"/>
  <cols>
    <col min="1" max="1" width="2.90625" customWidth="1"/>
    <col min="2" max="18" width="6.6328125" customWidth="1"/>
    <col min="22" max="22" width="10.90625" style="5" bestFit="1" customWidth="1"/>
    <col min="257" max="257" width="2.90625" customWidth="1"/>
    <col min="258" max="274" width="6.6328125" customWidth="1"/>
    <col min="278" max="278" width="10.90625" bestFit="1" customWidth="1"/>
    <col min="513" max="513" width="2.90625" customWidth="1"/>
    <col min="514" max="530" width="6.6328125" customWidth="1"/>
    <col min="534" max="534" width="10.90625" bestFit="1" customWidth="1"/>
    <col min="769" max="769" width="2.90625" customWidth="1"/>
    <col min="770" max="786" width="6.6328125" customWidth="1"/>
    <col min="790" max="790" width="10.90625" bestFit="1" customWidth="1"/>
    <col min="1025" max="1025" width="2.90625" customWidth="1"/>
    <col min="1026" max="1042" width="6.6328125" customWidth="1"/>
    <col min="1046" max="1046" width="10.90625" bestFit="1" customWidth="1"/>
    <col min="1281" max="1281" width="2.90625" customWidth="1"/>
    <col min="1282" max="1298" width="6.6328125" customWidth="1"/>
    <col min="1302" max="1302" width="10.90625" bestFit="1" customWidth="1"/>
    <col min="1537" max="1537" width="2.90625" customWidth="1"/>
    <col min="1538" max="1554" width="6.6328125" customWidth="1"/>
    <col min="1558" max="1558" width="10.90625" bestFit="1" customWidth="1"/>
    <col min="1793" max="1793" width="2.90625" customWidth="1"/>
    <col min="1794" max="1810" width="6.6328125" customWidth="1"/>
    <col min="1814" max="1814" width="10.90625" bestFit="1" customWidth="1"/>
    <col min="2049" max="2049" width="2.90625" customWidth="1"/>
    <col min="2050" max="2066" width="6.6328125" customWidth="1"/>
    <col min="2070" max="2070" width="10.90625" bestFit="1" customWidth="1"/>
    <col min="2305" max="2305" width="2.90625" customWidth="1"/>
    <col min="2306" max="2322" width="6.6328125" customWidth="1"/>
    <col min="2326" max="2326" width="10.90625" bestFit="1" customWidth="1"/>
    <col min="2561" max="2561" width="2.90625" customWidth="1"/>
    <col min="2562" max="2578" width="6.6328125" customWidth="1"/>
    <col min="2582" max="2582" width="10.90625" bestFit="1" customWidth="1"/>
    <col min="2817" max="2817" width="2.90625" customWidth="1"/>
    <col min="2818" max="2834" width="6.6328125" customWidth="1"/>
    <col min="2838" max="2838" width="10.90625" bestFit="1" customWidth="1"/>
    <col min="3073" max="3073" width="2.90625" customWidth="1"/>
    <col min="3074" max="3090" width="6.6328125" customWidth="1"/>
    <col min="3094" max="3094" width="10.90625" bestFit="1" customWidth="1"/>
    <col min="3329" max="3329" width="2.90625" customWidth="1"/>
    <col min="3330" max="3346" width="6.6328125" customWidth="1"/>
    <col min="3350" max="3350" width="10.90625" bestFit="1" customWidth="1"/>
    <col min="3585" max="3585" width="2.90625" customWidth="1"/>
    <col min="3586" max="3602" width="6.6328125" customWidth="1"/>
    <col min="3606" max="3606" width="10.90625" bestFit="1" customWidth="1"/>
    <col min="3841" max="3841" width="2.90625" customWidth="1"/>
    <col min="3842" max="3858" width="6.6328125" customWidth="1"/>
    <col min="3862" max="3862" width="10.90625" bestFit="1" customWidth="1"/>
    <col min="4097" max="4097" width="2.90625" customWidth="1"/>
    <col min="4098" max="4114" width="6.6328125" customWidth="1"/>
    <col min="4118" max="4118" width="10.90625" bestFit="1" customWidth="1"/>
    <col min="4353" max="4353" width="2.90625" customWidth="1"/>
    <col min="4354" max="4370" width="6.6328125" customWidth="1"/>
    <col min="4374" max="4374" width="10.90625" bestFit="1" customWidth="1"/>
    <col min="4609" max="4609" width="2.90625" customWidth="1"/>
    <col min="4610" max="4626" width="6.6328125" customWidth="1"/>
    <col min="4630" max="4630" width="10.90625" bestFit="1" customWidth="1"/>
    <col min="4865" max="4865" width="2.90625" customWidth="1"/>
    <col min="4866" max="4882" width="6.6328125" customWidth="1"/>
    <col min="4886" max="4886" width="10.90625" bestFit="1" customWidth="1"/>
    <col min="5121" max="5121" width="2.90625" customWidth="1"/>
    <col min="5122" max="5138" width="6.6328125" customWidth="1"/>
    <col min="5142" max="5142" width="10.90625" bestFit="1" customWidth="1"/>
    <col min="5377" max="5377" width="2.90625" customWidth="1"/>
    <col min="5378" max="5394" width="6.6328125" customWidth="1"/>
    <col min="5398" max="5398" width="10.90625" bestFit="1" customWidth="1"/>
    <col min="5633" max="5633" width="2.90625" customWidth="1"/>
    <col min="5634" max="5650" width="6.6328125" customWidth="1"/>
    <col min="5654" max="5654" width="10.90625" bestFit="1" customWidth="1"/>
    <col min="5889" max="5889" width="2.90625" customWidth="1"/>
    <col min="5890" max="5906" width="6.6328125" customWidth="1"/>
    <col min="5910" max="5910" width="10.90625" bestFit="1" customWidth="1"/>
    <col min="6145" max="6145" width="2.90625" customWidth="1"/>
    <col min="6146" max="6162" width="6.6328125" customWidth="1"/>
    <col min="6166" max="6166" width="10.90625" bestFit="1" customWidth="1"/>
    <col min="6401" max="6401" width="2.90625" customWidth="1"/>
    <col min="6402" max="6418" width="6.6328125" customWidth="1"/>
    <col min="6422" max="6422" width="10.90625" bestFit="1" customWidth="1"/>
    <col min="6657" max="6657" width="2.90625" customWidth="1"/>
    <col min="6658" max="6674" width="6.6328125" customWidth="1"/>
    <col min="6678" max="6678" width="10.90625" bestFit="1" customWidth="1"/>
    <col min="6913" max="6913" width="2.90625" customWidth="1"/>
    <col min="6914" max="6930" width="6.6328125" customWidth="1"/>
    <col min="6934" max="6934" width="10.90625" bestFit="1" customWidth="1"/>
    <col min="7169" max="7169" width="2.90625" customWidth="1"/>
    <col min="7170" max="7186" width="6.6328125" customWidth="1"/>
    <col min="7190" max="7190" width="10.90625" bestFit="1" customWidth="1"/>
    <col min="7425" max="7425" width="2.90625" customWidth="1"/>
    <col min="7426" max="7442" width="6.6328125" customWidth="1"/>
    <col min="7446" max="7446" width="10.90625" bestFit="1" customWidth="1"/>
    <col min="7681" max="7681" width="2.90625" customWidth="1"/>
    <col min="7682" max="7698" width="6.6328125" customWidth="1"/>
    <col min="7702" max="7702" width="10.90625" bestFit="1" customWidth="1"/>
    <col min="7937" max="7937" width="2.90625" customWidth="1"/>
    <col min="7938" max="7954" width="6.6328125" customWidth="1"/>
    <col min="7958" max="7958" width="10.90625" bestFit="1" customWidth="1"/>
    <col min="8193" max="8193" width="2.90625" customWidth="1"/>
    <col min="8194" max="8210" width="6.6328125" customWidth="1"/>
    <col min="8214" max="8214" width="10.90625" bestFit="1" customWidth="1"/>
    <col min="8449" max="8449" width="2.90625" customWidth="1"/>
    <col min="8450" max="8466" width="6.6328125" customWidth="1"/>
    <col min="8470" max="8470" width="10.90625" bestFit="1" customWidth="1"/>
    <col min="8705" max="8705" width="2.90625" customWidth="1"/>
    <col min="8706" max="8722" width="6.6328125" customWidth="1"/>
    <col min="8726" max="8726" width="10.90625" bestFit="1" customWidth="1"/>
    <col min="8961" max="8961" width="2.90625" customWidth="1"/>
    <col min="8962" max="8978" width="6.6328125" customWidth="1"/>
    <col min="8982" max="8982" width="10.90625" bestFit="1" customWidth="1"/>
    <col min="9217" max="9217" width="2.90625" customWidth="1"/>
    <col min="9218" max="9234" width="6.6328125" customWidth="1"/>
    <col min="9238" max="9238" width="10.90625" bestFit="1" customWidth="1"/>
    <col min="9473" max="9473" width="2.90625" customWidth="1"/>
    <col min="9474" max="9490" width="6.6328125" customWidth="1"/>
    <col min="9494" max="9494" width="10.90625" bestFit="1" customWidth="1"/>
    <col min="9729" max="9729" width="2.90625" customWidth="1"/>
    <col min="9730" max="9746" width="6.6328125" customWidth="1"/>
    <col min="9750" max="9750" width="10.90625" bestFit="1" customWidth="1"/>
    <col min="9985" max="9985" width="2.90625" customWidth="1"/>
    <col min="9986" max="10002" width="6.6328125" customWidth="1"/>
    <col min="10006" max="10006" width="10.90625" bestFit="1" customWidth="1"/>
    <col min="10241" max="10241" width="2.90625" customWidth="1"/>
    <col min="10242" max="10258" width="6.6328125" customWidth="1"/>
    <col min="10262" max="10262" width="10.90625" bestFit="1" customWidth="1"/>
    <col min="10497" max="10497" width="2.90625" customWidth="1"/>
    <col min="10498" max="10514" width="6.6328125" customWidth="1"/>
    <col min="10518" max="10518" width="10.90625" bestFit="1" customWidth="1"/>
    <col min="10753" max="10753" width="2.90625" customWidth="1"/>
    <col min="10754" max="10770" width="6.6328125" customWidth="1"/>
    <col min="10774" max="10774" width="10.90625" bestFit="1" customWidth="1"/>
    <col min="11009" max="11009" width="2.90625" customWidth="1"/>
    <col min="11010" max="11026" width="6.6328125" customWidth="1"/>
    <col min="11030" max="11030" width="10.90625" bestFit="1" customWidth="1"/>
    <col min="11265" max="11265" width="2.90625" customWidth="1"/>
    <col min="11266" max="11282" width="6.6328125" customWidth="1"/>
    <col min="11286" max="11286" width="10.90625" bestFit="1" customWidth="1"/>
    <col min="11521" max="11521" width="2.90625" customWidth="1"/>
    <col min="11522" max="11538" width="6.6328125" customWidth="1"/>
    <col min="11542" max="11542" width="10.90625" bestFit="1" customWidth="1"/>
    <col min="11777" max="11777" width="2.90625" customWidth="1"/>
    <col min="11778" max="11794" width="6.6328125" customWidth="1"/>
    <col min="11798" max="11798" width="10.90625" bestFit="1" customWidth="1"/>
    <col min="12033" max="12033" width="2.90625" customWidth="1"/>
    <col min="12034" max="12050" width="6.6328125" customWidth="1"/>
    <col min="12054" max="12054" width="10.90625" bestFit="1" customWidth="1"/>
    <col min="12289" max="12289" width="2.90625" customWidth="1"/>
    <col min="12290" max="12306" width="6.6328125" customWidth="1"/>
    <col min="12310" max="12310" width="10.90625" bestFit="1" customWidth="1"/>
    <col min="12545" max="12545" width="2.90625" customWidth="1"/>
    <col min="12546" max="12562" width="6.6328125" customWidth="1"/>
    <col min="12566" max="12566" width="10.90625" bestFit="1" customWidth="1"/>
    <col min="12801" max="12801" width="2.90625" customWidth="1"/>
    <col min="12802" max="12818" width="6.6328125" customWidth="1"/>
    <col min="12822" max="12822" width="10.90625" bestFit="1" customWidth="1"/>
    <col min="13057" max="13057" width="2.90625" customWidth="1"/>
    <col min="13058" max="13074" width="6.6328125" customWidth="1"/>
    <col min="13078" max="13078" width="10.90625" bestFit="1" customWidth="1"/>
    <col min="13313" max="13313" width="2.90625" customWidth="1"/>
    <col min="13314" max="13330" width="6.6328125" customWidth="1"/>
    <col min="13334" max="13334" width="10.90625" bestFit="1" customWidth="1"/>
    <col min="13569" max="13569" width="2.90625" customWidth="1"/>
    <col min="13570" max="13586" width="6.6328125" customWidth="1"/>
    <col min="13590" max="13590" width="10.90625" bestFit="1" customWidth="1"/>
    <col min="13825" max="13825" width="2.90625" customWidth="1"/>
    <col min="13826" max="13842" width="6.6328125" customWidth="1"/>
    <col min="13846" max="13846" width="10.90625" bestFit="1" customWidth="1"/>
    <col min="14081" max="14081" width="2.90625" customWidth="1"/>
    <col min="14082" max="14098" width="6.6328125" customWidth="1"/>
    <col min="14102" max="14102" width="10.90625" bestFit="1" customWidth="1"/>
    <col min="14337" max="14337" width="2.90625" customWidth="1"/>
    <col min="14338" max="14354" width="6.6328125" customWidth="1"/>
    <col min="14358" max="14358" width="10.90625" bestFit="1" customWidth="1"/>
    <col min="14593" max="14593" width="2.90625" customWidth="1"/>
    <col min="14594" max="14610" width="6.6328125" customWidth="1"/>
    <col min="14614" max="14614" width="10.90625" bestFit="1" customWidth="1"/>
    <col min="14849" max="14849" width="2.90625" customWidth="1"/>
    <col min="14850" max="14866" width="6.6328125" customWidth="1"/>
    <col min="14870" max="14870" width="10.90625" bestFit="1" customWidth="1"/>
    <col min="15105" max="15105" width="2.90625" customWidth="1"/>
    <col min="15106" max="15122" width="6.6328125" customWidth="1"/>
    <col min="15126" max="15126" width="10.90625" bestFit="1" customWidth="1"/>
    <col min="15361" max="15361" width="2.90625" customWidth="1"/>
    <col min="15362" max="15378" width="6.6328125" customWidth="1"/>
    <col min="15382" max="15382" width="10.90625" bestFit="1" customWidth="1"/>
    <col min="15617" max="15617" width="2.90625" customWidth="1"/>
    <col min="15618" max="15634" width="6.6328125" customWidth="1"/>
    <col min="15638" max="15638" width="10.90625" bestFit="1" customWidth="1"/>
    <col min="15873" max="15873" width="2.90625" customWidth="1"/>
    <col min="15874" max="15890" width="6.6328125" customWidth="1"/>
    <col min="15894" max="15894" width="10.90625" bestFit="1" customWidth="1"/>
    <col min="16129" max="16129" width="2.90625" customWidth="1"/>
    <col min="16130" max="16146" width="6.6328125" customWidth="1"/>
    <col min="16150" max="16150" width="10.90625" bestFit="1" customWidth="1"/>
  </cols>
  <sheetData>
    <row r="2" spans="2:21" ht="18" x14ac:dyDescent="0.2">
      <c r="B2" s="1" t="s">
        <v>0</v>
      </c>
      <c r="C2" s="1"/>
      <c r="D2" s="2" t="s">
        <v>1</v>
      </c>
      <c r="E2" s="2"/>
      <c r="F2" s="1" t="s">
        <v>2</v>
      </c>
      <c r="G2" s="1"/>
      <c r="H2" s="2" t="s">
        <v>38</v>
      </c>
      <c r="I2" s="2"/>
      <c r="J2" s="1" t="s">
        <v>4</v>
      </c>
      <c r="K2" s="1"/>
      <c r="L2" s="3">
        <f>C9</f>
        <v>300000</v>
      </c>
      <c r="M2" s="2"/>
      <c r="N2" s="1" t="s">
        <v>5</v>
      </c>
      <c r="O2" s="1"/>
      <c r="P2" s="3" t="e">
        <f>C108+R108</f>
        <v>#VALUE!</v>
      </c>
      <c r="Q2" s="2"/>
      <c r="R2" s="4"/>
      <c r="S2" s="4"/>
      <c r="T2" s="4"/>
    </row>
    <row r="3" spans="2:21" ht="57" customHeight="1" x14ac:dyDescent="0.2">
      <c r="B3" s="1" t="s">
        <v>6</v>
      </c>
      <c r="C3" s="1"/>
      <c r="D3" s="6" t="s">
        <v>39</v>
      </c>
      <c r="E3" s="6"/>
      <c r="F3" s="6"/>
      <c r="G3" s="6"/>
      <c r="H3" s="6"/>
      <c r="I3" s="6"/>
      <c r="J3" s="1" t="s">
        <v>8</v>
      </c>
      <c r="K3" s="1"/>
      <c r="L3" s="6" t="s">
        <v>9</v>
      </c>
      <c r="M3" s="7"/>
      <c r="N3" s="7"/>
      <c r="O3" s="7"/>
      <c r="P3" s="7"/>
      <c r="Q3" s="7"/>
      <c r="R3" s="4"/>
      <c r="S3" s="4"/>
    </row>
    <row r="4" spans="2:21" ht="18" x14ac:dyDescent="0.2">
      <c r="B4" s="1" t="s">
        <v>10</v>
      </c>
      <c r="C4" s="1"/>
      <c r="D4" s="8">
        <f>SUM($R$9:$S$993)</f>
        <v>85830.959259502692</v>
      </c>
      <c r="E4" s="8"/>
      <c r="F4" s="1" t="s">
        <v>11</v>
      </c>
      <c r="G4" s="1"/>
      <c r="H4" s="9">
        <f>SUM($T$9:$U$108)</f>
        <v>351.70000000000095</v>
      </c>
      <c r="I4" s="2"/>
      <c r="J4" s="10" t="s">
        <v>12</v>
      </c>
      <c r="K4" s="10"/>
      <c r="L4" s="3">
        <f>MAX($C$9:$D$990)-C9</f>
        <v>110087.56872937077</v>
      </c>
      <c r="M4" s="3"/>
      <c r="N4" s="10" t="s">
        <v>13</v>
      </c>
      <c r="O4" s="10"/>
      <c r="P4" s="8">
        <f>MIN($C$9:$D$990)-C9</f>
        <v>0</v>
      </c>
      <c r="Q4" s="8"/>
      <c r="R4" s="4"/>
      <c r="S4" s="4"/>
      <c r="T4" s="4"/>
    </row>
    <row r="5" spans="2:21" ht="18" x14ac:dyDescent="0.2">
      <c r="B5" s="11" t="s">
        <v>14</v>
      </c>
      <c r="C5" s="12">
        <f>COUNTIF($R$9:$R$990,"&gt;0")</f>
        <v>6</v>
      </c>
      <c r="D5" s="13" t="s">
        <v>15</v>
      </c>
      <c r="E5" s="14">
        <f>COUNTIF($R$9:$R$990,"&lt;0")</f>
        <v>8</v>
      </c>
      <c r="F5" s="13" t="s">
        <v>16</v>
      </c>
      <c r="G5" s="12">
        <f>COUNTIF($R$9:$R$990,"=0")</f>
        <v>0</v>
      </c>
      <c r="H5" s="13" t="s">
        <v>17</v>
      </c>
      <c r="I5" s="15">
        <f>C5/SUM(C5,E5,G5)</f>
        <v>0.42857142857142855</v>
      </c>
      <c r="J5" s="16" t="s">
        <v>18</v>
      </c>
      <c r="K5" s="1"/>
      <c r="L5" s="17"/>
      <c r="M5" s="18"/>
      <c r="N5" s="19" t="s">
        <v>19</v>
      </c>
      <c r="O5" s="20"/>
      <c r="P5" s="17"/>
      <c r="Q5" s="18"/>
      <c r="R5" s="4"/>
      <c r="S5" s="4"/>
      <c r="T5" s="4"/>
    </row>
    <row r="6" spans="2:21" ht="18" x14ac:dyDescent="0.2">
      <c r="B6" s="21"/>
      <c r="C6" s="22"/>
      <c r="D6" s="23"/>
      <c r="E6" s="24"/>
      <c r="F6" s="21"/>
      <c r="G6" s="24"/>
      <c r="H6" s="21"/>
      <c r="I6" s="25"/>
      <c r="J6" s="21"/>
      <c r="K6" s="21"/>
      <c r="L6" s="24"/>
      <c r="M6" s="24"/>
      <c r="N6" s="26"/>
      <c r="O6" s="26"/>
      <c r="P6" s="27"/>
      <c r="Q6" s="28"/>
      <c r="R6" s="4"/>
      <c r="S6" s="4"/>
      <c r="T6" s="4"/>
    </row>
    <row r="7" spans="2:21" ht="18" x14ac:dyDescent="0.2">
      <c r="B7" s="29" t="s">
        <v>20</v>
      </c>
      <c r="C7" s="30" t="s">
        <v>21</v>
      </c>
      <c r="D7" s="31"/>
      <c r="E7" s="32" t="s">
        <v>22</v>
      </c>
      <c r="F7" s="33"/>
      <c r="G7" s="33"/>
      <c r="H7" s="33"/>
      <c r="I7" s="34"/>
      <c r="J7" s="35" t="s">
        <v>23</v>
      </c>
      <c r="K7" s="36"/>
      <c r="L7" s="37"/>
      <c r="M7" s="38" t="s">
        <v>24</v>
      </c>
      <c r="N7" s="39" t="s">
        <v>25</v>
      </c>
      <c r="O7" s="40"/>
      <c r="P7" s="40"/>
      <c r="Q7" s="41"/>
      <c r="R7" s="42" t="s">
        <v>26</v>
      </c>
      <c r="S7" s="42"/>
      <c r="T7" s="42"/>
      <c r="U7" s="42"/>
    </row>
    <row r="8" spans="2:21" ht="18" x14ac:dyDescent="0.2">
      <c r="B8" s="43"/>
      <c r="C8" s="44"/>
      <c r="D8" s="45"/>
      <c r="E8" s="46" t="s">
        <v>27</v>
      </c>
      <c r="F8" s="46" t="s">
        <v>28</v>
      </c>
      <c r="G8" s="46" t="s">
        <v>29</v>
      </c>
      <c r="H8" s="47" t="s">
        <v>30</v>
      </c>
      <c r="I8" s="34"/>
      <c r="J8" s="48" t="s">
        <v>31</v>
      </c>
      <c r="K8" s="49" t="s">
        <v>32</v>
      </c>
      <c r="L8" s="37"/>
      <c r="M8" s="38"/>
      <c r="N8" s="50" t="s">
        <v>27</v>
      </c>
      <c r="O8" s="50" t="s">
        <v>28</v>
      </c>
      <c r="P8" s="51" t="s">
        <v>30</v>
      </c>
      <c r="Q8" s="41"/>
      <c r="R8" s="42" t="s">
        <v>33</v>
      </c>
      <c r="S8" s="42"/>
      <c r="T8" s="42" t="s">
        <v>31</v>
      </c>
      <c r="U8" s="42"/>
    </row>
    <row r="9" spans="2:21" ht="18" x14ac:dyDescent="0.2">
      <c r="B9" s="52">
        <v>1</v>
      </c>
      <c r="C9" s="53">
        <v>300000</v>
      </c>
      <c r="D9" s="53"/>
      <c r="E9" s="52">
        <v>2017</v>
      </c>
      <c r="F9" s="54">
        <v>43231</v>
      </c>
      <c r="G9" s="52" t="s">
        <v>34</v>
      </c>
      <c r="H9" s="55">
        <v>113.902</v>
      </c>
      <c r="I9" s="55"/>
      <c r="J9" s="52">
        <f>(114.343-H9)*100</f>
        <v>44.10000000000025</v>
      </c>
      <c r="K9" s="53">
        <f t="shared" ref="K9:K72" si="0">IF(F9="","",C9*0.03)</f>
        <v>9000</v>
      </c>
      <c r="L9" s="53"/>
      <c r="M9" s="56">
        <f>IF(J9="","",(K9/J9)/1000)</f>
        <v>0.20408163265306006</v>
      </c>
      <c r="N9" s="52">
        <v>2017</v>
      </c>
      <c r="O9" s="54">
        <v>43237</v>
      </c>
      <c r="P9" s="55">
        <v>112.539</v>
      </c>
      <c r="Q9" s="55"/>
      <c r="R9" s="57">
        <f>IF(O9="","",(IF(G9="売",H9-P9,P9-H9))*M9*100000)</f>
        <v>27816.326530612077</v>
      </c>
      <c r="S9" s="57"/>
      <c r="T9" s="58">
        <f>IF(O9="","",IF(R9&lt;0,J9*(-1),IF(G9="買",(P9-H9)*100,(H9-P9)*100)))</f>
        <v>136.29999999999995</v>
      </c>
      <c r="U9" s="58"/>
    </row>
    <row r="10" spans="2:21" ht="18" x14ac:dyDescent="0.2">
      <c r="B10" s="52">
        <v>2</v>
      </c>
      <c r="C10" s="53">
        <f t="shared" ref="C10:C73" si="1">IF(R9="","",C9+R9)</f>
        <v>327816.32653061207</v>
      </c>
      <c r="D10" s="53"/>
      <c r="E10" s="52"/>
      <c r="F10" s="54">
        <v>43272</v>
      </c>
      <c r="G10" s="52" t="s">
        <v>34</v>
      </c>
      <c r="H10" s="55">
        <v>111.41800000000001</v>
      </c>
      <c r="I10" s="55"/>
      <c r="J10" s="52">
        <f>(111.778-H10)*100</f>
        <v>35.999999999999943</v>
      </c>
      <c r="K10" s="53">
        <f t="shared" si="0"/>
        <v>9834.4897959183618</v>
      </c>
      <c r="L10" s="53"/>
      <c r="M10" s="56">
        <f t="shared" ref="M10:M73" si="2">IF(J10="","",(K10/J10)/1000)</f>
        <v>0.27318027210884382</v>
      </c>
      <c r="N10" s="52"/>
      <c r="O10" s="54">
        <v>43277</v>
      </c>
      <c r="P10" s="55">
        <v>111.77800000000001</v>
      </c>
      <c r="Q10" s="55"/>
      <c r="R10" s="57">
        <f t="shared" ref="R10:R73" si="3">IF(O10="","",(IF(G10="売",H10-P10,P10-H10))*M10*100000)</f>
        <v>-9834.4897959183618</v>
      </c>
      <c r="S10" s="57"/>
      <c r="T10" s="58">
        <f t="shared" ref="T10:T73" si="4">IF(O10="","",IF(R10&lt;0,J10*(-1),IF(G10="買",(P10-H10)*100,(H10-P10)*100)))</f>
        <v>-35.999999999999943</v>
      </c>
      <c r="U10" s="58"/>
    </row>
    <row r="11" spans="2:21" ht="18" x14ac:dyDescent="0.2">
      <c r="B11" s="52">
        <v>3</v>
      </c>
      <c r="C11" s="53">
        <f t="shared" si="1"/>
        <v>317981.83673469373</v>
      </c>
      <c r="D11" s="53"/>
      <c r="E11" s="52"/>
      <c r="F11" s="54">
        <v>43287</v>
      </c>
      <c r="G11" s="52" t="s">
        <v>34</v>
      </c>
      <c r="H11" s="55">
        <v>113.363</v>
      </c>
      <c r="I11" s="55"/>
      <c r="J11" s="52">
        <f>(113.684-H11)*100</f>
        <v>32.099999999999795</v>
      </c>
      <c r="K11" s="53">
        <f t="shared" si="0"/>
        <v>9539.4551020408107</v>
      </c>
      <c r="L11" s="53"/>
      <c r="M11" s="56">
        <f t="shared" si="2"/>
        <v>0.29717928666793997</v>
      </c>
      <c r="N11" s="52"/>
      <c r="O11" s="54">
        <v>43288</v>
      </c>
      <c r="P11" s="55">
        <v>113.684</v>
      </c>
      <c r="Q11" s="55"/>
      <c r="R11" s="57">
        <f t="shared" si="3"/>
        <v>-9539.4551020408126</v>
      </c>
      <c r="S11" s="57"/>
      <c r="T11" s="58">
        <f t="shared" si="4"/>
        <v>-32.099999999999795</v>
      </c>
      <c r="U11" s="58"/>
    </row>
    <row r="12" spans="2:21" ht="18" x14ac:dyDescent="0.2">
      <c r="B12" s="52">
        <v>4</v>
      </c>
      <c r="C12" s="53">
        <f t="shared" si="1"/>
        <v>308442.38163265289</v>
      </c>
      <c r="D12" s="53"/>
      <c r="E12" s="52"/>
      <c r="F12" s="54">
        <v>43295</v>
      </c>
      <c r="G12" s="52" t="s">
        <v>34</v>
      </c>
      <c r="H12" s="55">
        <v>113.581</v>
      </c>
      <c r="I12" s="55"/>
      <c r="J12" s="52">
        <f>(114.483-H12)*100</f>
        <v>90.200000000000102</v>
      </c>
      <c r="K12" s="53">
        <f t="shared" si="0"/>
        <v>9253.2714489795871</v>
      </c>
      <c r="L12" s="53"/>
      <c r="M12" s="56">
        <f t="shared" si="2"/>
        <v>0.10258615797094875</v>
      </c>
      <c r="N12" s="52"/>
      <c r="O12" s="54">
        <v>43304</v>
      </c>
      <c r="P12" s="55">
        <v>110.93899999999999</v>
      </c>
      <c r="Q12" s="55"/>
      <c r="R12" s="57">
        <f t="shared" si="3"/>
        <v>27103.262935924766</v>
      </c>
      <c r="S12" s="57"/>
      <c r="T12" s="58">
        <f t="shared" si="4"/>
        <v>264.20000000000101</v>
      </c>
      <c r="U12" s="58"/>
    </row>
    <row r="13" spans="2:21" ht="18" x14ac:dyDescent="0.2">
      <c r="B13" s="52">
        <v>5</v>
      </c>
      <c r="C13" s="53">
        <f t="shared" si="1"/>
        <v>335545.64456857764</v>
      </c>
      <c r="D13" s="53"/>
      <c r="E13" s="52"/>
      <c r="F13" s="54">
        <v>43358</v>
      </c>
      <c r="G13" s="52" t="s">
        <v>34</v>
      </c>
      <c r="H13" s="55">
        <v>110.26600000000001</v>
      </c>
      <c r="I13" s="55"/>
      <c r="J13" s="52">
        <f>(111.031-H13)*100</f>
        <v>76.500000000000057</v>
      </c>
      <c r="K13" s="53">
        <f t="shared" si="0"/>
        <v>10066.369337057329</v>
      </c>
      <c r="L13" s="53"/>
      <c r="M13" s="56">
        <f t="shared" si="2"/>
        <v>0.13158652728179504</v>
      </c>
      <c r="N13" s="52"/>
      <c r="O13" s="54">
        <v>43358</v>
      </c>
      <c r="P13" s="55">
        <v>111.03100000000001</v>
      </c>
      <c r="Q13" s="55"/>
      <c r="R13" s="57">
        <f t="shared" si="3"/>
        <v>-10066.369337057327</v>
      </c>
      <c r="S13" s="57"/>
      <c r="T13" s="58">
        <f t="shared" si="4"/>
        <v>-76.500000000000057</v>
      </c>
      <c r="U13" s="58"/>
    </row>
    <row r="14" spans="2:21" ht="18" x14ac:dyDescent="0.2">
      <c r="B14" s="52">
        <v>6</v>
      </c>
      <c r="C14" s="53">
        <f t="shared" si="1"/>
        <v>325479.2752315203</v>
      </c>
      <c r="D14" s="53"/>
      <c r="E14" s="52"/>
      <c r="F14" s="54">
        <v>43399</v>
      </c>
      <c r="G14" s="52" t="s">
        <v>34</v>
      </c>
      <c r="H14" s="55">
        <v>113.779</v>
      </c>
      <c r="I14" s="55"/>
      <c r="J14" s="52">
        <f>(114.247-H14)*100</f>
        <v>46.800000000000352</v>
      </c>
      <c r="K14" s="53">
        <f t="shared" si="0"/>
        <v>9764.3782569456089</v>
      </c>
      <c r="L14" s="53"/>
      <c r="M14" s="56">
        <f t="shared" si="2"/>
        <v>0.20864056104584477</v>
      </c>
      <c r="N14" s="52"/>
      <c r="O14" s="54">
        <v>43400</v>
      </c>
      <c r="P14" s="55">
        <v>114.247</v>
      </c>
      <c r="Q14" s="55"/>
      <c r="R14" s="57">
        <f t="shared" si="3"/>
        <v>-9764.3782569456089</v>
      </c>
      <c r="S14" s="57"/>
      <c r="T14" s="58">
        <f t="shared" si="4"/>
        <v>-46.800000000000352</v>
      </c>
      <c r="U14" s="58"/>
    </row>
    <row r="15" spans="2:21" ht="18" x14ac:dyDescent="0.2">
      <c r="B15" s="52">
        <v>7</v>
      </c>
      <c r="C15" s="53">
        <f t="shared" si="1"/>
        <v>315714.89697457466</v>
      </c>
      <c r="D15" s="53"/>
      <c r="E15" s="52"/>
      <c r="F15" s="54">
        <v>43411</v>
      </c>
      <c r="G15" s="52" t="s">
        <v>34</v>
      </c>
      <c r="H15" s="55">
        <v>114.202</v>
      </c>
      <c r="I15" s="55"/>
      <c r="J15" s="52">
        <f>(114.728-H15)*100</f>
        <v>52.599999999999625</v>
      </c>
      <c r="K15" s="53">
        <f t="shared" si="0"/>
        <v>9471.4469092372401</v>
      </c>
      <c r="L15" s="53"/>
      <c r="M15" s="56">
        <f t="shared" si="2"/>
        <v>0.18006553059386515</v>
      </c>
      <c r="N15" s="52"/>
      <c r="O15" s="54">
        <v>43419</v>
      </c>
      <c r="P15" s="55">
        <v>112.61799999999999</v>
      </c>
      <c r="Q15" s="55"/>
      <c r="R15" s="57">
        <f t="shared" si="3"/>
        <v>28522.380046068298</v>
      </c>
      <c r="S15" s="57"/>
      <c r="T15" s="58">
        <f t="shared" si="4"/>
        <v>158.40000000000032</v>
      </c>
      <c r="U15" s="58"/>
    </row>
    <row r="16" spans="2:21" ht="18" x14ac:dyDescent="0.2">
      <c r="B16" s="52">
        <v>8</v>
      </c>
      <c r="C16" s="53">
        <f t="shared" si="1"/>
        <v>344237.27702064294</v>
      </c>
      <c r="D16" s="53"/>
      <c r="E16" s="52"/>
      <c r="F16" s="54">
        <v>43432</v>
      </c>
      <c r="G16" s="52" t="s">
        <v>35</v>
      </c>
      <c r="H16" s="55">
        <v>111.221</v>
      </c>
      <c r="I16" s="55"/>
      <c r="J16" s="52">
        <f>(H16-110.833)*100</f>
        <v>38.800000000000523</v>
      </c>
      <c r="K16" s="53">
        <f t="shared" si="0"/>
        <v>10327.118310619288</v>
      </c>
      <c r="L16" s="53"/>
      <c r="M16" s="56">
        <f t="shared" si="2"/>
        <v>0.26616284305719456</v>
      </c>
      <c r="N16" s="52"/>
      <c r="O16" s="54">
        <v>43433</v>
      </c>
      <c r="P16" s="55">
        <v>112.113</v>
      </c>
      <c r="Q16" s="55"/>
      <c r="R16" s="57">
        <f t="shared" si="3"/>
        <v>23741.725600701648</v>
      </c>
      <c r="S16" s="57"/>
      <c r="T16" s="58">
        <f t="shared" si="4"/>
        <v>89.199999999999591</v>
      </c>
      <c r="U16" s="58"/>
    </row>
    <row r="17" spans="2:21" ht="18" x14ac:dyDescent="0.2">
      <c r="B17" s="52">
        <v>9</v>
      </c>
      <c r="C17" s="53">
        <f t="shared" si="1"/>
        <v>367979.00262134458</v>
      </c>
      <c r="D17" s="53"/>
      <c r="E17" s="52"/>
      <c r="F17" s="54">
        <v>43439</v>
      </c>
      <c r="G17" s="52" t="s">
        <v>34</v>
      </c>
      <c r="H17" s="55">
        <v>112.72199999999999</v>
      </c>
      <c r="I17" s="55"/>
      <c r="J17" s="52">
        <f>(113.094-H17)*100</f>
        <v>37.199999999999989</v>
      </c>
      <c r="K17" s="53">
        <f t="shared" si="0"/>
        <v>11039.370078640337</v>
      </c>
      <c r="L17" s="53"/>
      <c r="M17" s="56">
        <f t="shared" si="2"/>
        <v>0.29675726017850379</v>
      </c>
      <c r="N17" s="52"/>
      <c r="O17" s="54">
        <v>43441</v>
      </c>
      <c r="P17" s="55">
        <v>113.09399999999999</v>
      </c>
      <c r="Q17" s="55"/>
      <c r="R17" s="57">
        <f t="shared" si="3"/>
        <v>-11039.370078640337</v>
      </c>
      <c r="S17" s="57"/>
      <c r="T17" s="58">
        <f t="shared" si="4"/>
        <v>-37.199999999999989</v>
      </c>
      <c r="U17" s="58"/>
    </row>
    <row r="18" spans="2:21" ht="18" x14ac:dyDescent="0.2">
      <c r="B18" s="52">
        <v>10</v>
      </c>
      <c r="C18" s="53">
        <f t="shared" si="1"/>
        <v>356939.63254270423</v>
      </c>
      <c r="D18" s="53"/>
      <c r="E18" s="52"/>
      <c r="F18" s="54">
        <v>43108</v>
      </c>
      <c r="G18" s="52" t="s">
        <v>34</v>
      </c>
      <c r="H18" s="55">
        <v>113.123</v>
      </c>
      <c r="I18" s="55"/>
      <c r="J18" s="52">
        <f>(113.386-H18)*100</f>
        <v>26.299999999999102</v>
      </c>
      <c r="K18" s="53">
        <f t="shared" si="0"/>
        <v>10708.188976281126</v>
      </c>
      <c r="L18" s="53"/>
      <c r="M18" s="56">
        <f t="shared" si="2"/>
        <v>0.40715547438332667</v>
      </c>
      <c r="N18" s="52"/>
      <c r="O18" s="54">
        <v>43109</v>
      </c>
      <c r="P18" s="55">
        <v>112.355</v>
      </c>
      <c r="Q18" s="55"/>
      <c r="R18" s="57">
        <f t="shared" si="3"/>
        <v>31269.540432639515</v>
      </c>
      <c r="S18" s="57"/>
      <c r="T18" s="58">
        <f t="shared" si="4"/>
        <v>76.800000000000068</v>
      </c>
      <c r="U18" s="58"/>
    </row>
    <row r="19" spans="2:21" ht="18" x14ac:dyDescent="0.2">
      <c r="B19" s="52">
        <v>11</v>
      </c>
      <c r="C19" s="53">
        <f t="shared" si="1"/>
        <v>388209.17297534377</v>
      </c>
      <c r="D19" s="53"/>
      <c r="E19" s="52"/>
      <c r="F19" s="54">
        <v>43117</v>
      </c>
      <c r="G19" s="52" t="s">
        <v>35</v>
      </c>
      <c r="H19" s="55">
        <v>110.556</v>
      </c>
      <c r="I19" s="55"/>
      <c r="J19" s="52">
        <f>(H19-110.183)*100</f>
        <v>37.299999999999045</v>
      </c>
      <c r="K19" s="53">
        <f t="shared" si="0"/>
        <v>11646.275189260312</v>
      </c>
      <c r="L19" s="53"/>
      <c r="M19" s="56">
        <f t="shared" si="2"/>
        <v>0.31223257880055255</v>
      </c>
      <c r="N19" s="52"/>
      <c r="O19" s="54">
        <v>43123</v>
      </c>
      <c r="P19" s="55">
        <v>110.18300000000001</v>
      </c>
      <c r="Q19" s="55"/>
      <c r="R19" s="57">
        <f t="shared" si="3"/>
        <v>-11646.275189260312</v>
      </c>
      <c r="S19" s="57"/>
      <c r="T19" s="58">
        <f t="shared" si="4"/>
        <v>-37.299999999999045</v>
      </c>
      <c r="U19" s="58"/>
    </row>
    <row r="20" spans="2:21" ht="18" x14ac:dyDescent="0.2">
      <c r="B20" s="52">
        <v>12</v>
      </c>
      <c r="C20" s="53">
        <f t="shared" si="1"/>
        <v>376562.89778608346</v>
      </c>
      <c r="D20" s="53"/>
      <c r="E20" s="52"/>
      <c r="F20" s="54">
        <v>43130</v>
      </c>
      <c r="G20" s="52" t="s">
        <v>35</v>
      </c>
      <c r="H20" s="55">
        <v>108.736</v>
      </c>
      <c r="I20" s="55"/>
      <c r="J20" s="52">
        <f>(H20-108.273)*100</f>
        <v>46.300000000000807</v>
      </c>
      <c r="K20" s="53">
        <f t="shared" si="0"/>
        <v>11296.886933582504</v>
      </c>
      <c r="L20" s="53"/>
      <c r="M20" s="56">
        <f t="shared" si="2"/>
        <v>0.24399323830631331</v>
      </c>
      <c r="N20" s="52"/>
      <c r="O20" s="54">
        <v>43133</v>
      </c>
      <c r="P20" s="55">
        <v>110.11</v>
      </c>
      <c r="Q20" s="55"/>
      <c r="R20" s="57">
        <f t="shared" si="3"/>
        <v>33524.670943287332</v>
      </c>
      <c r="S20" s="57"/>
      <c r="T20" s="58">
        <f t="shared" si="4"/>
        <v>137.39999999999952</v>
      </c>
      <c r="U20" s="58"/>
    </row>
    <row r="21" spans="2:21" ht="18" x14ac:dyDescent="0.2">
      <c r="B21" s="52">
        <v>13</v>
      </c>
      <c r="C21" s="53">
        <f t="shared" si="1"/>
        <v>410087.56872937077</v>
      </c>
      <c r="D21" s="53"/>
      <c r="E21" s="52"/>
      <c r="F21" s="54">
        <v>43179</v>
      </c>
      <c r="G21" s="52" t="s">
        <v>34</v>
      </c>
      <c r="H21" s="55">
        <v>105.535</v>
      </c>
      <c r="I21" s="55"/>
      <c r="J21" s="52">
        <f>(107.287-H21)*100</f>
        <v>175.20000000000095</v>
      </c>
      <c r="K21" s="53">
        <f t="shared" si="0"/>
        <v>12302.627061881123</v>
      </c>
      <c r="L21" s="53"/>
      <c r="M21" s="56">
        <f t="shared" si="2"/>
        <v>7.0220474097494615E-2</v>
      </c>
      <c r="N21" s="52"/>
      <c r="O21" s="54">
        <v>43195</v>
      </c>
      <c r="P21" s="55">
        <v>107.29</v>
      </c>
      <c r="Q21" s="55"/>
      <c r="R21" s="57">
        <f t="shared" si="3"/>
        <v>-12323.693204110372</v>
      </c>
      <c r="S21" s="57"/>
      <c r="T21" s="58">
        <f t="shared" si="4"/>
        <v>-175.20000000000095</v>
      </c>
      <c r="U21" s="58"/>
    </row>
    <row r="22" spans="2:21" ht="18" x14ac:dyDescent="0.2">
      <c r="B22" s="52">
        <v>14</v>
      </c>
      <c r="C22" s="53">
        <f t="shared" si="1"/>
        <v>397763.8755252604</v>
      </c>
      <c r="D22" s="53"/>
      <c r="E22" s="52"/>
      <c r="F22" s="54">
        <v>43227</v>
      </c>
      <c r="G22" s="52" t="s">
        <v>34</v>
      </c>
      <c r="H22" s="55">
        <v>109.331</v>
      </c>
      <c r="I22" s="55"/>
      <c r="J22" s="52">
        <f>(110.026-H22)*100</f>
        <v>69.499999999999318</v>
      </c>
      <c r="K22" s="53">
        <f t="shared" si="0"/>
        <v>11932.916265757811</v>
      </c>
      <c r="L22" s="53"/>
      <c r="M22" s="56">
        <f t="shared" si="2"/>
        <v>0.17169663691738027</v>
      </c>
      <c r="N22" s="52"/>
      <c r="O22" s="54">
        <v>43230</v>
      </c>
      <c r="P22" s="55">
        <v>110.026</v>
      </c>
      <c r="Q22" s="55"/>
      <c r="R22" s="57">
        <f t="shared" si="3"/>
        <v>-11932.916265757813</v>
      </c>
      <c r="S22" s="57"/>
      <c r="T22" s="58">
        <f t="shared" si="4"/>
        <v>-69.499999999999318</v>
      </c>
      <c r="U22" s="58"/>
    </row>
    <row r="23" spans="2:21" ht="18" x14ac:dyDescent="0.2">
      <c r="B23" s="52">
        <v>15</v>
      </c>
      <c r="C23" s="53">
        <f t="shared" si="1"/>
        <v>385830.95925950259</v>
      </c>
      <c r="D23" s="53"/>
      <c r="E23" s="52"/>
      <c r="F23" s="54"/>
      <c r="G23" s="52" t="s">
        <v>35</v>
      </c>
      <c r="H23" s="55"/>
      <c r="I23" s="55"/>
      <c r="J23" s="52"/>
      <c r="K23" s="53" t="str">
        <f t="shared" si="0"/>
        <v/>
      </c>
      <c r="L23" s="53"/>
      <c r="M23" s="56" t="str">
        <f t="shared" si="2"/>
        <v/>
      </c>
      <c r="N23" s="52"/>
      <c r="O23" s="54"/>
      <c r="P23" s="55"/>
      <c r="Q23" s="55"/>
      <c r="R23" s="57" t="str">
        <f t="shared" si="3"/>
        <v/>
      </c>
      <c r="S23" s="57"/>
      <c r="T23" s="58" t="str">
        <f t="shared" si="4"/>
        <v/>
      </c>
      <c r="U23" s="58"/>
    </row>
    <row r="24" spans="2:21" ht="18" x14ac:dyDescent="0.2">
      <c r="B24" s="52">
        <v>16</v>
      </c>
      <c r="C24" s="53" t="str">
        <f t="shared" si="1"/>
        <v/>
      </c>
      <c r="D24" s="53"/>
      <c r="E24" s="52"/>
      <c r="F24" s="54"/>
      <c r="G24" s="52" t="s">
        <v>35</v>
      </c>
      <c r="H24" s="55"/>
      <c r="I24" s="55"/>
      <c r="J24" s="52"/>
      <c r="K24" s="53" t="str">
        <f t="shared" si="0"/>
        <v/>
      </c>
      <c r="L24" s="53"/>
      <c r="M24" s="56" t="str">
        <f t="shared" si="2"/>
        <v/>
      </c>
      <c r="N24" s="52"/>
      <c r="O24" s="54"/>
      <c r="P24" s="55"/>
      <c r="Q24" s="55"/>
      <c r="R24" s="57" t="str">
        <f t="shared" si="3"/>
        <v/>
      </c>
      <c r="S24" s="57"/>
      <c r="T24" s="58" t="str">
        <f t="shared" si="4"/>
        <v/>
      </c>
      <c r="U24" s="58"/>
    </row>
    <row r="25" spans="2:21" ht="18" x14ac:dyDescent="0.2">
      <c r="B25" s="52">
        <v>17</v>
      </c>
      <c r="C25" s="53" t="str">
        <f t="shared" si="1"/>
        <v/>
      </c>
      <c r="D25" s="53"/>
      <c r="E25" s="52"/>
      <c r="F25" s="54"/>
      <c r="G25" s="52" t="s">
        <v>35</v>
      </c>
      <c r="H25" s="55"/>
      <c r="I25" s="55"/>
      <c r="J25" s="52"/>
      <c r="K25" s="53" t="str">
        <f t="shared" si="0"/>
        <v/>
      </c>
      <c r="L25" s="53"/>
      <c r="M25" s="56" t="str">
        <f t="shared" si="2"/>
        <v/>
      </c>
      <c r="N25" s="52"/>
      <c r="O25" s="54"/>
      <c r="P25" s="55"/>
      <c r="Q25" s="55"/>
      <c r="R25" s="57" t="str">
        <f t="shared" si="3"/>
        <v/>
      </c>
      <c r="S25" s="57"/>
      <c r="T25" s="58" t="str">
        <f t="shared" si="4"/>
        <v/>
      </c>
      <c r="U25" s="58"/>
    </row>
    <row r="26" spans="2:21" ht="18" x14ac:dyDescent="0.2">
      <c r="B26" s="52">
        <v>18</v>
      </c>
      <c r="C26" s="53" t="str">
        <f t="shared" si="1"/>
        <v/>
      </c>
      <c r="D26" s="53"/>
      <c r="E26" s="52"/>
      <c r="F26" s="54"/>
      <c r="G26" s="52" t="s">
        <v>35</v>
      </c>
      <c r="H26" s="55"/>
      <c r="I26" s="55"/>
      <c r="J26" s="52"/>
      <c r="K26" s="53" t="str">
        <f t="shared" si="0"/>
        <v/>
      </c>
      <c r="L26" s="53"/>
      <c r="M26" s="56" t="str">
        <f t="shared" si="2"/>
        <v/>
      </c>
      <c r="N26" s="52"/>
      <c r="O26" s="54"/>
      <c r="P26" s="55"/>
      <c r="Q26" s="55"/>
      <c r="R26" s="57" t="str">
        <f t="shared" si="3"/>
        <v/>
      </c>
      <c r="S26" s="57"/>
      <c r="T26" s="58" t="str">
        <f t="shared" si="4"/>
        <v/>
      </c>
      <c r="U26" s="58"/>
    </row>
    <row r="27" spans="2:21" ht="18" x14ac:dyDescent="0.2">
      <c r="B27" s="52">
        <v>19</v>
      </c>
      <c r="C27" s="53" t="str">
        <f t="shared" si="1"/>
        <v/>
      </c>
      <c r="D27" s="53"/>
      <c r="E27" s="52"/>
      <c r="F27" s="54"/>
      <c r="G27" s="52" t="s">
        <v>34</v>
      </c>
      <c r="H27" s="55"/>
      <c r="I27" s="55"/>
      <c r="J27" s="52"/>
      <c r="K27" s="53" t="str">
        <f t="shared" si="0"/>
        <v/>
      </c>
      <c r="L27" s="53"/>
      <c r="M27" s="56" t="str">
        <f t="shared" si="2"/>
        <v/>
      </c>
      <c r="N27" s="52"/>
      <c r="O27" s="54"/>
      <c r="P27" s="55"/>
      <c r="Q27" s="55"/>
      <c r="R27" s="57" t="str">
        <f t="shared" si="3"/>
        <v/>
      </c>
      <c r="S27" s="57"/>
      <c r="T27" s="58" t="str">
        <f t="shared" si="4"/>
        <v/>
      </c>
      <c r="U27" s="58"/>
    </row>
    <row r="28" spans="2:21" ht="18" x14ac:dyDescent="0.2">
      <c r="B28" s="52">
        <v>20</v>
      </c>
      <c r="C28" s="53" t="str">
        <f t="shared" si="1"/>
        <v/>
      </c>
      <c r="D28" s="53"/>
      <c r="E28" s="52"/>
      <c r="F28" s="54"/>
      <c r="G28" s="52" t="s">
        <v>35</v>
      </c>
      <c r="H28" s="55"/>
      <c r="I28" s="55"/>
      <c r="J28" s="52"/>
      <c r="K28" s="53" t="str">
        <f t="shared" si="0"/>
        <v/>
      </c>
      <c r="L28" s="53"/>
      <c r="M28" s="56" t="str">
        <f t="shared" si="2"/>
        <v/>
      </c>
      <c r="N28" s="52"/>
      <c r="O28" s="54"/>
      <c r="P28" s="55"/>
      <c r="Q28" s="55"/>
      <c r="R28" s="57" t="str">
        <f t="shared" si="3"/>
        <v/>
      </c>
      <c r="S28" s="57"/>
      <c r="T28" s="58" t="str">
        <f t="shared" si="4"/>
        <v/>
      </c>
      <c r="U28" s="58"/>
    </row>
    <row r="29" spans="2:21" ht="18" x14ac:dyDescent="0.2">
      <c r="B29" s="52">
        <v>21</v>
      </c>
      <c r="C29" s="53" t="str">
        <f t="shared" si="1"/>
        <v/>
      </c>
      <c r="D29" s="53"/>
      <c r="E29" s="52"/>
      <c r="F29" s="54"/>
      <c r="G29" s="52" t="s">
        <v>34</v>
      </c>
      <c r="H29" s="55"/>
      <c r="I29" s="55"/>
      <c r="J29" s="52"/>
      <c r="K29" s="53" t="str">
        <f t="shared" si="0"/>
        <v/>
      </c>
      <c r="L29" s="53"/>
      <c r="M29" s="56" t="str">
        <f t="shared" si="2"/>
        <v/>
      </c>
      <c r="N29" s="52"/>
      <c r="O29" s="54"/>
      <c r="P29" s="55"/>
      <c r="Q29" s="55"/>
      <c r="R29" s="57" t="str">
        <f t="shared" si="3"/>
        <v/>
      </c>
      <c r="S29" s="57"/>
      <c r="T29" s="58" t="str">
        <f t="shared" si="4"/>
        <v/>
      </c>
      <c r="U29" s="58"/>
    </row>
    <row r="30" spans="2:21" ht="18" x14ac:dyDescent="0.2">
      <c r="B30" s="52">
        <v>22</v>
      </c>
      <c r="C30" s="53" t="str">
        <f t="shared" si="1"/>
        <v/>
      </c>
      <c r="D30" s="53"/>
      <c r="E30" s="52"/>
      <c r="F30" s="54"/>
      <c r="G30" s="52" t="s">
        <v>34</v>
      </c>
      <c r="H30" s="55"/>
      <c r="I30" s="55"/>
      <c r="J30" s="52"/>
      <c r="K30" s="53" t="str">
        <f t="shared" si="0"/>
        <v/>
      </c>
      <c r="L30" s="53"/>
      <c r="M30" s="56" t="str">
        <f t="shared" si="2"/>
        <v/>
      </c>
      <c r="N30" s="52"/>
      <c r="O30" s="54"/>
      <c r="P30" s="55"/>
      <c r="Q30" s="55"/>
      <c r="R30" s="57" t="str">
        <f t="shared" si="3"/>
        <v/>
      </c>
      <c r="S30" s="57"/>
      <c r="T30" s="58" t="str">
        <f t="shared" si="4"/>
        <v/>
      </c>
      <c r="U30" s="58"/>
    </row>
    <row r="31" spans="2:21" ht="18" x14ac:dyDescent="0.2">
      <c r="B31" s="52">
        <v>23</v>
      </c>
      <c r="C31" s="53" t="str">
        <f t="shared" si="1"/>
        <v/>
      </c>
      <c r="D31" s="53"/>
      <c r="E31" s="52"/>
      <c r="F31" s="54"/>
      <c r="G31" s="52" t="s">
        <v>34</v>
      </c>
      <c r="H31" s="55"/>
      <c r="I31" s="55"/>
      <c r="J31" s="52"/>
      <c r="K31" s="53" t="str">
        <f t="shared" si="0"/>
        <v/>
      </c>
      <c r="L31" s="53"/>
      <c r="M31" s="56" t="str">
        <f t="shared" si="2"/>
        <v/>
      </c>
      <c r="N31" s="52"/>
      <c r="O31" s="54"/>
      <c r="P31" s="55"/>
      <c r="Q31" s="55"/>
      <c r="R31" s="57" t="str">
        <f t="shared" si="3"/>
        <v/>
      </c>
      <c r="S31" s="57"/>
      <c r="T31" s="58" t="str">
        <f t="shared" si="4"/>
        <v/>
      </c>
      <c r="U31" s="58"/>
    </row>
    <row r="32" spans="2:21" ht="18" x14ac:dyDescent="0.2">
      <c r="B32" s="52">
        <v>24</v>
      </c>
      <c r="C32" s="53" t="str">
        <f t="shared" si="1"/>
        <v/>
      </c>
      <c r="D32" s="53"/>
      <c r="E32" s="52"/>
      <c r="F32" s="54"/>
      <c r="G32" s="52" t="s">
        <v>34</v>
      </c>
      <c r="H32" s="55"/>
      <c r="I32" s="55"/>
      <c r="J32" s="52"/>
      <c r="K32" s="53" t="str">
        <f t="shared" si="0"/>
        <v/>
      </c>
      <c r="L32" s="53"/>
      <c r="M32" s="56" t="str">
        <f t="shared" si="2"/>
        <v/>
      </c>
      <c r="N32" s="52"/>
      <c r="O32" s="54"/>
      <c r="P32" s="55"/>
      <c r="Q32" s="55"/>
      <c r="R32" s="57" t="str">
        <f t="shared" si="3"/>
        <v/>
      </c>
      <c r="S32" s="57"/>
      <c r="T32" s="58" t="str">
        <f t="shared" si="4"/>
        <v/>
      </c>
      <c r="U32" s="58"/>
    </row>
    <row r="33" spans="2:21" ht="18" x14ac:dyDescent="0.2">
      <c r="B33" s="52">
        <v>25</v>
      </c>
      <c r="C33" s="53" t="str">
        <f t="shared" si="1"/>
        <v/>
      </c>
      <c r="D33" s="53"/>
      <c r="E33" s="52"/>
      <c r="F33" s="54"/>
      <c r="G33" s="52" t="s">
        <v>35</v>
      </c>
      <c r="H33" s="55"/>
      <c r="I33" s="55"/>
      <c r="J33" s="52"/>
      <c r="K33" s="53" t="str">
        <f t="shared" si="0"/>
        <v/>
      </c>
      <c r="L33" s="53"/>
      <c r="M33" s="56" t="str">
        <f t="shared" si="2"/>
        <v/>
      </c>
      <c r="N33" s="52"/>
      <c r="O33" s="54"/>
      <c r="P33" s="55"/>
      <c r="Q33" s="55"/>
      <c r="R33" s="57" t="str">
        <f t="shared" si="3"/>
        <v/>
      </c>
      <c r="S33" s="57"/>
      <c r="T33" s="58" t="str">
        <f t="shared" si="4"/>
        <v/>
      </c>
      <c r="U33" s="58"/>
    </row>
    <row r="34" spans="2:21" ht="18" x14ac:dyDescent="0.2">
      <c r="B34" s="52">
        <v>26</v>
      </c>
      <c r="C34" s="53" t="str">
        <f t="shared" si="1"/>
        <v/>
      </c>
      <c r="D34" s="53"/>
      <c r="E34" s="52"/>
      <c r="F34" s="54"/>
      <c r="G34" s="52" t="s">
        <v>34</v>
      </c>
      <c r="H34" s="55"/>
      <c r="I34" s="55"/>
      <c r="J34" s="52"/>
      <c r="K34" s="53" t="str">
        <f t="shared" si="0"/>
        <v/>
      </c>
      <c r="L34" s="53"/>
      <c r="M34" s="56" t="str">
        <f t="shared" si="2"/>
        <v/>
      </c>
      <c r="N34" s="52"/>
      <c r="O34" s="54"/>
      <c r="P34" s="55"/>
      <c r="Q34" s="55"/>
      <c r="R34" s="57" t="str">
        <f t="shared" si="3"/>
        <v/>
      </c>
      <c r="S34" s="57"/>
      <c r="T34" s="58" t="str">
        <f t="shared" si="4"/>
        <v/>
      </c>
      <c r="U34" s="58"/>
    </row>
    <row r="35" spans="2:21" ht="18" x14ac:dyDescent="0.2">
      <c r="B35" s="52">
        <v>27</v>
      </c>
      <c r="C35" s="53" t="str">
        <f t="shared" si="1"/>
        <v/>
      </c>
      <c r="D35" s="53"/>
      <c r="E35" s="52"/>
      <c r="F35" s="54"/>
      <c r="G35" s="52" t="s">
        <v>34</v>
      </c>
      <c r="H35" s="55"/>
      <c r="I35" s="55"/>
      <c r="J35" s="52"/>
      <c r="K35" s="53" t="str">
        <f t="shared" si="0"/>
        <v/>
      </c>
      <c r="L35" s="53"/>
      <c r="M35" s="56" t="str">
        <f t="shared" si="2"/>
        <v/>
      </c>
      <c r="N35" s="52"/>
      <c r="O35" s="54"/>
      <c r="P35" s="55"/>
      <c r="Q35" s="55"/>
      <c r="R35" s="57" t="str">
        <f t="shared" si="3"/>
        <v/>
      </c>
      <c r="S35" s="57"/>
      <c r="T35" s="58" t="str">
        <f t="shared" si="4"/>
        <v/>
      </c>
      <c r="U35" s="58"/>
    </row>
    <row r="36" spans="2:21" ht="18" x14ac:dyDescent="0.2">
      <c r="B36" s="52">
        <v>28</v>
      </c>
      <c r="C36" s="53" t="str">
        <f t="shared" si="1"/>
        <v/>
      </c>
      <c r="D36" s="53"/>
      <c r="E36" s="52"/>
      <c r="F36" s="54"/>
      <c r="G36" s="52" t="s">
        <v>34</v>
      </c>
      <c r="H36" s="55"/>
      <c r="I36" s="55"/>
      <c r="J36" s="52"/>
      <c r="K36" s="53" t="str">
        <f t="shared" si="0"/>
        <v/>
      </c>
      <c r="L36" s="53"/>
      <c r="M36" s="56" t="str">
        <f t="shared" si="2"/>
        <v/>
      </c>
      <c r="N36" s="52"/>
      <c r="O36" s="54"/>
      <c r="P36" s="55"/>
      <c r="Q36" s="55"/>
      <c r="R36" s="57" t="str">
        <f t="shared" si="3"/>
        <v/>
      </c>
      <c r="S36" s="57"/>
      <c r="T36" s="58" t="str">
        <f t="shared" si="4"/>
        <v/>
      </c>
      <c r="U36" s="58"/>
    </row>
    <row r="37" spans="2:21" ht="18" x14ac:dyDescent="0.2">
      <c r="B37" s="52">
        <v>29</v>
      </c>
      <c r="C37" s="53" t="str">
        <f t="shared" si="1"/>
        <v/>
      </c>
      <c r="D37" s="53"/>
      <c r="E37" s="52"/>
      <c r="F37" s="54"/>
      <c r="G37" s="52" t="s">
        <v>34</v>
      </c>
      <c r="H37" s="55"/>
      <c r="I37" s="55"/>
      <c r="J37" s="52"/>
      <c r="K37" s="53" t="str">
        <f t="shared" si="0"/>
        <v/>
      </c>
      <c r="L37" s="53"/>
      <c r="M37" s="56" t="str">
        <f t="shared" si="2"/>
        <v/>
      </c>
      <c r="N37" s="52"/>
      <c r="O37" s="54"/>
      <c r="P37" s="55"/>
      <c r="Q37" s="55"/>
      <c r="R37" s="57" t="str">
        <f t="shared" si="3"/>
        <v/>
      </c>
      <c r="S37" s="57"/>
      <c r="T37" s="58" t="str">
        <f t="shared" si="4"/>
        <v/>
      </c>
      <c r="U37" s="58"/>
    </row>
    <row r="38" spans="2:21" ht="18" x14ac:dyDescent="0.2">
      <c r="B38" s="52">
        <v>30</v>
      </c>
      <c r="C38" s="53" t="str">
        <f t="shared" si="1"/>
        <v/>
      </c>
      <c r="D38" s="53"/>
      <c r="E38" s="52"/>
      <c r="F38" s="54"/>
      <c r="G38" s="52" t="s">
        <v>35</v>
      </c>
      <c r="H38" s="55"/>
      <c r="I38" s="55"/>
      <c r="J38" s="52"/>
      <c r="K38" s="53" t="str">
        <f t="shared" si="0"/>
        <v/>
      </c>
      <c r="L38" s="53"/>
      <c r="M38" s="56" t="str">
        <f t="shared" si="2"/>
        <v/>
      </c>
      <c r="N38" s="52"/>
      <c r="O38" s="54"/>
      <c r="P38" s="55"/>
      <c r="Q38" s="55"/>
      <c r="R38" s="57" t="str">
        <f t="shared" si="3"/>
        <v/>
      </c>
      <c r="S38" s="57"/>
      <c r="T38" s="58" t="str">
        <f t="shared" si="4"/>
        <v/>
      </c>
      <c r="U38" s="58"/>
    </row>
    <row r="39" spans="2:21" ht="18" x14ac:dyDescent="0.2">
      <c r="B39" s="52">
        <v>31</v>
      </c>
      <c r="C39" s="53" t="str">
        <f t="shared" si="1"/>
        <v/>
      </c>
      <c r="D39" s="53"/>
      <c r="E39" s="52"/>
      <c r="F39" s="54"/>
      <c r="G39" s="52" t="s">
        <v>35</v>
      </c>
      <c r="H39" s="55"/>
      <c r="I39" s="55"/>
      <c r="J39" s="52"/>
      <c r="K39" s="53" t="str">
        <f t="shared" si="0"/>
        <v/>
      </c>
      <c r="L39" s="53"/>
      <c r="M39" s="56" t="str">
        <f t="shared" si="2"/>
        <v/>
      </c>
      <c r="N39" s="52"/>
      <c r="O39" s="54"/>
      <c r="P39" s="55"/>
      <c r="Q39" s="55"/>
      <c r="R39" s="57" t="str">
        <f t="shared" si="3"/>
        <v/>
      </c>
      <c r="S39" s="57"/>
      <c r="T39" s="58" t="str">
        <f t="shared" si="4"/>
        <v/>
      </c>
      <c r="U39" s="58"/>
    </row>
    <row r="40" spans="2:21" ht="18" x14ac:dyDescent="0.2">
      <c r="B40" s="52">
        <v>32</v>
      </c>
      <c r="C40" s="53" t="str">
        <f t="shared" si="1"/>
        <v/>
      </c>
      <c r="D40" s="53"/>
      <c r="E40" s="52"/>
      <c r="F40" s="54"/>
      <c r="G40" s="52" t="s">
        <v>35</v>
      </c>
      <c r="H40" s="55"/>
      <c r="I40" s="55"/>
      <c r="J40" s="52"/>
      <c r="K40" s="53" t="str">
        <f t="shared" si="0"/>
        <v/>
      </c>
      <c r="L40" s="53"/>
      <c r="M40" s="56" t="str">
        <f t="shared" si="2"/>
        <v/>
      </c>
      <c r="N40" s="52"/>
      <c r="O40" s="54"/>
      <c r="P40" s="55"/>
      <c r="Q40" s="55"/>
      <c r="R40" s="57" t="str">
        <f t="shared" si="3"/>
        <v/>
      </c>
      <c r="S40" s="57"/>
      <c r="T40" s="58" t="str">
        <f t="shared" si="4"/>
        <v/>
      </c>
      <c r="U40" s="58"/>
    </row>
    <row r="41" spans="2:21" ht="18" x14ac:dyDescent="0.2">
      <c r="B41" s="52">
        <v>33</v>
      </c>
      <c r="C41" s="53" t="str">
        <f t="shared" si="1"/>
        <v/>
      </c>
      <c r="D41" s="53"/>
      <c r="E41" s="52"/>
      <c r="F41" s="54"/>
      <c r="G41" s="52" t="s">
        <v>34</v>
      </c>
      <c r="H41" s="55"/>
      <c r="I41" s="55"/>
      <c r="J41" s="52"/>
      <c r="K41" s="53" t="str">
        <f t="shared" si="0"/>
        <v/>
      </c>
      <c r="L41" s="53"/>
      <c r="M41" s="56" t="str">
        <f t="shared" si="2"/>
        <v/>
      </c>
      <c r="N41" s="52"/>
      <c r="O41" s="54"/>
      <c r="P41" s="55"/>
      <c r="Q41" s="55"/>
      <c r="R41" s="57" t="str">
        <f t="shared" si="3"/>
        <v/>
      </c>
      <c r="S41" s="57"/>
      <c r="T41" s="58" t="str">
        <f t="shared" si="4"/>
        <v/>
      </c>
      <c r="U41" s="58"/>
    </row>
    <row r="42" spans="2:21" ht="18" x14ac:dyDescent="0.2">
      <c r="B42" s="52">
        <v>34</v>
      </c>
      <c r="C42" s="53" t="str">
        <f t="shared" si="1"/>
        <v/>
      </c>
      <c r="D42" s="53"/>
      <c r="E42" s="52"/>
      <c r="F42" s="54"/>
      <c r="G42" s="52" t="s">
        <v>35</v>
      </c>
      <c r="H42" s="55"/>
      <c r="I42" s="55"/>
      <c r="J42" s="52"/>
      <c r="K42" s="53" t="str">
        <f t="shared" si="0"/>
        <v/>
      </c>
      <c r="L42" s="53"/>
      <c r="M42" s="56" t="str">
        <f t="shared" si="2"/>
        <v/>
      </c>
      <c r="N42" s="52"/>
      <c r="O42" s="54"/>
      <c r="P42" s="55"/>
      <c r="Q42" s="55"/>
      <c r="R42" s="57" t="str">
        <f t="shared" si="3"/>
        <v/>
      </c>
      <c r="S42" s="57"/>
      <c r="T42" s="58" t="str">
        <f t="shared" si="4"/>
        <v/>
      </c>
      <c r="U42" s="58"/>
    </row>
    <row r="43" spans="2:21" ht="18" x14ac:dyDescent="0.2">
      <c r="B43" s="52">
        <v>35</v>
      </c>
      <c r="C43" s="53" t="str">
        <f t="shared" si="1"/>
        <v/>
      </c>
      <c r="D43" s="53"/>
      <c r="E43" s="52"/>
      <c r="F43" s="54"/>
      <c r="G43" s="52" t="s">
        <v>34</v>
      </c>
      <c r="H43" s="55"/>
      <c r="I43" s="55"/>
      <c r="J43" s="52"/>
      <c r="K43" s="53" t="str">
        <f t="shared" si="0"/>
        <v/>
      </c>
      <c r="L43" s="53"/>
      <c r="M43" s="56" t="str">
        <f t="shared" si="2"/>
        <v/>
      </c>
      <c r="N43" s="52"/>
      <c r="O43" s="54"/>
      <c r="P43" s="55"/>
      <c r="Q43" s="55"/>
      <c r="R43" s="57" t="str">
        <f t="shared" si="3"/>
        <v/>
      </c>
      <c r="S43" s="57"/>
      <c r="T43" s="58" t="str">
        <f t="shared" si="4"/>
        <v/>
      </c>
      <c r="U43" s="58"/>
    </row>
    <row r="44" spans="2:21" ht="18" x14ac:dyDescent="0.2">
      <c r="B44" s="52">
        <v>36</v>
      </c>
      <c r="C44" s="53" t="str">
        <f t="shared" si="1"/>
        <v/>
      </c>
      <c r="D44" s="53"/>
      <c r="E44" s="52"/>
      <c r="F44" s="54"/>
      <c r="G44" s="52" t="s">
        <v>35</v>
      </c>
      <c r="H44" s="55"/>
      <c r="I44" s="55"/>
      <c r="J44" s="52"/>
      <c r="K44" s="53" t="str">
        <f t="shared" si="0"/>
        <v/>
      </c>
      <c r="L44" s="53"/>
      <c r="M44" s="56" t="str">
        <f t="shared" si="2"/>
        <v/>
      </c>
      <c r="N44" s="52"/>
      <c r="O44" s="54"/>
      <c r="P44" s="55"/>
      <c r="Q44" s="55"/>
      <c r="R44" s="57" t="str">
        <f t="shared" si="3"/>
        <v/>
      </c>
      <c r="S44" s="57"/>
      <c r="T44" s="58" t="str">
        <f t="shared" si="4"/>
        <v/>
      </c>
      <c r="U44" s="58"/>
    </row>
    <row r="45" spans="2:21" ht="18" x14ac:dyDescent="0.2">
      <c r="B45" s="52">
        <v>37</v>
      </c>
      <c r="C45" s="53" t="str">
        <f t="shared" si="1"/>
        <v/>
      </c>
      <c r="D45" s="53"/>
      <c r="E45" s="52"/>
      <c r="F45" s="54"/>
      <c r="G45" s="52" t="s">
        <v>34</v>
      </c>
      <c r="H45" s="55"/>
      <c r="I45" s="55"/>
      <c r="J45" s="52"/>
      <c r="K45" s="53" t="str">
        <f t="shared" si="0"/>
        <v/>
      </c>
      <c r="L45" s="53"/>
      <c r="M45" s="56" t="str">
        <f t="shared" si="2"/>
        <v/>
      </c>
      <c r="N45" s="52"/>
      <c r="O45" s="54"/>
      <c r="P45" s="55"/>
      <c r="Q45" s="55"/>
      <c r="R45" s="57" t="str">
        <f t="shared" si="3"/>
        <v/>
      </c>
      <c r="S45" s="57"/>
      <c r="T45" s="58" t="str">
        <f t="shared" si="4"/>
        <v/>
      </c>
      <c r="U45" s="58"/>
    </row>
    <row r="46" spans="2:21" ht="18" x14ac:dyDescent="0.2">
      <c r="B46" s="52">
        <v>38</v>
      </c>
      <c r="C46" s="53" t="str">
        <f t="shared" si="1"/>
        <v/>
      </c>
      <c r="D46" s="53"/>
      <c r="E46" s="52"/>
      <c r="F46" s="54"/>
      <c r="G46" s="52" t="s">
        <v>35</v>
      </c>
      <c r="H46" s="55"/>
      <c r="I46" s="55"/>
      <c r="J46" s="52"/>
      <c r="K46" s="53" t="str">
        <f t="shared" si="0"/>
        <v/>
      </c>
      <c r="L46" s="53"/>
      <c r="M46" s="56" t="str">
        <f t="shared" si="2"/>
        <v/>
      </c>
      <c r="N46" s="52"/>
      <c r="O46" s="54"/>
      <c r="P46" s="55"/>
      <c r="Q46" s="55"/>
      <c r="R46" s="57" t="str">
        <f t="shared" si="3"/>
        <v/>
      </c>
      <c r="S46" s="57"/>
      <c r="T46" s="58" t="str">
        <f t="shared" si="4"/>
        <v/>
      </c>
      <c r="U46" s="58"/>
    </row>
    <row r="47" spans="2:21" ht="18" x14ac:dyDescent="0.2">
      <c r="B47" s="52">
        <v>39</v>
      </c>
      <c r="C47" s="53" t="str">
        <f t="shared" si="1"/>
        <v/>
      </c>
      <c r="D47" s="53"/>
      <c r="E47" s="52"/>
      <c r="F47" s="54"/>
      <c r="G47" s="52" t="s">
        <v>35</v>
      </c>
      <c r="H47" s="55"/>
      <c r="I47" s="55"/>
      <c r="J47" s="52"/>
      <c r="K47" s="53" t="str">
        <f t="shared" si="0"/>
        <v/>
      </c>
      <c r="L47" s="53"/>
      <c r="M47" s="56" t="str">
        <f t="shared" si="2"/>
        <v/>
      </c>
      <c r="N47" s="52"/>
      <c r="O47" s="54"/>
      <c r="P47" s="55"/>
      <c r="Q47" s="55"/>
      <c r="R47" s="57" t="str">
        <f t="shared" si="3"/>
        <v/>
      </c>
      <c r="S47" s="57"/>
      <c r="T47" s="58" t="str">
        <f t="shared" si="4"/>
        <v/>
      </c>
      <c r="U47" s="58"/>
    </row>
    <row r="48" spans="2:21" ht="18" x14ac:dyDescent="0.2">
      <c r="B48" s="52">
        <v>40</v>
      </c>
      <c r="C48" s="53" t="str">
        <f t="shared" si="1"/>
        <v/>
      </c>
      <c r="D48" s="53"/>
      <c r="E48" s="52"/>
      <c r="F48" s="54"/>
      <c r="G48" s="52" t="s">
        <v>37</v>
      </c>
      <c r="H48" s="55"/>
      <c r="I48" s="55"/>
      <c r="J48" s="52"/>
      <c r="K48" s="53" t="str">
        <f t="shared" si="0"/>
        <v/>
      </c>
      <c r="L48" s="53"/>
      <c r="M48" s="56" t="str">
        <f t="shared" si="2"/>
        <v/>
      </c>
      <c r="N48" s="52"/>
      <c r="O48" s="54"/>
      <c r="P48" s="55"/>
      <c r="Q48" s="55"/>
      <c r="R48" s="57" t="str">
        <f t="shared" si="3"/>
        <v/>
      </c>
      <c r="S48" s="57"/>
      <c r="T48" s="58" t="str">
        <f t="shared" si="4"/>
        <v/>
      </c>
      <c r="U48" s="58"/>
    </row>
    <row r="49" spans="2:21" ht="18" x14ac:dyDescent="0.2">
      <c r="B49" s="52">
        <v>41</v>
      </c>
      <c r="C49" s="53" t="str">
        <f t="shared" si="1"/>
        <v/>
      </c>
      <c r="D49" s="53"/>
      <c r="E49" s="52"/>
      <c r="F49" s="54"/>
      <c r="G49" s="52" t="s">
        <v>35</v>
      </c>
      <c r="H49" s="55"/>
      <c r="I49" s="55"/>
      <c r="J49" s="52"/>
      <c r="K49" s="53" t="str">
        <f t="shared" si="0"/>
        <v/>
      </c>
      <c r="L49" s="53"/>
      <c r="M49" s="56" t="str">
        <f t="shared" si="2"/>
        <v/>
      </c>
      <c r="N49" s="52"/>
      <c r="O49" s="54"/>
      <c r="P49" s="55"/>
      <c r="Q49" s="55"/>
      <c r="R49" s="57" t="str">
        <f t="shared" si="3"/>
        <v/>
      </c>
      <c r="S49" s="57"/>
      <c r="T49" s="58" t="str">
        <f t="shared" si="4"/>
        <v/>
      </c>
      <c r="U49" s="58"/>
    </row>
    <row r="50" spans="2:21" ht="18" x14ac:dyDescent="0.2">
      <c r="B50" s="52">
        <v>42</v>
      </c>
      <c r="C50" s="53" t="str">
        <f t="shared" si="1"/>
        <v/>
      </c>
      <c r="D50" s="53"/>
      <c r="E50" s="52"/>
      <c r="F50" s="54"/>
      <c r="G50" s="52" t="s">
        <v>35</v>
      </c>
      <c r="H50" s="55"/>
      <c r="I50" s="55"/>
      <c r="J50" s="52"/>
      <c r="K50" s="53" t="str">
        <f t="shared" si="0"/>
        <v/>
      </c>
      <c r="L50" s="53"/>
      <c r="M50" s="56" t="str">
        <f t="shared" si="2"/>
        <v/>
      </c>
      <c r="N50" s="52"/>
      <c r="O50" s="54"/>
      <c r="P50" s="55"/>
      <c r="Q50" s="55"/>
      <c r="R50" s="57" t="str">
        <f t="shared" si="3"/>
        <v/>
      </c>
      <c r="S50" s="57"/>
      <c r="T50" s="58" t="str">
        <f t="shared" si="4"/>
        <v/>
      </c>
      <c r="U50" s="58"/>
    </row>
    <row r="51" spans="2:21" ht="18" x14ac:dyDescent="0.2">
      <c r="B51" s="52">
        <v>43</v>
      </c>
      <c r="C51" s="53" t="str">
        <f t="shared" si="1"/>
        <v/>
      </c>
      <c r="D51" s="53"/>
      <c r="E51" s="52"/>
      <c r="F51" s="54"/>
      <c r="G51" s="52" t="s">
        <v>34</v>
      </c>
      <c r="H51" s="55"/>
      <c r="I51" s="55"/>
      <c r="J51" s="52"/>
      <c r="K51" s="53" t="str">
        <f t="shared" si="0"/>
        <v/>
      </c>
      <c r="L51" s="53"/>
      <c r="M51" s="56" t="str">
        <f t="shared" si="2"/>
        <v/>
      </c>
      <c r="N51" s="52"/>
      <c r="O51" s="54"/>
      <c r="P51" s="55"/>
      <c r="Q51" s="55"/>
      <c r="R51" s="57" t="str">
        <f t="shared" si="3"/>
        <v/>
      </c>
      <c r="S51" s="57"/>
      <c r="T51" s="58" t="str">
        <f t="shared" si="4"/>
        <v/>
      </c>
      <c r="U51" s="58"/>
    </row>
    <row r="52" spans="2:21" ht="18" x14ac:dyDescent="0.2">
      <c r="B52" s="52">
        <v>44</v>
      </c>
      <c r="C52" s="53" t="str">
        <f t="shared" si="1"/>
        <v/>
      </c>
      <c r="D52" s="53"/>
      <c r="E52" s="52"/>
      <c r="F52" s="54"/>
      <c r="G52" s="52" t="s">
        <v>34</v>
      </c>
      <c r="H52" s="55"/>
      <c r="I52" s="55"/>
      <c r="J52" s="52"/>
      <c r="K52" s="53" t="str">
        <f t="shared" si="0"/>
        <v/>
      </c>
      <c r="L52" s="53"/>
      <c r="M52" s="56" t="str">
        <f t="shared" si="2"/>
        <v/>
      </c>
      <c r="N52" s="52"/>
      <c r="O52" s="54"/>
      <c r="P52" s="55"/>
      <c r="Q52" s="55"/>
      <c r="R52" s="57" t="str">
        <f t="shared" si="3"/>
        <v/>
      </c>
      <c r="S52" s="57"/>
      <c r="T52" s="58" t="str">
        <f t="shared" si="4"/>
        <v/>
      </c>
      <c r="U52" s="58"/>
    </row>
    <row r="53" spans="2:21" ht="18" x14ac:dyDescent="0.2">
      <c r="B53" s="52">
        <v>45</v>
      </c>
      <c r="C53" s="53" t="str">
        <f t="shared" si="1"/>
        <v/>
      </c>
      <c r="D53" s="53"/>
      <c r="E53" s="52"/>
      <c r="F53" s="54"/>
      <c r="G53" s="52" t="s">
        <v>35</v>
      </c>
      <c r="H53" s="55"/>
      <c r="I53" s="55"/>
      <c r="J53" s="52"/>
      <c r="K53" s="53" t="str">
        <f t="shared" si="0"/>
        <v/>
      </c>
      <c r="L53" s="53"/>
      <c r="M53" s="56" t="str">
        <f t="shared" si="2"/>
        <v/>
      </c>
      <c r="N53" s="52"/>
      <c r="O53" s="54"/>
      <c r="P53" s="55"/>
      <c r="Q53" s="55"/>
      <c r="R53" s="57" t="str">
        <f t="shared" si="3"/>
        <v/>
      </c>
      <c r="S53" s="57"/>
      <c r="T53" s="58" t="str">
        <f t="shared" si="4"/>
        <v/>
      </c>
      <c r="U53" s="58"/>
    </row>
    <row r="54" spans="2:21" ht="18" x14ac:dyDescent="0.2">
      <c r="B54" s="52">
        <v>46</v>
      </c>
      <c r="C54" s="53" t="str">
        <f t="shared" si="1"/>
        <v/>
      </c>
      <c r="D54" s="53"/>
      <c r="E54" s="52"/>
      <c r="F54" s="54"/>
      <c r="G54" s="52" t="s">
        <v>35</v>
      </c>
      <c r="H54" s="55"/>
      <c r="I54" s="55"/>
      <c r="J54" s="52"/>
      <c r="K54" s="53" t="str">
        <f t="shared" si="0"/>
        <v/>
      </c>
      <c r="L54" s="53"/>
      <c r="M54" s="56" t="str">
        <f t="shared" si="2"/>
        <v/>
      </c>
      <c r="N54" s="52"/>
      <c r="O54" s="54"/>
      <c r="P54" s="55"/>
      <c r="Q54" s="55"/>
      <c r="R54" s="57" t="str">
        <f t="shared" si="3"/>
        <v/>
      </c>
      <c r="S54" s="57"/>
      <c r="T54" s="58" t="str">
        <f t="shared" si="4"/>
        <v/>
      </c>
      <c r="U54" s="58"/>
    </row>
    <row r="55" spans="2:21" ht="18" x14ac:dyDescent="0.2">
      <c r="B55" s="52">
        <v>47</v>
      </c>
      <c r="C55" s="53" t="str">
        <f t="shared" si="1"/>
        <v/>
      </c>
      <c r="D55" s="53"/>
      <c r="E55" s="52"/>
      <c r="F55" s="54"/>
      <c r="G55" s="52" t="s">
        <v>34</v>
      </c>
      <c r="H55" s="55"/>
      <c r="I55" s="55"/>
      <c r="J55" s="52"/>
      <c r="K55" s="53" t="str">
        <f t="shared" si="0"/>
        <v/>
      </c>
      <c r="L55" s="53"/>
      <c r="M55" s="56" t="str">
        <f t="shared" si="2"/>
        <v/>
      </c>
      <c r="N55" s="52"/>
      <c r="O55" s="54"/>
      <c r="P55" s="55"/>
      <c r="Q55" s="55"/>
      <c r="R55" s="57" t="str">
        <f t="shared" si="3"/>
        <v/>
      </c>
      <c r="S55" s="57"/>
      <c r="T55" s="58" t="str">
        <f t="shared" si="4"/>
        <v/>
      </c>
      <c r="U55" s="58"/>
    </row>
    <row r="56" spans="2:21" ht="18" x14ac:dyDescent="0.2">
      <c r="B56" s="52">
        <v>48</v>
      </c>
      <c r="C56" s="53" t="str">
        <f t="shared" si="1"/>
        <v/>
      </c>
      <c r="D56" s="53"/>
      <c r="E56" s="52"/>
      <c r="F56" s="54"/>
      <c r="G56" s="52" t="s">
        <v>34</v>
      </c>
      <c r="H56" s="55"/>
      <c r="I56" s="55"/>
      <c r="J56" s="52"/>
      <c r="K56" s="53" t="str">
        <f t="shared" si="0"/>
        <v/>
      </c>
      <c r="L56" s="53"/>
      <c r="M56" s="56" t="str">
        <f t="shared" si="2"/>
        <v/>
      </c>
      <c r="N56" s="52"/>
      <c r="O56" s="54"/>
      <c r="P56" s="55"/>
      <c r="Q56" s="55"/>
      <c r="R56" s="57" t="str">
        <f t="shared" si="3"/>
        <v/>
      </c>
      <c r="S56" s="57"/>
      <c r="T56" s="58" t="str">
        <f t="shared" si="4"/>
        <v/>
      </c>
      <c r="U56" s="58"/>
    </row>
    <row r="57" spans="2:21" ht="18" x14ac:dyDescent="0.2">
      <c r="B57" s="52">
        <v>49</v>
      </c>
      <c r="C57" s="53" t="str">
        <f t="shared" si="1"/>
        <v/>
      </c>
      <c r="D57" s="53"/>
      <c r="E57" s="52"/>
      <c r="F57" s="54"/>
      <c r="G57" s="52" t="s">
        <v>34</v>
      </c>
      <c r="H57" s="55"/>
      <c r="I57" s="55"/>
      <c r="J57" s="52"/>
      <c r="K57" s="53" t="str">
        <f t="shared" si="0"/>
        <v/>
      </c>
      <c r="L57" s="53"/>
      <c r="M57" s="56" t="str">
        <f t="shared" si="2"/>
        <v/>
      </c>
      <c r="N57" s="52"/>
      <c r="O57" s="54"/>
      <c r="P57" s="55"/>
      <c r="Q57" s="55"/>
      <c r="R57" s="57" t="str">
        <f t="shared" si="3"/>
        <v/>
      </c>
      <c r="S57" s="57"/>
      <c r="T57" s="58" t="str">
        <f t="shared" si="4"/>
        <v/>
      </c>
      <c r="U57" s="58"/>
    </row>
    <row r="58" spans="2:21" ht="18" x14ac:dyDescent="0.2">
      <c r="B58" s="52">
        <v>50</v>
      </c>
      <c r="C58" s="53" t="str">
        <f t="shared" si="1"/>
        <v/>
      </c>
      <c r="D58" s="53"/>
      <c r="E58" s="52"/>
      <c r="F58" s="54"/>
      <c r="G58" s="52" t="s">
        <v>34</v>
      </c>
      <c r="H58" s="55"/>
      <c r="I58" s="55"/>
      <c r="J58" s="52"/>
      <c r="K58" s="53" t="str">
        <f t="shared" si="0"/>
        <v/>
      </c>
      <c r="L58" s="53"/>
      <c r="M58" s="56" t="str">
        <f t="shared" si="2"/>
        <v/>
      </c>
      <c r="N58" s="52"/>
      <c r="O58" s="54"/>
      <c r="P58" s="55"/>
      <c r="Q58" s="55"/>
      <c r="R58" s="57" t="str">
        <f t="shared" si="3"/>
        <v/>
      </c>
      <c r="S58" s="57"/>
      <c r="T58" s="58" t="str">
        <f t="shared" si="4"/>
        <v/>
      </c>
      <c r="U58" s="58"/>
    </row>
    <row r="59" spans="2:21" ht="18" x14ac:dyDescent="0.2">
      <c r="B59" s="52">
        <v>51</v>
      </c>
      <c r="C59" s="53" t="str">
        <f t="shared" si="1"/>
        <v/>
      </c>
      <c r="D59" s="53"/>
      <c r="E59" s="52"/>
      <c r="F59" s="54"/>
      <c r="G59" s="52" t="s">
        <v>34</v>
      </c>
      <c r="H59" s="55"/>
      <c r="I59" s="55"/>
      <c r="J59" s="52"/>
      <c r="K59" s="53" t="str">
        <f t="shared" si="0"/>
        <v/>
      </c>
      <c r="L59" s="53"/>
      <c r="M59" s="56" t="str">
        <f t="shared" si="2"/>
        <v/>
      </c>
      <c r="N59" s="52"/>
      <c r="O59" s="54"/>
      <c r="P59" s="55"/>
      <c r="Q59" s="55"/>
      <c r="R59" s="57" t="str">
        <f t="shared" si="3"/>
        <v/>
      </c>
      <c r="S59" s="57"/>
      <c r="T59" s="58" t="str">
        <f t="shared" si="4"/>
        <v/>
      </c>
      <c r="U59" s="58"/>
    </row>
    <row r="60" spans="2:21" ht="18" x14ac:dyDescent="0.2">
      <c r="B60" s="52">
        <v>52</v>
      </c>
      <c r="C60" s="53" t="str">
        <f t="shared" si="1"/>
        <v/>
      </c>
      <c r="D60" s="53"/>
      <c r="E60" s="52"/>
      <c r="F60" s="54"/>
      <c r="G60" s="52" t="s">
        <v>34</v>
      </c>
      <c r="H60" s="55"/>
      <c r="I60" s="55"/>
      <c r="J60" s="52"/>
      <c r="K60" s="53" t="str">
        <f t="shared" si="0"/>
        <v/>
      </c>
      <c r="L60" s="53"/>
      <c r="M60" s="56" t="str">
        <f t="shared" si="2"/>
        <v/>
      </c>
      <c r="N60" s="52"/>
      <c r="O60" s="54"/>
      <c r="P60" s="55"/>
      <c r="Q60" s="55"/>
      <c r="R60" s="57" t="str">
        <f t="shared" si="3"/>
        <v/>
      </c>
      <c r="S60" s="57"/>
      <c r="T60" s="58" t="str">
        <f t="shared" si="4"/>
        <v/>
      </c>
      <c r="U60" s="58"/>
    </row>
    <row r="61" spans="2:21" ht="18" x14ac:dyDescent="0.2">
      <c r="B61" s="52">
        <v>53</v>
      </c>
      <c r="C61" s="53" t="str">
        <f t="shared" si="1"/>
        <v/>
      </c>
      <c r="D61" s="53"/>
      <c r="E61" s="52"/>
      <c r="F61" s="54"/>
      <c r="G61" s="52" t="s">
        <v>34</v>
      </c>
      <c r="H61" s="55"/>
      <c r="I61" s="55"/>
      <c r="J61" s="52"/>
      <c r="K61" s="53" t="str">
        <f t="shared" si="0"/>
        <v/>
      </c>
      <c r="L61" s="53"/>
      <c r="M61" s="56" t="str">
        <f t="shared" si="2"/>
        <v/>
      </c>
      <c r="N61" s="52"/>
      <c r="O61" s="54"/>
      <c r="P61" s="55"/>
      <c r="Q61" s="55"/>
      <c r="R61" s="57" t="str">
        <f t="shared" si="3"/>
        <v/>
      </c>
      <c r="S61" s="57"/>
      <c r="T61" s="58" t="str">
        <f t="shared" si="4"/>
        <v/>
      </c>
      <c r="U61" s="58"/>
    </row>
    <row r="62" spans="2:21" ht="18" x14ac:dyDescent="0.2">
      <c r="B62" s="52">
        <v>54</v>
      </c>
      <c r="C62" s="53" t="str">
        <f t="shared" si="1"/>
        <v/>
      </c>
      <c r="D62" s="53"/>
      <c r="E62" s="52"/>
      <c r="F62" s="54"/>
      <c r="G62" s="52" t="s">
        <v>34</v>
      </c>
      <c r="H62" s="55"/>
      <c r="I62" s="55"/>
      <c r="J62" s="52"/>
      <c r="K62" s="53" t="str">
        <f t="shared" si="0"/>
        <v/>
      </c>
      <c r="L62" s="53"/>
      <c r="M62" s="56" t="str">
        <f t="shared" si="2"/>
        <v/>
      </c>
      <c r="N62" s="52"/>
      <c r="O62" s="54"/>
      <c r="P62" s="55"/>
      <c r="Q62" s="55"/>
      <c r="R62" s="57" t="str">
        <f t="shared" si="3"/>
        <v/>
      </c>
      <c r="S62" s="57"/>
      <c r="T62" s="58" t="str">
        <f t="shared" si="4"/>
        <v/>
      </c>
      <c r="U62" s="58"/>
    </row>
    <row r="63" spans="2:21" ht="18" x14ac:dyDescent="0.2">
      <c r="B63" s="52">
        <v>55</v>
      </c>
      <c r="C63" s="53" t="str">
        <f t="shared" si="1"/>
        <v/>
      </c>
      <c r="D63" s="53"/>
      <c r="E63" s="52"/>
      <c r="F63" s="54"/>
      <c r="G63" s="52" t="s">
        <v>35</v>
      </c>
      <c r="H63" s="55"/>
      <c r="I63" s="55"/>
      <c r="J63" s="52"/>
      <c r="K63" s="53" t="str">
        <f t="shared" si="0"/>
        <v/>
      </c>
      <c r="L63" s="53"/>
      <c r="M63" s="56" t="str">
        <f t="shared" si="2"/>
        <v/>
      </c>
      <c r="N63" s="52"/>
      <c r="O63" s="54"/>
      <c r="P63" s="55"/>
      <c r="Q63" s="55"/>
      <c r="R63" s="57" t="str">
        <f t="shared" si="3"/>
        <v/>
      </c>
      <c r="S63" s="57"/>
      <c r="T63" s="58" t="str">
        <f t="shared" si="4"/>
        <v/>
      </c>
      <c r="U63" s="58"/>
    </row>
    <row r="64" spans="2:21" ht="18" x14ac:dyDescent="0.2">
      <c r="B64" s="52">
        <v>56</v>
      </c>
      <c r="C64" s="53" t="str">
        <f t="shared" si="1"/>
        <v/>
      </c>
      <c r="D64" s="53"/>
      <c r="E64" s="52"/>
      <c r="F64" s="54"/>
      <c r="G64" s="52" t="s">
        <v>34</v>
      </c>
      <c r="H64" s="55"/>
      <c r="I64" s="55"/>
      <c r="J64" s="52"/>
      <c r="K64" s="53" t="str">
        <f t="shared" si="0"/>
        <v/>
      </c>
      <c r="L64" s="53"/>
      <c r="M64" s="56" t="str">
        <f t="shared" si="2"/>
        <v/>
      </c>
      <c r="N64" s="52"/>
      <c r="O64" s="54"/>
      <c r="P64" s="55"/>
      <c r="Q64" s="55"/>
      <c r="R64" s="57" t="str">
        <f t="shared" si="3"/>
        <v/>
      </c>
      <c r="S64" s="57"/>
      <c r="T64" s="58" t="str">
        <f t="shared" si="4"/>
        <v/>
      </c>
      <c r="U64" s="58"/>
    </row>
    <row r="65" spans="2:21" ht="18" x14ac:dyDescent="0.2">
      <c r="B65" s="52">
        <v>57</v>
      </c>
      <c r="C65" s="53" t="str">
        <f t="shared" si="1"/>
        <v/>
      </c>
      <c r="D65" s="53"/>
      <c r="E65" s="52"/>
      <c r="F65" s="54"/>
      <c r="G65" s="52" t="s">
        <v>34</v>
      </c>
      <c r="H65" s="55"/>
      <c r="I65" s="55"/>
      <c r="J65" s="52"/>
      <c r="K65" s="53" t="str">
        <f t="shared" si="0"/>
        <v/>
      </c>
      <c r="L65" s="53"/>
      <c r="M65" s="56" t="str">
        <f t="shared" si="2"/>
        <v/>
      </c>
      <c r="N65" s="52"/>
      <c r="O65" s="54"/>
      <c r="P65" s="55"/>
      <c r="Q65" s="55"/>
      <c r="R65" s="57" t="str">
        <f t="shared" si="3"/>
        <v/>
      </c>
      <c r="S65" s="57"/>
      <c r="T65" s="58" t="str">
        <f t="shared" si="4"/>
        <v/>
      </c>
      <c r="U65" s="58"/>
    </row>
    <row r="66" spans="2:21" ht="18" x14ac:dyDescent="0.2">
      <c r="B66" s="52">
        <v>58</v>
      </c>
      <c r="C66" s="53" t="str">
        <f t="shared" si="1"/>
        <v/>
      </c>
      <c r="D66" s="53"/>
      <c r="E66" s="52"/>
      <c r="F66" s="54"/>
      <c r="G66" s="52" t="s">
        <v>34</v>
      </c>
      <c r="H66" s="55"/>
      <c r="I66" s="55"/>
      <c r="J66" s="52"/>
      <c r="K66" s="53" t="str">
        <f t="shared" si="0"/>
        <v/>
      </c>
      <c r="L66" s="53"/>
      <c r="M66" s="56" t="str">
        <f t="shared" si="2"/>
        <v/>
      </c>
      <c r="N66" s="52"/>
      <c r="O66" s="54"/>
      <c r="P66" s="55"/>
      <c r="Q66" s="55"/>
      <c r="R66" s="57" t="str">
        <f t="shared" si="3"/>
        <v/>
      </c>
      <c r="S66" s="57"/>
      <c r="T66" s="58" t="str">
        <f t="shared" si="4"/>
        <v/>
      </c>
      <c r="U66" s="58"/>
    </row>
    <row r="67" spans="2:21" ht="18" x14ac:dyDescent="0.2">
      <c r="B67" s="52">
        <v>59</v>
      </c>
      <c r="C67" s="53" t="str">
        <f t="shared" si="1"/>
        <v/>
      </c>
      <c r="D67" s="53"/>
      <c r="E67" s="52"/>
      <c r="F67" s="54"/>
      <c r="G67" s="52" t="s">
        <v>34</v>
      </c>
      <c r="H67" s="55"/>
      <c r="I67" s="55"/>
      <c r="J67" s="52"/>
      <c r="K67" s="53" t="str">
        <f t="shared" si="0"/>
        <v/>
      </c>
      <c r="L67" s="53"/>
      <c r="M67" s="56" t="str">
        <f t="shared" si="2"/>
        <v/>
      </c>
      <c r="N67" s="52"/>
      <c r="O67" s="54"/>
      <c r="P67" s="55"/>
      <c r="Q67" s="55"/>
      <c r="R67" s="57" t="str">
        <f t="shared" si="3"/>
        <v/>
      </c>
      <c r="S67" s="57"/>
      <c r="T67" s="58" t="str">
        <f t="shared" si="4"/>
        <v/>
      </c>
      <c r="U67" s="58"/>
    </row>
    <row r="68" spans="2:21" ht="18" x14ac:dyDescent="0.2">
      <c r="B68" s="52">
        <v>60</v>
      </c>
      <c r="C68" s="53" t="str">
        <f t="shared" si="1"/>
        <v/>
      </c>
      <c r="D68" s="53"/>
      <c r="E68" s="52"/>
      <c r="F68" s="54"/>
      <c r="G68" s="52" t="s">
        <v>35</v>
      </c>
      <c r="H68" s="55"/>
      <c r="I68" s="55"/>
      <c r="J68" s="52"/>
      <c r="K68" s="53" t="str">
        <f t="shared" si="0"/>
        <v/>
      </c>
      <c r="L68" s="53"/>
      <c r="M68" s="56" t="str">
        <f t="shared" si="2"/>
        <v/>
      </c>
      <c r="N68" s="52"/>
      <c r="O68" s="54"/>
      <c r="P68" s="55"/>
      <c r="Q68" s="55"/>
      <c r="R68" s="57" t="str">
        <f t="shared" si="3"/>
        <v/>
      </c>
      <c r="S68" s="57"/>
      <c r="T68" s="58" t="str">
        <f t="shared" si="4"/>
        <v/>
      </c>
      <c r="U68" s="58"/>
    </row>
    <row r="69" spans="2:21" ht="18" x14ac:dyDescent="0.2">
      <c r="B69" s="52">
        <v>61</v>
      </c>
      <c r="C69" s="53" t="str">
        <f t="shared" si="1"/>
        <v/>
      </c>
      <c r="D69" s="53"/>
      <c r="E69" s="52"/>
      <c r="F69" s="54"/>
      <c r="G69" s="52" t="s">
        <v>35</v>
      </c>
      <c r="H69" s="55"/>
      <c r="I69" s="55"/>
      <c r="J69" s="52"/>
      <c r="K69" s="53" t="str">
        <f t="shared" si="0"/>
        <v/>
      </c>
      <c r="L69" s="53"/>
      <c r="M69" s="56" t="str">
        <f t="shared" si="2"/>
        <v/>
      </c>
      <c r="N69" s="52"/>
      <c r="O69" s="54"/>
      <c r="P69" s="55"/>
      <c r="Q69" s="55"/>
      <c r="R69" s="57" t="str">
        <f t="shared" si="3"/>
        <v/>
      </c>
      <c r="S69" s="57"/>
      <c r="T69" s="58" t="str">
        <f t="shared" si="4"/>
        <v/>
      </c>
      <c r="U69" s="58"/>
    </row>
    <row r="70" spans="2:21" ht="18" x14ac:dyDescent="0.2">
      <c r="B70" s="52">
        <v>62</v>
      </c>
      <c r="C70" s="53" t="str">
        <f t="shared" si="1"/>
        <v/>
      </c>
      <c r="D70" s="53"/>
      <c r="E70" s="52"/>
      <c r="F70" s="54"/>
      <c r="G70" s="52" t="s">
        <v>34</v>
      </c>
      <c r="H70" s="55"/>
      <c r="I70" s="55"/>
      <c r="J70" s="52"/>
      <c r="K70" s="53" t="str">
        <f t="shared" si="0"/>
        <v/>
      </c>
      <c r="L70" s="53"/>
      <c r="M70" s="56" t="str">
        <f t="shared" si="2"/>
        <v/>
      </c>
      <c r="N70" s="52"/>
      <c r="O70" s="54"/>
      <c r="P70" s="55"/>
      <c r="Q70" s="55"/>
      <c r="R70" s="57" t="str">
        <f t="shared" si="3"/>
        <v/>
      </c>
      <c r="S70" s="57"/>
      <c r="T70" s="58" t="str">
        <f t="shared" si="4"/>
        <v/>
      </c>
      <c r="U70" s="58"/>
    </row>
    <row r="71" spans="2:21" ht="18" x14ac:dyDescent="0.2">
      <c r="B71" s="52">
        <v>63</v>
      </c>
      <c r="C71" s="53" t="str">
        <f t="shared" si="1"/>
        <v/>
      </c>
      <c r="D71" s="53"/>
      <c r="E71" s="52"/>
      <c r="F71" s="54"/>
      <c r="G71" s="52" t="s">
        <v>35</v>
      </c>
      <c r="H71" s="55"/>
      <c r="I71" s="55"/>
      <c r="J71" s="52"/>
      <c r="K71" s="53" t="str">
        <f t="shared" si="0"/>
        <v/>
      </c>
      <c r="L71" s="53"/>
      <c r="M71" s="56" t="str">
        <f t="shared" si="2"/>
        <v/>
      </c>
      <c r="N71" s="52"/>
      <c r="O71" s="54"/>
      <c r="P71" s="55"/>
      <c r="Q71" s="55"/>
      <c r="R71" s="57" t="str">
        <f t="shared" si="3"/>
        <v/>
      </c>
      <c r="S71" s="57"/>
      <c r="T71" s="58" t="str">
        <f t="shared" si="4"/>
        <v/>
      </c>
      <c r="U71" s="58"/>
    </row>
    <row r="72" spans="2:21" ht="18" x14ac:dyDescent="0.2">
      <c r="B72" s="52">
        <v>64</v>
      </c>
      <c r="C72" s="53" t="str">
        <f t="shared" si="1"/>
        <v/>
      </c>
      <c r="D72" s="53"/>
      <c r="E72" s="52"/>
      <c r="F72" s="54"/>
      <c r="G72" s="52" t="s">
        <v>34</v>
      </c>
      <c r="H72" s="55"/>
      <c r="I72" s="55"/>
      <c r="J72" s="52"/>
      <c r="K72" s="53" t="str">
        <f t="shared" si="0"/>
        <v/>
      </c>
      <c r="L72" s="53"/>
      <c r="M72" s="56" t="str">
        <f t="shared" si="2"/>
        <v/>
      </c>
      <c r="N72" s="52"/>
      <c r="O72" s="54"/>
      <c r="P72" s="55"/>
      <c r="Q72" s="55"/>
      <c r="R72" s="57" t="str">
        <f t="shared" si="3"/>
        <v/>
      </c>
      <c r="S72" s="57"/>
      <c r="T72" s="58" t="str">
        <f t="shared" si="4"/>
        <v/>
      </c>
      <c r="U72" s="58"/>
    </row>
    <row r="73" spans="2:21" ht="18" x14ac:dyDescent="0.2">
      <c r="B73" s="52">
        <v>65</v>
      </c>
      <c r="C73" s="53" t="str">
        <f t="shared" si="1"/>
        <v/>
      </c>
      <c r="D73" s="53"/>
      <c r="E73" s="52"/>
      <c r="F73" s="54"/>
      <c r="G73" s="52" t="s">
        <v>35</v>
      </c>
      <c r="H73" s="55"/>
      <c r="I73" s="55"/>
      <c r="J73" s="52"/>
      <c r="K73" s="53" t="str">
        <f t="shared" ref="K73:K108" si="5">IF(F73="","",C73*0.03)</f>
        <v/>
      </c>
      <c r="L73" s="53"/>
      <c r="M73" s="56" t="str">
        <f t="shared" si="2"/>
        <v/>
      </c>
      <c r="N73" s="52"/>
      <c r="O73" s="54"/>
      <c r="P73" s="55"/>
      <c r="Q73" s="55"/>
      <c r="R73" s="57" t="str">
        <f t="shared" si="3"/>
        <v/>
      </c>
      <c r="S73" s="57"/>
      <c r="T73" s="58" t="str">
        <f t="shared" si="4"/>
        <v/>
      </c>
      <c r="U73" s="58"/>
    </row>
    <row r="74" spans="2:21" ht="18" x14ac:dyDescent="0.2">
      <c r="B74" s="52">
        <v>66</v>
      </c>
      <c r="C74" s="53" t="str">
        <f t="shared" ref="C74:C108" si="6">IF(R73="","",C73+R73)</f>
        <v/>
      </c>
      <c r="D74" s="53"/>
      <c r="E74" s="52"/>
      <c r="F74" s="54"/>
      <c r="G74" s="52" t="s">
        <v>35</v>
      </c>
      <c r="H74" s="55"/>
      <c r="I74" s="55"/>
      <c r="J74" s="52"/>
      <c r="K74" s="53" t="str">
        <f t="shared" si="5"/>
        <v/>
      </c>
      <c r="L74" s="53"/>
      <c r="M74" s="56" t="str">
        <f t="shared" ref="M74:M108" si="7">IF(J74="","",(K74/J74)/1000)</f>
        <v/>
      </c>
      <c r="N74" s="52"/>
      <c r="O74" s="54"/>
      <c r="P74" s="55"/>
      <c r="Q74" s="55"/>
      <c r="R74" s="57" t="str">
        <f t="shared" ref="R74:R108" si="8">IF(O74="","",(IF(G74="売",H74-P74,P74-H74))*M74*100000)</f>
        <v/>
      </c>
      <c r="S74" s="57"/>
      <c r="T74" s="58" t="str">
        <f t="shared" ref="T74:T108" si="9">IF(O74="","",IF(R74&lt;0,J74*(-1),IF(G74="買",(P74-H74)*100,(H74-P74)*100)))</f>
        <v/>
      </c>
      <c r="U74" s="58"/>
    </row>
    <row r="75" spans="2:21" ht="18" x14ac:dyDescent="0.2">
      <c r="B75" s="52">
        <v>67</v>
      </c>
      <c r="C75" s="53" t="str">
        <f t="shared" si="6"/>
        <v/>
      </c>
      <c r="D75" s="53"/>
      <c r="E75" s="52"/>
      <c r="F75" s="54"/>
      <c r="G75" s="52" t="s">
        <v>34</v>
      </c>
      <c r="H75" s="55"/>
      <c r="I75" s="55"/>
      <c r="J75" s="52"/>
      <c r="K75" s="53" t="str">
        <f t="shared" si="5"/>
        <v/>
      </c>
      <c r="L75" s="53"/>
      <c r="M75" s="56" t="str">
        <f t="shared" si="7"/>
        <v/>
      </c>
      <c r="N75" s="52"/>
      <c r="O75" s="54"/>
      <c r="P75" s="55"/>
      <c r="Q75" s="55"/>
      <c r="R75" s="57" t="str">
        <f t="shared" si="8"/>
        <v/>
      </c>
      <c r="S75" s="57"/>
      <c r="T75" s="58" t="str">
        <f t="shared" si="9"/>
        <v/>
      </c>
      <c r="U75" s="58"/>
    </row>
    <row r="76" spans="2:21" ht="18" x14ac:dyDescent="0.2">
      <c r="B76" s="52">
        <v>68</v>
      </c>
      <c r="C76" s="53" t="str">
        <f t="shared" si="6"/>
        <v/>
      </c>
      <c r="D76" s="53"/>
      <c r="E76" s="52"/>
      <c r="F76" s="54"/>
      <c r="G76" s="52" t="s">
        <v>34</v>
      </c>
      <c r="H76" s="55"/>
      <c r="I76" s="55"/>
      <c r="J76" s="52"/>
      <c r="K76" s="53" t="str">
        <f t="shared" si="5"/>
        <v/>
      </c>
      <c r="L76" s="53"/>
      <c r="M76" s="56" t="str">
        <f t="shared" si="7"/>
        <v/>
      </c>
      <c r="N76" s="52"/>
      <c r="O76" s="54"/>
      <c r="P76" s="55"/>
      <c r="Q76" s="55"/>
      <c r="R76" s="57" t="str">
        <f t="shared" si="8"/>
        <v/>
      </c>
      <c r="S76" s="57"/>
      <c r="T76" s="58" t="str">
        <f t="shared" si="9"/>
        <v/>
      </c>
      <c r="U76" s="58"/>
    </row>
    <row r="77" spans="2:21" ht="18" x14ac:dyDescent="0.2">
      <c r="B77" s="52">
        <v>69</v>
      </c>
      <c r="C77" s="53" t="str">
        <f t="shared" si="6"/>
        <v/>
      </c>
      <c r="D77" s="53"/>
      <c r="E77" s="52"/>
      <c r="F77" s="54"/>
      <c r="G77" s="52" t="s">
        <v>34</v>
      </c>
      <c r="H77" s="55"/>
      <c r="I77" s="55"/>
      <c r="J77" s="52"/>
      <c r="K77" s="53" t="str">
        <f t="shared" si="5"/>
        <v/>
      </c>
      <c r="L77" s="53"/>
      <c r="M77" s="56" t="str">
        <f t="shared" si="7"/>
        <v/>
      </c>
      <c r="N77" s="52"/>
      <c r="O77" s="54"/>
      <c r="P77" s="55"/>
      <c r="Q77" s="55"/>
      <c r="R77" s="57" t="str">
        <f t="shared" si="8"/>
        <v/>
      </c>
      <c r="S77" s="57"/>
      <c r="T77" s="58" t="str">
        <f t="shared" si="9"/>
        <v/>
      </c>
      <c r="U77" s="58"/>
    </row>
    <row r="78" spans="2:21" ht="18" x14ac:dyDescent="0.2">
      <c r="B78" s="52">
        <v>70</v>
      </c>
      <c r="C78" s="53" t="str">
        <f t="shared" si="6"/>
        <v/>
      </c>
      <c r="D78" s="53"/>
      <c r="E78" s="52"/>
      <c r="F78" s="54"/>
      <c r="G78" s="52" t="s">
        <v>35</v>
      </c>
      <c r="H78" s="55"/>
      <c r="I78" s="55"/>
      <c r="J78" s="52"/>
      <c r="K78" s="53" t="str">
        <f t="shared" si="5"/>
        <v/>
      </c>
      <c r="L78" s="53"/>
      <c r="M78" s="56" t="str">
        <f t="shared" si="7"/>
        <v/>
      </c>
      <c r="N78" s="52"/>
      <c r="O78" s="54"/>
      <c r="P78" s="55"/>
      <c r="Q78" s="55"/>
      <c r="R78" s="57" t="str">
        <f t="shared" si="8"/>
        <v/>
      </c>
      <c r="S78" s="57"/>
      <c r="T78" s="58" t="str">
        <f t="shared" si="9"/>
        <v/>
      </c>
      <c r="U78" s="58"/>
    </row>
    <row r="79" spans="2:21" ht="18" x14ac:dyDescent="0.2">
      <c r="B79" s="52">
        <v>71</v>
      </c>
      <c r="C79" s="53" t="str">
        <f t="shared" si="6"/>
        <v/>
      </c>
      <c r="D79" s="53"/>
      <c r="E79" s="52"/>
      <c r="F79" s="54"/>
      <c r="G79" s="52" t="s">
        <v>34</v>
      </c>
      <c r="H79" s="55"/>
      <c r="I79" s="55"/>
      <c r="J79" s="52"/>
      <c r="K79" s="53" t="str">
        <f t="shared" si="5"/>
        <v/>
      </c>
      <c r="L79" s="53"/>
      <c r="M79" s="56" t="str">
        <f t="shared" si="7"/>
        <v/>
      </c>
      <c r="N79" s="52"/>
      <c r="O79" s="54"/>
      <c r="P79" s="55"/>
      <c r="Q79" s="55"/>
      <c r="R79" s="57" t="str">
        <f t="shared" si="8"/>
        <v/>
      </c>
      <c r="S79" s="57"/>
      <c r="T79" s="58" t="str">
        <f t="shared" si="9"/>
        <v/>
      </c>
      <c r="U79" s="58"/>
    </row>
    <row r="80" spans="2:21" ht="18" x14ac:dyDescent="0.2">
      <c r="B80" s="52">
        <v>72</v>
      </c>
      <c r="C80" s="53" t="str">
        <f t="shared" si="6"/>
        <v/>
      </c>
      <c r="D80" s="53"/>
      <c r="E80" s="52"/>
      <c r="F80" s="54"/>
      <c r="G80" s="52" t="s">
        <v>35</v>
      </c>
      <c r="H80" s="55"/>
      <c r="I80" s="55"/>
      <c r="J80" s="52"/>
      <c r="K80" s="53" t="str">
        <f t="shared" si="5"/>
        <v/>
      </c>
      <c r="L80" s="53"/>
      <c r="M80" s="56" t="str">
        <f t="shared" si="7"/>
        <v/>
      </c>
      <c r="N80" s="52"/>
      <c r="O80" s="54"/>
      <c r="P80" s="55"/>
      <c r="Q80" s="55"/>
      <c r="R80" s="57" t="str">
        <f t="shared" si="8"/>
        <v/>
      </c>
      <c r="S80" s="57"/>
      <c r="T80" s="58" t="str">
        <f t="shared" si="9"/>
        <v/>
      </c>
      <c r="U80" s="58"/>
    </row>
    <row r="81" spans="2:21" ht="18" x14ac:dyDescent="0.2">
      <c r="B81" s="52">
        <v>73</v>
      </c>
      <c r="C81" s="53" t="str">
        <f t="shared" si="6"/>
        <v/>
      </c>
      <c r="D81" s="53"/>
      <c r="E81" s="52"/>
      <c r="F81" s="54"/>
      <c r="G81" s="52" t="s">
        <v>34</v>
      </c>
      <c r="H81" s="55"/>
      <c r="I81" s="55"/>
      <c r="J81" s="52"/>
      <c r="K81" s="53" t="str">
        <f t="shared" si="5"/>
        <v/>
      </c>
      <c r="L81" s="53"/>
      <c r="M81" s="56" t="str">
        <f t="shared" si="7"/>
        <v/>
      </c>
      <c r="N81" s="52"/>
      <c r="O81" s="54"/>
      <c r="P81" s="55"/>
      <c r="Q81" s="55"/>
      <c r="R81" s="57" t="str">
        <f t="shared" si="8"/>
        <v/>
      </c>
      <c r="S81" s="57"/>
      <c r="T81" s="58" t="str">
        <f t="shared" si="9"/>
        <v/>
      </c>
      <c r="U81" s="58"/>
    </row>
    <row r="82" spans="2:21" ht="18" x14ac:dyDescent="0.2">
      <c r="B82" s="52">
        <v>74</v>
      </c>
      <c r="C82" s="53" t="str">
        <f t="shared" si="6"/>
        <v/>
      </c>
      <c r="D82" s="53"/>
      <c r="E82" s="52"/>
      <c r="F82" s="54"/>
      <c r="G82" s="52" t="s">
        <v>34</v>
      </c>
      <c r="H82" s="55"/>
      <c r="I82" s="55"/>
      <c r="J82" s="52"/>
      <c r="K82" s="53" t="str">
        <f t="shared" si="5"/>
        <v/>
      </c>
      <c r="L82" s="53"/>
      <c r="M82" s="56" t="str">
        <f t="shared" si="7"/>
        <v/>
      </c>
      <c r="N82" s="52"/>
      <c r="O82" s="54"/>
      <c r="P82" s="55"/>
      <c r="Q82" s="55"/>
      <c r="R82" s="57" t="str">
        <f t="shared" si="8"/>
        <v/>
      </c>
      <c r="S82" s="57"/>
      <c r="T82" s="58" t="str">
        <f t="shared" si="9"/>
        <v/>
      </c>
      <c r="U82" s="58"/>
    </row>
    <row r="83" spans="2:21" ht="18" x14ac:dyDescent="0.2">
      <c r="B83" s="52">
        <v>75</v>
      </c>
      <c r="C83" s="53" t="str">
        <f t="shared" si="6"/>
        <v/>
      </c>
      <c r="D83" s="53"/>
      <c r="E83" s="52"/>
      <c r="F83" s="54"/>
      <c r="G83" s="52" t="s">
        <v>34</v>
      </c>
      <c r="H83" s="55"/>
      <c r="I83" s="55"/>
      <c r="J83" s="52"/>
      <c r="K83" s="53" t="str">
        <f t="shared" si="5"/>
        <v/>
      </c>
      <c r="L83" s="53"/>
      <c r="M83" s="56" t="str">
        <f t="shared" si="7"/>
        <v/>
      </c>
      <c r="N83" s="52"/>
      <c r="O83" s="54"/>
      <c r="P83" s="55"/>
      <c r="Q83" s="55"/>
      <c r="R83" s="57" t="str">
        <f t="shared" si="8"/>
        <v/>
      </c>
      <c r="S83" s="57"/>
      <c r="T83" s="58" t="str">
        <f t="shared" si="9"/>
        <v/>
      </c>
      <c r="U83" s="58"/>
    </row>
    <row r="84" spans="2:21" ht="18" x14ac:dyDescent="0.2">
      <c r="B84" s="52">
        <v>76</v>
      </c>
      <c r="C84" s="53" t="str">
        <f t="shared" si="6"/>
        <v/>
      </c>
      <c r="D84" s="53"/>
      <c r="E84" s="52"/>
      <c r="F84" s="54"/>
      <c r="G84" s="52" t="s">
        <v>34</v>
      </c>
      <c r="H84" s="55"/>
      <c r="I84" s="55"/>
      <c r="J84" s="52"/>
      <c r="K84" s="53" t="str">
        <f t="shared" si="5"/>
        <v/>
      </c>
      <c r="L84" s="53"/>
      <c r="M84" s="56" t="str">
        <f t="shared" si="7"/>
        <v/>
      </c>
      <c r="N84" s="52"/>
      <c r="O84" s="54"/>
      <c r="P84" s="55"/>
      <c r="Q84" s="55"/>
      <c r="R84" s="57" t="str">
        <f t="shared" si="8"/>
        <v/>
      </c>
      <c r="S84" s="57"/>
      <c r="T84" s="58" t="str">
        <f t="shared" si="9"/>
        <v/>
      </c>
      <c r="U84" s="58"/>
    </row>
    <row r="85" spans="2:21" ht="18" x14ac:dyDescent="0.2">
      <c r="B85" s="52">
        <v>77</v>
      </c>
      <c r="C85" s="53" t="str">
        <f t="shared" si="6"/>
        <v/>
      </c>
      <c r="D85" s="53"/>
      <c r="E85" s="52"/>
      <c r="F85" s="54"/>
      <c r="G85" s="52" t="s">
        <v>35</v>
      </c>
      <c r="H85" s="55"/>
      <c r="I85" s="55"/>
      <c r="J85" s="52"/>
      <c r="K85" s="53" t="str">
        <f t="shared" si="5"/>
        <v/>
      </c>
      <c r="L85" s="53"/>
      <c r="M85" s="56" t="str">
        <f t="shared" si="7"/>
        <v/>
      </c>
      <c r="N85" s="52"/>
      <c r="O85" s="54"/>
      <c r="P85" s="55"/>
      <c r="Q85" s="55"/>
      <c r="R85" s="57" t="str">
        <f t="shared" si="8"/>
        <v/>
      </c>
      <c r="S85" s="57"/>
      <c r="T85" s="58" t="str">
        <f t="shared" si="9"/>
        <v/>
      </c>
      <c r="U85" s="58"/>
    </row>
    <row r="86" spans="2:21" ht="18" x14ac:dyDescent="0.2">
      <c r="B86" s="52">
        <v>78</v>
      </c>
      <c r="C86" s="53" t="str">
        <f t="shared" si="6"/>
        <v/>
      </c>
      <c r="D86" s="53"/>
      <c r="E86" s="52"/>
      <c r="F86" s="54"/>
      <c r="G86" s="52" t="s">
        <v>34</v>
      </c>
      <c r="H86" s="55"/>
      <c r="I86" s="55"/>
      <c r="J86" s="52"/>
      <c r="K86" s="53" t="str">
        <f t="shared" si="5"/>
        <v/>
      </c>
      <c r="L86" s="53"/>
      <c r="M86" s="56" t="str">
        <f t="shared" si="7"/>
        <v/>
      </c>
      <c r="N86" s="52"/>
      <c r="O86" s="54"/>
      <c r="P86" s="55"/>
      <c r="Q86" s="55"/>
      <c r="R86" s="57" t="str">
        <f t="shared" si="8"/>
        <v/>
      </c>
      <c r="S86" s="57"/>
      <c r="T86" s="58" t="str">
        <f t="shared" si="9"/>
        <v/>
      </c>
      <c r="U86" s="58"/>
    </row>
    <row r="87" spans="2:21" ht="18" x14ac:dyDescent="0.2">
      <c r="B87" s="52">
        <v>79</v>
      </c>
      <c r="C87" s="53" t="str">
        <f t="shared" si="6"/>
        <v/>
      </c>
      <c r="D87" s="53"/>
      <c r="E87" s="52"/>
      <c r="F87" s="54"/>
      <c r="G87" s="52" t="s">
        <v>35</v>
      </c>
      <c r="H87" s="55"/>
      <c r="I87" s="55"/>
      <c r="J87" s="52"/>
      <c r="K87" s="53" t="str">
        <f t="shared" si="5"/>
        <v/>
      </c>
      <c r="L87" s="53"/>
      <c r="M87" s="56" t="str">
        <f t="shared" si="7"/>
        <v/>
      </c>
      <c r="N87" s="52"/>
      <c r="O87" s="54"/>
      <c r="P87" s="55"/>
      <c r="Q87" s="55"/>
      <c r="R87" s="57" t="str">
        <f t="shared" si="8"/>
        <v/>
      </c>
      <c r="S87" s="57"/>
      <c r="T87" s="58" t="str">
        <f t="shared" si="9"/>
        <v/>
      </c>
      <c r="U87" s="58"/>
    </row>
    <row r="88" spans="2:21" ht="18" x14ac:dyDescent="0.2">
      <c r="B88" s="52">
        <v>80</v>
      </c>
      <c r="C88" s="53" t="str">
        <f t="shared" si="6"/>
        <v/>
      </c>
      <c r="D88" s="53"/>
      <c r="E88" s="52"/>
      <c r="F88" s="54"/>
      <c r="G88" s="52" t="s">
        <v>35</v>
      </c>
      <c r="H88" s="55"/>
      <c r="I88" s="55"/>
      <c r="J88" s="52"/>
      <c r="K88" s="53" t="str">
        <f t="shared" si="5"/>
        <v/>
      </c>
      <c r="L88" s="53"/>
      <c r="M88" s="56" t="str">
        <f t="shared" si="7"/>
        <v/>
      </c>
      <c r="N88" s="52"/>
      <c r="O88" s="54"/>
      <c r="P88" s="55"/>
      <c r="Q88" s="55"/>
      <c r="R88" s="57" t="str">
        <f t="shared" si="8"/>
        <v/>
      </c>
      <c r="S88" s="57"/>
      <c r="T88" s="58" t="str">
        <f t="shared" si="9"/>
        <v/>
      </c>
      <c r="U88" s="58"/>
    </row>
    <row r="89" spans="2:21" ht="18" x14ac:dyDescent="0.2">
      <c r="B89" s="52">
        <v>81</v>
      </c>
      <c r="C89" s="53" t="str">
        <f t="shared" si="6"/>
        <v/>
      </c>
      <c r="D89" s="53"/>
      <c r="E89" s="52"/>
      <c r="F89" s="54"/>
      <c r="G89" s="52" t="s">
        <v>35</v>
      </c>
      <c r="H89" s="55"/>
      <c r="I89" s="55"/>
      <c r="J89" s="52"/>
      <c r="K89" s="53" t="str">
        <f t="shared" si="5"/>
        <v/>
      </c>
      <c r="L89" s="53"/>
      <c r="M89" s="56" t="str">
        <f t="shared" si="7"/>
        <v/>
      </c>
      <c r="N89" s="52"/>
      <c r="O89" s="54"/>
      <c r="P89" s="55"/>
      <c r="Q89" s="55"/>
      <c r="R89" s="57" t="str">
        <f t="shared" si="8"/>
        <v/>
      </c>
      <c r="S89" s="57"/>
      <c r="T89" s="58" t="str">
        <f t="shared" si="9"/>
        <v/>
      </c>
      <c r="U89" s="58"/>
    </row>
    <row r="90" spans="2:21" ht="18" x14ac:dyDescent="0.2">
      <c r="B90" s="52">
        <v>82</v>
      </c>
      <c r="C90" s="53" t="str">
        <f t="shared" si="6"/>
        <v/>
      </c>
      <c r="D90" s="53"/>
      <c r="E90" s="52"/>
      <c r="F90" s="54"/>
      <c r="G90" s="52" t="s">
        <v>35</v>
      </c>
      <c r="H90" s="55"/>
      <c r="I90" s="55"/>
      <c r="J90" s="52"/>
      <c r="K90" s="53" t="str">
        <f t="shared" si="5"/>
        <v/>
      </c>
      <c r="L90" s="53"/>
      <c r="M90" s="56" t="str">
        <f t="shared" si="7"/>
        <v/>
      </c>
      <c r="N90" s="52"/>
      <c r="O90" s="54"/>
      <c r="P90" s="55"/>
      <c r="Q90" s="55"/>
      <c r="R90" s="57" t="str">
        <f t="shared" si="8"/>
        <v/>
      </c>
      <c r="S90" s="57"/>
      <c r="T90" s="58" t="str">
        <f t="shared" si="9"/>
        <v/>
      </c>
      <c r="U90" s="58"/>
    </row>
    <row r="91" spans="2:21" ht="18" x14ac:dyDescent="0.2">
      <c r="B91" s="52">
        <v>83</v>
      </c>
      <c r="C91" s="53" t="str">
        <f t="shared" si="6"/>
        <v/>
      </c>
      <c r="D91" s="53"/>
      <c r="E91" s="52"/>
      <c r="F91" s="54"/>
      <c r="G91" s="52" t="s">
        <v>35</v>
      </c>
      <c r="H91" s="55"/>
      <c r="I91" s="55"/>
      <c r="J91" s="52"/>
      <c r="K91" s="53" t="str">
        <f t="shared" si="5"/>
        <v/>
      </c>
      <c r="L91" s="53"/>
      <c r="M91" s="56" t="str">
        <f t="shared" si="7"/>
        <v/>
      </c>
      <c r="N91" s="52"/>
      <c r="O91" s="54"/>
      <c r="P91" s="55"/>
      <c r="Q91" s="55"/>
      <c r="R91" s="57" t="str">
        <f t="shared" si="8"/>
        <v/>
      </c>
      <c r="S91" s="57"/>
      <c r="T91" s="58" t="str">
        <f t="shared" si="9"/>
        <v/>
      </c>
      <c r="U91" s="58"/>
    </row>
    <row r="92" spans="2:21" ht="18" x14ac:dyDescent="0.2">
      <c r="B92" s="52">
        <v>84</v>
      </c>
      <c r="C92" s="53" t="str">
        <f t="shared" si="6"/>
        <v/>
      </c>
      <c r="D92" s="53"/>
      <c r="E92" s="52"/>
      <c r="F92" s="54"/>
      <c r="G92" s="52" t="s">
        <v>34</v>
      </c>
      <c r="H92" s="55"/>
      <c r="I92" s="55"/>
      <c r="J92" s="52"/>
      <c r="K92" s="53" t="str">
        <f t="shared" si="5"/>
        <v/>
      </c>
      <c r="L92" s="53"/>
      <c r="M92" s="56" t="str">
        <f t="shared" si="7"/>
        <v/>
      </c>
      <c r="N92" s="52"/>
      <c r="O92" s="54"/>
      <c r="P92" s="55"/>
      <c r="Q92" s="55"/>
      <c r="R92" s="57" t="str">
        <f t="shared" si="8"/>
        <v/>
      </c>
      <c r="S92" s="57"/>
      <c r="T92" s="58" t="str">
        <f t="shared" si="9"/>
        <v/>
      </c>
      <c r="U92" s="58"/>
    </row>
    <row r="93" spans="2:21" ht="18" x14ac:dyDescent="0.2">
      <c r="B93" s="52">
        <v>85</v>
      </c>
      <c r="C93" s="53" t="str">
        <f t="shared" si="6"/>
        <v/>
      </c>
      <c r="D93" s="53"/>
      <c r="E93" s="52"/>
      <c r="F93" s="54"/>
      <c r="G93" s="52" t="s">
        <v>35</v>
      </c>
      <c r="H93" s="55"/>
      <c r="I93" s="55"/>
      <c r="J93" s="52"/>
      <c r="K93" s="53" t="str">
        <f t="shared" si="5"/>
        <v/>
      </c>
      <c r="L93" s="53"/>
      <c r="M93" s="56" t="str">
        <f t="shared" si="7"/>
        <v/>
      </c>
      <c r="N93" s="52"/>
      <c r="O93" s="54"/>
      <c r="P93" s="55"/>
      <c r="Q93" s="55"/>
      <c r="R93" s="57" t="str">
        <f t="shared" si="8"/>
        <v/>
      </c>
      <c r="S93" s="57"/>
      <c r="T93" s="58" t="str">
        <f t="shared" si="9"/>
        <v/>
      </c>
      <c r="U93" s="58"/>
    </row>
    <row r="94" spans="2:21" ht="18" x14ac:dyDescent="0.2">
      <c r="B94" s="52">
        <v>86</v>
      </c>
      <c r="C94" s="53" t="str">
        <f t="shared" si="6"/>
        <v/>
      </c>
      <c r="D94" s="53"/>
      <c r="E94" s="52"/>
      <c r="F94" s="54"/>
      <c r="G94" s="52" t="s">
        <v>34</v>
      </c>
      <c r="H94" s="55"/>
      <c r="I94" s="55"/>
      <c r="J94" s="52"/>
      <c r="K94" s="53" t="str">
        <f t="shared" si="5"/>
        <v/>
      </c>
      <c r="L94" s="53"/>
      <c r="M94" s="56" t="str">
        <f t="shared" si="7"/>
        <v/>
      </c>
      <c r="N94" s="52"/>
      <c r="O94" s="54"/>
      <c r="P94" s="55"/>
      <c r="Q94" s="55"/>
      <c r="R94" s="57" t="str">
        <f t="shared" si="8"/>
        <v/>
      </c>
      <c r="S94" s="57"/>
      <c r="T94" s="58" t="str">
        <f t="shared" si="9"/>
        <v/>
      </c>
      <c r="U94" s="58"/>
    </row>
    <row r="95" spans="2:21" ht="18" x14ac:dyDescent="0.2">
      <c r="B95" s="52">
        <v>87</v>
      </c>
      <c r="C95" s="53" t="str">
        <f t="shared" si="6"/>
        <v/>
      </c>
      <c r="D95" s="53"/>
      <c r="E95" s="52"/>
      <c r="F95" s="54"/>
      <c r="G95" s="52" t="s">
        <v>35</v>
      </c>
      <c r="H95" s="55"/>
      <c r="I95" s="55"/>
      <c r="J95" s="52"/>
      <c r="K95" s="53" t="str">
        <f t="shared" si="5"/>
        <v/>
      </c>
      <c r="L95" s="53"/>
      <c r="M95" s="56" t="str">
        <f t="shared" si="7"/>
        <v/>
      </c>
      <c r="N95" s="52"/>
      <c r="O95" s="54"/>
      <c r="P95" s="55"/>
      <c r="Q95" s="55"/>
      <c r="R95" s="57" t="str">
        <f t="shared" si="8"/>
        <v/>
      </c>
      <c r="S95" s="57"/>
      <c r="T95" s="58" t="str">
        <f t="shared" si="9"/>
        <v/>
      </c>
      <c r="U95" s="58"/>
    </row>
    <row r="96" spans="2:21" ht="18" x14ac:dyDescent="0.2">
      <c r="B96" s="52">
        <v>88</v>
      </c>
      <c r="C96" s="53" t="str">
        <f t="shared" si="6"/>
        <v/>
      </c>
      <c r="D96" s="53"/>
      <c r="E96" s="52"/>
      <c r="F96" s="54"/>
      <c r="G96" s="52" t="s">
        <v>34</v>
      </c>
      <c r="H96" s="55"/>
      <c r="I96" s="55"/>
      <c r="J96" s="52"/>
      <c r="K96" s="53" t="str">
        <f t="shared" si="5"/>
        <v/>
      </c>
      <c r="L96" s="53"/>
      <c r="M96" s="56" t="str">
        <f t="shared" si="7"/>
        <v/>
      </c>
      <c r="N96" s="52"/>
      <c r="O96" s="54"/>
      <c r="P96" s="55"/>
      <c r="Q96" s="55"/>
      <c r="R96" s="57" t="str">
        <f t="shared" si="8"/>
        <v/>
      </c>
      <c r="S96" s="57"/>
      <c r="T96" s="58" t="str">
        <f t="shared" si="9"/>
        <v/>
      </c>
      <c r="U96" s="58"/>
    </row>
    <row r="97" spans="2:21" ht="18" x14ac:dyDescent="0.2">
      <c r="B97" s="52">
        <v>89</v>
      </c>
      <c r="C97" s="53" t="str">
        <f t="shared" si="6"/>
        <v/>
      </c>
      <c r="D97" s="53"/>
      <c r="E97" s="52"/>
      <c r="F97" s="54"/>
      <c r="G97" s="52" t="s">
        <v>35</v>
      </c>
      <c r="H97" s="55"/>
      <c r="I97" s="55"/>
      <c r="J97" s="52"/>
      <c r="K97" s="53" t="str">
        <f t="shared" si="5"/>
        <v/>
      </c>
      <c r="L97" s="53"/>
      <c r="M97" s="56" t="str">
        <f t="shared" si="7"/>
        <v/>
      </c>
      <c r="N97" s="52"/>
      <c r="O97" s="54"/>
      <c r="P97" s="55"/>
      <c r="Q97" s="55"/>
      <c r="R97" s="57" t="str">
        <f t="shared" si="8"/>
        <v/>
      </c>
      <c r="S97" s="57"/>
      <c r="T97" s="58" t="str">
        <f t="shared" si="9"/>
        <v/>
      </c>
      <c r="U97" s="58"/>
    </row>
    <row r="98" spans="2:21" ht="18" x14ac:dyDescent="0.2">
      <c r="B98" s="52">
        <v>90</v>
      </c>
      <c r="C98" s="53" t="str">
        <f t="shared" si="6"/>
        <v/>
      </c>
      <c r="D98" s="53"/>
      <c r="E98" s="52"/>
      <c r="F98" s="54"/>
      <c r="G98" s="52" t="s">
        <v>34</v>
      </c>
      <c r="H98" s="55"/>
      <c r="I98" s="55"/>
      <c r="J98" s="52"/>
      <c r="K98" s="53" t="str">
        <f t="shared" si="5"/>
        <v/>
      </c>
      <c r="L98" s="53"/>
      <c r="M98" s="56" t="str">
        <f t="shared" si="7"/>
        <v/>
      </c>
      <c r="N98" s="52"/>
      <c r="O98" s="54"/>
      <c r="P98" s="55"/>
      <c r="Q98" s="55"/>
      <c r="R98" s="57" t="str">
        <f t="shared" si="8"/>
        <v/>
      </c>
      <c r="S98" s="57"/>
      <c r="T98" s="58" t="str">
        <f t="shared" si="9"/>
        <v/>
      </c>
      <c r="U98" s="58"/>
    </row>
    <row r="99" spans="2:21" ht="18" x14ac:dyDescent="0.2">
      <c r="B99" s="52">
        <v>91</v>
      </c>
      <c r="C99" s="53" t="str">
        <f t="shared" si="6"/>
        <v/>
      </c>
      <c r="D99" s="53"/>
      <c r="E99" s="52"/>
      <c r="F99" s="54"/>
      <c r="G99" s="52" t="s">
        <v>35</v>
      </c>
      <c r="H99" s="55"/>
      <c r="I99" s="55"/>
      <c r="J99" s="52"/>
      <c r="K99" s="53" t="str">
        <f t="shared" si="5"/>
        <v/>
      </c>
      <c r="L99" s="53"/>
      <c r="M99" s="56" t="str">
        <f t="shared" si="7"/>
        <v/>
      </c>
      <c r="N99" s="52"/>
      <c r="O99" s="54"/>
      <c r="P99" s="55"/>
      <c r="Q99" s="55"/>
      <c r="R99" s="57" t="str">
        <f t="shared" si="8"/>
        <v/>
      </c>
      <c r="S99" s="57"/>
      <c r="T99" s="58" t="str">
        <f t="shared" si="9"/>
        <v/>
      </c>
      <c r="U99" s="58"/>
    </row>
    <row r="100" spans="2:21" ht="18" x14ac:dyDescent="0.2">
      <c r="B100" s="52">
        <v>92</v>
      </c>
      <c r="C100" s="53" t="str">
        <f t="shared" si="6"/>
        <v/>
      </c>
      <c r="D100" s="53"/>
      <c r="E100" s="52"/>
      <c r="F100" s="54"/>
      <c r="G100" s="52" t="s">
        <v>35</v>
      </c>
      <c r="H100" s="55"/>
      <c r="I100" s="55"/>
      <c r="J100" s="52"/>
      <c r="K100" s="53" t="str">
        <f t="shared" si="5"/>
        <v/>
      </c>
      <c r="L100" s="53"/>
      <c r="M100" s="56" t="str">
        <f t="shared" si="7"/>
        <v/>
      </c>
      <c r="N100" s="52"/>
      <c r="O100" s="54"/>
      <c r="P100" s="55"/>
      <c r="Q100" s="55"/>
      <c r="R100" s="57" t="str">
        <f t="shared" si="8"/>
        <v/>
      </c>
      <c r="S100" s="57"/>
      <c r="T100" s="58" t="str">
        <f t="shared" si="9"/>
        <v/>
      </c>
      <c r="U100" s="58"/>
    </row>
    <row r="101" spans="2:21" ht="18" x14ac:dyDescent="0.2">
      <c r="B101" s="52">
        <v>93</v>
      </c>
      <c r="C101" s="53" t="str">
        <f t="shared" si="6"/>
        <v/>
      </c>
      <c r="D101" s="53"/>
      <c r="E101" s="52"/>
      <c r="F101" s="54"/>
      <c r="G101" s="52" t="s">
        <v>34</v>
      </c>
      <c r="H101" s="55"/>
      <c r="I101" s="55"/>
      <c r="J101" s="52"/>
      <c r="K101" s="53" t="str">
        <f t="shared" si="5"/>
        <v/>
      </c>
      <c r="L101" s="53"/>
      <c r="M101" s="56" t="str">
        <f t="shared" si="7"/>
        <v/>
      </c>
      <c r="N101" s="52"/>
      <c r="O101" s="54"/>
      <c r="P101" s="55"/>
      <c r="Q101" s="55"/>
      <c r="R101" s="57" t="str">
        <f t="shared" si="8"/>
        <v/>
      </c>
      <c r="S101" s="57"/>
      <c r="T101" s="58" t="str">
        <f t="shared" si="9"/>
        <v/>
      </c>
      <c r="U101" s="58"/>
    </row>
    <row r="102" spans="2:21" ht="18" x14ac:dyDescent="0.2">
      <c r="B102" s="52">
        <v>94</v>
      </c>
      <c r="C102" s="53" t="str">
        <f t="shared" si="6"/>
        <v/>
      </c>
      <c r="D102" s="53"/>
      <c r="E102" s="52"/>
      <c r="F102" s="54"/>
      <c r="G102" s="52" t="s">
        <v>34</v>
      </c>
      <c r="H102" s="55"/>
      <c r="I102" s="55"/>
      <c r="J102" s="52"/>
      <c r="K102" s="53" t="str">
        <f t="shared" si="5"/>
        <v/>
      </c>
      <c r="L102" s="53"/>
      <c r="M102" s="56" t="str">
        <f t="shared" si="7"/>
        <v/>
      </c>
      <c r="N102" s="52"/>
      <c r="O102" s="54"/>
      <c r="P102" s="55"/>
      <c r="Q102" s="55"/>
      <c r="R102" s="57" t="str">
        <f t="shared" si="8"/>
        <v/>
      </c>
      <c r="S102" s="57"/>
      <c r="T102" s="58" t="str">
        <f t="shared" si="9"/>
        <v/>
      </c>
      <c r="U102" s="58"/>
    </row>
    <row r="103" spans="2:21" ht="18" x14ac:dyDescent="0.2">
      <c r="B103" s="52">
        <v>95</v>
      </c>
      <c r="C103" s="53" t="str">
        <f t="shared" si="6"/>
        <v/>
      </c>
      <c r="D103" s="53"/>
      <c r="E103" s="52"/>
      <c r="F103" s="54"/>
      <c r="G103" s="52" t="s">
        <v>34</v>
      </c>
      <c r="H103" s="55"/>
      <c r="I103" s="55"/>
      <c r="J103" s="52"/>
      <c r="K103" s="53" t="str">
        <f t="shared" si="5"/>
        <v/>
      </c>
      <c r="L103" s="53"/>
      <c r="M103" s="56" t="str">
        <f t="shared" si="7"/>
        <v/>
      </c>
      <c r="N103" s="52"/>
      <c r="O103" s="54"/>
      <c r="P103" s="55"/>
      <c r="Q103" s="55"/>
      <c r="R103" s="57" t="str">
        <f t="shared" si="8"/>
        <v/>
      </c>
      <c r="S103" s="57"/>
      <c r="T103" s="58" t="str">
        <f t="shared" si="9"/>
        <v/>
      </c>
      <c r="U103" s="58"/>
    </row>
    <row r="104" spans="2:21" ht="18" x14ac:dyDescent="0.2">
      <c r="B104" s="52">
        <v>96</v>
      </c>
      <c r="C104" s="53" t="str">
        <f t="shared" si="6"/>
        <v/>
      </c>
      <c r="D104" s="53"/>
      <c r="E104" s="52"/>
      <c r="F104" s="54"/>
      <c r="G104" s="52" t="s">
        <v>35</v>
      </c>
      <c r="H104" s="55"/>
      <c r="I104" s="55"/>
      <c r="J104" s="52"/>
      <c r="K104" s="53" t="str">
        <f t="shared" si="5"/>
        <v/>
      </c>
      <c r="L104" s="53"/>
      <c r="M104" s="56" t="str">
        <f t="shared" si="7"/>
        <v/>
      </c>
      <c r="N104" s="52"/>
      <c r="O104" s="54"/>
      <c r="P104" s="55"/>
      <c r="Q104" s="55"/>
      <c r="R104" s="57" t="str">
        <f t="shared" si="8"/>
        <v/>
      </c>
      <c r="S104" s="57"/>
      <c r="T104" s="58" t="str">
        <f t="shared" si="9"/>
        <v/>
      </c>
      <c r="U104" s="58"/>
    </row>
    <row r="105" spans="2:21" ht="18" x14ac:dyDescent="0.2">
      <c r="B105" s="52">
        <v>97</v>
      </c>
      <c r="C105" s="53" t="str">
        <f t="shared" si="6"/>
        <v/>
      </c>
      <c r="D105" s="53"/>
      <c r="E105" s="52"/>
      <c r="F105" s="54"/>
      <c r="G105" s="52" t="s">
        <v>34</v>
      </c>
      <c r="H105" s="55"/>
      <c r="I105" s="55"/>
      <c r="J105" s="52"/>
      <c r="K105" s="53" t="str">
        <f t="shared" si="5"/>
        <v/>
      </c>
      <c r="L105" s="53"/>
      <c r="M105" s="56" t="str">
        <f t="shared" si="7"/>
        <v/>
      </c>
      <c r="N105" s="52"/>
      <c r="O105" s="54"/>
      <c r="P105" s="55"/>
      <c r="Q105" s="55"/>
      <c r="R105" s="57" t="str">
        <f t="shared" si="8"/>
        <v/>
      </c>
      <c r="S105" s="57"/>
      <c r="T105" s="58" t="str">
        <f t="shared" si="9"/>
        <v/>
      </c>
      <c r="U105" s="58"/>
    </row>
    <row r="106" spans="2:21" ht="18" x14ac:dyDescent="0.2">
      <c r="B106" s="52">
        <v>98</v>
      </c>
      <c r="C106" s="53" t="str">
        <f t="shared" si="6"/>
        <v/>
      </c>
      <c r="D106" s="53"/>
      <c r="E106" s="52"/>
      <c r="F106" s="54"/>
      <c r="G106" s="52" t="s">
        <v>35</v>
      </c>
      <c r="H106" s="55"/>
      <c r="I106" s="55"/>
      <c r="J106" s="52"/>
      <c r="K106" s="53" t="str">
        <f t="shared" si="5"/>
        <v/>
      </c>
      <c r="L106" s="53"/>
      <c r="M106" s="56" t="str">
        <f t="shared" si="7"/>
        <v/>
      </c>
      <c r="N106" s="52"/>
      <c r="O106" s="54"/>
      <c r="P106" s="55"/>
      <c r="Q106" s="55"/>
      <c r="R106" s="57" t="str">
        <f t="shared" si="8"/>
        <v/>
      </c>
      <c r="S106" s="57"/>
      <c r="T106" s="58" t="str">
        <f t="shared" si="9"/>
        <v/>
      </c>
      <c r="U106" s="58"/>
    </row>
    <row r="107" spans="2:21" ht="18" x14ac:dyDescent="0.2">
      <c r="B107" s="52">
        <v>99</v>
      </c>
      <c r="C107" s="53" t="str">
        <f t="shared" si="6"/>
        <v/>
      </c>
      <c r="D107" s="53"/>
      <c r="E107" s="52"/>
      <c r="F107" s="54"/>
      <c r="G107" s="52" t="s">
        <v>35</v>
      </c>
      <c r="H107" s="55"/>
      <c r="I107" s="55"/>
      <c r="J107" s="52"/>
      <c r="K107" s="53" t="str">
        <f t="shared" si="5"/>
        <v/>
      </c>
      <c r="L107" s="53"/>
      <c r="M107" s="56" t="str">
        <f t="shared" si="7"/>
        <v/>
      </c>
      <c r="N107" s="52"/>
      <c r="O107" s="54"/>
      <c r="P107" s="55"/>
      <c r="Q107" s="55"/>
      <c r="R107" s="57" t="str">
        <f t="shared" si="8"/>
        <v/>
      </c>
      <c r="S107" s="57"/>
      <c r="T107" s="58" t="str">
        <f t="shared" si="9"/>
        <v/>
      </c>
      <c r="U107" s="58"/>
    </row>
    <row r="108" spans="2:21" ht="18" x14ac:dyDescent="0.2">
      <c r="B108" s="52">
        <v>100</v>
      </c>
      <c r="C108" s="53" t="str">
        <f t="shared" si="6"/>
        <v/>
      </c>
      <c r="D108" s="53"/>
      <c r="E108" s="52"/>
      <c r="F108" s="54"/>
      <c r="G108" s="52" t="s">
        <v>34</v>
      </c>
      <c r="H108" s="55"/>
      <c r="I108" s="55"/>
      <c r="J108" s="52"/>
      <c r="K108" s="53" t="str">
        <f t="shared" si="5"/>
        <v/>
      </c>
      <c r="L108" s="53"/>
      <c r="M108" s="56" t="str">
        <f t="shared" si="7"/>
        <v/>
      </c>
      <c r="N108" s="52"/>
      <c r="O108" s="54"/>
      <c r="P108" s="55"/>
      <c r="Q108" s="55"/>
      <c r="R108" s="57" t="str">
        <f t="shared" si="8"/>
        <v/>
      </c>
      <c r="S108" s="57"/>
      <c r="T108" s="58" t="str">
        <f t="shared" si="9"/>
        <v/>
      </c>
      <c r="U108" s="58"/>
    </row>
    <row r="109" spans="2:21" x14ac:dyDescent="0.2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</sheetData>
  <mergeCells count="635"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C10:D10"/>
    <mergeCell ref="H10:I10"/>
    <mergeCell ref="K10:L10"/>
    <mergeCell ref="P10:Q10"/>
    <mergeCell ref="R10:S10"/>
    <mergeCell ref="T10:U10"/>
    <mergeCell ref="C9:D9"/>
    <mergeCell ref="H9:I9"/>
    <mergeCell ref="K9:L9"/>
    <mergeCell ref="P9:Q9"/>
    <mergeCell ref="R9:S9"/>
    <mergeCell ref="T9:U9"/>
    <mergeCell ref="N7:Q7"/>
    <mergeCell ref="R7:U7"/>
    <mergeCell ref="H8:I8"/>
    <mergeCell ref="K8:L8"/>
    <mergeCell ref="P8:Q8"/>
    <mergeCell ref="R8:S8"/>
    <mergeCell ref="T8:U8"/>
    <mergeCell ref="N4:O4"/>
    <mergeCell ref="P4:Q4"/>
    <mergeCell ref="J5:K5"/>
    <mergeCell ref="L5:M5"/>
    <mergeCell ref="P5:Q5"/>
    <mergeCell ref="B7:B8"/>
    <mergeCell ref="C7:D8"/>
    <mergeCell ref="E7:I7"/>
    <mergeCell ref="J7:L7"/>
    <mergeCell ref="M7:M8"/>
    <mergeCell ref="B4:C4"/>
    <mergeCell ref="D4:E4"/>
    <mergeCell ref="F4:G4"/>
    <mergeCell ref="H4:I4"/>
    <mergeCell ref="J4:K4"/>
    <mergeCell ref="L4:M4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  <mergeCell ref="J2:K2"/>
    <mergeCell ref="L2:M2"/>
  </mergeCells>
  <phoneticPr fontId="3"/>
  <conditionalFormatting sqref="G46">
    <cfRule type="cellIs" dxfId="7" priority="1" stopIfTrue="1" operator="equal">
      <formula>"買"</formula>
    </cfRule>
    <cfRule type="cellIs" dxfId="6" priority="2" stopIfTrue="1" operator="equal">
      <formula>"売"</formula>
    </cfRule>
  </conditionalFormatting>
  <conditionalFormatting sqref="G9:G11 G14:G45 G47:G108">
    <cfRule type="cellIs" dxfId="5" priority="7" stopIfTrue="1" operator="equal">
      <formula>"買"</formula>
    </cfRule>
    <cfRule type="cellIs" dxfId="4" priority="8" stopIfTrue="1" operator="equal">
      <formula>"売"</formula>
    </cfRule>
  </conditionalFormatting>
  <conditionalFormatting sqref="G12">
    <cfRule type="cellIs" dxfId="3" priority="5" stopIfTrue="1" operator="equal">
      <formula>"買"</formula>
    </cfRule>
    <cfRule type="cellIs" dxfId="2" priority="6" stopIfTrue="1" operator="equal">
      <formula>"売"</formula>
    </cfRule>
  </conditionalFormatting>
  <conditionalFormatting sqref="G13">
    <cfRule type="cellIs" dxfId="1" priority="3" stopIfTrue="1" operator="equal">
      <formula>"買"</formula>
    </cfRule>
    <cfRule type="cellIs" dxfId="0" priority="4" stopIfTrue="1" operator="equal">
      <formula>"売"</formula>
    </cfRule>
  </conditionalFormatting>
  <dataValidations count="1">
    <dataValidation type="list" allowBlank="1" showInputMessage="1" showErrorMessage="1" sqref="G9:G108 JC9:JC108 SY9:SY108 ACU9:ACU108 AMQ9:AMQ108 AWM9:AWM108 BGI9:BGI108 BQE9:BQE108 CAA9:CAA108 CJW9:CJW108 CTS9:CTS108 DDO9:DDO108 DNK9:DNK108 DXG9:DXG108 EHC9:EHC108 EQY9:EQY108 FAU9:FAU108 FKQ9:FKQ108 FUM9:FUM108 GEI9:GEI108 GOE9:GOE108 GYA9:GYA108 HHW9:HHW108 HRS9:HRS108 IBO9:IBO108 ILK9:ILK108 IVG9:IVG108 JFC9:JFC108 JOY9:JOY108 JYU9:JYU108 KIQ9:KIQ108 KSM9:KSM108 LCI9:LCI108 LME9:LME108 LWA9:LWA108 MFW9:MFW108 MPS9:MPS108 MZO9:MZO108 NJK9:NJK108 NTG9:NTG108 ODC9:ODC108 OMY9:OMY108 OWU9:OWU108 PGQ9:PGQ108 PQM9:PQM108 QAI9:QAI108 QKE9:QKE108 QUA9:QUA108 RDW9:RDW108 RNS9:RNS108 RXO9:RXO108 SHK9:SHK108 SRG9:SRG108 TBC9:TBC108 TKY9:TKY108 TUU9:TUU108 UEQ9:UEQ108 UOM9:UOM108 UYI9:UYI108 VIE9:VIE108 VSA9:VSA108 WBW9:WBW108 WLS9:WLS108 WVO9:WVO108 G65545:G65644 JC65545:JC65644 SY65545:SY65644 ACU65545:ACU65644 AMQ65545:AMQ65644 AWM65545:AWM65644 BGI65545:BGI65644 BQE65545:BQE65644 CAA65545:CAA65644 CJW65545:CJW65644 CTS65545:CTS65644 DDO65545:DDO65644 DNK65545:DNK65644 DXG65545:DXG65644 EHC65545:EHC65644 EQY65545:EQY65644 FAU65545:FAU65644 FKQ65545:FKQ65644 FUM65545:FUM65644 GEI65545:GEI65644 GOE65545:GOE65644 GYA65545:GYA65644 HHW65545:HHW65644 HRS65545:HRS65644 IBO65545:IBO65644 ILK65545:ILK65644 IVG65545:IVG65644 JFC65545:JFC65644 JOY65545:JOY65644 JYU65545:JYU65644 KIQ65545:KIQ65644 KSM65545:KSM65644 LCI65545:LCI65644 LME65545:LME65644 LWA65545:LWA65644 MFW65545:MFW65644 MPS65545:MPS65644 MZO65545:MZO65644 NJK65545:NJK65644 NTG65545:NTG65644 ODC65545:ODC65644 OMY65545:OMY65644 OWU65545:OWU65644 PGQ65545:PGQ65644 PQM65545:PQM65644 QAI65545:QAI65644 QKE65545:QKE65644 QUA65545:QUA65644 RDW65545:RDW65644 RNS65545:RNS65644 RXO65545:RXO65644 SHK65545:SHK65644 SRG65545:SRG65644 TBC65545:TBC65644 TKY65545:TKY65644 TUU65545:TUU65644 UEQ65545:UEQ65644 UOM65545:UOM65644 UYI65545:UYI65644 VIE65545:VIE65644 VSA65545:VSA65644 WBW65545:WBW65644 WLS65545:WLS65644 WVO65545:WVO65644 G131081:G131180 JC131081:JC131180 SY131081:SY131180 ACU131081:ACU131180 AMQ131081:AMQ131180 AWM131081:AWM131180 BGI131081:BGI131180 BQE131081:BQE131180 CAA131081:CAA131180 CJW131081:CJW131180 CTS131081:CTS131180 DDO131081:DDO131180 DNK131081:DNK131180 DXG131081:DXG131180 EHC131081:EHC131180 EQY131081:EQY131180 FAU131081:FAU131180 FKQ131081:FKQ131180 FUM131081:FUM131180 GEI131081:GEI131180 GOE131081:GOE131180 GYA131081:GYA131180 HHW131081:HHW131180 HRS131081:HRS131180 IBO131081:IBO131180 ILK131081:ILK131180 IVG131081:IVG131180 JFC131081:JFC131180 JOY131081:JOY131180 JYU131081:JYU131180 KIQ131081:KIQ131180 KSM131081:KSM131180 LCI131081:LCI131180 LME131081:LME131180 LWA131081:LWA131180 MFW131081:MFW131180 MPS131081:MPS131180 MZO131081:MZO131180 NJK131081:NJK131180 NTG131081:NTG131180 ODC131081:ODC131180 OMY131081:OMY131180 OWU131081:OWU131180 PGQ131081:PGQ131180 PQM131081:PQM131180 QAI131081:QAI131180 QKE131081:QKE131180 QUA131081:QUA131180 RDW131081:RDW131180 RNS131081:RNS131180 RXO131081:RXO131180 SHK131081:SHK131180 SRG131081:SRG131180 TBC131081:TBC131180 TKY131081:TKY131180 TUU131081:TUU131180 UEQ131081:UEQ131180 UOM131081:UOM131180 UYI131081:UYI131180 VIE131081:VIE131180 VSA131081:VSA131180 WBW131081:WBW131180 WLS131081:WLS131180 WVO131081:WVO131180 G196617:G196716 JC196617:JC196716 SY196617:SY196716 ACU196617:ACU196716 AMQ196617:AMQ196716 AWM196617:AWM196716 BGI196617:BGI196716 BQE196617:BQE196716 CAA196617:CAA196716 CJW196617:CJW196716 CTS196617:CTS196716 DDO196617:DDO196716 DNK196617:DNK196716 DXG196617:DXG196716 EHC196617:EHC196716 EQY196617:EQY196716 FAU196617:FAU196716 FKQ196617:FKQ196716 FUM196617:FUM196716 GEI196617:GEI196716 GOE196617:GOE196716 GYA196617:GYA196716 HHW196617:HHW196716 HRS196617:HRS196716 IBO196617:IBO196716 ILK196617:ILK196716 IVG196617:IVG196716 JFC196617:JFC196716 JOY196617:JOY196716 JYU196617:JYU196716 KIQ196617:KIQ196716 KSM196617:KSM196716 LCI196617:LCI196716 LME196617:LME196716 LWA196617:LWA196716 MFW196617:MFW196716 MPS196617:MPS196716 MZO196617:MZO196716 NJK196617:NJK196716 NTG196617:NTG196716 ODC196617:ODC196716 OMY196617:OMY196716 OWU196617:OWU196716 PGQ196617:PGQ196716 PQM196617:PQM196716 QAI196617:QAI196716 QKE196617:QKE196716 QUA196617:QUA196716 RDW196617:RDW196716 RNS196617:RNS196716 RXO196617:RXO196716 SHK196617:SHK196716 SRG196617:SRG196716 TBC196617:TBC196716 TKY196617:TKY196716 TUU196617:TUU196716 UEQ196617:UEQ196716 UOM196617:UOM196716 UYI196617:UYI196716 VIE196617:VIE196716 VSA196617:VSA196716 WBW196617:WBW196716 WLS196617:WLS196716 WVO196617:WVO196716 G262153:G262252 JC262153:JC262252 SY262153:SY262252 ACU262153:ACU262252 AMQ262153:AMQ262252 AWM262153:AWM262252 BGI262153:BGI262252 BQE262153:BQE262252 CAA262153:CAA262252 CJW262153:CJW262252 CTS262153:CTS262252 DDO262153:DDO262252 DNK262153:DNK262252 DXG262153:DXG262252 EHC262153:EHC262252 EQY262153:EQY262252 FAU262153:FAU262252 FKQ262153:FKQ262252 FUM262153:FUM262252 GEI262153:GEI262252 GOE262153:GOE262252 GYA262153:GYA262252 HHW262153:HHW262252 HRS262153:HRS262252 IBO262153:IBO262252 ILK262153:ILK262252 IVG262153:IVG262252 JFC262153:JFC262252 JOY262153:JOY262252 JYU262153:JYU262252 KIQ262153:KIQ262252 KSM262153:KSM262252 LCI262153:LCI262252 LME262153:LME262252 LWA262153:LWA262252 MFW262153:MFW262252 MPS262153:MPS262252 MZO262153:MZO262252 NJK262153:NJK262252 NTG262153:NTG262252 ODC262153:ODC262252 OMY262153:OMY262252 OWU262153:OWU262252 PGQ262153:PGQ262252 PQM262153:PQM262252 QAI262153:QAI262252 QKE262153:QKE262252 QUA262153:QUA262252 RDW262153:RDW262252 RNS262153:RNS262252 RXO262153:RXO262252 SHK262153:SHK262252 SRG262153:SRG262252 TBC262153:TBC262252 TKY262153:TKY262252 TUU262153:TUU262252 UEQ262153:UEQ262252 UOM262153:UOM262252 UYI262153:UYI262252 VIE262153:VIE262252 VSA262153:VSA262252 WBW262153:WBW262252 WLS262153:WLS262252 WVO262153:WVO262252 G327689:G327788 JC327689:JC327788 SY327689:SY327788 ACU327689:ACU327788 AMQ327689:AMQ327788 AWM327689:AWM327788 BGI327689:BGI327788 BQE327689:BQE327788 CAA327689:CAA327788 CJW327689:CJW327788 CTS327689:CTS327788 DDO327689:DDO327788 DNK327689:DNK327788 DXG327689:DXG327788 EHC327689:EHC327788 EQY327689:EQY327788 FAU327689:FAU327788 FKQ327689:FKQ327788 FUM327689:FUM327788 GEI327689:GEI327788 GOE327689:GOE327788 GYA327689:GYA327788 HHW327689:HHW327788 HRS327689:HRS327788 IBO327689:IBO327788 ILK327689:ILK327788 IVG327689:IVG327788 JFC327689:JFC327788 JOY327689:JOY327788 JYU327689:JYU327788 KIQ327689:KIQ327788 KSM327689:KSM327788 LCI327689:LCI327788 LME327689:LME327788 LWA327689:LWA327788 MFW327689:MFW327788 MPS327689:MPS327788 MZO327689:MZO327788 NJK327689:NJK327788 NTG327689:NTG327788 ODC327689:ODC327788 OMY327689:OMY327788 OWU327689:OWU327788 PGQ327689:PGQ327788 PQM327689:PQM327788 QAI327689:QAI327788 QKE327689:QKE327788 QUA327689:QUA327788 RDW327689:RDW327788 RNS327689:RNS327788 RXO327689:RXO327788 SHK327689:SHK327788 SRG327689:SRG327788 TBC327689:TBC327788 TKY327689:TKY327788 TUU327689:TUU327788 UEQ327689:UEQ327788 UOM327689:UOM327788 UYI327689:UYI327788 VIE327689:VIE327788 VSA327689:VSA327788 WBW327689:WBW327788 WLS327689:WLS327788 WVO327689:WVO327788 G393225:G393324 JC393225:JC393324 SY393225:SY393324 ACU393225:ACU393324 AMQ393225:AMQ393324 AWM393225:AWM393324 BGI393225:BGI393324 BQE393225:BQE393324 CAA393225:CAA393324 CJW393225:CJW393324 CTS393225:CTS393324 DDO393225:DDO393324 DNK393225:DNK393324 DXG393225:DXG393324 EHC393225:EHC393324 EQY393225:EQY393324 FAU393225:FAU393324 FKQ393225:FKQ393324 FUM393225:FUM393324 GEI393225:GEI393324 GOE393225:GOE393324 GYA393225:GYA393324 HHW393225:HHW393324 HRS393225:HRS393324 IBO393225:IBO393324 ILK393225:ILK393324 IVG393225:IVG393324 JFC393225:JFC393324 JOY393225:JOY393324 JYU393225:JYU393324 KIQ393225:KIQ393324 KSM393225:KSM393324 LCI393225:LCI393324 LME393225:LME393324 LWA393225:LWA393324 MFW393225:MFW393324 MPS393225:MPS393324 MZO393225:MZO393324 NJK393225:NJK393324 NTG393225:NTG393324 ODC393225:ODC393324 OMY393225:OMY393324 OWU393225:OWU393324 PGQ393225:PGQ393324 PQM393225:PQM393324 QAI393225:QAI393324 QKE393225:QKE393324 QUA393225:QUA393324 RDW393225:RDW393324 RNS393225:RNS393324 RXO393225:RXO393324 SHK393225:SHK393324 SRG393225:SRG393324 TBC393225:TBC393324 TKY393225:TKY393324 TUU393225:TUU393324 UEQ393225:UEQ393324 UOM393225:UOM393324 UYI393225:UYI393324 VIE393225:VIE393324 VSA393225:VSA393324 WBW393225:WBW393324 WLS393225:WLS393324 WVO393225:WVO393324 G458761:G458860 JC458761:JC458860 SY458761:SY458860 ACU458761:ACU458860 AMQ458761:AMQ458860 AWM458761:AWM458860 BGI458761:BGI458860 BQE458761:BQE458860 CAA458761:CAA458860 CJW458761:CJW458860 CTS458761:CTS458860 DDO458761:DDO458860 DNK458761:DNK458860 DXG458761:DXG458860 EHC458761:EHC458860 EQY458761:EQY458860 FAU458761:FAU458860 FKQ458761:FKQ458860 FUM458761:FUM458860 GEI458761:GEI458860 GOE458761:GOE458860 GYA458761:GYA458860 HHW458761:HHW458860 HRS458761:HRS458860 IBO458761:IBO458860 ILK458761:ILK458860 IVG458761:IVG458860 JFC458761:JFC458860 JOY458761:JOY458860 JYU458761:JYU458860 KIQ458761:KIQ458860 KSM458761:KSM458860 LCI458761:LCI458860 LME458761:LME458860 LWA458761:LWA458860 MFW458761:MFW458860 MPS458761:MPS458860 MZO458761:MZO458860 NJK458761:NJK458860 NTG458761:NTG458860 ODC458761:ODC458860 OMY458761:OMY458860 OWU458761:OWU458860 PGQ458761:PGQ458860 PQM458761:PQM458860 QAI458761:QAI458860 QKE458761:QKE458860 QUA458761:QUA458860 RDW458761:RDW458860 RNS458761:RNS458860 RXO458761:RXO458860 SHK458761:SHK458860 SRG458761:SRG458860 TBC458761:TBC458860 TKY458761:TKY458860 TUU458761:TUU458860 UEQ458761:UEQ458860 UOM458761:UOM458860 UYI458761:UYI458860 VIE458761:VIE458860 VSA458761:VSA458860 WBW458761:WBW458860 WLS458761:WLS458860 WVO458761:WVO458860 G524297:G524396 JC524297:JC524396 SY524297:SY524396 ACU524297:ACU524396 AMQ524297:AMQ524396 AWM524297:AWM524396 BGI524297:BGI524396 BQE524297:BQE524396 CAA524297:CAA524396 CJW524297:CJW524396 CTS524297:CTS524396 DDO524297:DDO524396 DNK524297:DNK524396 DXG524297:DXG524396 EHC524297:EHC524396 EQY524297:EQY524396 FAU524297:FAU524396 FKQ524297:FKQ524396 FUM524297:FUM524396 GEI524297:GEI524396 GOE524297:GOE524396 GYA524297:GYA524396 HHW524297:HHW524396 HRS524297:HRS524396 IBO524297:IBO524396 ILK524297:ILK524396 IVG524297:IVG524396 JFC524297:JFC524396 JOY524297:JOY524396 JYU524297:JYU524396 KIQ524297:KIQ524396 KSM524297:KSM524396 LCI524297:LCI524396 LME524297:LME524396 LWA524297:LWA524396 MFW524297:MFW524396 MPS524297:MPS524396 MZO524297:MZO524396 NJK524297:NJK524396 NTG524297:NTG524396 ODC524297:ODC524396 OMY524297:OMY524396 OWU524297:OWU524396 PGQ524297:PGQ524396 PQM524297:PQM524396 QAI524297:QAI524396 QKE524297:QKE524396 QUA524297:QUA524396 RDW524297:RDW524396 RNS524297:RNS524396 RXO524297:RXO524396 SHK524297:SHK524396 SRG524297:SRG524396 TBC524297:TBC524396 TKY524297:TKY524396 TUU524297:TUU524396 UEQ524297:UEQ524396 UOM524297:UOM524396 UYI524297:UYI524396 VIE524297:VIE524396 VSA524297:VSA524396 WBW524297:WBW524396 WLS524297:WLS524396 WVO524297:WVO524396 G589833:G589932 JC589833:JC589932 SY589833:SY589932 ACU589833:ACU589932 AMQ589833:AMQ589932 AWM589833:AWM589932 BGI589833:BGI589932 BQE589833:BQE589932 CAA589833:CAA589932 CJW589833:CJW589932 CTS589833:CTS589932 DDO589833:DDO589932 DNK589833:DNK589932 DXG589833:DXG589932 EHC589833:EHC589932 EQY589833:EQY589932 FAU589833:FAU589932 FKQ589833:FKQ589932 FUM589833:FUM589932 GEI589833:GEI589932 GOE589833:GOE589932 GYA589833:GYA589932 HHW589833:HHW589932 HRS589833:HRS589932 IBO589833:IBO589932 ILK589833:ILK589932 IVG589833:IVG589932 JFC589833:JFC589932 JOY589833:JOY589932 JYU589833:JYU589932 KIQ589833:KIQ589932 KSM589833:KSM589932 LCI589833:LCI589932 LME589833:LME589932 LWA589833:LWA589932 MFW589833:MFW589932 MPS589833:MPS589932 MZO589833:MZO589932 NJK589833:NJK589932 NTG589833:NTG589932 ODC589833:ODC589932 OMY589833:OMY589932 OWU589833:OWU589932 PGQ589833:PGQ589932 PQM589833:PQM589932 QAI589833:QAI589932 QKE589833:QKE589932 QUA589833:QUA589932 RDW589833:RDW589932 RNS589833:RNS589932 RXO589833:RXO589932 SHK589833:SHK589932 SRG589833:SRG589932 TBC589833:TBC589932 TKY589833:TKY589932 TUU589833:TUU589932 UEQ589833:UEQ589932 UOM589833:UOM589932 UYI589833:UYI589932 VIE589833:VIE589932 VSA589833:VSA589932 WBW589833:WBW589932 WLS589833:WLS589932 WVO589833:WVO589932 G655369:G655468 JC655369:JC655468 SY655369:SY655468 ACU655369:ACU655468 AMQ655369:AMQ655468 AWM655369:AWM655468 BGI655369:BGI655468 BQE655369:BQE655468 CAA655369:CAA655468 CJW655369:CJW655468 CTS655369:CTS655468 DDO655369:DDO655468 DNK655369:DNK655468 DXG655369:DXG655468 EHC655369:EHC655468 EQY655369:EQY655468 FAU655369:FAU655468 FKQ655369:FKQ655468 FUM655369:FUM655468 GEI655369:GEI655468 GOE655369:GOE655468 GYA655369:GYA655468 HHW655369:HHW655468 HRS655369:HRS655468 IBO655369:IBO655468 ILK655369:ILK655468 IVG655369:IVG655468 JFC655369:JFC655468 JOY655369:JOY655468 JYU655369:JYU655468 KIQ655369:KIQ655468 KSM655369:KSM655468 LCI655369:LCI655468 LME655369:LME655468 LWA655369:LWA655468 MFW655369:MFW655468 MPS655369:MPS655468 MZO655369:MZO655468 NJK655369:NJK655468 NTG655369:NTG655468 ODC655369:ODC655468 OMY655369:OMY655468 OWU655369:OWU655468 PGQ655369:PGQ655468 PQM655369:PQM655468 QAI655369:QAI655468 QKE655369:QKE655468 QUA655369:QUA655468 RDW655369:RDW655468 RNS655369:RNS655468 RXO655369:RXO655468 SHK655369:SHK655468 SRG655369:SRG655468 TBC655369:TBC655468 TKY655369:TKY655468 TUU655369:TUU655468 UEQ655369:UEQ655468 UOM655369:UOM655468 UYI655369:UYI655468 VIE655369:VIE655468 VSA655369:VSA655468 WBW655369:WBW655468 WLS655369:WLS655468 WVO655369:WVO655468 G720905:G721004 JC720905:JC721004 SY720905:SY721004 ACU720905:ACU721004 AMQ720905:AMQ721004 AWM720905:AWM721004 BGI720905:BGI721004 BQE720905:BQE721004 CAA720905:CAA721004 CJW720905:CJW721004 CTS720905:CTS721004 DDO720905:DDO721004 DNK720905:DNK721004 DXG720905:DXG721004 EHC720905:EHC721004 EQY720905:EQY721004 FAU720905:FAU721004 FKQ720905:FKQ721004 FUM720905:FUM721004 GEI720905:GEI721004 GOE720905:GOE721004 GYA720905:GYA721004 HHW720905:HHW721004 HRS720905:HRS721004 IBO720905:IBO721004 ILK720905:ILK721004 IVG720905:IVG721004 JFC720905:JFC721004 JOY720905:JOY721004 JYU720905:JYU721004 KIQ720905:KIQ721004 KSM720905:KSM721004 LCI720905:LCI721004 LME720905:LME721004 LWA720905:LWA721004 MFW720905:MFW721004 MPS720905:MPS721004 MZO720905:MZO721004 NJK720905:NJK721004 NTG720905:NTG721004 ODC720905:ODC721004 OMY720905:OMY721004 OWU720905:OWU721004 PGQ720905:PGQ721004 PQM720905:PQM721004 QAI720905:QAI721004 QKE720905:QKE721004 QUA720905:QUA721004 RDW720905:RDW721004 RNS720905:RNS721004 RXO720905:RXO721004 SHK720905:SHK721004 SRG720905:SRG721004 TBC720905:TBC721004 TKY720905:TKY721004 TUU720905:TUU721004 UEQ720905:UEQ721004 UOM720905:UOM721004 UYI720905:UYI721004 VIE720905:VIE721004 VSA720905:VSA721004 WBW720905:WBW721004 WLS720905:WLS721004 WVO720905:WVO721004 G786441:G786540 JC786441:JC786540 SY786441:SY786540 ACU786441:ACU786540 AMQ786441:AMQ786540 AWM786441:AWM786540 BGI786441:BGI786540 BQE786441:BQE786540 CAA786441:CAA786540 CJW786441:CJW786540 CTS786441:CTS786540 DDO786441:DDO786540 DNK786441:DNK786540 DXG786441:DXG786540 EHC786441:EHC786540 EQY786441:EQY786540 FAU786441:FAU786540 FKQ786441:FKQ786540 FUM786441:FUM786540 GEI786441:GEI786540 GOE786441:GOE786540 GYA786441:GYA786540 HHW786441:HHW786540 HRS786441:HRS786540 IBO786441:IBO786540 ILK786441:ILK786540 IVG786441:IVG786540 JFC786441:JFC786540 JOY786441:JOY786540 JYU786441:JYU786540 KIQ786441:KIQ786540 KSM786441:KSM786540 LCI786441:LCI786540 LME786441:LME786540 LWA786441:LWA786540 MFW786441:MFW786540 MPS786441:MPS786540 MZO786441:MZO786540 NJK786441:NJK786540 NTG786441:NTG786540 ODC786441:ODC786540 OMY786441:OMY786540 OWU786441:OWU786540 PGQ786441:PGQ786540 PQM786441:PQM786540 QAI786441:QAI786540 QKE786441:QKE786540 QUA786441:QUA786540 RDW786441:RDW786540 RNS786441:RNS786540 RXO786441:RXO786540 SHK786441:SHK786540 SRG786441:SRG786540 TBC786441:TBC786540 TKY786441:TKY786540 TUU786441:TUU786540 UEQ786441:UEQ786540 UOM786441:UOM786540 UYI786441:UYI786540 VIE786441:VIE786540 VSA786441:VSA786540 WBW786441:WBW786540 WLS786441:WLS786540 WVO786441:WVO786540 G851977:G852076 JC851977:JC852076 SY851977:SY852076 ACU851977:ACU852076 AMQ851977:AMQ852076 AWM851977:AWM852076 BGI851977:BGI852076 BQE851977:BQE852076 CAA851977:CAA852076 CJW851977:CJW852076 CTS851977:CTS852076 DDO851977:DDO852076 DNK851977:DNK852076 DXG851977:DXG852076 EHC851977:EHC852076 EQY851977:EQY852076 FAU851977:FAU852076 FKQ851977:FKQ852076 FUM851977:FUM852076 GEI851977:GEI852076 GOE851977:GOE852076 GYA851977:GYA852076 HHW851977:HHW852076 HRS851977:HRS852076 IBO851977:IBO852076 ILK851977:ILK852076 IVG851977:IVG852076 JFC851977:JFC852076 JOY851977:JOY852076 JYU851977:JYU852076 KIQ851977:KIQ852076 KSM851977:KSM852076 LCI851977:LCI852076 LME851977:LME852076 LWA851977:LWA852076 MFW851977:MFW852076 MPS851977:MPS852076 MZO851977:MZO852076 NJK851977:NJK852076 NTG851977:NTG852076 ODC851977:ODC852076 OMY851977:OMY852076 OWU851977:OWU852076 PGQ851977:PGQ852076 PQM851977:PQM852076 QAI851977:QAI852076 QKE851977:QKE852076 QUA851977:QUA852076 RDW851977:RDW852076 RNS851977:RNS852076 RXO851977:RXO852076 SHK851977:SHK852076 SRG851977:SRG852076 TBC851977:TBC852076 TKY851977:TKY852076 TUU851977:TUU852076 UEQ851977:UEQ852076 UOM851977:UOM852076 UYI851977:UYI852076 VIE851977:VIE852076 VSA851977:VSA852076 WBW851977:WBW852076 WLS851977:WLS852076 WVO851977:WVO852076 G917513:G917612 JC917513:JC917612 SY917513:SY917612 ACU917513:ACU917612 AMQ917513:AMQ917612 AWM917513:AWM917612 BGI917513:BGI917612 BQE917513:BQE917612 CAA917513:CAA917612 CJW917513:CJW917612 CTS917513:CTS917612 DDO917513:DDO917612 DNK917513:DNK917612 DXG917513:DXG917612 EHC917513:EHC917612 EQY917513:EQY917612 FAU917513:FAU917612 FKQ917513:FKQ917612 FUM917513:FUM917612 GEI917513:GEI917612 GOE917513:GOE917612 GYA917513:GYA917612 HHW917513:HHW917612 HRS917513:HRS917612 IBO917513:IBO917612 ILK917513:ILK917612 IVG917513:IVG917612 JFC917513:JFC917612 JOY917513:JOY917612 JYU917513:JYU917612 KIQ917513:KIQ917612 KSM917513:KSM917612 LCI917513:LCI917612 LME917513:LME917612 LWA917513:LWA917612 MFW917513:MFW917612 MPS917513:MPS917612 MZO917513:MZO917612 NJK917513:NJK917612 NTG917513:NTG917612 ODC917513:ODC917612 OMY917513:OMY917612 OWU917513:OWU917612 PGQ917513:PGQ917612 PQM917513:PQM917612 QAI917513:QAI917612 QKE917513:QKE917612 QUA917513:QUA917612 RDW917513:RDW917612 RNS917513:RNS917612 RXO917513:RXO917612 SHK917513:SHK917612 SRG917513:SRG917612 TBC917513:TBC917612 TKY917513:TKY917612 TUU917513:TUU917612 UEQ917513:UEQ917612 UOM917513:UOM917612 UYI917513:UYI917612 VIE917513:VIE917612 VSA917513:VSA917612 WBW917513:WBW917612 WLS917513:WLS917612 WVO917513:WVO917612 G983049:G983148 JC983049:JC983148 SY983049:SY983148 ACU983049:ACU983148 AMQ983049:AMQ983148 AWM983049:AWM983148 BGI983049:BGI983148 BQE983049:BQE983148 CAA983049:CAA983148 CJW983049:CJW983148 CTS983049:CTS983148 DDO983049:DDO983148 DNK983049:DNK983148 DXG983049:DXG983148 EHC983049:EHC983148 EQY983049:EQY983148 FAU983049:FAU983148 FKQ983049:FKQ983148 FUM983049:FUM983148 GEI983049:GEI983148 GOE983049:GOE983148 GYA983049:GYA983148 HHW983049:HHW983148 HRS983049:HRS983148 IBO983049:IBO983148 ILK983049:ILK983148 IVG983049:IVG983148 JFC983049:JFC983148 JOY983049:JOY983148 JYU983049:JYU983148 KIQ983049:KIQ983148 KSM983049:KSM983148 LCI983049:LCI983148 LME983049:LME983148 LWA983049:LWA983148 MFW983049:MFW983148 MPS983049:MPS983148 MZO983049:MZO983148 NJK983049:NJK983148 NTG983049:NTG983148 ODC983049:ODC983148 OMY983049:OMY983148 OWU983049:OWU983148 PGQ983049:PGQ983148 PQM983049:PQM983148 QAI983049:QAI983148 QKE983049:QKE983148 QUA983049:QUA983148 RDW983049:RDW983148 RNS983049:RNS983148 RXO983049:RXO983148 SHK983049:SHK983148 SRG983049:SRG983148 TBC983049:TBC983148 TKY983049:TKY983148 TUU983049:TUU983148 UEQ983049:UEQ983148 UOM983049:UOM983148 UYI983049:UYI983148 VIE983049:VIE983148 VSA983049:VSA983148 WBW983049:WBW983148 WLS983049:WLS983148 WVO983049:WVO983148" xr:uid="{68345FAE-12B6-4E58-A530-6BC6DB8614C9}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3C3BF-470F-4204-8C50-C04841DBB233}">
  <dimension ref="A1:A38"/>
  <sheetViews>
    <sheetView workbookViewId="0">
      <selection activeCell="H34" sqref="H34"/>
    </sheetView>
  </sheetViews>
  <sheetFormatPr defaultRowHeight="13" x14ac:dyDescent="0.2"/>
  <sheetData>
    <row r="1" spans="1:1" x14ac:dyDescent="0.2">
      <c r="A1" t="s">
        <v>41</v>
      </c>
    </row>
    <row r="14" spans="1:1" x14ac:dyDescent="0.2">
      <c r="A14" t="s">
        <v>42</v>
      </c>
    </row>
    <row r="26" spans="1:1" x14ac:dyDescent="0.2">
      <c r="A26" t="s">
        <v>43</v>
      </c>
    </row>
    <row r="38" spans="1:1" x14ac:dyDescent="0.2">
      <c r="A38" t="s">
        <v>40</v>
      </c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674DA-5B00-4FB1-A48C-23B2F2EC8747}">
  <dimension ref="B2:V109"/>
  <sheetViews>
    <sheetView zoomScale="83" zoomScaleNormal="83" workbookViewId="0">
      <pane ySplit="8" topLeftCell="A9" activePane="bottomLeft" state="frozen"/>
      <selection pane="bottomLeft" activeCell="P19" sqref="P19:Q19"/>
    </sheetView>
  </sheetViews>
  <sheetFormatPr defaultRowHeight="13" x14ac:dyDescent="0.2"/>
  <cols>
    <col min="1" max="1" width="2.90625" customWidth="1"/>
    <col min="2" max="18" width="6.6328125" customWidth="1"/>
    <col min="22" max="22" width="10.90625" style="5" bestFit="1" customWidth="1"/>
    <col min="257" max="257" width="2.90625" customWidth="1"/>
    <col min="258" max="274" width="6.6328125" customWidth="1"/>
    <col min="278" max="278" width="10.90625" bestFit="1" customWidth="1"/>
    <col min="513" max="513" width="2.90625" customWidth="1"/>
    <col min="514" max="530" width="6.6328125" customWidth="1"/>
    <col min="534" max="534" width="10.90625" bestFit="1" customWidth="1"/>
    <col min="769" max="769" width="2.90625" customWidth="1"/>
    <col min="770" max="786" width="6.6328125" customWidth="1"/>
    <col min="790" max="790" width="10.90625" bestFit="1" customWidth="1"/>
    <col min="1025" max="1025" width="2.90625" customWidth="1"/>
    <col min="1026" max="1042" width="6.6328125" customWidth="1"/>
    <col min="1046" max="1046" width="10.90625" bestFit="1" customWidth="1"/>
    <col min="1281" max="1281" width="2.90625" customWidth="1"/>
    <col min="1282" max="1298" width="6.6328125" customWidth="1"/>
    <col min="1302" max="1302" width="10.90625" bestFit="1" customWidth="1"/>
    <col min="1537" max="1537" width="2.90625" customWidth="1"/>
    <col min="1538" max="1554" width="6.6328125" customWidth="1"/>
    <col min="1558" max="1558" width="10.90625" bestFit="1" customWidth="1"/>
    <col min="1793" max="1793" width="2.90625" customWidth="1"/>
    <col min="1794" max="1810" width="6.6328125" customWidth="1"/>
    <col min="1814" max="1814" width="10.90625" bestFit="1" customWidth="1"/>
    <col min="2049" max="2049" width="2.90625" customWidth="1"/>
    <col min="2050" max="2066" width="6.6328125" customWidth="1"/>
    <col min="2070" max="2070" width="10.90625" bestFit="1" customWidth="1"/>
    <col min="2305" max="2305" width="2.90625" customWidth="1"/>
    <col min="2306" max="2322" width="6.6328125" customWidth="1"/>
    <col min="2326" max="2326" width="10.90625" bestFit="1" customWidth="1"/>
    <col min="2561" max="2561" width="2.90625" customWidth="1"/>
    <col min="2562" max="2578" width="6.6328125" customWidth="1"/>
    <col min="2582" max="2582" width="10.90625" bestFit="1" customWidth="1"/>
    <col min="2817" max="2817" width="2.90625" customWidth="1"/>
    <col min="2818" max="2834" width="6.6328125" customWidth="1"/>
    <col min="2838" max="2838" width="10.90625" bestFit="1" customWidth="1"/>
    <col min="3073" max="3073" width="2.90625" customWidth="1"/>
    <col min="3074" max="3090" width="6.6328125" customWidth="1"/>
    <col min="3094" max="3094" width="10.90625" bestFit="1" customWidth="1"/>
    <col min="3329" max="3329" width="2.90625" customWidth="1"/>
    <col min="3330" max="3346" width="6.6328125" customWidth="1"/>
    <col min="3350" max="3350" width="10.90625" bestFit="1" customWidth="1"/>
    <col min="3585" max="3585" width="2.90625" customWidth="1"/>
    <col min="3586" max="3602" width="6.6328125" customWidth="1"/>
    <col min="3606" max="3606" width="10.90625" bestFit="1" customWidth="1"/>
    <col min="3841" max="3841" width="2.90625" customWidth="1"/>
    <col min="3842" max="3858" width="6.6328125" customWidth="1"/>
    <col min="3862" max="3862" width="10.90625" bestFit="1" customWidth="1"/>
    <col min="4097" max="4097" width="2.90625" customWidth="1"/>
    <col min="4098" max="4114" width="6.6328125" customWidth="1"/>
    <col min="4118" max="4118" width="10.90625" bestFit="1" customWidth="1"/>
    <col min="4353" max="4353" width="2.90625" customWidth="1"/>
    <col min="4354" max="4370" width="6.6328125" customWidth="1"/>
    <col min="4374" max="4374" width="10.90625" bestFit="1" customWidth="1"/>
    <col min="4609" max="4609" width="2.90625" customWidth="1"/>
    <col min="4610" max="4626" width="6.6328125" customWidth="1"/>
    <col min="4630" max="4630" width="10.90625" bestFit="1" customWidth="1"/>
    <col min="4865" max="4865" width="2.90625" customWidth="1"/>
    <col min="4866" max="4882" width="6.6328125" customWidth="1"/>
    <col min="4886" max="4886" width="10.90625" bestFit="1" customWidth="1"/>
    <col min="5121" max="5121" width="2.90625" customWidth="1"/>
    <col min="5122" max="5138" width="6.6328125" customWidth="1"/>
    <col min="5142" max="5142" width="10.90625" bestFit="1" customWidth="1"/>
    <col min="5377" max="5377" width="2.90625" customWidth="1"/>
    <col min="5378" max="5394" width="6.6328125" customWidth="1"/>
    <col min="5398" max="5398" width="10.90625" bestFit="1" customWidth="1"/>
    <col min="5633" max="5633" width="2.90625" customWidth="1"/>
    <col min="5634" max="5650" width="6.6328125" customWidth="1"/>
    <col min="5654" max="5654" width="10.90625" bestFit="1" customWidth="1"/>
    <col min="5889" max="5889" width="2.90625" customWidth="1"/>
    <col min="5890" max="5906" width="6.6328125" customWidth="1"/>
    <col min="5910" max="5910" width="10.90625" bestFit="1" customWidth="1"/>
    <col min="6145" max="6145" width="2.90625" customWidth="1"/>
    <col min="6146" max="6162" width="6.6328125" customWidth="1"/>
    <col min="6166" max="6166" width="10.90625" bestFit="1" customWidth="1"/>
    <col min="6401" max="6401" width="2.90625" customWidth="1"/>
    <col min="6402" max="6418" width="6.6328125" customWidth="1"/>
    <col min="6422" max="6422" width="10.90625" bestFit="1" customWidth="1"/>
    <col min="6657" max="6657" width="2.90625" customWidth="1"/>
    <col min="6658" max="6674" width="6.6328125" customWidth="1"/>
    <col min="6678" max="6678" width="10.90625" bestFit="1" customWidth="1"/>
    <col min="6913" max="6913" width="2.90625" customWidth="1"/>
    <col min="6914" max="6930" width="6.6328125" customWidth="1"/>
    <col min="6934" max="6934" width="10.90625" bestFit="1" customWidth="1"/>
    <col min="7169" max="7169" width="2.90625" customWidth="1"/>
    <col min="7170" max="7186" width="6.6328125" customWidth="1"/>
    <col min="7190" max="7190" width="10.90625" bestFit="1" customWidth="1"/>
    <col min="7425" max="7425" width="2.90625" customWidth="1"/>
    <col min="7426" max="7442" width="6.6328125" customWidth="1"/>
    <col min="7446" max="7446" width="10.90625" bestFit="1" customWidth="1"/>
    <col min="7681" max="7681" width="2.90625" customWidth="1"/>
    <col min="7682" max="7698" width="6.6328125" customWidth="1"/>
    <col min="7702" max="7702" width="10.90625" bestFit="1" customWidth="1"/>
    <col min="7937" max="7937" width="2.90625" customWidth="1"/>
    <col min="7938" max="7954" width="6.6328125" customWidth="1"/>
    <col min="7958" max="7958" width="10.90625" bestFit="1" customWidth="1"/>
    <col min="8193" max="8193" width="2.90625" customWidth="1"/>
    <col min="8194" max="8210" width="6.6328125" customWidth="1"/>
    <col min="8214" max="8214" width="10.90625" bestFit="1" customWidth="1"/>
    <col min="8449" max="8449" width="2.90625" customWidth="1"/>
    <col min="8450" max="8466" width="6.6328125" customWidth="1"/>
    <col min="8470" max="8470" width="10.90625" bestFit="1" customWidth="1"/>
    <col min="8705" max="8705" width="2.90625" customWidth="1"/>
    <col min="8706" max="8722" width="6.6328125" customWidth="1"/>
    <col min="8726" max="8726" width="10.90625" bestFit="1" customWidth="1"/>
    <col min="8961" max="8961" width="2.90625" customWidth="1"/>
    <col min="8962" max="8978" width="6.6328125" customWidth="1"/>
    <col min="8982" max="8982" width="10.90625" bestFit="1" customWidth="1"/>
    <col min="9217" max="9217" width="2.90625" customWidth="1"/>
    <col min="9218" max="9234" width="6.6328125" customWidth="1"/>
    <col min="9238" max="9238" width="10.90625" bestFit="1" customWidth="1"/>
    <col min="9473" max="9473" width="2.90625" customWidth="1"/>
    <col min="9474" max="9490" width="6.6328125" customWidth="1"/>
    <col min="9494" max="9494" width="10.90625" bestFit="1" customWidth="1"/>
    <col min="9729" max="9729" width="2.90625" customWidth="1"/>
    <col min="9730" max="9746" width="6.6328125" customWidth="1"/>
    <col min="9750" max="9750" width="10.90625" bestFit="1" customWidth="1"/>
    <col min="9985" max="9985" width="2.90625" customWidth="1"/>
    <col min="9986" max="10002" width="6.6328125" customWidth="1"/>
    <col min="10006" max="10006" width="10.90625" bestFit="1" customWidth="1"/>
    <col min="10241" max="10241" width="2.90625" customWidth="1"/>
    <col min="10242" max="10258" width="6.6328125" customWidth="1"/>
    <col min="10262" max="10262" width="10.90625" bestFit="1" customWidth="1"/>
    <col min="10497" max="10497" width="2.90625" customWidth="1"/>
    <col min="10498" max="10514" width="6.6328125" customWidth="1"/>
    <col min="10518" max="10518" width="10.90625" bestFit="1" customWidth="1"/>
    <col min="10753" max="10753" width="2.90625" customWidth="1"/>
    <col min="10754" max="10770" width="6.6328125" customWidth="1"/>
    <col min="10774" max="10774" width="10.90625" bestFit="1" customWidth="1"/>
    <col min="11009" max="11009" width="2.90625" customWidth="1"/>
    <col min="11010" max="11026" width="6.6328125" customWidth="1"/>
    <col min="11030" max="11030" width="10.90625" bestFit="1" customWidth="1"/>
    <col min="11265" max="11265" width="2.90625" customWidth="1"/>
    <col min="11266" max="11282" width="6.6328125" customWidth="1"/>
    <col min="11286" max="11286" width="10.90625" bestFit="1" customWidth="1"/>
    <col min="11521" max="11521" width="2.90625" customWidth="1"/>
    <col min="11522" max="11538" width="6.6328125" customWidth="1"/>
    <col min="11542" max="11542" width="10.90625" bestFit="1" customWidth="1"/>
    <col min="11777" max="11777" width="2.90625" customWidth="1"/>
    <col min="11778" max="11794" width="6.6328125" customWidth="1"/>
    <col min="11798" max="11798" width="10.90625" bestFit="1" customWidth="1"/>
    <col min="12033" max="12033" width="2.90625" customWidth="1"/>
    <col min="12034" max="12050" width="6.6328125" customWidth="1"/>
    <col min="12054" max="12054" width="10.90625" bestFit="1" customWidth="1"/>
    <col min="12289" max="12289" width="2.90625" customWidth="1"/>
    <col min="12290" max="12306" width="6.6328125" customWidth="1"/>
    <col min="12310" max="12310" width="10.90625" bestFit="1" customWidth="1"/>
    <col min="12545" max="12545" width="2.90625" customWidth="1"/>
    <col min="12546" max="12562" width="6.6328125" customWidth="1"/>
    <col min="12566" max="12566" width="10.90625" bestFit="1" customWidth="1"/>
    <col min="12801" max="12801" width="2.90625" customWidth="1"/>
    <col min="12802" max="12818" width="6.6328125" customWidth="1"/>
    <col min="12822" max="12822" width="10.90625" bestFit="1" customWidth="1"/>
    <col min="13057" max="13057" width="2.90625" customWidth="1"/>
    <col min="13058" max="13074" width="6.6328125" customWidth="1"/>
    <col min="13078" max="13078" width="10.90625" bestFit="1" customWidth="1"/>
    <col min="13313" max="13313" width="2.90625" customWidth="1"/>
    <col min="13314" max="13330" width="6.6328125" customWidth="1"/>
    <col min="13334" max="13334" width="10.90625" bestFit="1" customWidth="1"/>
    <col min="13569" max="13569" width="2.90625" customWidth="1"/>
    <col min="13570" max="13586" width="6.6328125" customWidth="1"/>
    <col min="13590" max="13590" width="10.90625" bestFit="1" customWidth="1"/>
    <col min="13825" max="13825" width="2.90625" customWidth="1"/>
    <col min="13826" max="13842" width="6.6328125" customWidth="1"/>
    <col min="13846" max="13846" width="10.90625" bestFit="1" customWidth="1"/>
    <col min="14081" max="14081" width="2.90625" customWidth="1"/>
    <col min="14082" max="14098" width="6.6328125" customWidth="1"/>
    <col min="14102" max="14102" width="10.90625" bestFit="1" customWidth="1"/>
    <col min="14337" max="14337" width="2.90625" customWidth="1"/>
    <col min="14338" max="14354" width="6.6328125" customWidth="1"/>
    <col min="14358" max="14358" width="10.90625" bestFit="1" customWidth="1"/>
    <col min="14593" max="14593" width="2.90625" customWidth="1"/>
    <col min="14594" max="14610" width="6.6328125" customWidth="1"/>
    <col min="14614" max="14614" width="10.90625" bestFit="1" customWidth="1"/>
    <col min="14849" max="14849" width="2.90625" customWidth="1"/>
    <col min="14850" max="14866" width="6.6328125" customWidth="1"/>
    <col min="14870" max="14870" width="10.90625" bestFit="1" customWidth="1"/>
    <col min="15105" max="15105" width="2.90625" customWidth="1"/>
    <col min="15106" max="15122" width="6.6328125" customWidth="1"/>
    <col min="15126" max="15126" width="10.90625" bestFit="1" customWidth="1"/>
    <col min="15361" max="15361" width="2.90625" customWidth="1"/>
    <col min="15362" max="15378" width="6.6328125" customWidth="1"/>
    <col min="15382" max="15382" width="10.90625" bestFit="1" customWidth="1"/>
    <col min="15617" max="15617" width="2.90625" customWidth="1"/>
    <col min="15618" max="15634" width="6.6328125" customWidth="1"/>
    <col min="15638" max="15638" width="10.90625" bestFit="1" customWidth="1"/>
    <col min="15873" max="15873" width="2.90625" customWidth="1"/>
    <col min="15874" max="15890" width="6.6328125" customWidth="1"/>
    <col min="15894" max="15894" width="10.90625" bestFit="1" customWidth="1"/>
    <col min="16129" max="16129" width="2.90625" customWidth="1"/>
    <col min="16130" max="16146" width="6.6328125" customWidth="1"/>
    <col min="16150" max="16150" width="10.90625" bestFit="1" customWidth="1"/>
  </cols>
  <sheetData>
    <row r="2" spans="2:21" ht="18" x14ac:dyDescent="0.2">
      <c r="B2" s="1" t="s">
        <v>0</v>
      </c>
      <c r="C2" s="1"/>
      <c r="D2" s="2" t="s">
        <v>1</v>
      </c>
      <c r="E2" s="2"/>
      <c r="F2" s="1" t="s">
        <v>2</v>
      </c>
      <c r="G2" s="1"/>
      <c r="H2" s="2" t="s">
        <v>3</v>
      </c>
      <c r="I2" s="2"/>
      <c r="J2" s="1" t="s">
        <v>4</v>
      </c>
      <c r="K2" s="1"/>
      <c r="L2" s="3">
        <f>C9</f>
        <v>300000</v>
      </c>
      <c r="M2" s="2"/>
      <c r="N2" s="1" t="s">
        <v>5</v>
      </c>
      <c r="O2" s="1"/>
      <c r="P2" s="3" t="e">
        <f>C108+R108</f>
        <v>#VALUE!</v>
      </c>
      <c r="Q2" s="2"/>
      <c r="R2" s="4"/>
      <c r="S2" s="4"/>
      <c r="T2" s="4"/>
    </row>
    <row r="3" spans="2:21" ht="57" customHeight="1" x14ac:dyDescent="0.2">
      <c r="B3" s="1" t="s">
        <v>6</v>
      </c>
      <c r="C3" s="1"/>
      <c r="D3" s="6" t="s">
        <v>7</v>
      </c>
      <c r="E3" s="6"/>
      <c r="F3" s="6"/>
      <c r="G3" s="6"/>
      <c r="H3" s="6"/>
      <c r="I3" s="6"/>
      <c r="J3" s="1" t="s">
        <v>8</v>
      </c>
      <c r="K3" s="1"/>
      <c r="L3" s="6" t="s">
        <v>9</v>
      </c>
      <c r="M3" s="7"/>
      <c r="N3" s="7"/>
      <c r="O3" s="7"/>
      <c r="P3" s="7"/>
      <c r="Q3" s="7"/>
      <c r="R3" s="4"/>
      <c r="S3" s="4"/>
    </row>
    <row r="4" spans="2:21" ht="18" x14ac:dyDescent="0.2">
      <c r="B4" s="1" t="s">
        <v>10</v>
      </c>
      <c r="C4" s="1"/>
      <c r="D4" s="8">
        <f>SUM($R$9:$S$993)</f>
        <v>25964.214080625621</v>
      </c>
      <c r="E4" s="8"/>
      <c r="F4" s="1" t="s">
        <v>11</v>
      </c>
      <c r="G4" s="1"/>
      <c r="H4" s="9">
        <f>SUM($T$9:$U$108)</f>
        <v>158.29999999999984</v>
      </c>
      <c r="I4" s="2"/>
      <c r="J4" s="10" t="s">
        <v>12</v>
      </c>
      <c r="K4" s="10"/>
      <c r="L4" s="3">
        <f>MAX($C$9:$D$990)-C9</f>
        <v>38150.058688125922</v>
      </c>
      <c r="M4" s="3"/>
      <c r="N4" s="10" t="s">
        <v>13</v>
      </c>
      <c r="O4" s="10"/>
      <c r="P4" s="8">
        <f>MIN($C$9:$D$990)-C9</f>
        <v>-9000</v>
      </c>
      <c r="Q4" s="8"/>
      <c r="R4" s="4"/>
      <c r="S4" s="4"/>
      <c r="T4" s="4"/>
    </row>
    <row r="5" spans="2:21" ht="18" x14ac:dyDescent="0.2">
      <c r="B5" s="11" t="s">
        <v>14</v>
      </c>
      <c r="C5" s="12">
        <f>COUNTIF($R$9:$R$990,"&gt;0")</f>
        <v>4</v>
      </c>
      <c r="D5" s="13" t="s">
        <v>15</v>
      </c>
      <c r="E5" s="14">
        <f>COUNTIF($R$9:$R$990,"&lt;0")</f>
        <v>6</v>
      </c>
      <c r="F5" s="13" t="s">
        <v>16</v>
      </c>
      <c r="G5" s="12">
        <f>COUNTIF($R$9:$R$990,"=0")</f>
        <v>0</v>
      </c>
      <c r="H5" s="13" t="s">
        <v>17</v>
      </c>
      <c r="I5" s="15">
        <f>C5/SUM(C5,E5,G5)</f>
        <v>0.4</v>
      </c>
      <c r="J5" s="16" t="s">
        <v>18</v>
      </c>
      <c r="K5" s="1"/>
      <c r="L5" s="17"/>
      <c r="M5" s="18"/>
      <c r="N5" s="19" t="s">
        <v>19</v>
      </c>
      <c r="O5" s="20"/>
      <c r="P5" s="17"/>
      <c r="Q5" s="18"/>
      <c r="R5" s="4"/>
      <c r="S5" s="4"/>
      <c r="T5" s="4"/>
    </row>
    <row r="6" spans="2:21" ht="18" x14ac:dyDescent="0.2">
      <c r="B6" s="21"/>
      <c r="C6" s="22"/>
      <c r="D6" s="23"/>
      <c r="E6" s="24"/>
      <c r="F6" s="21"/>
      <c r="G6" s="24"/>
      <c r="H6" s="21"/>
      <c r="I6" s="25"/>
      <c r="J6" s="21"/>
      <c r="K6" s="21"/>
      <c r="L6" s="24"/>
      <c r="M6" s="24"/>
      <c r="N6" s="26"/>
      <c r="O6" s="26"/>
      <c r="P6" s="27"/>
      <c r="Q6" s="28"/>
      <c r="R6" s="4"/>
      <c r="S6" s="4"/>
      <c r="T6" s="4"/>
    </row>
    <row r="7" spans="2:21" ht="18" x14ac:dyDescent="0.2">
      <c r="B7" s="29" t="s">
        <v>20</v>
      </c>
      <c r="C7" s="30" t="s">
        <v>21</v>
      </c>
      <c r="D7" s="31"/>
      <c r="E7" s="32" t="s">
        <v>22</v>
      </c>
      <c r="F7" s="33"/>
      <c r="G7" s="33"/>
      <c r="H7" s="33"/>
      <c r="I7" s="34"/>
      <c r="J7" s="35" t="s">
        <v>23</v>
      </c>
      <c r="K7" s="36"/>
      <c r="L7" s="37"/>
      <c r="M7" s="38" t="s">
        <v>24</v>
      </c>
      <c r="N7" s="39" t="s">
        <v>25</v>
      </c>
      <c r="O7" s="40"/>
      <c r="P7" s="40"/>
      <c r="Q7" s="41"/>
      <c r="R7" s="42" t="s">
        <v>26</v>
      </c>
      <c r="S7" s="42"/>
      <c r="T7" s="42"/>
      <c r="U7" s="42"/>
    </row>
    <row r="8" spans="2:21" ht="18" x14ac:dyDescent="0.2">
      <c r="B8" s="43"/>
      <c r="C8" s="44"/>
      <c r="D8" s="45"/>
      <c r="E8" s="46" t="s">
        <v>27</v>
      </c>
      <c r="F8" s="46" t="s">
        <v>28</v>
      </c>
      <c r="G8" s="46" t="s">
        <v>29</v>
      </c>
      <c r="H8" s="47" t="s">
        <v>30</v>
      </c>
      <c r="I8" s="34"/>
      <c r="J8" s="48" t="s">
        <v>31</v>
      </c>
      <c r="K8" s="49" t="s">
        <v>32</v>
      </c>
      <c r="L8" s="37"/>
      <c r="M8" s="38"/>
      <c r="N8" s="50" t="s">
        <v>27</v>
      </c>
      <c r="O8" s="50" t="s">
        <v>28</v>
      </c>
      <c r="P8" s="51" t="s">
        <v>30</v>
      </c>
      <c r="Q8" s="41"/>
      <c r="R8" s="42" t="s">
        <v>33</v>
      </c>
      <c r="S8" s="42"/>
      <c r="T8" s="42" t="s">
        <v>31</v>
      </c>
      <c r="U8" s="42"/>
    </row>
    <row r="9" spans="2:21" ht="18" x14ac:dyDescent="0.2">
      <c r="B9" s="52">
        <v>1</v>
      </c>
      <c r="C9" s="53">
        <v>300000</v>
      </c>
      <c r="D9" s="53"/>
      <c r="E9" s="52">
        <v>2017</v>
      </c>
      <c r="F9" s="54">
        <v>43225</v>
      </c>
      <c r="G9" s="52" t="s">
        <v>34</v>
      </c>
      <c r="H9" s="55">
        <v>112.679</v>
      </c>
      <c r="I9" s="55"/>
      <c r="J9" s="52">
        <f>(113.045-H9)*100</f>
        <v>36.599999999999966</v>
      </c>
      <c r="K9" s="53">
        <f t="shared" ref="K9:K72" si="0">IF(F9="","",C9*0.03)</f>
        <v>9000</v>
      </c>
      <c r="L9" s="53"/>
      <c r="M9" s="56">
        <f>IF(J9="","",(K9/J9)/1000)</f>
        <v>0.24590163934426251</v>
      </c>
      <c r="N9" s="52">
        <v>2017</v>
      </c>
      <c r="O9" s="54">
        <v>43228</v>
      </c>
      <c r="P9" s="55">
        <v>113.045</v>
      </c>
      <c r="Q9" s="55"/>
      <c r="R9" s="57">
        <f>IF(O9="","",(IF(G9="売",H9-P9,P9-H9))*M9*100000)</f>
        <v>-9000</v>
      </c>
      <c r="S9" s="57"/>
      <c r="T9" s="58">
        <f>IF(O9="","",IF(R9&lt;0,J9*(-1),IF(G9="買",(P9-H9)*100,(H9-P9)*100)))</f>
        <v>-36.599999999999966</v>
      </c>
      <c r="U9" s="58"/>
    </row>
    <row r="10" spans="2:21" ht="18" x14ac:dyDescent="0.2">
      <c r="B10" s="52">
        <v>2</v>
      </c>
      <c r="C10" s="53">
        <f t="shared" ref="C10:C73" si="1">IF(R9="","",C9+R9)</f>
        <v>291000</v>
      </c>
      <c r="D10" s="53"/>
      <c r="E10" s="52"/>
      <c r="F10" s="54">
        <v>43245</v>
      </c>
      <c r="G10" s="52" t="s">
        <v>34</v>
      </c>
      <c r="H10" s="55">
        <v>111.794</v>
      </c>
      <c r="I10" s="55"/>
      <c r="J10" s="52">
        <f>(112.127-H10)*100</f>
        <v>33.299999999999841</v>
      </c>
      <c r="K10" s="53">
        <f>IF(F10="","",C10*0.03)</f>
        <v>8730</v>
      </c>
      <c r="L10" s="53"/>
      <c r="M10" s="56">
        <f t="shared" ref="M10:M73" si="2">IF(J10="","",(K10/J10)/1000)</f>
        <v>0.26216216216216343</v>
      </c>
      <c r="N10" s="52"/>
      <c r="O10" s="54">
        <v>43250</v>
      </c>
      <c r="P10" s="55">
        <v>110.81699999999999</v>
      </c>
      <c r="Q10" s="55"/>
      <c r="R10" s="57">
        <f t="shared" ref="R10:R73" si="3">IF(O10="","",(IF(G10="売",H10-P10,P10-H10))*M10*100000)</f>
        <v>25613.243243243465</v>
      </c>
      <c r="S10" s="57"/>
      <c r="T10" s="58">
        <f t="shared" ref="T10:T73" si="4">IF(O10="","",IF(R10&lt;0,J10*(-1),IF(G10="買",(P10-H10)*100,(H10-P10)*100)))</f>
        <v>97.700000000000387</v>
      </c>
      <c r="U10" s="58"/>
    </row>
    <row r="11" spans="2:21" ht="18" x14ac:dyDescent="0.2">
      <c r="B11" s="52">
        <v>3</v>
      </c>
      <c r="C11" s="53">
        <f t="shared" si="1"/>
        <v>316613.24324324349</v>
      </c>
      <c r="D11" s="53"/>
      <c r="E11" s="52"/>
      <c r="F11" s="54">
        <v>43259</v>
      </c>
      <c r="G11" s="52" t="s">
        <v>35</v>
      </c>
      <c r="H11" s="55">
        <v>109.55800000000001</v>
      </c>
      <c r="I11" s="55"/>
      <c r="J11" s="52">
        <f>(H11-109.113)*100</f>
        <v>44.500000000000739</v>
      </c>
      <c r="K11" s="53">
        <f t="shared" si="0"/>
        <v>9498.3972972973042</v>
      </c>
      <c r="L11" s="53"/>
      <c r="M11" s="56">
        <f t="shared" si="2"/>
        <v>0.21344713027634038</v>
      </c>
      <c r="N11" s="52"/>
      <c r="O11" s="54">
        <v>43260</v>
      </c>
      <c r="P11" s="55">
        <v>110.56699999999999</v>
      </c>
      <c r="Q11" s="55"/>
      <c r="R11" s="57">
        <f t="shared" si="3"/>
        <v>21536.81544488245</v>
      </c>
      <c r="S11" s="57"/>
      <c r="T11" s="58">
        <f t="shared" si="4"/>
        <v>100.89999999999861</v>
      </c>
      <c r="U11" s="58"/>
    </row>
    <row r="12" spans="2:21" ht="18" x14ac:dyDescent="0.2">
      <c r="B12" s="52">
        <v>4</v>
      </c>
      <c r="C12" s="53">
        <f t="shared" si="1"/>
        <v>338150.05868812592</v>
      </c>
      <c r="D12" s="53"/>
      <c r="E12" s="52"/>
      <c r="F12" s="54">
        <v>43270</v>
      </c>
      <c r="G12" s="52" t="s">
        <v>34</v>
      </c>
      <c r="H12" s="55">
        <v>111.02800000000001</v>
      </c>
      <c r="I12" s="55"/>
      <c r="J12" s="52">
        <f>(111.414-H12)*100</f>
        <v>38.599999999999568</v>
      </c>
      <c r="K12" s="53">
        <f t="shared" si="0"/>
        <v>10144.501760643778</v>
      </c>
      <c r="L12" s="53"/>
      <c r="M12" s="56">
        <f t="shared" si="2"/>
        <v>0.26281092644155157</v>
      </c>
      <c r="N12" s="52"/>
      <c r="O12" s="54">
        <v>43270</v>
      </c>
      <c r="P12" s="55">
        <v>111.414</v>
      </c>
      <c r="Q12" s="55"/>
      <c r="R12" s="57">
        <f t="shared" si="3"/>
        <v>-10144.501760643778</v>
      </c>
      <c r="S12" s="57"/>
      <c r="T12" s="58">
        <f t="shared" si="4"/>
        <v>-38.599999999999568</v>
      </c>
      <c r="U12" s="58"/>
    </row>
    <row r="13" spans="2:21" ht="18" x14ac:dyDescent="0.2">
      <c r="B13" s="52">
        <v>5</v>
      </c>
      <c r="C13" s="53">
        <f t="shared" si="1"/>
        <v>328005.55692748213</v>
      </c>
      <c r="D13" s="53"/>
      <c r="E13" s="52"/>
      <c r="F13" s="54">
        <v>43292</v>
      </c>
      <c r="G13" s="52" t="s">
        <v>34</v>
      </c>
      <c r="H13" s="55">
        <v>114.155</v>
      </c>
      <c r="I13" s="55"/>
      <c r="J13" s="52">
        <f>(114.304-H13)*100</f>
        <v>14.900000000000091</v>
      </c>
      <c r="K13" s="53">
        <f t="shared" si="0"/>
        <v>9840.1667078244627</v>
      </c>
      <c r="L13" s="53"/>
      <c r="M13" s="56">
        <f t="shared" si="2"/>
        <v>0.66041387300834908</v>
      </c>
      <c r="N13" s="52"/>
      <c r="O13" s="54">
        <v>43292</v>
      </c>
      <c r="P13" s="55">
        <v>114.304</v>
      </c>
      <c r="Q13" s="55"/>
      <c r="R13" s="57">
        <f t="shared" si="3"/>
        <v>-9840.1667078244609</v>
      </c>
      <c r="S13" s="57"/>
      <c r="T13" s="58">
        <f t="shared" si="4"/>
        <v>-14.900000000000091</v>
      </c>
      <c r="U13" s="58"/>
    </row>
    <row r="14" spans="2:21" ht="18" x14ac:dyDescent="0.2">
      <c r="B14" s="52">
        <v>6</v>
      </c>
      <c r="C14" s="53">
        <f t="shared" si="1"/>
        <v>318165.39021965768</v>
      </c>
      <c r="D14" s="53"/>
      <c r="E14" s="52"/>
      <c r="F14" s="54">
        <v>43294</v>
      </c>
      <c r="G14" s="52" t="s">
        <v>36</v>
      </c>
      <c r="H14" s="55">
        <v>113.166</v>
      </c>
      <c r="I14" s="55"/>
      <c r="J14" s="52">
        <f>(H14-112.852)*100</f>
        <v>31.399999999999295</v>
      </c>
      <c r="K14" s="53">
        <f t="shared" si="0"/>
        <v>9544.961706589731</v>
      </c>
      <c r="L14" s="53"/>
      <c r="M14" s="56">
        <f t="shared" si="2"/>
        <v>0.30397967218439315</v>
      </c>
      <c r="N14" s="52"/>
      <c r="O14" s="54">
        <v>43295</v>
      </c>
      <c r="P14" s="55">
        <v>112.852</v>
      </c>
      <c r="Q14" s="55"/>
      <c r="R14" s="57">
        <f t="shared" si="3"/>
        <v>-9544.961706589731</v>
      </c>
      <c r="S14" s="57"/>
      <c r="T14" s="58">
        <f t="shared" si="4"/>
        <v>-31.399999999999295</v>
      </c>
      <c r="U14" s="58"/>
    </row>
    <row r="15" spans="2:21" ht="18" x14ac:dyDescent="0.2">
      <c r="B15" s="52">
        <v>7</v>
      </c>
      <c r="C15" s="53">
        <f t="shared" si="1"/>
        <v>308620.42851306795</v>
      </c>
      <c r="D15" s="53"/>
      <c r="E15" s="52"/>
      <c r="F15" s="54">
        <v>43344</v>
      </c>
      <c r="G15" s="52" t="s">
        <v>34</v>
      </c>
      <c r="H15" s="55">
        <v>110.27800000000001</v>
      </c>
      <c r="I15" s="55"/>
      <c r="J15" s="52">
        <f>(110.664-H15)*100</f>
        <v>38.599999999999568</v>
      </c>
      <c r="K15" s="53">
        <f t="shared" si="0"/>
        <v>9258.6128553920389</v>
      </c>
      <c r="L15" s="53"/>
      <c r="M15" s="56">
        <f t="shared" si="2"/>
        <v>0.23986043666819024</v>
      </c>
      <c r="N15" s="52"/>
      <c r="O15" s="54">
        <v>43348</v>
      </c>
      <c r="P15" s="55">
        <v>109.122</v>
      </c>
      <c r="Q15" s="55"/>
      <c r="R15" s="57">
        <f t="shared" si="3"/>
        <v>27727.866478842934</v>
      </c>
      <c r="S15" s="57"/>
      <c r="T15" s="58">
        <f t="shared" si="4"/>
        <v>115.60000000000059</v>
      </c>
      <c r="U15" s="58"/>
    </row>
    <row r="16" spans="2:21" ht="18" x14ac:dyDescent="0.2">
      <c r="B16" s="52">
        <v>8</v>
      </c>
      <c r="C16" s="53">
        <f t="shared" si="1"/>
        <v>336348.29499191087</v>
      </c>
      <c r="D16" s="53"/>
      <c r="E16" s="52"/>
      <c r="F16" s="54">
        <v>43356</v>
      </c>
      <c r="G16" s="52" t="s">
        <v>34</v>
      </c>
      <c r="H16" s="55">
        <v>110.104</v>
      </c>
      <c r="I16" s="55"/>
      <c r="J16" s="52">
        <f>(110.287-H16)*100</f>
        <v>18.300000000000693</v>
      </c>
      <c r="K16" s="53">
        <f t="shared" si="0"/>
        <v>10090.448849757326</v>
      </c>
      <c r="L16" s="53"/>
      <c r="M16" s="56">
        <f t="shared" si="2"/>
        <v>0.55139064752770184</v>
      </c>
      <c r="N16" s="52"/>
      <c r="O16" s="54">
        <v>43356</v>
      </c>
      <c r="P16" s="55">
        <v>110.28700000000001</v>
      </c>
      <c r="Q16" s="55"/>
      <c r="R16" s="57">
        <f t="shared" si="3"/>
        <v>-10090.448849757326</v>
      </c>
      <c r="S16" s="57"/>
      <c r="T16" s="58">
        <f t="shared" si="4"/>
        <v>-18.300000000000693</v>
      </c>
      <c r="U16" s="58"/>
    </row>
    <row r="17" spans="2:21" ht="18" x14ac:dyDescent="0.2">
      <c r="B17" s="52">
        <v>9</v>
      </c>
      <c r="C17" s="53">
        <f t="shared" si="1"/>
        <v>326257.84614215355</v>
      </c>
      <c r="D17" s="53"/>
      <c r="E17" s="52"/>
      <c r="F17" s="54">
        <v>43358</v>
      </c>
      <c r="G17" s="52" t="s">
        <v>34</v>
      </c>
      <c r="H17" s="55">
        <v>110.46</v>
      </c>
      <c r="I17" s="55"/>
      <c r="J17" s="52">
        <f>(111.043-H17)*100</f>
        <v>58.300000000001262</v>
      </c>
      <c r="K17" s="53">
        <f t="shared" si="0"/>
        <v>9787.7353842646062</v>
      </c>
      <c r="L17" s="53"/>
      <c r="M17" s="56">
        <f t="shared" si="2"/>
        <v>0.16788568412117313</v>
      </c>
      <c r="N17" s="52"/>
      <c r="O17" s="54">
        <v>43358</v>
      </c>
      <c r="P17" s="55">
        <v>111.04300000000001</v>
      </c>
      <c r="Q17" s="55"/>
      <c r="R17" s="57">
        <f t="shared" si="3"/>
        <v>-9787.7353842646044</v>
      </c>
      <c r="S17" s="57"/>
      <c r="T17" s="58">
        <f t="shared" si="4"/>
        <v>-58.300000000001262</v>
      </c>
      <c r="U17" s="58"/>
    </row>
    <row r="18" spans="2:21" ht="18" x14ac:dyDescent="0.2">
      <c r="B18" s="52">
        <v>10</v>
      </c>
      <c r="C18" s="53">
        <f t="shared" si="1"/>
        <v>316470.11075788894</v>
      </c>
      <c r="D18" s="53"/>
      <c r="E18" s="52"/>
      <c r="F18" s="54">
        <v>43393</v>
      </c>
      <c r="G18" s="52" t="s">
        <v>35</v>
      </c>
      <c r="H18" s="55">
        <v>112.71599999999999</v>
      </c>
      <c r="I18" s="55"/>
      <c r="J18" s="52">
        <f>(113.138-H18)*100</f>
        <v>42.200000000001125</v>
      </c>
      <c r="K18" s="53">
        <f t="shared" si="0"/>
        <v>9494.1033227366679</v>
      </c>
      <c r="L18" s="53"/>
      <c r="M18" s="56">
        <f t="shared" si="2"/>
        <v>0.22497875172361173</v>
      </c>
      <c r="N18" s="52"/>
      <c r="O18" s="54">
        <v>43393</v>
      </c>
      <c r="P18" s="55">
        <v>113.13800000000001</v>
      </c>
      <c r="Q18" s="55"/>
      <c r="R18" s="57">
        <f t="shared" si="3"/>
        <v>9494.1033227366697</v>
      </c>
      <c r="S18" s="57"/>
      <c r="T18" s="58">
        <f t="shared" si="4"/>
        <v>42.200000000001125</v>
      </c>
      <c r="U18" s="58"/>
    </row>
    <row r="19" spans="2:21" ht="18" x14ac:dyDescent="0.2">
      <c r="B19" s="52">
        <v>11</v>
      </c>
      <c r="C19" s="53">
        <f t="shared" si="1"/>
        <v>325964.21408062562</v>
      </c>
      <c r="D19" s="53"/>
      <c r="E19" s="52"/>
      <c r="F19" s="54"/>
      <c r="G19" s="52" t="s">
        <v>35</v>
      </c>
      <c r="H19" s="55"/>
      <c r="I19" s="55"/>
      <c r="J19" s="52"/>
      <c r="K19" s="53" t="str">
        <f t="shared" si="0"/>
        <v/>
      </c>
      <c r="L19" s="53"/>
      <c r="M19" s="56" t="str">
        <f t="shared" si="2"/>
        <v/>
      </c>
      <c r="N19" s="52"/>
      <c r="O19" s="54"/>
      <c r="P19" s="55"/>
      <c r="Q19" s="55"/>
      <c r="R19" s="57" t="str">
        <f t="shared" si="3"/>
        <v/>
      </c>
      <c r="S19" s="57"/>
      <c r="T19" s="58" t="str">
        <f t="shared" si="4"/>
        <v/>
      </c>
      <c r="U19" s="58"/>
    </row>
    <row r="20" spans="2:21" ht="18" x14ac:dyDescent="0.2">
      <c r="B20" s="52">
        <v>12</v>
      </c>
      <c r="C20" s="53" t="str">
        <f t="shared" si="1"/>
        <v/>
      </c>
      <c r="D20" s="53"/>
      <c r="E20" s="52"/>
      <c r="F20" s="54"/>
      <c r="G20" s="52" t="s">
        <v>35</v>
      </c>
      <c r="H20" s="55"/>
      <c r="I20" s="55"/>
      <c r="J20" s="52"/>
      <c r="K20" s="53" t="str">
        <f t="shared" si="0"/>
        <v/>
      </c>
      <c r="L20" s="53"/>
      <c r="M20" s="56" t="str">
        <f t="shared" si="2"/>
        <v/>
      </c>
      <c r="N20" s="52"/>
      <c r="O20" s="54"/>
      <c r="P20" s="55"/>
      <c r="Q20" s="55"/>
      <c r="R20" s="57" t="str">
        <f t="shared" si="3"/>
        <v/>
      </c>
      <c r="S20" s="57"/>
      <c r="T20" s="58" t="str">
        <f t="shared" si="4"/>
        <v/>
      </c>
      <c r="U20" s="58"/>
    </row>
    <row r="21" spans="2:21" ht="18" x14ac:dyDescent="0.2">
      <c r="B21" s="52">
        <v>13</v>
      </c>
      <c r="C21" s="53" t="str">
        <f t="shared" si="1"/>
        <v/>
      </c>
      <c r="D21" s="53"/>
      <c r="E21" s="52"/>
      <c r="F21" s="54"/>
      <c r="G21" s="52" t="s">
        <v>35</v>
      </c>
      <c r="H21" s="55"/>
      <c r="I21" s="55"/>
      <c r="J21" s="52"/>
      <c r="K21" s="53" t="str">
        <f t="shared" si="0"/>
        <v/>
      </c>
      <c r="L21" s="53"/>
      <c r="M21" s="56" t="str">
        <f t="shared" si="2"/>
        <v/>
      </c>
      <c r="N21" s="52"/>
      <c r="O21" s="54"/>
      <c r="P21" s="55"/>
      <c r="Q21" s="55"/>
      <c r="R21" s="57" t="str">
        <f t="shared" si="3"/>
        <v/>
      </c>
      <c r="S21" s="57"/>
      <c r="T21" s="58" t="str">
        <f t="shared" si="4"/>
        <v/>
      </c>
      <c r="U21" s="58"/>
    </row>
    <row r="22" spans="2:21" ht="18" x14ac:dyDescent="0.2">
      <c r="B22" s="52">
        <v>14</v>
      </c>
      <c r="C22" s="53" t="str">
        <f t="shared" si="1"/>
        <v/>
      </c>
      <c r="D22" s="53"/>
      <c r="E22" s="52"/>
      <c r="F22" s="54"/>
      <c r="G22" s="52" t="s">
        <v>34</v>
      </c>
      <c r="H22" s="55"/>
      <c r="I22" s="55"/>
      <c r="J22" s="52"/>
      <c r="K22" s="53" t="str">
        <f t="shared" si="0"/>
        <v/>
      </c>
      <c r="L22" s="53"/>
      <c r="M22" s="56" t="str">
        <f t="shared" si="2"/>
        <v/>
      </c>
      <c r="N22" s="52"/>
      <c r="O22" s="54"/>
      <c r="P22" s="55"/>
      <c r="Q22" s="55"/>
      <c r="R22" s="57" t="str">
        <f t="shared" si="3"/>
        <v/>
      </c>
      <c r="S22" s="57"/>
      <c r="T22" s="58" t="str">
        <f t="shared" si="4"/>
        <v/>
      </c>
      <c r="U22" s="58"/>
    </row>
    <row r="23" spans="2:21" ht="18" x14ac:dyDescent="0.2">
      <c r="B23" s="52">
        <v>15</v>
      </c>
      <c r="C23" s="53" t="str">
        <f t="shared" si="1"/>
        <v/>
      </c>
      <c r="D23" s="53"/>
      <c r="E23" s="52"/>
      <c r="F23" s="54"/>
      <c r="G23" s="52" t="s">
        <v>35</v>
      </c>
      <c r="H23" s="55"/>
      <c r="I23" s="55"/>
      <c r="J23" s="52"/>
      <c r="K23" s="53" t="str">
        <f t="shared" si="0"/>
        <v/>
      </c>
      <c r="L23" s="53"/>
      <c r="M23" s="56" t="str">
        <f t="shared" si="2"/>
        <v/>
      </c>
      <c r="N23" s="52"/>
      <c r="O23" s="54"/>
      <c r="P23" s="55"/>
      <c r="Q23" s="55"/>
      <c r="R23" s="57" t="str">
        <f t="shared" si="3"/>
        <v/>
      </c>
      <c r="S23" s="57"/>
      <c r="T23" s="58" t="str">
        <f t="shared" si="4"/>
        <v/>
      </c>
      <c r="U23" s="58"/>
    </row>
    <row r="24" spans="2:21" ht="18" x14ac:dyDescent="0.2">
      <c r="B24" s="52">
        <v>16</v>
      </c>
      <c r="C24" s="53" t="str">
        <f t="shared" si="1"/>
        <v/>
      </c>
      <c r="D24" s="53"/>
      <c r="E24" s="52"/>
      <c r="F24" s="54"/>
      <c r="G24" s="52" t="s">
        <v>35</v>
      </c>
      <c r="H24" s="55"/>
      <c r="I24" s="55"/>
      <c r="J24" s="52"/>
      <c r="K24" s="53" t="str">
        <f t="shared" si="0"/>
        <v/>
      </c>
      <c r="L24" s="53"/>
      <c r="M24" s="56" t="str">
        <f t="shared" si="2"/>
        <v/>
      </c>
      <c r="N24" s="52"/>
      <c r="O24" s="54"/>
      <c r="P24" s="55"/>
      <c r="Q24" s="55"/>
      <c r="R24" s="57" t="str">
        <f t="shared" si="3"/>
        <v/>
      </c>
      <c r="S24" s="57"/>
      <c r="T24" s="58" t="str">
        <f t="shared" si="4"/>
        <v/>
      </c>
      <c r="U24" s="58"/>
    </row>
    <row r="25" spans="2:21" ht="18" x14ac:dyDescent="0.2">
      <c r="B25" s="52">
        <v>17</v>
      </c>
      <c r="C25" s="53" t="str">
        <f t="shared" si="1"/>
        <v/>
      </c>
      <c r="D25" s="53"/>
      <c r="E25" s="52"/>
      <c r="F25" s="54"/>
      <c r="G25" s="52" t="s">
        <v>35</v>
      </c>
      <c r="H25" s="55"/>
      <c r="I25" s="55"/>
      <c r="J25" s="52"/>
      <c r="K25" s="53" t="str">
        <f t="shared" si="0"/>
        <v/>
      </c>
      <c r="L25" s="53"/>
      <c r="M25" s="56" t="str">
        <f t="shared" si="2"/>
        <v/>
      </c>
      <c r="N25" s="52"/>
      <c r="O25" s="54"/>
      <c r="P25" s="55"/>
      <c r="Q25" s="55"/>
      <c r="R25" s="57" t="str">
        <f t="shared" si="3"/>
        <v/>
      </c>
      <c r="S25" s="57"/>
      <c r="T25" s="58" t="str">
        <f t="shared" si="4"/>
        <v/>
      </c>
      <c r="U25" s="58"/>
    </row>
    <row r="26" spans="2:21" ht="18" x14ac:dyDescent="0.2">
      <c r="B26" s="52">
        <v>18</v>
      </c>
      <c r="C26" s="53" t="str">
        <f t="shared" si="1"/>
        <v/>
      </c>
      <c r="D26" s="53"/>
      <c r="E26" s="52"/>
      <c r="F26" s="54"/>
      <c r="G26" s="52" t="s">
        <v>35</v>
      </c>
      <c r="H26" s="55"/>
      <c r="I26" s="55"/>
      <c r="J26" s="52"/>
      <c r="K26" s="53" t="str">
        <f t="shared" si="0"/>
        <v/>
      </c>
      <c r="L26" s="53"/>
      <c r="M26" s="56" t="str">
        <f t="shared" si="2"/>
        <v/>
      </c>
      <c r="N26" s="52"/>
      <c r="O26" s="54"/>
      <c r="P26" s="55"/>
      <c r="Q26" s="55"/>
      <c r="R26" s="57" t="str">
        <f t="shared" si="3"/>
        <v/>
      </c>
      <c r="S26" s="57"/>
      <c r="T26" s="58" t="str">
        <f t="shared" si="4"/>
        <v/>
      </c>
      <c r="U26" s="58"/>
    </row>
    <row r="27" spans="2:21" ht="18" x14ac:dyDescent="0.2">
      <c r="B27" s="52">
        <v>19</v>
      </c>
      <c r="C27" s="53" t="str">
        <f t="shared" si="1"/>
        <v/>
      </c>
      <c r="D27" s="53"/>
      <c r="E27" s="52"/>
      <c r="F27" s="54"/>
      <c r="G27" s="52" t="s">
        <v>34</v>
      </c>
      <c r="H27" s="55"/>
      <c r="I27" s="55"/>
      <c r="J27" s="52"/>
      <c r="K27" s="53" t="str">
        <f t="shared" si="0"/>
        <v/>
      </c>
      <c r="L27" s="53"/>
      <c r="M27" s="56" t="str">
        <f t="shared" si="2"/>
        <v/>
      </c>
      <c r="N27" s="52"/>
      <c r="O27" s="54"/>
      <c r="P27" s="55"/>
      <c r="Q27" s="55"/>
      <c r="R27" s="57" t="str">
        <f t="shared" si="3"/>
        <v/>
      </c>
      <c r="S27" s="57"/>
      <c r="T27" s="58" t="str">
        <f t="shared" si="4"/>
        <v/>
      </c>
      <c r="U27" s="58"/>
    </row>
    <row r="28" spans="2:21" ht="18" x14ac:dyDescent="0.2">
      <c r="B28" s="52">
        <v>20</v>
      </c>
      <c r="C28" s="53" t="str">
        <f t="shared" si="1"/>
        <v/>
      </c>
      <c r="D28" s="53"/>
      <c r="E28" s="52"/>
      <c r="F28" s="54"/>
      <c r="G28" s="52" t="s">
        <v>35</v>
      </c>
      <c r="H28" s="55"/>
      <c r="I28" s="55"/>
      <c r="J28" s="52"/>
      <c r="K28" s="53" t="str">
        <f t="shared" si="0"/>
        <v/>
      </c>
      <c r="L28" s="53"/>
      <c r="M28" s="56" t="str">
        <f t="shared" si="2"/>
        <v/>
      </c>
      <c r="N28" s="52"/>
      <c r="O28" s="54"/>
      <c r="P28" s="55"/>
      <c r="Q28" s="55"/>
      <c r="R28" s="57" t="str">
        <f t="shared" si="3"/>
        <v/>
      </c>
      <c r="S28" s="57"/>
      <c r="T28" s="58" t="str">
        <f t="shared" si="4"/>
        <v/>
      </c>
      <c r="U28" s="58"/>
    </row>
    <row r="29" spans="2:21" ht="18" x14ac:dyDescent="0.2">
      <c r="B29" s="52">
        <v>21</v>
      </c>
      <c r="C29" s="53" t="str">
        <f t="shared" si="1"/>
        <v/>
      </c>
      <c r="D29" s="53"/>
      <c r="E29" s="52"/>
      <c r="F29" s="54"/>
      <c r="G29" s="52" t="s">
        <v>34</v>
      </c>
      <c r="H29" s="55"/>
      <c r="I29" s="55"/>
      <c r="J29" s="52"/>
      <c r="K29" s="53" t="str">
        <f t="shared" si="0"/>
        <v/>
      </c>
      <c r="L29" s="53"/>
      <c r="M29" s="56" t="str">
        <f t="shared" si="2"/>
        <v/>
      </c>
      <c r="N29" s="52"/>
      <c r="O29" s="54"/>
      <c r="P29" s="55"/>
      <c r="Q29" s="55"/>
      <c r="R29" s="57" t="str">
        <f t="shared" si="3"/>
        <v/>
      </c>
      <c r="S29" s="57"/>
      <c r="T29" s="58" t="str">
        <f t="shared" si="4"/>
        <v/>
      </c>
      <c r="U29" s="58"/>
    </row>
    <row r="30" spans="2:21" ht="18" x14ac:dyDescent="0.2">
      <c r="B30" s="52">
        <v>22</v>
      </c>
      <c r="C30" s="53" t="str">
        <f t="shared" si="1"/>
        <v/>
      </c>
      <c r="D30" s="53"/>
      <c r="E30" s="52"/>
      <c r="F30" s="54"/>
      <c r="G30" s="52" t="s">
        <v>34</v>
      </c>
      <c r="H30" s="55"/>
      <c r="I30" s="55"/>
      <c r="J30" s="52"/>
      <c r="K30" s="53" t="str">
        <f t="shared" si="0"/>
        <v/>
      </c>
      <c r="L30" s="53"/>
      <c r="M30" s="56" t="str">
        <f t="shared" si="2"/>
        <v/>
      </c>
      <c r="N30" s="52"/>
      <c r="O30" s="54"/>
      <c r="P30" s="55"/>
      <c r="Q30" s="55"/>
      <c r="R30" s="57" t="str">
        <f t="shared" si="3"/>
        <v/>
      </c>
      <c r="S30" s="57"/>
      <c r="T30" s="58" t="str">
        <f t="shared" si="4"/>
        <v/>
      </c>
      <c r="U30" s="58"/>
    </row>
    <row r="31" spans="2:21" ht="18" x14ac:dyDescent="0.2">
      <c r="B31" s="52">
        <v>23</v>
      </c>
      <c r="C31" s="53" t="str">
        <f t="shared" si="1"/>
        <v/>
      </c>
      <c r="D31" s="53"/>
      <c r="E31" s="52"/>
      <c r="F31" s="54"/>
      <c r="G31" s="52" t="s">
        <v>34</v>
      </c>
      <c r="H31" s="55"/>
      <c r="I31" s="55"/>
      <c r="J31" s="52"/>
      <c r="K31" s="53" t="str">
        <f t="shared" si="0"/>
        <v/>
      </c>
      <c r="L31" s="53"/>
      <c r="M31" s="56" t="str">
        <f t="shared" si="2"/>
        <v/>
      </c>
      <c r="N31" s="52"/>
      <c r="O31" s="54"/>
      <c r="P31" s="55"/>
      <c r="Q31" s="55"/>
      <c r="R31" s="57" t="str">
        <f t="shared" si="3"/>
        <v/>
      </c>
      <c r="S31" s="57"/>
      <c r="T31" s="58" t="str">
        <f t="shared" si="4"/>
        <v/>
      </c>
      <c r="U31" s="58"/>
    </row>
    <row r="32" spans="2:21" ht="18" x14ac:dyDescent="0.2">
      <c r="B32" s="52">
        <v>24</v>
      </c>
      <c r="C32" s="53" t="str">
        <f t="shared" si="1"/>
        <v/>
      </c>
      <c r="D32" s="53"/>
      <c r="E32" s="52"/>
      <c r="F32" s="54"/>
      <c r="G32" s="52" t="s">
        <v>34</v>
      </c>
      <c r="H32" s="55"/>
      <c r="I32" s="55"/>
      <c r="J32" s="52"/>
      <c r="K32" s="53" t="str">
        <f t="shared" si="0"/>
        <v/>
      </c>
      <c r="L32" s="53"/>
      <c r="M32" s="56" t="str">
        <f t="shared" si="2"/>
        <v/>
      </c>
      <c r="N32" s="52"/>
      <c r="O32" s="54"/>
      <c r="P32" s="55"/>
      <c r="Q32" s="55"/>
      <c r="R32" s="57" t="str">
        <f t="shared" si="3"/>
        <v/>
      </c>
      <c r="S32" s="57"/>
      <c r="T32" s="58" t="str">
        <f t="shared" si="4"/>
        <v/>
      </c>
      <c r="U32" s="58"/>
    </row>
    <row r="33" spans="2:21" ht="18" x14ac:dyDescent="0.2">
      <c r="B33" s="52">
        <v>25</v>
      </c>
      <c r="C33" s="53" t="str">
        <f t="shared" si="1"/>
        <v/>
      </c>
      <c r="D33" s="53"/>
      <c r="E33" s="52"/>
      <c r="F33" s="54"/>
      <c r="G33" s="52" t="s">
        <v>35</v>
      </c>
      <c r="H33" s="55"/>
      <c r="I33" s="55"/>
      <c r="J33" s="52"/>
      <c r="K33" s="53" t="str">
        <f t="shared" si="0"/>
        <v/>
      </c>
      <c r="L33" s="53"/>
      <c r="M33" s="56" t="str">
        <f t="shared" si="2"/>
        <v/>
      </c>
      <c r="N33" s="52"/>
      <c r="O33" s="54"/>
      <c r="P33" s="55"/>
      <c r="Q33" s="55"/>
      <c r="R33" s="57" t="str">
        <f t="shared" si="3"/>
        <v/>
      </c>
      <c r="S33" s="57"/>
      <c r="T33" s="58" t="str">
        <f t="shared" si="4"/>
        <v/>
      </c>
      <c r="U33" s="58"/>
    </row>
    <row r="34" spans="2:21" ht="18" x14ac:dyDescent="0.2">
      <c r="B34" s="52">
        <v>26</v>
      </c>
      <c r="C34" s="53" t="str">
        <f t="shared" si="1"/>
        <v/>
      </c>
      <c r="D34" s="53"/>
      <c r="E34" s="52"/>
      <c r="F34" s="54"/>
      <c r="G34" s="52" t="s">
        <v>34</v>
      </c>
      <c r="H34" s="55"/>
      <c r="I34" s="55"/>
      <c r="J34" s="52"/>
      <c r="K34" s="53" t="str">
        <f t="shared" si="0"/>
        <v/>
      </c>
      <c r="L34" s="53"/>
      <c r="M34" s="56" t="str">
        <f t="shared" si="2"/>
        <v/>
      </c>
      <c r="N34" s="52"/>
      <c r="O34" s="54"/>
      <c r="P34" s="55"/>
      <c r="Q34" s="55"/>
      <c r="R34" s="57" t="str">
        <f t="shared" si="3"/>
        <v/>
      </c>
      <c r="S34" s="57"/>
      <c r="T34" s="58" t="str">
        <f t="shared" si="4"/>
        <v/>
      </c>
      <c r="U34" s="58"/>
    </row>
    <row r="35" spans="2:21" ht="18" x14ac:dyDescent="0.2">
      <c r="B35" s="52">
        <v>27</v>
      </c>
      <c r="C35" s="53" t="str">
        <f t="shared" si="1"/>
        <v/>
      </c>
      <c r="D35" s="53"/>
      <c r="E35" s="52"/>
      <c r="F35" s="54"/>
      <c r="G35" s="52" t="s">
        <v>34</v>
      </c>
      <c r="H35" s="55"/>
      <c r="I35" s="55"/>
      <c r="J35" s="52"/>
      <c r="K35" s="53" t="str">
        <f t="shared" si="0"/>
        <v/>
      </c>
      <c r="L35" s="53"/>
      <c r="M35" s="56" t="str">
        <f t="shared" si="2"/>
        <v/>
      </c>
      <c r="N35" s="52"/>
      <c r="O35" s="54"/>
      <c r="P35" s="55"/>
      <c r="Q35" s="55"/>
      <c r="R35" s="57" t="str">
        <f t="shared" si="3"/>
        <v/>
      </c>
      <c r="S35" s="57"/>
      <c r="T35" s="58" t="str">
        <f t="shared" si="4"/>
        <v/>
      </c>
      <c r="U35" s="58"/>
    </row>
    <row r="36" spans="2:21" ht="18" x14ac:dyDescent="0.2">
      <c r="B36" s="52">
        <v>28</v>
      </c>
      <c r="C36" s="53" t="str">
        <f t="shared" si="1"/>
        <v/>
      </c>
      <c r="D36" s="53"/>
      <c r="E36" s="52"/>
      <c r="F36" s="54"/>
      <c r="G36" s="52" t="s">
        <v>34</v>
      </c>
      <c r="H36" s="55"/>
      <c r="I36" s="55"/>
      <c r="J36" s="52"/>
      <c r="K36" s="53" t="str">
        <f t="shared" si="0"/>
        <v/>
      </c>
      <c r="L36" s="53"/>
      <c r="M36" s="56" t="str">
        <f t="shared" si="2"/>
        <v/>
      </c>
      <c r="N36" s="52"/>
      <c r="O36" s="54"/>
      <c r="P36" s="55"/>
      <c r="Q36" s="55"/>
      <c r="R36" s="57" t="str">
        <f t="shared" si="3"/>
        <v/>
      </c>
      <c r="S36" s="57"/>
      <c r="T36" s="58" t="str">
        <f t="shared" si="4"/>
        <v/>
      </c>
      <c r="U36" s="58"/>
    </row>
    <row r="37" spans="2:21" ht="18" x14ac:dyDescent="0.2">
      <c r="B37" s="52">
        <v>29</v>
      </c>
      <c r="C37" s="53" t="str">
        <f t="shared" si="1"/>
        <v/>
      </c>
      <c r="D37" s="53"/>
      <c r="E37" s="52"/>
      <c r="F37" s="54"/>
      <c r="G37" s="52" t="s">
        <v>34</v>
      </c>
      <c r="H37" s="55"/>
      <c r="I37" s="55"/>
      <c r="J37" s="52"/>
      <c r="K37" s="53" t="str">
        <f t="shared" si="0"/>
        <v/>
      </c>
      <c r="L37" s="53"/>
      <c r="M37" s="56" t="str">
        <f t="shared" si="2"/>
        <v/>
      </c>
      <c r="N37" s="52"/>
      <c r="O37" s="54"/>
      <c r="P37" s="55"/>
      <c r="Q37" s="55"/>
      <c r="R37" s="57" t="str">
        <f t="shared" si="3"/>
        <v/>
      </c>
      <c r="S37" s="57"/>
      <c r="T37" s="58" t="str">
        <f t="shared" si="4"/>
        <v/>
      </c>
      <c r="U37" s="58"/>
    </row>
    <row r="38" spans="2:21" ht="18" x14ac:dyDescent="0.2">
      <c r="B38" s="52">
        <v>30</v>
      </c>
      <c r="C38" s="53" t="str">
        <f t="shared" si="1"/>
        <v/>
      </c>
      <c r="D38" s="53"/>
      <c r="E38" s="52"/>
      <c r="F38" s="54"/>
      <c r="G38" s="52" t="s">
        <v>35</v>
      </c>
      <c r="H38" s="55"/>
      <c r="I38" s="55"/>
      <c r="J38" s="52"/>
      <c r="K38" s="53" t="str">
        <f t="shared" si="0"/>
        <v/>
      </c>
      <c r="L38" s="53"/>
      <c r="M38" s="56" t="str">
        <f t="shared" si="2"/>
        <v/>
      </c>
      <c r="N38" s="52"/>
      <c r="O38" s="54"/>
      <c r="P38" s="55"/>
      <c r="Q38" s="55"/>
      <c r="R38" s="57" t="str">
        <f t="shared" si="3"/>
        <v/>
      </c>
      <c r="S38" s="57"/>
      <c r="T38" s="58" t="str">
        <f t="shared" si="4"/>
        <v/>
      </c>
      <c r="U38" s="58"/>
    </row>
    <row r="39" spans="2:21" ht="18" x14ac:dyDescent="0.2">
      <c r="B39" s="52">
        <v>31</v>
      </c>
      <c r="C39" s="53" t="str">
        <f t="shared" si="1"/>
        <v/>
      </c>
      <c r="D39" s="53"/>
      <c r="E39" s="52"/>
      <c r="F39" s="54"/>
      <c r="G39" s="52" t="s">
        <v>35</v>
      </c>
      <c r="H39" s="55"/>
      <c r="I39" s="55"/>
      <c r="J39" s="52"/>
      <c r="K39" s="53" t="str">
        <f t="shared" si="0"/>
        <v/>
      </c>
      <c r="L39" s="53"/>
      <c r="M39" s="56" t="str">
        <f t="shared" si="2"/>
        <v/>
      </c>
      <c r="N39" s="52"/>
      <c r="O39" s="54"/>
      <c r="P39" s="55"/>
      <c r="Q39" s="55"/>
      <c r="R39" s="57" t="str">
        <f t="shared" si="3"/>
        <v/>
      </c>
      <c r="S39" s="57"/>
      <c r="T39" s="58" t="str">
        <f t="shared" si="4"/>
        <v/>
      </c>
      <c r="U39" s="58"/>
    </row>
    <row r="40" spans="2:21" ht="18" x14ac:dyDescent="0.2">
      <c r="B40" s="52">
        <v>32</v>
      </c>
      <c r="C40" s="53" t="str">
        <f t="shared" si="1"/>
        <v/>
      </c>
      <c r="D40" s="53"/>
      <c r="E40" s="52"/>
      <c r="F40" s="54"/>
      <c r="G40" s="52" t="s">
        <v>35</v>
      </c>
      <c r="H40" s="55"/>
      <c r="I40" s="55"/>
      <c r="J40" s="52"/>
      <c r="K40" s="53" t="str">
        <f t="shared" si="0"/>
        <v/>
      </c>
      <c r="L40" s="53"/>
      <c r="M40" s="56" t="str">
        <f t="shared" si="2"/>
        <v/>
      </c>
      <c r="N40" s="52"/>
      <c r="O40" s="54"/>
      <c r="P40" s="55"/>
      <c r="Q40" s="55"/>
      <c r="R40" s="57" t="str">
        <f t="shared" si="3"/>
        <v/>
      </c>
      <c r="S40" s="57"/>
      <c r="T40" s="58" t="str">
        <f t="shared" si="4"/>
        <v/>
      </c>
      <c r="U40" s="58"/>
    </row>
    <row r="41" spans="2:21" ht="18" x14ac:dyDescent="0.2">
      <c r="B41" s="52">
        <v>33</v>
      </c>
      <c r="C41" s="53" t="str">
        <f t="shared" si="1"/>
        <v/>
      </c>
      <c r="D41" s="53"/>
      <c r="E41" s="52"/>
      <c r="F41" s="54"/>
      <c r="G41" s="52" t="s">
        <v>34</v>
      </c>
      <c r="H41" s="55"/>
      <c r="I41" s="55"/>
      <c r="J41" s="52"/>
      <c r="K41" s="53" t="str">
        <f t="shared" si="0"/>
        <v/>
      </c>
      <c r="L41" s="53"/>
      <c r="M41" s="56" t="str">
        <f t="shared" si="2"/>
        <v/>
      </c>
      <c r="N41" s="52"/>
      <c r="O41" s="54"/>
      <c r="P41" s="55"/>
      <c r="Q41" s="55"/>
      <c r="R41" s="57" t="str">
        <f t="shared" si="3"/>
        <v/>
      </c>
      <c r="S41" s="57"/>
      <c r="T41" s="58" t="str">
        <f t="shared" si="4"/>
        <v/>
      </c>
      <c r="U41" s="58"/>
    </row>
    <row r="42" spans="2:21" ht="18" x14ac:dyDescent="0.2">
      <c r="B42" s="52">
        <v>34</v>
      </c>
      <c r="C42" s="53" t="str">
        <f t="shared" si="1"/>
        <v/>
      </c>
      <c r="D42" s="53"/>
      <c r="E42" s="52"/>
      <c r="F42" s="54"/>
      <c r="G42" s="52" t="s">
        <v>35</v>
      </c>
      <c r="H42" s="55"/>
      <c r="I42" s="55"/>
      <c r="J42" s="52"/>
      <c r="K42" s="53" t="str">
        <f t="shared" si="0"/>
        <v/>
      </c>
      <c r="L42" s="53"/>
      <c r="M42" s="56" t="str">
        <f t="shared" si="2"/>
        <v/>
      </c>
      <c r="N42" s="52"/>
      <c r="O42" s="54"/>
      <c r="P42" s="55"/>
      <c r="Q42" s="55"/>
      <c r="R42" s="57" t="str">
        <f t="shared" si="3"/>
        <v/>
      </c>
      <c r="S42" s="57"/>
      <c r="T42" s="58" t="str">
        <f t="shared" si="4"/>
        <v/>
      </c>
      <c r="U42" s="58"/>
    </row>
    <row r="43" spans="2:21" ht="18" x14ac:dyDescent="0.2">
      <c r="B43" s="52">
        <v>35</v>
      </c>
      <c r="C43" s="53" t="str">
        <f t="shared" si="1"/>
        <v/>
      </c>
      <c r="D43" s="53"/>
      <c r="E43" s="52"/>
      <c r="F43" s="54"/>
      <c r="G43" s="52" t="s">
        <v>34</v>
      </c>
      <c r="H43" s="55"/>
      <c r="I43" s="55"/>
      <c r="J43" s="52"/>
      <c r="K43" s="53" t="str">
        <f t="shared" si="0"/>
        <v/>
      </c>
      <c r="L43" s="53"/>
      <c r="M43" s="56" t="str">
        <f t="shared" si="2"/>
        <v/>
      </c>
      <c r="N43" s="52"/>
      <c r="O43" s="54"/>
      <c r="P43" s="55"/>
      <c r="Q43" s="55"/>
      <c r="R43" s="57" t="str">
        <f t="shared" si="3"/>
        <v/>
      </c>
      <c r="S43" s="57"/>
      <c r="T43" s="58" t="str">
        <f t="shared" si="4"/>
        <v/>
      </c>
      <c r="U43" s="58"/>
    </row>
    <row r="44" spans="2:21" ht="18" x14ac:dyDescent="0.2">
      <c r="B44" s="52">
        <v>36</v>
      </c>
      <c r="C44" s="53" t="str">
        <f t="shared" si="1"/>
        <v/>
      </c>
      <c r="D44" s="53"/>
      <c r="E44" s="52"/>
      <c r="F44" s="54"/>
      <c r="G44" s="52" t="s">
        <v>35</v>
      </c>
      <c r="H44" s="55"/>
      <c r="I44" s="55"/>
      <c r="J44" s="52"/>
      <c r="K44" s="53" t="str">
        <f t="shared" si="0"/>
        <v/>
      </c>
      <c r="L44" s="53"/>
      <c r="M44" s="56" t="str">
        <f t="shared" si="2"/>
        <v/>
      </c>
      <c r="N44" s="52"/>
      <c r="O44" s="54"/>
      <c r="P44" s="55"/>
      <c r="Q44" s="55"/>
      <c r="R44" s="57" t="str">
        <f t="shared" si="3"/>
        <v/>
      </c>
      <c r="S44" s="57"/>
      <c r="T44" s="58" t="str">
        <f t="shared" si="4"/>
        <v/>
      </c>
      <c r="U44" s="58"/>
    </row>
    <row r="45" spans="2:21" ht="18" x14ac:dyDescent="0.2">
      <c r="B45" s="52">
        <v>37</v>
      </c>
      <c r="C45" s="53" t="str">
        <f t="shared" si="1"/>
        <v/>
      </c>
      <c r="D45" s="53"/>
      <c r="E45" s="52"/>
      <c r="F45" s="54"/>
      <c r="G45" s="52" t="s">
        <v>34</v>
      </c>
      <c r="H45" s="55"/>
      <c r="I45" s="55"/>
      <c r="J45" s="52"/>
      <c r="K45" s="53" t="str">
        <f t="shared" si="0"/>
        <v/>
      </c>
      <c r="L45" s="53"/>
      <c r="M45" s="56" t="str">
        <f t="shared" si="2"/>
        <v/>
      </c>
      <c r="N45" s="52"/>
      <c r="O45" s="54"/>
      <c r="P45" s="55"/>
      <c r="Q45" s="55"/>
      <c r="R45" s="57" t="str">
        <f t="shared" si="3"/>
        <v/>
      </c>
      <c r="S45" s="57"/>
      <c r="T45" s="58" t="str">
        <f t="shared" si="4"/>
        <v/>
      </c>
      <c r="U45" s="58"/>
    </row>
    <row r="46" spans="2:21" ht="18" x14ac:dyDescent="0.2">
      <c r="B46" s="52">
        <v>38</v>
      </c>
      <c r="C46" s="53" t="str">
        <f t="shared" si="1"/>
        <v/>
      </c>
      <c r="D46" s="53"/>
      <c r="E46" s="52"/>
      <c r="F46" s="54"/>
      <c r="G46" s="52" t="s">
        <v>35</v>
      </c>
      <c r="H46" s="55"/>
      <c r="I46" s="55"/>
      <c r="J46" s="52"/>
      <c r="K46" s="53" t="str">
        <f t="shared" si="0"/>
        <v/>
      </c>
      <c r="L46" s="53"/>
      <c r="M46" s="56" t="str">
        <f t="shared" si="2"/>
        <v/>
      </c>
      <c r="N46" s="52"/>
      <c r="O46" s="54"/>
      <c r="P46" s="55"/>
      <c r="Q46" s="55"/>
      <c r="R46" s="57" t="str">
        <f t="shared" si="3"/>
        <v/>
      </c>
      <c r="S46" s="57"/>
      <c r="T46" s="58" t="str">
        <f t="shared" si="4"/>
        <v/>
      </c>
      <c r="U46" s="58"/>
    </row>
    <row r="47" spans="2:21" ht="18" x14ac:dyDescent="0.2">
      <c r="B47" s="52">
        <v>39</v>
      </c>
      <c r="C47" s="53" t="str">
        <f t="shared" si="1"/>
        <v/>
      </c>
      <c r="D47" s="53"/>
      <c r="E47" s="52"/>
      <c r="F47" s="54"/>
      <c r="G47" s="52" t="s">
        <v>35</v>
      </c>
      <c r="H47" s="55"/>
      <c r="I47" s="55"/>
      <c r="J47" s="52"/>
      <c r="K47" s="53" t="str">
        <f t="shared" si="0"/>
        <v/>
      </c>
      <c r="L47" s="53"/>
      <c r="M47" s="56" t="str">
        <f t="shared" si="2"/>
        <v/>
      </c>
      <c r="N47" s="52"/>
      <c r="O47" s="54"/>
      <c r="P47" s="55"/>
      <c r="Q47" s="55"/>
      <c r="R47" s="57" t="str">
        <f t="shared" si="3"/>
        <v/>
      </c>
      <c r="S47" s="57"/>
      <c r="T47" s="58" t="str">
        <f t="shared" si="4"/>
        <v/>
      </c>
      <c r="U47" s="58"/>
    </row>
    <row r="48" spans="2:21" ht="18" x14ac:dyDescent="0.2">
      <c r="B48" s="52">
        <v>40</v>
      </c>
      <c r="C48" s="53" t="str">
        <f t="shared" si="1"/>
        <v/>
      </c>
      <c r="D48" s="53"/>
      <c r="E48" s="52"/>
      <c r="F48" s="54"/>
      <c r="G48" s="52" t="s">
        <v>37</v>
      </c>
      <c r="H48" s="55"/>
      <c r="I48" s="55"/>
      <c r="J48" s="52"/>
      <c r="K48" s="53" t="str">
        <f t="shared" si="0"/>
        <v/>
      </c>
      <c r="L48" s="53"/>
      <c r="M48" s="56" t="str">
        <f t="shared" si="2"/>
        <v/>
      </c>
      <c r="N48" s="52"/>
      <c r="O48" s="54"/>
      <c r="P48" s="55"/>
      <c r="Q48" s="55"/>
      <c r="R48" s="57" t="str">
        <f t="shared" si="3"/>
        <v/>
      </c>
      <c r="S48" s="57"/>
      <c r="T48" s="58" t="str">
        <f t="shared" si="4"/>
        <v/>
      </c>
      <c r="U48" s="58"/>
    </row>
    <row r="49" spans="2:21" ht="18" x14ac:dyDescent="0.2">
      <c r="B49" s="52">
        <v>41</v>
      </c>
      <c r="C49" s="53" t="str">
        <f t="shared" si="1"/>
        <v/>
      </c>
      <c r="D49" s="53"/>
      <c r="E49" s="52"/>
      <c r="F49" s="54"/>
      <c r="G49" s="52" t="s">
        <v>35</v>
      </c>
      <c r="H49" s="55"/>
      <c r="I49" s="55"/>
      <c r="J49" s="52"/>
      <c r="K49" s="53" t="str">
        <f t="shared" si="0"/>
        <v/>
      </c>
      <c r="L49" s="53"/>
      <c r="M49" s="56" t="str">
        <f t="shared" si="2"/>
        <v/>
      </c>
      <c r="N49" s="52"/>
      <c r="O49" s="54"/>
      <c r="P49" s="55"/>
      <c r="Q49" s="55"/>
      <c r="R49" s="57" t="str">
        <f t="shared" si="3"/>
        <v/>
      </c>
      <c r="S49" s="57"/>
      <c r="T49" s="58" t="str">
        <f t="shared" si="4"/>
        <v/>
      </c>
      <c r="U49" s="58"/>
    </row>
    <row r="50" spans="2:21" ht="18" x14ac:dyDescent="0.2">
      <c r="B50" s="52">
        <v>42</v>
      </c>
      <c r="C50" s="53" t="str">
        <f t="shared" si="1"/>
        <v/>
      </c>
      <c r="D50" s="53"/>
      <c r="E50" s="52"/>
      <c r="F50" s="54"/>
      <c r="G50" s="52" t="s">
        <v>35</v>
      </c>
      <c r="H50" s="55"/>
      <c r="I50" s="55"/>
      <c r="J50" s="52"/>
      <c r="K50" s="53" t="str">
        <f t="shared" si="0"/>
        <v/>
      </c>
      <c r="L50" s="53"/>
      <c r="M50" s="56" t="str">
        <f t="shared" si="2"/>
        <v/>
      </c>
      <c r="N50" s="52"/>
      <c r="O50" s="54"/>
      <c r="P50" s="55"/>
      <c r="Q50" s="55"/>
      <c r="R50" s="57" t="str">
        <f t="shared" si="3"/>
        <v/>
      </c>
      <c r="S50" s="57"/>
      <c r="T50" s="58" t="str">
        <f t="shared" si="4"/>
        <v/>
      </c>
      <c r="U50" s="58"/>
    </row>
    <row r="51" spans="2:21" ht="18" x14ac:dyDescent="0.2">
      <c r="B51" s="52">
        <v>43</v>
      </c>
      <c r="C51" s="53" t="str">
        <f t="shared" si="1"/>
        <v/>
      </c>
      <c r="D51" s="53"/>
      <c r="E51" s="52"/>
      <c r="F51" s="54"/>
      <c r="G51" s="52" t="s">
        <v>34</v>
      </c>
      <c r="H51" s="55"/>
      <c r="I51" s="55"/>
      <c r="J51" s="52"/>
      <c r="K51" s="53" t="str">
        <f t="shared" si="0"/>
        <v/>
      </c>
      <c r="L51" s="53"/>
      <c r="M51" s="56" t="str">
        <f t="shared" si="2"/>
        <v/>
      </c>
      <c r="N51" s="52"/>
      <c r="O51" s="54"/>
      <c r="P51" s="55"/>
      <c r="Q51" s="55"/>
      <c r="R51" s="57" t="str">
        <f t="shared" si="3"/>
        <v/>
      </c>
      <c r="S51" s="57"/>
      <c r="T51" s="58" t="str">
        <f t="shared" si="4"/>
        <v/>
      </c>
      <c r="U51" s="58"/>
    </row>
    <row r="52" spans="2:21" ht="18" x14ac:dyDescent="0.2">
      <c r="B52" s="52">
        <v>44</v>
      </c>
      <c r="C52" s="53" t="str">
        <f t="shared" si="1"/>
        <v/>
      </c>
      <c r="D52" s="53"/>
      <c r="E52" s="52"/>
      <c r="F52" s="54"/>
      <c r="G52" s="52" t="s">
        <v>34</v>
      </c>
      <c r="H52" s="55"/>
      <c r="I52" s="55"/>
      <c r="J52" s="52"/>
      <c r="K52" s="53" t="str">
        <f t="shared" si="0"/>
        <v/>
      </c>
      <c r="L52" s="53"/>
      <c r="M52" s="56" t="str">
        <f t="shared" si="2"/>
        <v/>
      </c>
      <c r="N52" s="52"/>
      <c r="O52" s="54"/>
      <c r="P52" s="55"/>
      <c r="Q52" s="55"/>
      <c r="R52" s="57" t="str">
        <f t="shared" si="3"/>
        <v/>
      </c>
      <c r="S52" s="57"/>
      <c r="T52" s="58" t="str">
        <f t="shared" si="4"/>
        <v/>
      </c>
      <c r="U52" s="58"/>
    </row>
    <row r="53" spans="2:21" ht="18" x14ac:dyDescent="0.2">
      <c r="B53" s="52">
        <v>45</v>
      </c>
      <c r="C53" s="53" t="str">
        <f t="shared" si="1"/>
        <v/>
      </c>
      <c r="D53" s="53"/>
      <c r="E53" s="52"/>
      <c r="F53" s="54"/>
      <c r="G53" s="52" t="s">
        <v>35</v>
      </c>
      <c r="H53" s="55"/>
      <c r="I53" s="55"/>
      <c r="J53" s="52"/>
      <c r="K53" s="53" t="str">
        <f t="shared" si="0"/>
        <v/>
      </c>
      <c r="L53" s="53"/>
      <c r="M53" s="56" t="str">
        <f t="shared" si="2"/>
        <v/>
      </c>
      <c r="N53" s="52"/>
      <c r="O53" s="54"/>
      <c r="P53" s="55"/>
      <c r="Q53" s="55"/>
      <c r="R53" s="57" t="str">
        <f t="shared" si="3"/>
        <v/>
      </c>
      <c r="S53" s="57"/>
      <c r="T53" s="58" t="str">
        <f t="shared" si="4"/>
        <v/>
      </c>
      <c r="U53" s="58"/>
    </row>
    <row r="54" spans="2:21" ht="18" x14ac:dyDescent="0.2">
      <c r="B54" s="52">
        <v>46</v>
      </c>
      <c r="C54" s="53" t="str">
        <f t="shared" si="1"/>
        <v/>
      </c>
      <c r="D54" s="53"/>
      <c r="E54" s="52"/>
      <c r="F54" s="54"/>
      <c r="G54" s="52" t="s">
        <v>35</v>
      </c>
      <c r="H54" s="55"/>
      <c r="I54" s="55"/>
      <c r="J54" s="52"/>
      <c r="K54" s="53" t="str">
        <f t="shared" si="0"/>
        <v/>
      </c>
      <c r="L54" s="53"/>
      <c r="M54" s="56" t="str">
        <f t="shared" si="2"/>
        <v/>
      </c>
      <c r="N54" s="52"/>
      <c r="O54" s="54"/>
      <c r="P54" s="55"/>
      <c r="Q54" s="55"/>
      <c r="R54" s="57" t="str">
        <f t="shared" si="3"/>
        <v/>
      </c>
      <c r="S54" s="57"/>
      <c r="T54" s="58" t="str">
        <f t="shared" si="4"/>
        <v/>
      </c>
      <c r="U54" s="58"/>
    </row>
    <row r="55" spans="2:21" ht="18" x14ac:dyDescent="0.2">
      <c r="B55" s="52">
        <v>47</v>
      </c>
      <c r="C55" s="53" t="str">
        <f t="shared" si="1"/>
        <v/>
      </c>
      <c r="D55" s="53"/>
      <c r="E55" s="52"/>
      <c r="F55" s="54"/>
      <c r="G55" s="52" t="s">
        <v>34</v>
      </c>
      <c r="H55" s="55"/>
      <c r="I55" s="55"/>
      <c r="J55" s="52"/>
      <c r="K55" s="53" t="str">
        <f t="shared" si="0"/>
        <v/>
      </c>
      <c r="L55" s="53"/>
      <c r="M55" s="56" t="str">
        <f t="shared" si="2"/>
        <v/>
      </c>
      <c r="N55" s="52"/>
      <c r="O55" s="54"/>
      <c r="P55" s="55"/>
      <c r="Q55" s="55"/>
      <c r="R55" s="57" t="str">
        <f t="shared" si="3"/>
        <v/>
      </c>
      <c r="S55" s="57"/>
      <c r="T55" s="58" t="str">
        <f t="shared" si="4"/>
        <v/>
      </c>
      <c r="U55" s="58"/>
    </row>
    <row r="56" spans="2:21" ht="18" x14ac:dyDescent="0.2">
      <c r="B56" s="52">
        <v>48</v>
      </c>
      <c r="C56" s="53" t="str">
        <f t="shared" si="1"/>
        <v/>
      </c>
      <c r="D56" s="53"/>
      <c r="E56" s="52"/>
      <c r="F56" s="54"/>
      <c r="G56" s="52" t="s">
        <v>34</v>
      </c>
      <c r="H56" s="55"/>
      <c r="I56" s="55"/>
      <c r="J56" s="52"/>
      <c r="K56" s="53" t="str">
        <f t="shared" si="0"/>
        <v/>
      </c>
      <c r="L56" s="53"/>
      <c r="M56" s="56" t="str">
        <f t="shared" si="2"/>
        <v/>
      </c>
      <c r="N56" s="52"/>
      <c r="O56" s="54"/>
      <c r="P56" s="55"/>
      <c r="Q56" s="55"/>
      <c r="R56" s="57" t="str">
        <f t="shared" si="3"/>
        <v/>
      </c>
      <c r="S56" s="57"/>
      <c r="T56" s="58" t="str">
        <f t="shared" si="4"/>
        <v/>
      </c>
      <c r="U56" s="58"/>
    </row>
    <row r="57" spans="2:21" ht="18" x14ac:dyDescent="0.2">
      <c r="B57" s="52">
        <v>49</v>
      </c>
      <c r="C57" s="53" t="str">
        <f t="shared" si="1"/>
        <v/>
      </c>
      <c r="D57" s="53"/>
      <c r="E57" s="52"/>
      <c r="F57" s="54"/>
      <c r="G57" s="52" t="s">
        <v>34</v>
      </c>
      <c r="H57" s="55"/>
      <c r="I57" s="55"/>
      <c r="J57" s="52"/>
      <c r="K57" s="53" t="str">
        <f t="shared" si="0"/>
        <v/>
      </c>
      <c r="L57" s="53"/>
      <c r="M57" s="56" t="str">
        <f t="shared" si="2"/>
        <v/>
      </c>
      <c r="N57" s="52"/>
      <c r="O57" s="54"/>
      <c r="P57" s="55"/>
      <c r="Q57" s="55"/>
      <c r="R57" s="57" t="str">
        <f t="shared" si="3"/>
        <v/>
      </c>
      <c r="S57" s="57"/>
      <c r="T57" s="58" t="str">
        <f t="shared" si="4"/>
        <v/>
      </c>
      <c r="U57" s="58"/>
    </row>
    <row r="58" spans="2:21" ht="18" x14ac:dyDescent="0.2">
      <c r="B58" s="52">
        <v>50</v>
      </c>
      <c r="C58" s="53" t="str">
        <f t="shared" si="1"/>
        <v/>
      </c>
      <c r="D58" s="53"/>
      <c r="E58" s="52"/>
      <c r="F58" s="54"/>
      <c r="G58" s="52" t="s">
        <v>34</v>
      </c>
      <c r="H58" s="55"/>
      <c r="I58" s="55"/>
      <c r="J58" s="52"/>
      <c r="K58" s="53" t="str">
        <f t="shared" si="0"/>
        <v/>
      </c>
      <c r="L58" s="53"/>
      <c r="M58" s="56" t="str">
        <f t="shared" si="2"/>
        <v/>
      </c>
      <c r="N58" s="52"/>
      <c r="O58" s="54"/>
      <c r="P58" s="55"/>
      <c r="Q58" s="55"/>
      <c r="R58" s="57" t="str">
        <f t="shared" si="3"/>
        <v/>
      </c>
      <c r="S58" s="57"/>
      <c r="T58" s="58" t="str">
        <f t="shared" si="4"/>
        <v/>
      </c>
      <c r="U58" s="58"/>
    </row>
    <row r="59" spans="2:21" ht="18" x14ac:dyDescent="0.2">
      <c r="B59" s="52">
        <v>51</v>
      </c>
      <c r="C59" s="53" t="str">
        <f t="shared" si="1"/>
        <v/>
      </c>
      <c r="D59" s="53"/>
      <c r="E59" s="52"/>
      <c r="F59" s="54"/>
      <c r="G59" s="52" t="s">
        <v>34</v>
      </c>
      <c r="H59" s="55"/>
      <c r="I59" s="55"/>
      <c r="J59" s="52"/>
      <c r="K59" s="53" t="str">
        <f t="shared" si="0"/>
        <v/>
      </c>
      <c r="L59" s="53"/>
      <c r="M59" s="56" t="str">
        <f t="shared" si="2"/>
        <v/>
      </c>
      <c r="N59" s="52"/>
      <c r="O59" s="54"/>
      <c r="P59" s="55"/>
      <c r="Q59" s="55"/>
      <c r="R59" s="57" t="str">
        <f t="shared" si="3"/>
        <v/>
      </c>
      <c r="S59" s="57"/>
      <c r="T59" s="58" t="str">
        <f t="shared" si="4"/>
        <v/>
      </c>
      <c r="U59" s="58"/>
    </row>
    <row r="60" spans="2:21" ht="18" x14ac:dyDescent="0.2">
      <c r="B60" s="52">
        <v>52</v>
      </c>
      <c r="C60" s="53" t="str">
        <f t="shared" si="1"/>
        <v/>
      </c>
      <c r="D60" s="53"/>
      <c r="E60" s="52"/>
      <c r="F60" s="54"/>
      <c r="G60" s="52" t="s">
        <v>34</v>
      </c>
      <c r="H60" s="55"/>
      <c r="I60" s="55"/>
      <c r="J60" s="52"/>
      <c r="K60" s="53" t="str">
        <f t="shared" si="0"/>
        <v/>
      </c>
      <c r="L60" s="53"/>
      <c r="M60" s="56" t="str">
        <f t="shared" si="2"/>
        <v/>
      </c>
      <c r="N60" s="52"/>
      <c r="O60" s="54"/>
      <c r="P60" s="55"/>
      <c r="Q60" s="55"/>
      <c r="R60" s="57" t="str">
        <f t="shared" si="3"/>
        <v/>
      </c>
      <c r="S60" s="57"/>
      <c r="T60" s="58" t="str">
        <f t="shared" si="4"/>
        <v/>
      </c>
      <c r="U60" s="58"/>
    </row>
    <row r="61" spans="2:21" ht="18" x14ac:dyDescent="0.2">
      <c r="B61" s="52">
        <v>53</v>
      </c>
      <c r="C61" s="53" t="str">
        <f t="shared" si="1"/>
        <v/>
      </c>
      <c r="D61" s="53"/>
      <c r="E61" s="52"/>
      <c r="F61" s="54"/>
      <c r="G61" s="52" t="s">
        <v>34</v>
      </c>
      <c r="H61" s="55"/>
      <c r="I61" s="55"/>
      <c r="J61" s="52"/>
      <c r="K61" s="53" t="str">
        <f t="shared" si="0"/>
        <v/>
      </c>
      <c r="L61" s="53"/>
      <c r="M61" s="56" t="str">
        <f t="shared" si="2"/>
        <v/>
      </c>
      <c r="N61" s="52"/>
      <c r="O61" s="54"/>
      <c r="P61" s="55"/>
      <c r="Q61" s="55"/>
      <c r="R61" s="57" t="str">
        <f t="shared" si="3"/>
        <v/>
      </c>
      <c r="S61" s="57"/>
      <c r="T61" s="58" t="str">
        <f t="shared" si="4"/>
        <v/>
      </c>
      <c r="U61" s="58"/>
    </row>
    <row r="62" spans="2:21" ht="18" x14ac:dyDescent="0.2">
      <c r="B62" s="52">
        <v>54</v>
      </c>
      <c r="C62" s="53" t="str">
        <f t="shared" si="1"/>
        <v/>
      </c>
      <c r="D62" s="53"/>
      <c r="E62" s="52"/>
      <c r="F62" s="54"/>
      <c r="G62" s="52" t="s">
        <v>34</v>
      </c>
      <c r="H62" s="55"/>
      <c r="I62" s="55"/>
      <c r="J62" s="52"/>
      <c r="K62" s="53" t="str">
        <f t="shared" si="0"/>
        <v/>
      </c>
      <c r="L62" s="53"/>
      <c r="M62" s="56" t="str">
        <f t="shared" si="2"/>
        <v/>
      </c>
      <c r="N62" s="52"/>
      <c r="O62" s="54"/>
      <c r="P62" s="55"/>
      <c r="Q62" s="55"/>
      <c r="R62" s="57" t="str">
        <f t="shared" si="3"/>
        <v/>
      </c>
      <c r="S62" s="57"/>
      <c r="T62" s="58" t="str">
        <f t="shared" si="4"/>
        <v/>
      </c>
      <c r="U62" s="58"/>
    </row>
    <row r="63" spans="2:21" ht="18" x14ac:dyDescent="0.2">
      <c r="B63" s="52">
        <v>55</v>
      </c>
      <c r="C63" s="53" t="str">
        <f t="shared" si="1"/>
        <v/>
      </c>
      <c r="D63" s="53"/>
      <c r="E63" s="52"/>
      <c r="F63" s="54"/>
      <c r="G63" s="52" t="s">
        <v>35</v>
      </c>
      <c r="H63" s="55"/>
      <c r="I63" s="55"/>
      <c r="J63" s="52"/>
      <c r="K63" s="53" t="str">
        <f t="shared" si="0"/>
        <v/>
      </c>
      <c r="L63" s="53"/>
      <c r="M63" s="56" t="str">
        <f t="shared" si="2"/>
        <v/>
      </c>
      <c r="N63" s="52"/>
      <c r="O63" s="54"/>
      <c r="P63" s="55"/>
      <c r="Q63" s="55"/>
      <c r="R63" s="57" t="str">
        <f t="shared" si="3"/>
        <v/>
      </c>
      <c r="S63" s="57"/>
      <c r="T63" s="58" t="str">
        <f t="shared" si="4"/>
        <v/>
      </c>
      <c r="U63" s="58"/>
    </row>
    <row r="64" spans="2:21" ht="18" x14ac:dyDescent="0.2">
      <c r="B64" s="52">
        <v>56</v>
      </c>
      <c r="C64" s="53" t="str">
        <f t="shared" si="1"/>
        <v/>
      </c>
      <c r="D64" s="53"/>
      <c r="E64" s="52"/>
      <c r="F64" s="54"/>
      <c r="G64" s="52" t="s">
        <v>34</v>
      </c>
      <c r="H64" s="55"/>
      <c r="I64" s="55"/>
      <c r="J64" s="52"/>
      <c r="K64" s="53" t="str">
        <f t="shared" si="0"/>
        <v/>
      </c>
      <c r="L64" s="53"/>
      <c r="M64" s="56" t="str">
        <f t="shared" si="2"/>
        <v/>
      </c>
      <c r="N64" s="52"/>
      <c r="O64" s="54"/>
      <c r="P64" s="55"/>
      <c r="Q64" s="55"/>
      <c r="R64" s="57" t="str">
        <f t="shared" si="3"/>
        <v/>
      </c>
      <c r="S64" s="57"/>
      <c r="T64" s="58" t="str">
        <f t="shared" si="4"/>
        <v/>
      </c>
      <c r="U64" s="58"/>
    </row>
    <row r="65" spans="2:21" ht="18" x14ac:dyDescent="0.2">
      <c r="B65" s="52">
        <v>57</v>
      </c>
      <c r="C65" s="53" t="str">
        <f t="shared" si="1"/>
        <v/>
      </c>
      <c r="D65" s="53"/>
      <c r="E65" s="52"/>
      <c r="F65" s="54"/>
      <c r="G65" s="52" t="s">
        <v>34</v>
      </c>
      <c r="H65" s="55"/>
      <c r="I65" s="55"/>
      <c r="J65" s="52"/>
      <c r="K65" s="53" t="str">
        <f t="shared" si="0"/>
        <v/>
      </c>
      <c r="L65" s="53"/>
      <c r="M65" s="56" t="str">
        <f t="shared" si="2"/>
        <v/>
      </c>
      <c r="N65" s="52"/>
      <c r="O65" s="54"/>
      <c r="P65" s="55"/>
      <c r="Q65" s="55"/>
      <c r="R65" s="57" t="str">
        <f t="shared" si="3"/>
        <v/>
      </c>
      <c r="S65" s="57"/>
      <c r="T65" s="58" t="str">
        <f t="shared" si="4"/>
        <v/>
      </c>
      <c r="U65" s="58"/>
    </row>
    <row r="66" spans="2:21" ht="18" x14ac:dyDescent="0.2">
      <c r="B66" s="52">
        <v>58</v>
      </c>
      <c r="C66" s="53" t="str">
        <f t="shared" si="1"/>
        <v/>
      </c>
      <c r="D66" s="53"/>
      <c r="E66" s="52"/>
      <c r="F66" s="54"/>
      <c r="G66" s="52" t="s">
        <v>34</v>
      </c>
      <c r="H66" s="55"/>
      <c r="I66" s="55"/>
      <c r="J66" s="52"/>
      <c r="K66" s="53" t="str">
        <f t="shared" si="0"/>
        <v/>
      </c>
      <c r="L66" s="53"/>
      <c r="M66" s="56" t="str">
        <f t="shared" si="2"/>
        <v/>
      </c>
      <c r="N66" s="52"/>
      <c r="O66" s="54"/>
      <c r="P66" s="55"/>
      <c r="Q66" s="55"/>
      <c r="R66" s="57" t="str">
        <f t="shared" si="3"/>
        <v/>
      </c>
      <c r="S66" s="57"/>
      <c r="T66" s="58" t="str">
        <f t="shared" si="4"/>
        <v/>
      </c>
      <c r="U66" s="58"/>
    </row>
    <row r="67" spans="2:21" ht="18" x14ac:dyDescent="0.2">
      <c r="B67" s="52">
        <v>59</v>
      </c>
      <c r="C67" s="53" t="str">
        <f t="shared" si="1"/>
        <v/>
      </c>
      <c r="D67" s="53"/>
      <c r="E67" s="52"/>
      <c r="F67" s="54"/>
      <c r="G67" s="52" t="s">
        <v>34</v>
      </c>
      <c r="H67" s="55"/>
      <c r="I67" s="55"/>
      <c r="J67" s="52"/>
      <c r="K67" s="53" t="str">
        <f t="shared" si="0"/>
        <v/>
      </c>
      <c r="L67" s="53"/>
      <c r="M67" s="56" t="str">
        <f t="shared" si="2"/>
        <v/>
      </c>
      <c r="N67" s="52"/>
      <c r="O67" s="54"/>
      <c r="P67" s="55"/>
      <c r="Q67" s="55"/>
      <c r="R67" s="57" t="str">
        <f t="shared" si="3"/>
        <v/>
      </c>
      <c r="S67" s="57"/>
      <c r="T67" s="58" t="str">
        <f t="shared" si="4"/>
        <v/>
      </c>
      <c r="U67" s="58"/>
    </row>
    <row r="68" spans="2:21" ht="18" x14ac:dyDescent="0.2">
      <c r="B68" s="52">
        <v>60</v>
      </c>
      <c r="C68" s="53" t="str">
        <f t="shared" si="1"/>
        <v/>
      </c>
      <c r="D68" s="53"/>
      <c r="E68" s="52"/>
      <c r="F68" s="54"/>
      <c r="G68" s="52" t="s">
        <v>35</v>
      </c>
      <c r="H68" s="55"/>
      <c r="I68" s="55"/>
      <c r="J68" s="52"/>
      <c r="K68" s="53" t="str">
        <f t="shared" si="0"/>
        <v/>
      </c>
      <c r="L68" s="53"/>
      <c r="M68" s="56" t="str">
        <f t="shared" si="2"/>
        <v/>
      </c>
      <c r="N68" s="52"/>
      <c r="O68" s="54"/>
      <c r="P68" s="55"/>
      <c r="Q68" s="55"/>
      <c r="R68" s="57" t="str">
        <f t="shared" si="3"/>
        <v/>
      </c>
      <c r="S68" s="57"/>
      <c r="T68" s="58" t="str">
        <f t="shared" si="4"/>
        <v/>
      </c>
      <c r="U68" s="58"/>
    </row>
    <row r="69" spans="2:21" ht="18" x14ac:dyDescent="0.2">
      <c r="B69" s="52">
        <v>61</v>
      </c>
      <c r="C69" s="53" t="str">
        <f t="shared" si="1"/>
        <v/>
      </c>
      <c r="D69" s="53"/>
      <c r="E69" s="52"/>
      <c r="F69" s="54"/>
      <c r="G69" s="52" t="s">
        <v>35</v>
      </c>
      <c r="H69" s="55"/>
      <c r="I69" s="55"/>
      <c r="J69" s="52"/>
      <c r="K69" s="53" t="str">
        <f t="shared" si="0"/>
        <v/>
      </c>
      <c r="L69" s="53"/>
      <c r="M69" s="56" t="str">
        <f t="shared" si="2"/>
        <v/>
      </c>
      <c r="N69" s="52"/>
      <c r="O69" s="54"/>
      <c r="P69" s="55"/>
      <c r="Q69" s="55"/>
      <c r="R69" s="57" t="str">
        <f t="shared" si="3"/>
        <v/>
      </c>
      <c r="S69" s="57"/>
      <c r="T69" s="58" t="str">
        <f t="shared" si="4"/>
        <v/>
      </c>
      <c r="U69" s="58"/>
    </row>
    <row r="70" spans="2:21" ht="18" x14ac:dyDescent="0.2">
      <c r="B70" s="52">
        <v>62</v>
      </c>
      <c r="C70" s="53" t="str">
        <f t="shared" si="1"/>
        <v/>
      </c>
      <c r="D70" s="53"/>
      <c r="E70" s="52"/>
      <c r="F70" s="54"/>
      <c r="G70" s="52" t="s">
        <v>34</v>
      </c>
      <c r="H70" s="55"/>
      <c r="I70" s="55"/>
      <c r="J70" s="52"/>
      <c r="K70" s="53" t="str">
        <f t="shared" si="0"/>
        <v/>
      </c>
      <c r="L70" s="53"/>
      <c r="M70" s="56" t="str">
        <f t="shared" si="2"/>
        <v/>
      </c>
      <c r="N70" s="52"/>
      <c r="O70" s="54"/>
      <c r="P70" s="55"/>
      <c r="Q70" s="55"/>
      <c r="R70" s="57" t="str">
        <f t="shared" si="3"/>
        <v/>
      </c>
      <c r="S70" s="57"/>
      <c r="T70" s="58" t="str">
        <f t="shared" si="4"/>
        <v/>
      </c>
      <c r="U70" s="58"/>
    </row>
    <row r="71" spans="2:21" ht="18" x14ac:dyDescent="0.2">
      <c r="B71" s="52">
        <v>63</v>
      </c>
      <c r="C71" s="53" t="str">
        <f t="shared" si="1"/>
        <v/>
      </c>
      <c r="D71" s="53"/>
      <c r="E71" s="52"/>
      <c r="F71" s="54"/>
      <c r="G71" s="52" t="s">
        <v>35</v>
      </c>
      <c r="H71" s="55"/>
      <c r="I71" s="55"/>
      <c r="J71" s="52"/>
      <c r="K71" s="53" t="str">
        <f t="shared" si="0"/>
        <v/>
      </c>
      <c r="L71" s="53"/>
      <c r="M71" s="56" t="str">
        <f t="shared" si="2"/>
        <v/>
      </c>
      <c r="N71" s="52"/>
      <c r="O71" s="54"/>
      <c r="P71" s="55"/>
      <c r="Q71" s="55"/>
      <c r="R71" s="57" t="str">
        <f t="shared" si="3"/>
        <v/>
      </c>
      <c r="S71" s="57"/>
      <c r="T71" s="58" t="str">
        <f t="shared" si="4"/>
        <v/>
      </c>
      <c r="U71" s="58"/>
    </row>
    <row r="72" spans="2:21" ht="18" x14ac:dyDescent="0.2">
      <c r="B72" s="52">
        <v>64</v>
      </c>
      <c r="C72" s="53" t="str">
        <f t="shared" si="1"/>
        <v/>
      </c>
      <c r="D72" s="53"/>
      <c r="E72" s="52"/>
      <c r="F72" s="54"/>
      <c r="G72" s="52" t="s">
        <v>34</v>
      </c>
      <c r="H72" s="55"/>
      <c r="I72" s="55"/>
      <c r="J72" s="52"/>
      <c r="K72" s="53" t="str">
        <f t="shared" si="0"/>
        <v/>
      </c>
      <c r="L72" s="53"/>
      <c r="M72" s="56" t="str">
        <f t="shared" si="2"/>
        <v/>
      </c>
      <c r="N72" s="52"/>
      <c r="O72" s="54"/>
      <c r="P72" s="55"/>
      <c r="Q72" s="55"/>
      <c r="R72" s="57" t="str">
        <f t="shared" si="3"/>
        <v/>
      </c>
      <c r="S72" s="57"/>
      <c r="T72" s="58" t="str">
        <f t="shared" si="4"/>
        <v/>
      </c>
      <c r="U72" s="58"/>
    </row>
    <row r="73" spans="2:21" ht="18" x14ac:dyDescent="0.2">
      <c r="B73" s="52">
        <v>65</v>
      </c>
      <c r="C73" s="53" t="str">
        <f t="shared" si="1"/>
        <v/>
      </c>
      <c r="D73" s="53"/>
      <c r="E73" s="52"/>
      <c r="F73" s="54"/>
      <c r="G73" s="52" t="s">
        <v>35</v>
      </c>
      <c r="H73" s="55"/>
      <c r="I73" s="55"/>
      <c r="J73" s="52"/>
      <c r="K73" s="53" t="str">
        <f t="shared" ref="K73:K108" si="5">IF(F73="","",C73*0.03)</f>
        <v/>
      </c>
      <c r="L73" s="53"/>
      <c r="M73" s="56" t="str">
        <f t="shared" si="2"/>
        <v/>
      </c>
      <c r="N73" s="52"/>
      <c r="O73" s="54"/>
      <c r="P73" s="55"/>
      <c r="Q73" s="55"/>
      <c r="R73" s="57" t="str">
        <f t="shared" si="3"/>
        <v/>
      </c>
      <c r="S73" s="57"/>
      <c r="T73" s="58" t="str">
        <f t="shared" si="4"/>
        <v/>
      </c>
      <c r="U73" s="58"/>
    </row>
    <row r="74" spans="2:21" ht="18" x14ac:dyDescent="0.2">
      <c r="B74" s="52">
        <v>66</v>
      </c>
      <c r="C74" s="53" t="str">
        <f t="shared" ref="C74:C108" si="6">IF(R73="","",C73+R73)</f>
        <v/>
      </c>
      <c r="D74" s="53"/>
      <c r="E74" s="52"/>
      <c r="F74" s="54"/>
      <c r="G74" s="52" t="s">
        <v>35</v>
      </c>
      <c r="H74" s="55"/>
      <c r="I74" s="55"/>
      <c r="J74" s="52"/>
      <c r="K74" s="53" t="str">
        <f t="shared" si="5"/>
        <v/>
      </c>
      <c r="L74" s="53"/>
      <c r="M74" s="56" t="str">
        <f t="shared" ref="M74:M108" si="7">IF(J74="","",(K74/J74)/1000)</f>
        <v/>
      </c>
      <c r="N74" s="52"/>
      <c r="O74" s="54"/>
      <c r="P74" s="55"/>
      <c r="Q74" s="55"/>
      <c r="R74" s="57" t="str">
        <f t="shared" ref="R74:R108" si="8">IF(O74="","",(IF(G74="売",H74-P74,P74-H74))*M74*100000)</f>
        <v/>
      </c>
      <c r="S74" s="57"/>
      <c r="T74" s="58" t="str">
        <f t="shared" ref="T74:T108" si="9">IF(O74="","",IF(R74&lt;0,J74*(-1),IF(G74="買",(P74-H74)*100,(H74-P74)*100)))</f>
        <v/>
      </c>
      <c r="U74" s="58"/>
    </row>
    <row r="75" spans="2:21" ht="18" x14ac:dyDescent="0.2">
      <c r="B75" s="52">
        <v>67</v>
      </c>
      <c r="C75" s="53" t="str">
        <f t="shared" si="6"/>
        <v/>
      </c>
      <c r="D75" s="53"/>
      <c r="E75" s="52"/>
      <c r="F75" s="54"/>
      <c r="G75" s="52" t="s">
        <v>34</v>
      </c>
      <c r="H75" s="55"/>
      <c r="I75" s="55"/>
      <c r="J75" s="52"/>
      <c r="K75" s="53" t="str">
        <f t="shared" si="5"/>
        <v/>
      </c>
      <c r="L75" s="53"/>
      <c r="M75" s="56" t="str">
        <f t="shared" si="7"/>
        <v/>
      </c>
      <c r="N75" s="52"/>
      <c r="O75" s="54"/>
      <c r="P75" s="55"/>
      <c r="Q75" s="55"/>
      <c r="R75" s="57" t="str">
        <f t="shared" si="8"/>
        <v/>
      </c>
      <c r="S75" s="57"/>
      <c r="T75" s="58" t="str">
        <f t="shared" si="9"/>
        <v/>
      </c>
      <c r="U75" s="58"/>
    </row>
    <row r="76" spans="2:21" ht="18" x14ac:dyDescent="0.2">
      <c r="B76" s="52">
        <v>68</v>
      </c>
      <c r="C76" s="53" t="str">
        <f t="shared" si="6"/>
        <v/>
      </c>
      <c r="D76" s="53"/>
      <c r="E76" s="52"/>
      <c r="F76" s="54"/>
      <c r="G76" s="52" t="s">
        <v>34</v>
      </c>
      <c r="H76" s="55"/>
      <c r="I76" s="55"/>
      <c r="J76" s="52"/>
      <c r="K76" s="53" t="str">
        <f t="shared" si="5"/>
        <v/>
      </c>
      <c r="L76" s="53"/>
      <c r="M76" s="56" t="str">
        <f t="shared" si="7"/>
        <v/>
      </c>
      <c r="N76" s="52"/>
      <c r="O76" s="54"/>
      <c r="P76" s="55"/>
      <c r="Q76" s="55"/>
      <c r="R76" s="57" t="str">
        <f t="shared" si="8"/>
        <v/>
      </c>
      <c r="S76" s="57"/>
      <c r="T76" s="58" t="str">
        <f t="shared" si="9"/>
        <v/>
      </c>
      <c r="U76" s="58"/>
    </row>
    <row r="77" spans="2:21" ht="18" x14ac:dyDescent="0.2">
      <c r="B77" s="52">
        <v>69</v>
      </c>
      <c r="C77" s="53" t="str">
        <f t="shared" si="6"/>
        <v/>
      </c>
      <c r="D77" s="53"/>
      <c r="E77" s="52"/>
      <c r="F77" s="54"/>
      <c r="G77" s="52" t="s">
        <v>34</v>
      </c>
      <c r="H77" s="55"/>
      <c r="I77" s="55"/>
      <c r="J77" s="52"/>
      <c r="K77" s="53" t="str">
        <f t="shared" si="5"/>
        <v/>
      </c>
      <c r="L77" s="53"/>
      <c r="M77" s="56" t="str">
        <f t="shared" si="7"/>
        <v/>
      </c>
      <c r="N77" s="52"/>
      <c r="O77" s="54"/>
      <c r="P77" s="55"/>
      <c r="Q77" s="55"/>
      <c r="R77" s="57" t="str">
        <f t="shared" si="8"/>
        <v/>
      </c>
      <c r="S77" s="57"/>
      <c r="T77" s="58" t="str">
        <f t="shared" si="9"/>
        <v/>
      </c>
      <c r="U77" s="58"/>
    </row>
    <row r="78" spans="2:21" ht="18" x14ac:dyDescent="0.2">
      <c r="B78" s="52">
        <v>70</v>
      </c>
      <c r="C78" s="53" t="str">
        <f t="shared" si="6"/>
        <v/>
      </c>
      <c r="D78" s="53"/>
      <c r="E78" s="52"/>
      <c r="F78" s="54"/>
      <c r="G78" s="52" t="s">
        <v>35</v>
      </c>
      <c r="H78" s="55"/>
      <c r="I78" s="55"/>
      <c r="J78" s="52"/>
      <c r="K78" s="53" t="str">
        <f t="shared" si="5"/>
        <v/>
      </c>
      <c r="L78" s="53"/>
      <c r="M78" s="56" t="str">
        <f t="shared" si="7"/>
        <v/>
      </c>
      <c r="N78" s="52"/>
      <c r="O78" s="54"/>
      <c r="P78" s="55"/>
      <c r="Q78" s="55"/>
      <c r="R78" s="57" t="str">
        <f t="shared" si="8"/>
        <v/>
      </c>
      <c r="S78" s="57"/>
      <c r="T78" s="58" t="str">
        <f t="shared" si="9"/>
        <v/>
      </c>
      <c r="U78" s="58"/>
    </row>
    <row r="79" spans="2:21" ht="18" x14ac:dyDescent="0.2">
      <c r="B79" s="52">
        <v>71</v>
      </c>
      <c r="C79" s="53" t="str">
        <f t="shared" si="6"/>
        <v/>
      </c>
      <c r="D79" s="53"/>
      <c r="E79" s="52"/>
      <c r="F79" s="54"/>
      <c r="G79" s="52" t="s">
        <v>34</v>
      </c>
      <c r="H79" s="55"/>
      <c r="I79" s="55"/>
      <c r="J79" s="52"/>
      <c r="K79" s="53" t="str">
        <f t="shared" si="5"/>
        <v/>
      </c>
      <c r="L79" s="53"/>
      <c r="M79" s="56" t="str">
        <f t="shared" si="7"/>
        <v/>
      </c>
      <c r="N79" s="52"/>
      <c r="O79" s="54"/>
      <c r="P79" s="55"/>
      <c r="Q79" s="55"/>
      <c r="R79" s="57" t="str">
        <f t="shared" si="8"/>
        <v/>
      </c>
      <c r="S79" s="57"/>
      <c r="T79" s="58" t="str">
        <f t="shared" si="9"/>
        <v/>
      </c>
      <c r="U79" s="58"/>
    </row>
    <row r="80" spans="2:21" ht="18" x14ac:dyDescent="0.2">
      <c r="B80" s="52">
        <v>72</v>
      </c>
      <c r="C80" s="53" t="str">
        <f t="shared" si="6"/>
        <v/>
      </c>
      <c r="D80" s="53"/>
      <c r="E80" s="52"/>
      <c r="F80" s="54"/>
      <c r="G80" s="52" t="s">
        <v>35</v>
      </c>
      <c r="H80" s="55"/>
      <c r="I80" s="55"/>
      <c r="J80" s="52"/>
      <c r="K80" s="53" t="str">
        <f t="shared" si="5"/>
        <v/>
      </c>
      <c r="L80" s="53"/>
      <c r="M80" s="56" t="str">
        <f t="shared" si="7"/>
        <v/>
      </c>
      <c r="N80" s="52"/>
      <c r="O80" s="54"/>
      <c r="P80" s="55"/>
      <c r="Q80" s="55"/>
      <c r="R80" s="57" t="str">
        <f t="shared" si="8"/>
        <v/>
      </c>
      <c r="S80" s="57"/>
      <c r="T80" s="58" t="str">
        <f t="shared" si="9"/>
        <v/>
      </c>
      <c r="U80" s="58"/>
    </row>
    <row r="81" spans="2:21" ht="18" x14ac:dyDescent="0.2">
      <c r="B81" s="52">
        <v>73</v>
      </c>
      <c r="C81" s="53" t="str">
        <f t="shared" si="6"/>
        <v/>
      </c>
      <c r="D81" s="53"/>
      <c r="E81" s="52"/>
      <c r="F81" s="54"/>
      <c r="G81" s="52" t="s">
        <v>34</v>
      </c>
      <c r="H81" s="55"/>
      <c r="I81" s="55"/>
      <c r="J81" s="52"/>
      <c r="K81" s="53" t="str">
        <f t="shared" si="5"/>
        <v/>
      </c>
      <c r="L81" s="53"/>
      <c r="M81" s="56" t="str">
        <f t="shared" si="7"/>
        <v/>
      </c>
      <c r="N81" s="52"/>
      <c r="O81" s="54"/>
      <c r="P81" s="55"/>
      <c r="Q81" s="55"/>
      <c r="R81" s="57" t="str">
        <f t="shared" si="8"/>
        <v/>
      </c>
      <c r="S81" s="57"/>
      <c r="T81" s="58" t="str">
        <f t="shared" si="9"/>
        <v/>
      </c>
      <c r="U81" s="58"/>
    </row>
    <row r="82" spans="2:21" ht="18" x14ac:dyDescent="0.2">
      <c r="B82" s="52">
        <v>74</v>
      </c>
      <c r="C82" s="53" t="str">
        <f t="shared" si="6"/>
        <v/>
      </c>
      <c r="D82" s="53"/>
      <c r="E82" s="52"/>
      <c r="F82" s="54"/>
      <c r="G82" s="52" t="s">
        <v>34</v>
      </c>
      <c r="H82" s="55"/>
      <c r="I82" s="55"/>
      <c r="J82" s="52"/>
      <c r="K82" s="53" t="str">
        <f t="shared" si="5"/>
        <v/>
      </c>
      <c r="L82" s="53"/>
      <c r="M82" s="56" t="str">
        <f t="shared" si="7"/>
        <v/>
      </c>
      <c r="N82" s="52"/>
      <c r="O82" s="54"/>
      <c r="P82" s="55"/>
      <c r="Q82" s="55"/>
      <c r="R82" s="57" t="str">
        <f t="shared" si="8"/>
        <v/>
      </c>
      <c r="S82" s="57"/>
      <c r="T82" s="58" t="str">
        <f t="shared" si="9"/>
        <v/>
      </c>
      <c r="U82" s="58"/>
    </row>
    <row r="83" spans="2:21" ht="18" x14ac:dyDescent="0.2">
      <c r="B83" s="52">
        <v>75</v>
      </c>
      <c r="C83" s="53" t="str">
        <f t="shared" si="6"/>
        <v/>
      </c>
      <c r="D83" s="53"/>
      <c r="E83" s="52"/>
      <c r="F83" s="54"/>
      <c r="G83" s="52" t="s">
        <v>34</v>
      </c>
      <c r="H83" s="55"/>
      <c r="I83" s="55"/>
      <c r="J83" s="52"/>
      <c r="K83" s="53" t="str">
        <f t="shared" si="5"/>
        <v/>
      </c>
      <c r="L83" s="53"/>
      <c r="M83" s="56" t="str">
        <f t="shared" si="7"/>
        <v/>
      </c>
      <c r="N83" s="52"/>
      <c r="O83" s="54"/>
      <c r="P83" s="55"/>
      <c r="Q83" s="55"/>
      <c r="R83" s="57" t="str">
        <f t="shared" si="8"/>
        <v/>
      </c>
      <c r="S83" s="57"/>
      <c r="T83" s="58" t="str">
        <f t="shared" si="9"/>
        <v/>
      </c>
      <c r="U83" s="58"/>
    </row>
    <row r="84" spans="2:21" ht="18" x14ac:dyDescent="0.2">
      <c r="B84" s="52">
        <v>76</v>
      </c>
      <c r="C84" s="53" t="str">
        <f t="shared" si="6"/>
        <v/>
      </c>
      <c r="D84" s="53"/>
      <c r="E84" s="52"/>
      <c r="F84" s="54"/>
      <c r="G84" s="52" t="s">
        <v>34</v>
      </c>
      <c r="H84" s="55"/>
      <c r="I84" s="55"/>
      <c r="J84" s="52"/>
      <c r="K84" s="53" t="str">
        <f t="shared" si="5"/>
        <v/>
      </c>
      <c r="L84" s="53"/>
      <c r="M84" s="56" t="str">
        <f t="shared" si="7"/>
        <v/>
      </c>
      <c r="N84" s="52"/>
      <c r="O84" s="54"/>
      <c r="P84" s="55"/>
      <c r="Q84" s="55"/>
      <c r="R84" s="57" t="str">
        <f t="shared" si="8"/>
        <v/>
      </c>
      <c r="S84" s="57"/>
      <c r="T84" s="58" t="str">
        <f t="shared" si="9"/>
        <v/>
      </c>
      <c r="U84" s="58"/>
    </row>
    <row r="85" spans="2:21" ht="18" x14ac:dyDescent="0.2">
      <c r="B85" s="52">
        <v>77</v>
      </c>
      <c r="C85" s="53" t="str">
        <f t="shared" si="6"/>
        <v/>
      </c>
      <c r="D85" s="53"/>
      <c r="E85" s="52"/>
      <c r="F85" s="54"/>
      <c r="G85" s="52" t="s">
        <v>35</v>
      </c>
      <c r="H85" s="55"/>
      <c r="I85" s="55"/>
      <c r="J85" s="52"/>
      <c r="K85" s="53" t="str">
        <f t="shared" si="5"/>
        <v/>
      </c>
      <c r="L85" s="53"/>
      <c r="M85" s="56" t="str">
        <f t="shared" si="7"/>
        <v/>
      </c>
      <c r="N85" s="52"/>
      <c r="O85" s="54"/>
      <c r="P85" s="55"/>
      <c r="Q85" s="55"/>
      <c r="R85" s="57" t="str">
        <f t="shared" si="8"/>
        <v/>
      </c>
      <c r="S85" s="57"/>
      <c r="T85" s="58" t="str">
        <f t="shared" si="9"/>
        <v/>
      </c>
      <c r="U85" s="58"/>
    </row>
    <row r="86" spans="2:21" ht="18" x14ac:dyDescent="0.2">
      <c r="B86" s="52">
        <v>78</v>
      </c>
      <c r="C86" s="53" t="str">
        <f t="shared" si="6"/>
        <v/>
      </c>
      <c r="D86" s="53"/>
      <c r="E86" s="52"/>
      <c r="F86" s="54"/>
      <c r="G86" s="52" t="s">
        <v>34</v>
      </c>
      <c r="H86" s="55"/>
      <c r="I86" s="55"/>
      <c r="J86" s="52"/>
      <c r="K86" s="53" t="str">
        <f t="shared" si="5"/>
        <v/>
      </c>
      <c r="L86" s="53"/>
      <c r="M86" s="56" t="str">
        <f t="shared" si="7"/>
        <v/>
      </c>
      <c r="N86" s="52"/>
      <c r="O86" s="54"/>
      <c r="P86" s="55"/>
      <c r="Q86" s="55"/>
      <c r="R86" s="57" t="str">
        <f t="shared" si="8"/>
        <v/>
      </c>
      <c r="S86" s="57"/>
      <c r="T86" s="58" t="str">
        <f t="shared" si="9"/>
        <v/>
      </c>
      <c r="U86" s="58"/>
    </row>
    <row r="87" spans="2:21" ht="18" x14ac:dyDescent="0.2">
      <c r="B87" s="52">
        <v>79</v>
      </c>
      <c r="C87" s="53" t="str">
        <f t="shared" si="6"/>
        <v/>
      </c>
      <c r="D87" s="53"/>
      <c r="E87" s="52"/>
      <c r="F87" s="54"/>
      <c r="G87" s="52" t="s">
        <v>35</v>
      </c>
      <c r="H87" s="55"/>
      <c r="I87" s="55"/>
      <c r="J87" s="52"/>
      <c r="K87" s="53" t="str">
        <f t="shared" si="5"/>
        <v/>
      </c>
      <c r="L87" s="53"/>
      <c r="M87" s="56" t="str">
        <f t="shared" si="7"/>
        <v/>
      </c>
      <c r="N87" s="52"/>
      <c r="O87" s="54"/>
      <c r="P87" s="55"/>
      <c r="Q87" s="55"/>
      <c r="R87" s="57" t="str">
        <f t="shared" si="8"/>
        <v/>
      </c>
      <c r="S87" s="57"/>
      <c r="T87" s="58" t="str">
        <f t="shared" si="9"/>
        <v/>
      </c>
      <c r="U87" s="58"/>
    </row>
    <row r="88" spans="2:21" ht="18" x14ac:dyDescent="0.2">
      <c r="B88" s="52">
        <v>80</v>
      </c>
      <c r="C88" s="53" t="str">
        <f t="shared" si="6"/>
        <v/>
      </c>
      <c r="D88" s="53"/>
      <c r="E88" s="52"/>
      <c r="F88" s="54"/>
      <c r="G88" s="52" t="s">
        <v>35</v>
      </c>
      <c r="H88" s="55"/>
      <c r="I88" s="55"/>
      <c r="J88" s="52"/>
      <c r="K88" s="53" t="str">
        <f t="shared" si="5"/>
        <v/>
      </c>
      <c r="L88" s="53"/>
      <c r="M88" s="56" t="str">
        <f t="shared" si="7"/>
        <v/>
      </c>
      <c r="N88" s="52"/>
      <c r="O88" s="54"/>
      <c r="P88" s="55"/>
      <c r="Q88" s="55"/>
      <c r="R88" s="57" t="str">
        <f t="shared" si="8"/>
        <v/>
      </c>
      <c r="S88" s="57"/>
      <c r="T88" s="58" t="str">
        <f t="shared" si="9"/>
        <v/>
      </c>
      <c r="U88" s="58"/>
    </row>
    <row r="89" spans="2:21" ht="18" x14ac:dyDescent="0.2">
      <c r="B89" s="52">
        <v>81</v>
      </c>
      <c r="C89" s="53" t="str">
        <f t="shared" si="6"/>
        <v/>
      </c>
      <c r="D89" s="53"/>
      <c r="E89" s="52"/>
      <c r="F89" s="54"/>
      <c r="G89" s="52" t="s">
        <v>35</v>
      </c>
      <c r="H89" s="55"/>
      <c r="I89" s="55"/>
      <c r="J89" s="52"/>
      <c r="K89" s="53" t="str">
        <f t="shared" si="5"/>
        <v/>
      </c>
      <c r="L89" s="53"/>
      <c r="M89" s="56" t="str">
        <f t="shared" si="7"/>
        <v/>
      </c>
      <c r="N89" s="52"/>
      <c r="O89" s="54"/>
      <c r="P89" s="55"/>
      <c r="Q89" s="55"/>
      <c r="R89" s="57" t="str">
        <f t="shared" si="8"/>
        <v/>
      </c>
      <c r="S89" s="57"/>
      <c r="T89" s="58" t="str">
        <f t="shared" si="9"/>
        <v/>
      </c>
      <c r="U89" s="58"/>
    </row>
    <row r="90" spans="2:21" ht="18" x14ac:dyDescent="0.2">
      <c r="B90" s="52">
        <v>82</v>
      </c>
      <c r="C90" s="53" t="str">
        <f t="shared" si="6"/>
        <v/>
      </c>
      <c r="D90" s="53"/>
      <c r="E90" s="52"/>
      <c r="F90" s="54"/>
      <c r="G90" s="52" t="s">
        <v>35</v>
      </c>
      <c r="H90" s="55"/>
      <c r="I90" s="55"/>
      <c r="J90" s="52"/>
      <c r="K90" s="53" t="str">
        <f t="shared" si="5"/>
        <v/>
      </c>
      <c r="L90" s="53"/>
      <c r="M90" s="56" t="str">
        <f t="shared" si="7"/>
        <v/>
      </c>
      <c r="N90" s="52"/>
      <c r="O90" s="54"/>
      <c r="P90" s="55"/>
      <c r="Q90" s="55"/>
      <c r="R90" s="57" t="str">
        <f t="shared" si="8"/>
        <v/>
      </c>
      <c r="S90" s="57"/>
      <c r="T90" s="58" t="str">
        <f t="shared" si="9"/>
        <v/>
      </c>
      <c r="U90" s="58"/>
    </row>
    <row r="91" spans="2:21" ht="18" x14ac:dyDescent="0.2">
      <c r="B91" s="52">
        <v>83</v>
      </c>
      <c r="C91" s="53" t="str">
        <f t="shared" si="6"/>
        <v/>
      </c>
      <c r="D91" s="53"/>
      <c r="E91" s="52"/>
      <c r="F91" s="54"/>
      <c r="G91" s="52" t="s">
        <v>35</v>
      </c>
      <c r="H91" s="55"/>
      <c r="I91" s="55"/>
      <c r="J91" s="52"/>
      <c r="K91" s="53" t="str">
        <f t="shared" si="5"/>
        <v/>
      </c>
      <c r="L91" s="53"/>
      <c r="M91" s="56" t="str">
        <f t="shared" si="7"/>
        <v/>
      </c>
      <c r="N91" s="52"/>
      <c r="O91" s="54"/>
      <c r="P91" s="55"/>
      <c r="Q91" s="55"/>
      <c r="R91" s="57" t="str">
        <f t="shared" si="8"/>
        <v/>
      </c>
      <c r="S91" s="57"/>
      <c r="T91" s="58" t="str">
        <f t="shared" si="9"/>
        <v/>
      </c>
      <c r="U91" s="58"/>
    </row>
    <row r="92" spans="2:21" ht="18" x14ac:dyDescent="0.2">
      <c r="B92" s="52">
        <v>84</v>
      </c>
      <c r="C92" s="53" t="str">
        <f t="shared" si="6"/>
        <v/>
      </c>
      <c r="D92" s="53"/>
      <c r="E92" s="52"/>
      <c r="F92" s="54"/>
      <c r="G92" s="52" t="s">
        <v>34</v>
      </c>
      <c r="H92" s="55"/>
      <c r="I92" s="55"/>
      <c r="J92" s="52"/>
      <c r="K92" s="53" t="str">
        <f t="shared" si="5"/>
        <v/>
      </c>
      <c r="L92" s="53"/>
      <c r="M92" s="56" t="str">
        <f t="shared" si="7"/>
        <v/>
      </c>
      <c r="N92" s="52"/>
      <c r="O92" s="54"/>
      <c r="P92" s="55"/>
      <c r="Q92" s="55"/>
      <c r="R92" s="57" t="str">
        <f t="shared" si="8"/>
        <v/>
      </c>
      <c r="S92" s="57"/>
      <c r="T92" s="58" t="str">
        <f t="shared" si="9"/>
        <v/>
      </c>
      <c r="U92" s="58"/>
    </row>
    <row r="93" spans="2:21" ht="18" x14ac:dyDescent="0.2">
      <c r="B93" s="52">
        <v>85</v>
      </c>
      <c r="C93" s="53" t="str">
        <f t="shared" si="6"/>
        <v/>
      </c>
      <c r="D93" s="53"/>
      <c r="E93" s="52"/>
      <c r="F93" s="54"/>
      <c r="G93" s="52" t="s">
        <v>35</v>
      </c>
      <c r="H93" s="55"/>
      <c r="I93" s="55"/>
      <c r="J93" s="52"/>
      <c r="K93" s="53" t="str">
        <f t="shared" si="5"/>
        <v/>
      </c>
      <c r="L93" s="53"/>
      <c r="M93" s="56" t="str">
        <f t="shared" si="7"/>
        <v/>
      </c>
      <c r="N93" s="52"/>
      <c r="O93" s="54"/>
      <c r="P93" s="55"/>
      <c r="Q93" s="55"/>
      <c r="R93" s="57" t="str">
        <f t="shared" si="8"/>
        <v/>
      </c>
      <c r="S93" s="57"/>
      <c r="T93" s="58" t="str">
        <f t="shared" si="9"/>
        <v/>
      </c>
      <c r="U93" s="58"/>
    </row>
    <row r="94" spans="2:21" ht="18" x14ac:dyDescent="0.2">
      <c r="B94" s="52">
        <v>86</v>
      </c>
      <c r="C94" s="53" t="str">
        <f t="shared" si="6"/>
        <v/>
      </c>
      <c r="D94" s="53"/>
      <c r="E94" s="52"/>
      <c r="F94" s="54"/>
      <c r="G94" s="52" t="s">
        <v>34</v>
      </c>
      <c r="H94" s="55"/>
      <c r="I94" s="55"/>
      <c r="J94" s="52"/>
      <c r="K94" s="53" t="str">
        <f t="shared" si="5"/>
        <v/>
      </c>
      <c r="L94" s="53"/>
      <c r="M94" s="56" t="str">
        <f t="shared" si="7"/>
        <v/>
      </c>
      <c r="N94" s="52"/>
      <c r="O94" s="54"/>
      <c r="P94" s="55"/>
      <c r="Q94" s="55"/>
      <c r="R94" s="57" t="str">
        <f t="shared" si="8"/>
        <v/>
      </c>
      <c r="S94" s="57"/>
      <c r="T94" s="58" t="str">
        <f t="shared" si="9"/>
        <v/>
      </c>
      <c r="U94" s="58"/>
    </row>
    <row r="95" spans="2:21" ht="18" x14ac:dyDescent="0.2">
      <c r="B95" s="52">
        <v>87</v>
      </c>
      <c r="C95" s="53" t="str">
        <f t="shared" si="6"/>
        <v/>
      </c>
      <c r="D95" s="53"/>
      <c r="E95" s="52"/>
      <c r="F95" s="54"/>
      <c r="G95" s="52" t="s">
        <v>35</v>
      </c>
      <c r="H95" s="55"/>
      <c r="I95" s="55"/>
      <c r="J95" s="52"/>
      <c r="K95" s="53" t="str">
        <f t="shared" si="5"/>
        <v/>
      </c>
      <c r="L95" s="53"/>
      <c r="M95" s="56" t="str">
        <f t="shared" si="7"/>
        <v/>
      </c>
      <c r="N95" s="52"/>
      <c r="O95" s="54"/>
      <c r="P95" s="55"/>
      <c r="Q95" s="55"/>
      <c r="R95" s="57" t="str">
        <f t="shared" si="8"/>
        <v/>
      </c>
      <c r="S95" s="57"/>
      <c r="T95" s="58" t="str">
        <f t="shared" si="9"/>
        <v/>
      </c>
      <c r="U95" s="58"/>
    </row>
    <row r="96" spans="2:21" ht="18" x14ac:dyDescent="0.2">
      <c r="B96" s="52">
        <v>88</v>
      </c>
      <c r="C96" s="53" t="str">
        <f t="shared" si="6"/>
        <v/>
      </c>
      <c r="D96" s="53"/>
      <c r="E96" s="52"/>
      <c r="F96" s="54"/>
      <c r="G96" s="52" t="s">
        <v>34</v>
      </c>
      <c r="H96" s="55"/>
      <c r="I96" s="55"/>
      <c r="J96" s="52"/>
      <c r="K96" s="53" t="str">
        <f t="shared" si="5"/>
        <v/>
      </c>
      <c r="L96" s="53"/>
      <c r="M96" s="56" t="str">
        <f t="shared" si="7"/>
        <v/>
      </c>
      <c r="N96" s="52"/>
      <c r="O96" s="54"/>
      <c r="P96" s="55"/>
      <c r="Q96" s="55"/>
      <c r="R96" s="57" t="str">
        <f t="shared" si="8"/>
        <v/>
      </c>
      <c r="S96" s="57"/>
      <c r="T96" s="58" t="str">
        <f t="shared" si="9"/>
        <v/>
      </c>
      <c r="U96" s="58"/>
    </row>
    <row r="97" spans="2:21" ht="18" x14ac:dyDescent="0.2">
      <c r="B97" s="52">
        <v>89</v>
      </c>
      <c r="C97" s="53" t="str">
        <f t="shared" si="6"/>
        <v/>
      </c>
      <c r="D97" s="53"/>
      <c r="E97" s="52"/>
      <c r="F97" s="54"/>
      <c r="G97" s="52" t="s">
        <v>35</v>
      </c>
      <c r="H97" s="55"/>
      <c r="I97" s="55"/>
      <c r="J97" s="52"/>
      <c r="K97" s="53" t="str">
        <f t="shared" si="5"/>
        <v/>
      </c>
      <c r="L97" s="53"/>
      <c r="M97" s="56" t="str">
        <f t="shared" si="7"/>
        <v/>
      </c>
      <c r="N97" s="52"/>
      <c r="O97" s="54"/>
      <c r="P97" s="55"/>
      <c r="Q97" s="55"/>
      <c r="R97" s="57" t="str">
        <f t="shared" si="8"/>
        <v/>
      </c>
      <c r="S97" s="57"/>
      <c r="T97" s="58" t="str">
        <f t="shared" si="9"/>
        <v/>
      </c>
      <c r="U97" s="58"/>
    </row>
    <row r="98" spans="2:21" ht="18" x14ac:dyDescent="0.2">
      <c r="B98" s="52">
        <v>90</v>
      </c>
      <c r="C98" s="53" t="str">
        <f t="shared" si="6"/>
        <v/>
      </c>
      <c r="D98" s="53"/>
      <c r="E98" s="52"/>
      <c r="F98" s="54"/>
      <c r="G98" s="52" t="s">
        <v>34</v>
      </c>
      <c r="H98" s="55"/>
      <c r="I98" s="55"/>
      <c r="J98" s="52"/>
      <c r="K98" s="53" t="str">
        <f t="shared" si="5"/>
        <v/>
      </c>
      <c r="L98" s="53"/>
      <c r="M98" s="56" t="str">
        <f t="shared" si="7"/>
        <v/>
      </c>
      <c r="N98" s="52"/>
      <c r="O98" s="54"/>
      <c r="P98" s="55"/>
      <c r="Q98" s="55"/>
      <c r="R98" s="57" t="str">
        <f t="shared" si="8"/>
        <v/>
      </c>
      <c r="S98" s="57"/>
      <c r="T98" s="58" t="str">
        <f t="shared" si="9"/>
        <v/>
      </c>
      <c r="U98" s="58"/>
    </row>
    <row r="99" spans="2:21" ht="18" x14ac:dyDescent="0.2">
      <c r="B99" s="52">
        <v>91</v>
      </c>
      <c r="C99" s="53" t="str">
        <f t="shared" si="6"/>
        <v/>
      </c>
      <c r="D99" s="53"/>
      <c r="E99" s="52"/>
      <c r="F99" s="54"/>
      <c r="G99" s="52" t="s">
        <v>35</v>
      </c>
      <c r="H99" s="55"/>
      <c r="I99" s="55"/>
      <c r="J99" s="52"/>
      <c r="K99" s="53" t="str">
        <f t="shared" si="5"/>
        <v/>
      </c>
      <c r="L99" s="53"/>
      <c r="M99" s="56" t="str">
        <f t="shared" si="7"/>
        <v/>
      </c>
      <c r="N99" s="52"/>
      <c r="O99" s="54"/>
      <c r="P99" s="55"/>
      <c r="Q99" s="55"/>
      <c r="R99" s="57" t="str">
        <f t="shared" si="8"/>
        <v/>
      </c>
      <c r="S99" s="57"/>
      <c r="T99" s="58" t="str">
        <f t="shared" si="9"/>
        <v/>
      </c>
      <c r="U99" s="58"/>
    </row>
    <row r="100" spans="2:21" ht="18" x14ac:dyDescent="0.2">
      <c r="B100" s="52">
        <v>92</v>
      </c>
      <c r="C100" s="53" t="str">
        <f t="shared" si="6"/>
        <v/>
      </c>
      <c r="D100" s="53"/>
      <c r="E100" s="52"/>
      <c r="F100" s="54"/>
      <c r="G100" s="52" t="s">
        <v>35</v>
      </c>
      <c r="H100" s="55"/>
      <c r="I100" s="55"/>
      <c r="J100" s="52"/>
      <c r="K100" s="53" t="str">
        <f t="shared" si="5"/>
        <v/>
      </c>
      <c r="L100" s="53"/>
      <c r="M100" s="56" t="str">
        <f t="shared" si="7"/>
        <v/>
      </c>
      <c r="N100" s="52"/>
      <c r="O100" s="54"/>
      <c r="P100" s="55"/>
      <c r="Q100" s="55"/>
      <c r="R100" s="57" t="str">
        <f t="shared" si="8"/>
        <v/>
      </c>
      <c r="S100" s="57"/>
      <c r="T100" s="58" t="str">
        <f t="shared" si="9"/>
        <v/>
      </c>
      <c r="U100" s="58"/>
    </row>
    <row r="101" spans="2:21" ht="18" x14ac:dyDescent="0.2">
      <c r="B101" s="52">
        <v>93</v>
      </c>
      <c r="C101" s="53" t="str">
        <f t="shared" si="6"/>
        <v/>
      </c>
      <c r="D101" s="53"/>
      <c r="E101" s="52"/>
      <c r="F101" s="54"/>
      <c r="G101" s="52" t="s">
        <v>34</v>
      </c>
      <c r="H101" s="55"/>
      <c r="I101" s="55"/>
      <c r="J101" s="52"/>
      <c r="K101" s="53" t="str">
        <f t="shared" si="5"/>
        <v/>
      </c>
      <c r="L101" s="53"/>
      <c r="M101" s="56" t="str">
        <f t="shared" si="7"/>
        <v/>
      </c>
      <c r="N101" s="52"/>
      <c r="O101" s="54"/>
      <c r="P101" s="55"/>
      <c r="Q101" s="55"/>
      <c r="R101" s="57" t="str">
        <f t="shared" si="8"/>
        <v/>
      </c>
      <c r="S101" s="57"/>
      <c r="T101" s="58" t="str">
        <f t="shared" si="9"/>
        <v/>
      </c>
      <c r="U101" s="58"/>
    </row>
    <row r="102" spans="2:21" ht="18" x14ac:dyDescent="0.2">
      <c r="B102" s="52">
        <v>94</v>
      </c>
      <c r="C102" s="53" t="str">
        <f t="shared" si="6"/>
        <v/>
      </c>
      <c r="D102" s="53"/>
      <c r="E102" s="52"/>
      <c r="F102" s="54"/>
      <c r="G102" s="52" t="s">
        <v>34</v>
      </c>
      <c r="H102" s="55"/>
      <c r="I102" s="55"/>
      <c r="J102" s="52"/>
      <c r="K102" s="53" t="str">
        <f t="shared" si="5"/>
        <v/>
      </c>
      <c r="L102" s="53"/>
      <c r="M102" s="56" t="str">
        <f t="shared" si="7"/>
        <v/>
      </c>
      <c r="N102" s="52"/>
      <c r="O102" s="54"/>
      <c r="P102" s="55"/>
      <c r="Q102" s="55"/>
      <c r="R102" s="57" t="str">
        <f t="shared" si="8"/>
        <v/>
      </c>
      <c r="S102" s="57"/>
      <c r="T102" s="58" t="str">
        <f t="shared" si="9"/>
        <v/>
      </c>
      <c r="U102" s="58"/>
    </row>
    <row r="103" spans="2:21" ht="18" x14ac:dyDescent="0.2">
      <c r="B103" s="52">
        <v>95</v>
      </c>
      <c r="C103" s="53" t="str">
        <f t="shared" si="6"/>
        <v/>
      </c>
      <c r="D103" s="53"/>
      <c r="E103" s="52"/>
      <c r="F103" s="54"/>
      <c r="G103" s="52" t="s">
        <v>34</v>
      </c>
      <c r="H103" s="55"/>
      <c r="I103" s="55"/>
      <c r="J103" s="52"/>
      <c r="K103" s="53" t="str">
        <f t="shared" si="5"/>
        <v/>
      </c>
      <c r="L103" s="53"/>
      <c r="M103" s="56" t="str">
        <f t="shared" si="7"/>
        <v/>
      </c>
      <c r="N103" s="52"/>
      <c r="O103" s="54"/>
      <c r="P103" s="55"/>
      <c r="Q103" s="55"/>
      <c r="R103" s="57" t="str">
        <f t="shared" si="8"/>
        <v/>
      </c>
      <c r="S103" s="57"/>
      <c r="T103" s="58" t="str">
        <f t="shared" si="9"/>
        <v/>
      </c>
      <c r="U103" s="58"/>
    </row>
    <row r="104" spans="2:21" ht="18" x14ac:dyDescent="0.2">
      <c r="B104" s="52">
        <v>96</v>
      </c>
      <c r="C104" s="53" t="str">
        <f t="shared" si="6"/>
        <v/>
      </c>
      <c r="D104" s="53"/>
      <c r="E104" s="52"/>
      <c r="F104" s="54"/>
      <c r="G104" s="52" t="s">
        <v>35</v>
      </c>
      <c r="H104" s="55"/>
      <c r="I104" s="55"/>
      <c r="J104" s="52"/>
      <c r="K104" s="53" t="str">
        <f t="shared" si="5"/>
        <v/>
      </c>
      <c r="L104" s="53"/>
      <c r="M104" s="56" t="str">
        <f t="shared" si="7"/>
        <v/>
      </c>
      <c r="N104" s="52"/>
      <c r="O104" s="54"/>
      <c r="P104" s="55"/>
      <c r="Q104" s="55"/>
      <c r="R104" s="57" t="str">
        <f t="shared" si="8"/>
        <v/>
      </c>
      <c r="S104" s="57"/>
      <c r="T104" s="58" t="str">
        <f t="shared" si="9"/>
        <v/>
      </c>
      <c r="U104" s="58"/>
    </row>
    <row r="105" spans="2:21" ht="18" x14ac:dyDescent="0.2">
      <c r="B105" s="52">
        <v>97</v>
      </c>
      <c r="C105" s="53" t="str">
        <f t="shared" si="6"/>
        <v/>
      </c>
      <c r="D105" s="53"/>
      <c r="E105" s="52"/>
      <c r="F105" s="54"/>
      <c r="G105" s="52" t="s">
        <v>34</v>
      </c>
      <c r="H105" s="55"/>
      <c r="I105" s="55"/>
      <c r="J105" s="52"/>
      <c r="K105" s="53" t="str">
        <f t="shared" si="5"/>
        <v/>
      </c>
      <c r="L105" s="53"/>
      <c r="M105" s="56" t="str">
        <f t="shared" si="7"/>
        <v/>
      </c>
      <c r="N105" s="52"/>
      <c r="O105" s="54"/>
      <c r="P105" s="55"/>
      <c r="Q105" s="55"/>
      <c r="R105" s="57" t="str">
        <f t="shared" si="8"/>
        <v/>
      </c>
      <c r="S105" s="57"/>
      <c r="T105" s="58" t="str">
        <f t="shared" si="9"/>
        <v/>
      </c>
      <c r="U105" s="58"/>
    </row>
    <row r="106" spans="2:21" ht="18" x14ac:dyDescent="0.2">
      <c r="B106" s="52">
        <v>98</v>
      </c>
      <c r="C106" s="53" t="str">
        <f t="shared" si="6"/>
        <v/>
      </c>
      <c r="D106" s="53"/>
      <c r="E106" s="52"/>
      <c r="F106" s="54"/>
      <c r="G106" s="52" t="s">
        <v>35</v>
      </c>
      <c r="H106" s="55"/>
      <c r="I106" s="55"/>
      <c r="J106" s="52"/>
      <c r="K106" s="53" t="str">
        <f t="shared" si="5"/>
        <v/>
      </c>
      <c r="L106" s="53"/>
      <c r="M106" s="56" t="str">
        <f t="shared" si="7"/>
        <v/>
      </c>
      <c r="N106" s="52"/>
      <c r="O106" s="54"/>
      <c r="P106" s="55"/>
      <c r="Q106" s="55"/>
      <c r="R106" s="57" t="str">
        <f t="shared" si="8"/>
        <v/>
      </c>
      <c r="S106" s="57"/>
      <c r="T106" s="58" t="str">
        <f t="shared" si="9"/>
        <v/>
      </c>
      <c r="U106" s="58"/>
    </row>
    <row r="107" spans="2:21" ht="18" x14ac:dyDescent="0.2">
      <c r="B107" s="52">
        <v>99</v>
      </c>
      <c r="C107" s="53" t="str">
        <f t="shared" si="6"/>
        <v/>
      </c>
      <c r="D107" s="53"/>
      <c r="E107" s="52"/>
      <c r="F107" s="54"/>
      <c r="G107" s="52" t="s">
        <v>35</v>
      </c>
      <c r="H107" s="55"/>
      <c r="I107" s="55"/>
      <c r="J107" s="52"/>
      <c r="K107" s="53" t="str">
        <f t="shared" si="5"/>
        <v/>
      </c>
      <c r="L107" s="53"/>
      <c r="M107" s="56" t="str">
        <f t="shared" si="7"/>
        <v/>
      </c>
      <c r="N107" s="52"/>
      <c r="O107" s="54"/>
      <c r="P107" s="55"/>
      <c r="Q107" s="55"/>
      <c r="R107" s="57" t="str">
        <f t="shared" si="8"/>
        <v/>
      </c>
      <c r="S107" s="57"/>
      <c r="T107" s="58" t="str">
        <f t="shared" si="9"/>
        <v/>
      </c>
      <c r="U107" s="58"/>
    </row>
    <row r="108" spans="2:21" ht="18" x14ac:dyDescent="0.2">
      <c r="B108" s="52">
        <v>100</v>
      </c>
      <c r="C108" s="53" t="str">
        <f t="shared" si="6"/>
        <v/>
      </c>
      <c r="D108" s="53"/>
      <c r="E108" s="52"/>
      <c r="F108" s="54"/>
      <c r="G108" s="52" t="s">
        <v>34</v>
      </c>
      <c r="H108" s="55"/>
      <c r="I108" s="55"/>
      <c r="J108" s="52"/>
      <c r="K108" s="53" t="str">
        <f t="shared" si="5"/>
        <v/>
      </c>
      <c r="L108" s="53"/>
      <c r="M108" s="56" t="str">
        <f t="shared" si="7"/>
        <v/>
      </c>
      <c r="N108" s="52"/>
      <c r="O108" s="54"/>
      <c r="P108" s="55"/>
      <c r="Q108" s="55"/>
      <c r="R108" s="57" t="str">
        <f t="shared" si="8"/>
        <v/>
      </c>
      <c r="S108" s="57"/>
      <c r="T108" s="58" t="str">
        <f t="shared" si="9"/>
        <v/>
      </c>
      <c r="U108" s="58"/>
    </row>
    <row r="109" spans="2:21" x14ac:dyDescent="0.2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</sheetData>
  <mergeCells count="635"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C10:D10"/>
    <mergeCell ref="H10:I10"/>
    <mergeCell ref="K10:L10"/>
    <mergeCell ref="P10:Q10"/>
    <mergeCell ref="R10:S10"/>
    <mergeCell ref="T10:U10"/>
    <mergeCell ref="C9:D9"/>
    <mergeCell ref="H9:I9"/>
    <mergeCell ref="K9:L9"/>
    <mergeCell ref="P9:Q9"/>
    <mergeCell ref="R9:S9"/>
    <mergeCell ref="T9:U9"/>
    <mergeCell ref="N7:Q7"/>
    <mergeCell ref="R7:U7"/>
    <mergeCell ref="H8:I8"/>
    <mergeCell ref="K8:L8"/>
    <mergeCell ref="P8:Q8"/>
    <mergeCell ref="R8:S8"/>
    <mergeCell ref="T8:U8"/>
    <mergeCell ref="N4:O4"/>
    <mergeCell ref="P4:Q4"/>
    <mergeCell ref="J5:K5"/>
    <mergeCell ref="L5:M5"/>
    <mergeCell ref="P5:Q5"/>
    <mergeCell ref="B7:B8"/>
    <mergeCell ref="C7:D8"/>
    <mergeCell ref="E7:I7"/>
    <mergeCell ref="J7:L7"/>
    <mergeCell ref="M7:M8"/>
    <mergeCell ref="B4:C4"/>
    <mergeCell ref="D4:E4"/>
    <mergeCell ref="F4:G4"/>
    <mergeCell ref="H4:I4"/>
    <mergeCell ref="J4:K4"/>
    <mergeCell ref="L4:M4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  <mergeCell ref="J2:K2"/>
    <mergeCell ref="L2:M2"/>
  </mergeCells>
  <phoneticPr fontId="3"/>
  <conditionalFormatting sqref="G46">
    <cfRule type="cellIs" dxfId="15" priority="1" stopIfTrue="1" operator="equal">
      <formula>"買"</formula>
    </cfRule>
    <cfRule type="cellIs" dxfId="14" priority="2" stopIfTrue="1" operator="equal">
      <formula>"売"</formula>
    </cfRule>
  </conditionalFormatting>
  <conditionalFormatting sqref="G9:G11 G14:G45 G47:G108">
    <cfRule type="cellIs" dxfId="13" priority="7" stopIfTrue="1" operator="equal">
      <formula>"買"</formula>
    </cfRule>
    <cfRule type="cellIs" dxfId="12" priority="8" stopIfTrue="1" operator="equal">
      <formula>"売"</formula>
    </cfRule>
  </conditionalFormatting>
  <conditionalFormatting sqref="G12">
    <cfRule type="cellIs" dxfId="11" priority="5" stopIfTrue="1" operator="equal">
      <formula>"買"</formula>
    </cfRule>
    <cfRule type="cellIs" dxfId="10" priority="6" stopIfTrue="1" operator="equal">
      <formula>"売"</formula>
    </cfRule>
  </conditionalFormatting>
  <conditionalFormatting sqref="G13">
    <cfRule type="cellIs" dxfId="9" priority="3" stopIfTrue="1" operator="equal">
      <formula>"買"</formula>
    </cfRule>
    <cfRule type="cellIs" dxfId="8" priority="4" stopIfTrue="1" operator="equal">
      <formula>"売"</formula>
    </cfRule>
  </conditionalFormatting>
  <dataValidations count="1">
    <dataValidation type="list" allowBlank="1" showInputMessage="1" showErrorMessage="1" sqref="G9:G108 JC9:JC108 SY9:SY108 ACU9:ACU108 AMQ9:AMQ108 AWM9:AWM108 BGI9:BGI108 BQE9:BQE108 CAA9:CAA108 CJW9:CJW108 CTS9:CTS108 DDO9:DDO108 DNK9:DNK108 DXG9:DXG108 EHC9:EHC108 EQY9:EQY108 FAU9:FAU108 FKQ9:FKQ108 FUM9:FUM108 GEI9:GEI108 GOE9:GOE108 GYA9:GYA108 HHW9:HHW108 HRS9:HRS108 IBO9:IBO108 ILK9:ILK108 IVG9:IVG108 JFC9:JFC108 JOY9:JOY108 JYU9:JYU108 KIQ9:KIQ108 KSM9:KSM108 LCI9:LCI108 LME9:LME108 LWA9:LWA108 MFW9:MFW108 MPS9:MPS108 MZO9:MZO108 NJK9:NJK108 NTG9:NTG108 ODC9:ODC108 OMY9:OMY108 OWU9:OWU108 PGQ9:PGQ108 PQM9:PQM108 QAI9:QAI108 QKE9:QKE108 QUA9:QUA108 RDW9:RDW108 RNS9:RNS108 RXO9:RXO108 SHK9:SHK108 SRG9:SRG108 TBC9:TBC108 TKY9:TKY108 TUU9:TUU108 UEQ9:UEQ108 UOM9:UOM108 UYI9:UYI108 VIE9:VIE108 VSA9:VSA108 WBW9:WBW108 WLS9:WLS108 WVO9:WVO108 G65545:G65644 JC65545:JC65644 SY65545:SY65644 ACU65545:ACU65644 AMQ65545:AMQ65644 AWM65545:AWM65644 BGI65545:BGI65644 BQE65545:BQE65644 CAA65545:CAA65644 CJW65545:CJW65644 CTS65545:CTS65644 DDO65545:DDO65644 DNK65545:DNK65644 DXG65545:DXG65644 EHC65545:EHC65644 EQY65545:EQY65644 FAU65545:FAU65644 FKQ65545:FKQ65644 FUM65545:FUM65644 GEI65545:GEI65644 GOE65545:GOE65644 GYA65545:GYA65644 HHW65545:HHW65644 HRS65545:HRS65644 IBO65545:IBO65644 ILK65545:ILK65644 IVG65545:IVG65644 JFC65545:JFC65644 JOY65545:JOY65644 JYU65545:JYU65644 KIQ65545:KIQ65644 KSM65545:KSM65644 LCI65545:LCI65644 LME65545:LME65644 LWA65545:LWA65644 MFW65545:MFW65644 MPS65545:MPS65644 MZO65545:MZO65644 NJK65545:NJK65644 NTG65545:NTG65644 ODC65545:ODC65644 OMY65545:OMY65644 OWU65545:OWU65644 PGQ65545:PGQ65644 PQM65545:PQM65644 QAI65545:QAI65644 QKE65545:QKE65644 QUA65545:QUA65644 RDW65545:RDW65644 RNS65545:RNS65644 RXO65545:RXO65644 SHK65545:SHK65644 SRG65545:SRG65644 TBC65545:TBC65644 TKY65545:TKY65644 TUU65545:TUU65644 UEQ65545:UEQ65644 UOM65545:UOM65644 UYI65545:UYI65644 VIE65545:VIE65644 VSA65545:VSA65644 WBW65545:WBW65644 WLS65545:WLS65644 WVO65545:WVO65644 G131081:G131180 JC131081:JC131180 SY131081:SY131180 ACU131081:ACU131180 AMQ131081:AMQ131180 AWM131081:AWM131180 BGI131081:BGI131180 BQE131081:BQE131180 CAA131081:CAA131180 CJW131081:CJW131180 CTS131081:CTS131180 DDO131081:DDO131180 DNK131081:DNK131180 DXG131081:DXG131180 EHC131081:EHC131180 EQY131081:EQY131180 FAU131081:FAU131180 FKQ131081:FKQ131180 FUM131081:FUM131180 GEI131081:GEI131180 GOE131081:GOE131180 GYA131081:GYA131180 HHW131081:HHW131180 HRS131081:HRS131180 IBO131081:IBO131180 ILK131081:ILK131180 IVG131081:IVG131180 JFC131081:JFC131180 JOY131081:JOY131180 JYU131081:JYU131180 KIQ131081:KIQ131180 KSM131081:KSM131180 LCI131081:LCI131180 LME131081:LME131180 LWA131081:LWA131180 MFW131081:MFW131180 MPS131081:MPS131180 MZO131081:MZO131180 NJK131081:NJK131180 NTG131081:NTG131180 ODC131081:ODC131180 OMY131081:OMY131180 OWU131081:OWU131180 PGQ131081:PGQ131180 PQM131081:PQM131180 QAI131081:QAI131180 QKE131081:QKE131180 QUA131081:QUA131180 RDW131081:RDW131180 RNS131081:RNS131180 RXO131081:RXO131180 SHK131081:SHK131180 SRG131081:SRG131180 TBC131081:TBC131180 TKY131081:TKY131180 TUU131081:TUU131180 UEQ131081:UEQ131180 UOM131081:UOM131180 UYI131081:UYI131180 VIE131081:VIE131180 VSA131081:VSA131180 WBW131081:WBW131180 WLS131081:WLS131180 WVO131081:WVO131180 G196617:G196716 JC196617:JC196716 SY196617:SY196716 ACU196617:ACU196716 AMQ196617:AMQ196716 AWM196617:AWM196716 BGI196617:BGI196716 BQE196617:BQE196716 CAA196617:CAA196716 CJW196617:CJW196716 CTS196617:CTS196716 DDO196617:DDO196716 DNK196617:DNK196716 DXG196617:DXG196716 EHC196617:EHC196716 EQY196617:EQY196716 FAU196617:FAU196716 FKQ196617:FKQ196716 FUM196617:FUM196716 GEI196617:GEI196716 GOE196617:GOE196716 GYA196617:GYA196716 HHW196617:HHW196716 HRS196617:HRS196716 IBO196617:IBO196716 ILK196617:ILK196716 IVG196617:IVG196716 JFC196617:JFC196716 JOY196617:JOY196716 JYU196617:JYU196716 KIQ196617:KIQ196716 KSM196617:KSM196716 LCI196617:LCI196716 LME196617:LME196716 LWA196617:LWA196716 MFW196617:MFW196716 MPS196617:MPS196716 MZO196617:MZO196716 NJK196617:NJK196716 NTG196617:NTG196716 ODC196617:ODC196716 OMY196617:OMY196716 OWU196617:OWU196716 PGQ196617:PGQ196716 PQM196617:PQM196716 QAI196617:QAI196716 QKE196617:QKE196716 QUA196617:QUA196716 RDW196617:RDW196716 RNS196617:RNS196716 RXO196617:RXO196716 SHK196617:SHK196716 SRG196617:SRG196716 TBC196617:TBC196716 TKY196617:TKY196716 TUU196617:TUU196716 UEQ196617:UEQ196716 UOM196617:UOM196716 UYI196617:UYI196716 VIE196617:VIE196716 VSA196617:VSA196716 WBW196617:WBW196716 WLS196617:WLS196716 WVO196617:WVO196716 G262153:G262252 JC262153:JC262252 SY262153:SY262252 ACU262153:ACU262252 AMQ262153:AMQ262252 AWM262153:AWM262252 BGI262153:BGI262252 BQE262153:BQE262252 CAA262153:CAA262252 CJW262153:CJW262252 CTS262153:CTS262252 DDO262153:DDO262252 DNK262153:DNK262252 DXG262153:DXG262252 EHC262153:EHC262252 EQY262153:EQY262252 FAU262153:FAU262252 FKQ262153:FKQ262252 FUM262153:FUM262252 GEI262153:GEI262252 GOE262153:GOE262252 GYA262153:GYA262252 HHW262153:HHW262252 HRS262153:HRS262252 IBO262153:IBO262252 ILK262153:ILK262252 IVG262153:IVG262252 JFC262153:JFC262252 JOY262153:JOY262252 JYU262153:JYU262252 KIQ262153:KIQ262252 KSM262153:KSM262252 LCI262153:LCI262252 LME262153:LME262252 LWA262153:LWA262252 MFW262153:MFW262252 MPS262153:MPS262252 MZO262153:MZO262252 NJK262153:NJK262252 NTG262153:NTG262252 ODC262153:ODC262252 OMY262153:OMY262252 OWU262153:OWU262252 PGQ262153:PGQ262252 PQM262153:PQM262252 QAI262153:QAI262252 QKE262153:QKE262252 QUA262153:QUA262252 RDW262153:RDW262252 RNS262153:RNS262252 RXO262153:RXO262252 SHK262153:SHK262252 SRG262153:SRG262252 TBC262153:TBC262252 TKY262153:TKY262252 TUU262153:TUU262252 UEQ262153:UEQ262252 UOM262153:UOM262252 UYI262153:UYI262252 VIE262153:VIE262252 VSA262153:VSA262252 WBW262153:WBW262252 WLS262153:WLS262252 WVO262153:WVO262252 G327689:G327788 JC327689:JC327788 SY327689:SY327788 ACU327689:ACU327788 AMQ327689:AMQ327788 AWM327689:AWM327788 BGI327689:BGI327788 BQE327689:BQE327788 CAA327689:CAA327788 CJW327689:CJW327788 CTS327689:CTS327788 DDO327689:DDO327788 DNK327689:DNK327788 DXG327689:DXG327788 EHC327689:EHC327788 EQY327689:EQY327788 FAU327689:FAU327788 FKQ327689:FKQ327788 FUM327689:FUM327788 GEI327689:GEI327788 GOE327689:GOE327788 GYA327689:GYA327788 HHW327689:HHW327788 HRS327689:HRS327788 IBO327689:IBO327788 ILK327689:ILK327788 IVG327689:IVG327788 JFC327689:JFC327788 JOY327689:JOY327788 JYU327689:JYU327788 KIQ327689:KIQ327788 KSM327689:KSM327788 LCI327689:LCI327788 LME327689:LME327788 LWA327689:LWA327788 MFW327689:MFW327788 MPS327689:MPS327788 MZO327689:MZO327788 NJK327689:NJK327788 NTG327689:NTG327788 ODC327689:ODC327788 OMY327689:OMY327788 OWU327689:OWU327788 PGQ327689:PGQ327788 PQM327689:PQM327788 QAI327689:QAI327788 QKE327689:QKE327788 QUA327689:QUA327788 RDW327689:RDW327788 RNS327689:RNS327788 RXO327689:RXO327788 SHK327689:SHK327788 SRG327689:SRG327788 TBC327689:TBC327788 TKY327689:TKY327788 TUU327689:TUU327788 UEQ327689:UEQ327788 UOM327689:UOM327788 UYI327689:UYI327788 VIE327689:VIE327788 VSA327689:VSA327788 WBW327689:WBW327788 WLS327689:WLS327788 WVO327689:WVO327788 G393225:G393324 JC393225:JC393324 SY393225:SY393324 ACU393225:ACU393324 AMQ393225:AMQ393324 AWM393225:AWM393324 BGI393225:BGI393324 BQE393225:BQE393324 CAA393225:CAA393324 CJW393225:CJW393324 CTS393225:CTS393324 DDO393225:DDO393324 DNK393225:DNK393324 DXG393225:DXG393324 EHC393225:EHC393324 EQY393225:EQY393324 FAU393225:FAU393324 FKQ393225:FKQ393324 FUM393225:FUM393324 GEI393225:GEI393324 GOE393225:GOE393324 GYA393225:GYA393324 HHW393225:HHW393324 HRS393225:HRS393324 IBO393225:IBO393324 ILK393225:ILK393324 IVG393225:IVG393324 JFC393225:JFC393324 JOY393225:JOY393324 JYU393225:JYU393324 KIQ393225:KIQ393324 KSM393225:KSM393324 LCI393225:LCI393324 LME393225:LME393324 LWA393225:LWA393324 MFW393225:MFW393324 MPS393225:MPS393324 MZO393225:MZO393324 NJK393225:NJK393324 NTG393225:NTG393324 ODC393225:ODC393324 OMY393225:OMY393324 OWU393225:OWU393324 PGQ393225:PGQ393324 PQM393225:PQM393324 QAI393225:QAI393324 QKE393225:QKE393324 QUA393225:QUA393324 RDW393225:RDW393324 RNS393225:RNS393324 RXO393225:RXO393324 SHK393225:SHK393324 SRG393225:SRG393324 TBC393225:TBC393324 TKY393225:TKY393324 TUU393225:TUU393324 UEQ393225:UEQ393324 UOM393225:UOM393324 UYI393225:UYI393324 VIE393225:VIE393324 VSA393225:VSA393324 WBW393225:WBW393324 WLS393225:WLS393324 WVO393225:WVO393324 G458761:G458860 JC458761:JC458860 SY458761:SY458860 ACU458761:ACU458860 AMQ458761:AMQ458860 AWM458761:AWM458860 BGI458761:BGI458860 BQE458761:BQE458860 CAA458761:CAA458860 CJW458761:CJW458860 CTS458761:CTS458860 DDO458761:DDO458860 DNK458761:DNK458860 DXG458761:DXG458860 EHC458761:EHC458860 EQY458761:EQY458860 FAU458761:FAU458860 FKQ458761:FKQ458860 FUM458761:FUM458860 GEI458761:GEI458860 GOE458761:GOE458860 GYA458761:GYA458860 HHW458761:HHW458860 HRS458761:HRS458860 IBO458761:IBO458860 ILK458761:ILK458860 IVG458761:IVG458860 JFC458761:JFC458860 JOY458761:JOY458860 JYU458761:JYU458860 KIQ458761:KIQ458860 KSM458761:KSM458860 LCI458761:LCI458860 LME458761:LME458860 LWA458761:LWA458860 MFW458761:MFW458860 MPS458761:MPS458860 MZO458761:MZO458860 NJK458761:NJK458860 NTG458761:NTG458860 ODC458761:ODC458860 OMY458761:OMY458860 OWU458761:OWU458860 PGQ458761:PGQ458860 PQM458761:PQM458860 QAI458761:QAI458860 QKE458761:QKE458860 QUA458761:QUA458860 RDW458761:RDW458860 RNS458761:RNS458860 RXO458761:RXO458860 SHK458761:SHK458860 SRG458761:SRG458860 TBC458761:TBC458860 TKY458761:TKY458860 TUU458761:TUU458860 UEQ458761:UEQ458860 UOM458761:UOM458860 UYI458761:UYI458860 VIE458761:VIE458860 VSA458761:VSA458860 WBW458761:WBW458860 WLS458761:WLS458860 WVO458761:WVO458860 G524297:G524396 JC524297:JC524396 SY524297:SY524396 ACU524297:ACU524396 AMQ524297:AMQ524396 AWM524297:AWM524396 BGI524297:BGI524396 BQE524297:BQE524396 CAA524297:CAA524396 CJW524297:CJW524396 CTS524297:CTS524396 DDO524297:DDO524396 DNK524297:DNK524396 DXG524297:DXG524396 EHC524297:EHC524396 EQY524297:EQY524396 FAU524297:FAU524396 FKQ524297:FKQ524396 FUM524297:FUM524396 GEI524297:GEI524396 GOE524297:GOE524396 GYA524297:GYA524396 HHW524297:HHW524396 HRS524297:HRS524396 IBO524297:IBO524396 ILK524297:ILK524396 IVG524297:IVG524396 JFC524297:JFC524396 JOY524297:JOY524396 JYU524297:JYU524396 KIQ524297:KIQ524396 KSM524297:KSM524396 LCI524297:LCI524396 LME524297:LME524396 LWA524297:LWA524396 MFW524297:MFW524396 MPS524297:MPS524396 MZO524297:MZO524396 NJK524297:NJK524396 NTG524297:NTG524396 ODC524297:ODC524396 OMY524297:OMY524396 OWU524297:OWU524396 PGQ524297:PGQ524396 PQM524297:PQM524396 QAI524297:QAI524396 QKE524297:QKE524396 QUA524297:QUA524396 RDW524297:RDW524396 RNS524297:RNS524396 RXO524297:RXO524396 SHK524297:SHK524396 SRG524297:SRG524396 TBC524297:TBC524396 TKY524297:TKY524396 TUU524297:TUU524396 UEQ524297:UEQ524396 UOM524297:UOM524396 UYI524297:UYI524396 VIE524297:VIE524396 VSA524297:VSA524396 WBW524297:WBW524396 WLS524297:WLS524396 WVO524297:WVO524396 G589833:G589932 JC589833:JC589932 SY589833:SY589932 ACU589833:ACU589932 AMQ589833:AMQ589932 AWM589833:AWM589932 BGI589833:BGI589932 BQE589833:BQE589932 CAA589833:CAA589932 CJW589833:CJW589932 CTS589833:CTS589932 DDO589833:DDO589932 DNK589833:DNK589932 DXG589833:DXG589932 EHC589833:EHC589932 EQY589833:EQY589932 FAU589833:FAU589932 FKQ589833:FKQ589932 FUM589833:FUM589932 GEI589833:GEI589932 GOE589833:GOE589932 GYA589833:GYA589932 HHW589833:HHW589932 HRS589833:HRS589932 IBO589833:IBO589932 ILK589833:ILK589932 IVG589833:IVG589932 JFC589833:JFC589932 JOY589833:JOY589932 JYU589833:JYU589932 KIQ589833:KIQ589932 KSM589833:KSM589932 LCI589833:LCI589932 LME589833:LME589932 LWA589833:LWA589932 MFW589833:MFW589932 MPS589833:MPS589932 MZO589833:MZO589932 NJK589833:NJK589932 NTG589833:NTG589932 ODC589833:ODC589932 OMY589833:OMY589932 OWU589833:OWU589932 PGQ589833:PGQ589932 PQM589833:PQM589932 QAI589833:QAI589932 QKE589833:QKE589932 QUA589833:QUA589932 RDW589833:RDW589932 RNS589833:RNS589932 RXO589833:RXO589932 SHK589833:SHK589932 SRG589833:SRG589932 TBC589833:TBC589932 TKY589833:TKY589932 TUU589833:TUU589932 UEQ589833:UEQ589932 UOM589833:UOM589932 UYI589833:UYI589932 VIE589833:VIE589932 VSA589833:VSA589932 WBW589833:WBW589932 WLS589833:WLS589932 WVO589833:WVO589932 G655369:G655468 JC655369:JC655468 SY655369:SY655468 ACU655369:ACU655468 AMQ655369:AMQ655468 AWM655369:AWM655468 BGI655369:BGI655468 BQE655369:BQE655468 CAA655369:CAA655468 CJW655369:CJW655468 CTS655369:CTS655468 DDO655369:DDO655468 DNK655369:DNK655468 DXG655369:DXG655468 EHC655369:EHC655468 EQY655369:EQY655468 FAU655369:FAU655468 FKQ655369:FKQ655468 FUM655369:FUM655468 GEI655369:GEI655468 GOE655369:GOE655468 GYA655369:GYA655468 HHW655369:HHW655468 HRS655369:HRS655468 IBO655369:IBO655468 ILK655369:ILK655468 IVG655369:IVG655468 JFC655369:JFC655468 JOY655369:JOY655468 JYU655369:JYU655468 KIQ655369:KIQ655468 KSM655369:KSM655468 LCI655369:LCI655468 LME655369:LME655468 LWA655369:LWA655468 MFW655369:MFW655468 MPS655369:MPS655468 MZO655369:MZO655468 NJK655369:NJK655468 NTG655369:NTG655468 ODC655369:ODC655468 OMY655369:OMY655468 OWU655369:OWU655468 PGQ655369:PGQ655468 PQM655369:PQM655468 QAI655369:QAI655468 QKE655369:QKE655468 QUA655369:QUA655468 RDW655369:RDW655468 RNS655369:RNS655468 RXO655369:RXO655468 SHK655369:SHK655468 SRG655369:SRG655468 TBC655369:TBC655468 TKY655369:TKY655468 TUU655369:TUU655468 UEQ655369:UEQ655468 UOM655369:UOM655468 UYI655369:UYI655468 VIE655369:VIE655468 VSA655369:VSA655468 WBW655369:WBW655468 WLS655369:WLS655468 WVO655369:WVO655468 G720905:G721004 JC720905:JC721004 SY720905:SY721004 ACU720905:ACU721004 AMQ720905:AMQ721004 AWM720905:AWM721004 BGI720905:BGI721004 BQE720905:BQE721004 CAA720905:CAA721004 CJW720905:CJW721004 CTS720905:CTS721004 DDO720905:DDO721004 DNK720905:DNK721004 DXG720905:DXG721004 EHC720905:EHC721004 EQY720905:EQY721004 FAU720905:FAU721004 FKQ720905:FKQ721004 FUM720905:FUM721004 GEI720905:GEI721004 GOE720905:GOE721004 GYA720905:GYA721004 HHW720905:HHW721004 HRS720905:HRS721004 IBO720905:IBO721004 ILK720905:ILK721004 IVG720905:IVG721004 JFC720905:JFC721004 JOY720905:JOY721004 JYU720905:JYU721004 KIQ720905:KIQ721004 KSM720905:KSM721004 LCI720905:LCI721004 LME720905:LME721004 LWA720905:LWA721004 MFW720905:MFW721004 MPS720905:MPS721004 MZO720905:MZO721004 NJK720905:NJK721004 NTG720905:NTG721004 ODC720905:ODC721004 OMY720905:OMY721004 OWU720905:OWU721004 PGQ720905:PGQ721004 PQM720905:PQM721004 QAI720905:QAI721004 QKE720905:QKE721004 QUA720905:QUA721004 RDW720905:RDW721004 RNS720905:RNS721004 RXO720905:RXO721004 SHK720905:SHK721004 SRG720905:SRG721004 TBC720905:TBC721004 TKY720905:TKY721004 TUU720905:TUU721004 UEQ720905:UEQ721004 UOM720905:UOM721004 UYI720905:UYI721004 VIE720905:VIE721004 VSA720905:VSA721004 WBW720905:WBW721004 WLS720905:WLS721004 WVO720905:WVO721004 G786441:G786540 JC786441:JC786540 SY786441:SY786540 ACU786441:ACU786540 AMQ786441:AMQ786540 AWM786441:AWM786540 BGI786441:BGI786540 BQE786441:BQE786540 CAA786441:CAA786540 CJW786441:CJW786540 CTS786441:CTS786540 DDO786441:DDO786540 DNK786441:DNK786540 DXG786441:DXG786540 EHC786441:EHC786540 EQY786441:EQY786540 FAU786441:FAU786540 FKQ786441:FKQ786540 FUM786441:FUM786540 GEI786441:GEI786540 GOE786441:GOE786540 GYA786441:GYA786540 HHW786441:HHW786540 HRS786441:HRS786540 IBO786441:IBO786540 ILK786441:ILK786540 IVG786441:IVG786540 JFC786441:JFC786540 JOY786441:JOY786540 JYU786441:JYU786540 KIQ786441:KIQ786540 KSM786441:KSM786540 LCI786441:LCI786540 LME786441:LME786540 LWA786441:LWA786540 MFW786441:MFW786540 MPS786441:MPS786540 MZO786441:MZO786540 NJK786441:NJK786540 NTG786441:NTG786540 ODC786441:ODC786540 OMY786441:OMY786540 OWU786441:OWU786540 PGQ786441:PGQ786540 PQM786441:PQM786540 QAI786441:QAI786540 QKE786441:QKE786540 QUA786441:QUA786540 RDW786441:RDW786540 RNS786441:RNS786540 RXO786441:RXO786540 SHK786441:SHK786540 SRG786441:SRG786540 TBC786441:TBC786540 TKY786441:TKY786540 TUU786441:TUU786540 UEQ786441:UEQ786540 UOM786441:UOM786540 UYI786441:UYI786540 VIE786441:VIE786540 VSA786441:VSA786540 WBW786441:WBW786540 WLS786441:WLS786540 WVO786441:WVO786540 G851977:G852076 JC851977:JC852076 SY851977:SY852076 ACU851977:ACU852076 AMQ851977:AMQ852076 AWM851977:AWM852076 BGI851977:BGI852076 BQE851977:BQE852076 CAA851977:CAA852076 CJW851977:CJW852076 CTS851977:CTS852076 DDO851977:DDO852076 DNK851977:DNK852076 DXG851977:DXG852076 EHC851977:EHC852076 EQY851977:EQY852076 FAU851977:FAU852076 FKQ851977:FKQ852076 FUM851977:FUM852076 GEI851977:GEI852076 GOE851977:GOE852076 GYA851977:GYA852076 HHW851977:HHW852076 HRS851977:HRS852076 IBO851977:IBO852076 ILK851977:ILK852076 IVG851977:IVG852076 JFC851977:JFC852076 JOY851977:JOY852076 JYU851977:JYU852076 KIQ851977:KIQ852076 KSM851977:KSM852076 LCI851977:LCI852076 LME851977:LME852076 LWA851977:LWA852076 MFW851977:MFW852076 MPS851977:MPS852076 MZO851977:MZO852076 NJK851977:NJK852076 NTG851977:NTG852076 ODC851977:ODC852076 OMY851977:OMY852076 OWU851977:OWU852076 PGQ851977:PGQ852076 PQM851977:PQM852076 QAI851977:QAI852076 QKE851977:QKE852076 QUA851977:QUA852076 RDW851977:RDW852076 RNS851977:RNS852076 RXO851977:RXO852076 SHK851977:SHK852076 SRG851977:SRG852076 TBC851977:TBC852076 TKY851977:TKY852076 TUU851977:TUU852076 UEQ851977:UEQ852076 UOM851977:UOM852076 UYI851977:UYI852076 VIE851977:VIE852076 VSA851977:VSA852076 WBW851977:WBW852076 WLS851977:WLS852076 WVO851977:WVO852076 G917513:G917612 JC917513:JC917612 SY917513:SY917612 ACU917513:ACU917612 AMQ917513:AMQ917612 AWM917513:AWM917612 BGI917513:BGI917612 BQE917513:BQE917612 CAA917513:CAA917612 CJW917513:CJW917612 CTS917513:CTS917612 DDO917513:DDO917612 DNK917513:DNK917612 DXG917513:DXG917612 EHC917513:EHC917612 EQY917513:EQY917612 FAU917513:FAU917612 FKQ917513:FKQ917612 FUM917513:FUM917612 GEI917513:GEI917612 GOE917513:GOE917612 GYA917513:GYA917612 HHW917513:HHW917612 HRS917513:HRS917612 IBO917513:IBO917612 ILK917513:ILK917612 IVG917513:IVG917612 JFC917513:JFC917612 JOY917513:JOY917612 JYU917513:JYU917612 KIQ917513:KIQ917612 KSM917513:KSM917612 LCI917513:LCI917612 LME917513:LME917612 LWA917513:LWA917612 MFW917513:MFW917612 MPS917513:MPS917612 MZO917513:MZO917612 NJK917513:NJK917612 NTG917513:NTG917612 ODC917513:ODC917612 OMY917513:OMY917612 OWU917513:OWU917612 PGQ917513:PGQ917612 PQM917513:PQM917612 QAI917513:QAI917612 QKE917513:QKE917612 QUA917513:QUA917612 RDW917513:RDW917612 RNS917513:RNS917612 RXO917513:RXO917612 SHK917513:SHK917612 SRG917513:SRG917612 TBC917513:TBC917612 TKY917513:TKY917612 TUU917513:TUU917612 UEQ917513:UEQ917612 UOM917513:UOM917612 UYI917513:UYI917612 VIE917513:VIE917612 VSA917513:VSA917612 WBW917513:WBW917612 WLS917513:WLS917612 WVO917513:WVO917612 G983049:G983148 JC983049:JC983148 SY983049:SY983148 ACU983049:ACU983148 AMQ983049:AMQ983148 AWM983049:AWM983148 BGI983049:BGI983148 BQE983049:BQE983148 CAA983049:CAA983148 CJW983049:CJW983148 CTS983049:CTS983148 DDO983049:DDO983148 DNK983049:DNK983148 DXG983049:DXG983148 EHC983049:EHC983148 EQY983049:EQY983148 FAU983049:FAU983148 FKQ983049:FKQ983148 FUM983049:FUM983148 GEI983049:GEI983148 GOE983049:GOE983148 GYA983049:GYA983148 HHW983049:HHW983148 HRS983049:HRS983148 IBO983049:IBO983148 ILK983049:ILK983148 IVG983049:IVG983148 JFC983049:JFC983148 JOY983049:JOY983148 JYU983049:JYU983148 KIQ983049:KIQ983148 KSM983049:KSM983148 LCI983049:LCI983148 LME983049:LME983148 LWA983049:LWA983148 MFW983049:MFW983148 MPS983049:MPS983148 MZO983049:MZO983148 NJK983049:NJK983148 NTG983049:NTG983148 ODC983049:ODC983148 OMY983049:OMY983148 OWU983049:OWU983148 PGQ983049:PGQ983148 PQM983049:PQM983148 QAI983049:QAI983148 QKE983049:QKE983148 QUA983049:QUA983148 RDW983049:RDW983148 RNS983049:RNS983148 RXO983049:RXO983148 SHK983049:SHK983148 SRG983049:SRG983148 TBC983049:TBC983148 TKY983049:TKY983148 TUU983049:TUU983148 UEQ983049:UEQ983148 UOM983049:UOM983148 UYI983049:UYI983148 VIE983049:VIE983148 VSA983049:VSA983148 WBW983049:WBW983148 WLS983049:WLS983148 WVO983049:WVO983148" xr:uid="{D9809E19-8E90-421D-9964-CC98B1AE7703}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53AF-A676-45D4-BA78-FB5D518B292D}">
  <dimension ref="A1:A18"/>
  <sheetViews>
    <sheetView tabSelected="1" topLeftCell="A10" workbookViewId="0">
      <selection activeCell="I15" sqref="I15"/>
    </sheetView>
  </sheetViews>
  <sheetFormatPr defaultRowHeight="13" x14ac:dyDescent="0.2"/>
  <sheetData>
    <row r="1" spans="1:1" x14ac:dyDescent="0.2">
      <c r="A1" t="s">
        <v>41</v>
      </c>
    </row>
    <row r="18" spans="1:1" x14ac:dyDescent="0.2">
      <c r="A18" t="s">
        <v>44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検証4(USDJPY4H) (2)</vt:lpstr>
      <vt:lpstr>検証４画像</vt:lpstr>
      <vt:lpstr>検証5(USDJPY1H)</vt:lpstr>
      <vt:lpstr>検証５画像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miharu</dc:creator>
  <cp:lastModifiedBy>miharu</cp:lastModifiedBy>
  <dcterms:created xsi:type="dcterms:W3CDTF">2018-05-25T14:07:16Z</dcterms:created>
  <dcterms:modified xsi:type="dcterms:W3CDTF">2018-05-25T14:16:31Z</dcterms:modified>
</cp:coreProperties>
</file>